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039DF85D-20A8-4BFC-A0FC-7BCB2E251CFD}" xr6:coauthVersionLast="47" xr6:coauthVersionMax="47" xr10:uidLastSave="{00000000-0000-0000-0000-000000000000}"/>
  <bookViews>
    <workbookView xWindow="28680" yWindow="-120" windowWidth="29040" windowHeight="15840" tabRatio="811" firstSheet="2" activeTab="4" xr2:uid="{9CD1B9F4-43FF-442D-807C-A4C96DC2797C}"/>
  </bookViews>
  <sheets>
    <sheet name="calc_new" sheetId="16" state="hidden" r:id="rId1"/>
    <sheet name="calc" sheetId="3" state="hidden" r:id="rId2"/>
    <sheet name="Cover sheet" sheetId="12" r:id="rId3"/>
    <sheet name="Contents" sheetId="19" r:id="rId4"/>
    <sheet name="2.2.2" sheetId="14" r:id="rId5"/>
    <sheet name="2.2.2 (Real Terms)" sheetId="17" r:id="rId6"/>
    <sheet name="2.2.2 (Economy 7)" sheetId="15" r:id="rId7"/>
    <sheet name="2.2.2 (Economy 7 Real Terms)" sheetId="18" r:id="rId8"/>
    <sheet name="Methodology" sheetId="13" r:id="rId9"/>
    <sheet name="Table 2.2.2 (St) 3,800 kWh" sheetId="5" state="hidden" r:id="rId10"/>
    <sheet name="Table 2.2.2 (E7) 6,000 kWh" sheetId="6" state="hidden" r:id="rId11"/>
    <sheet name="Table 2.2.2 (St) 3,300kWh" sheetId="11" state="hidden" r:id="rId12"/>
    <sheet name="Table 2.2.2 (E7) 6,600kWh" sheetId="10" state="hidden" r:id="rId13"/>
  </sheets>
  <externalReferences>
    <externalReference r:id="rId14"/>
  </externalReferences>
  <definedNames>
    <definedName name="INPUT_BOX">[1]Calculation!$C$1</definedName>
    <definedName name="_xlnm.Print_Area" localSheetId="4">'2.2.2'!$A$1:$N$12</definedName>
    <definedName name="_xlnm.Print_Area" localSheetId="6">'2.2.2 (Economy 7)'!$A$1:$J$15</definedName>
    <definedName name="_xlnm.Print_Area" localSheetId="8">Methodology!$A$1:$K$24</definedName>
    <definedName name="_xlnm.Print_Area" localSheetId="10">'Table 2.2.2 (E7) 6,000 kWh'!$A$1:$M$52</definedName>
    <definedName name="_xlnm.Print_Area" localSheetId="12">'Table 2.2.2 (E7) 6,600kWh'!$A$1:$M$42</definedName>
    <definedName name="_xlnm.Print_Area" localSheetId="11">'Table 2.2.2 (St) 3,300kWh'!$A$1:$M$56</definedName>
    <definedName name="_xlnm.Print_Area" localSheetId="9">'Table 2.2.2 (St) 3,800 kWh'!$A$1:$R$80</definedName>
    <definedName name="t25Q2">#REF!</definedName>
    <definedName name="table_25_Q2">#REF!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3" i="15" l="1"/>
  <c r="C13" i="15"/>
  <c r="D13" i="15"/>
  <c r="E13" i="15"/>
  <c r="F13" i="15"/>
  <c r="G13" i="15"/>
  <c r="H13" i="15"/>
  <c r="I13" i="15"/>
  <c r="J13" i="15"/>
  <c r="K13" i="15"/>
  <c r="L13" i="15"/>
  <c r="M13" i="15"/>
  <c r="AB13" i="16"/>
  <c r="C13" i="16"/>
  <c r="C12" i="16"/>
  <c r="Q19" i="16"/>
  <c r="R19" i="16"/>
  <c r="S19" i="16"/>
  <c r="T19" i="16"/>
  <c r="U19" i="16"/>
  <c r="V19" i="16"/>
  <c r="W19" i="16"/>
  <c r="X19" i="16"/>
  <c r="Y19" i="16"/>
  <c r="Z19" i="16"/>
  <c r="AA19" i="16"/>
  <c r="AB19" i="16"/>
  <c r="C19" i="16"/>
  <c r="D19" i="16"/>
  <c r="E19" i="16"/>
  <c r="F19" i="16"/>
  <c r="G19" i="16"/>
  <c r="H19" i="16"/>
  <c r="I19" i="16"/>
  <c r="J19" i="16"/>
  <c r="K19" i="16"/>
  <c r="L19" i="16"/>
  <c r="M19" i="16"/>
  <c r="N19" i="16"/>
  <c r="AA13" i="16"/>
  <c r="Z13" i="16"/>
  <c r="Y13" i="16"/>
  <c r="X13" i="16"/>
  <c r="W13" i="16"/>
  <c r="V13" i="16"/>
  <c r="U13" i="16"/>
  <c r="T13" i="16"/>
  <c r="S13" i="16"/>
  <c r="R13" i="16"/>
  <c r="Q13" i="16"/>
  <c r="AB12" i="16"/>
  <c r="AA12" i="16"/>
  <c r="Z12" i="16"/>
  <c r="Y12" i="16"/>
  <c r="X12" i="16"/>
  <c r="W12" i="16"/>
  <c r="V12" i="16"/>
  <c r="U12" i="16"/>
  <c r="T12" i="16"/>
  <c r="S12" i="16"/>
  <c r="R12" i="16"/>
  <c r="Q12" i="16"/>
  <c r="N13" i="16"/>
  <c r="M13" i="16"/>
  <c r="L13" i="16"/>
  <c r="K13" i="16"/>
  <c r="J13" i="16"/>
  <c r="I13" i="16"/>
  <c r="H13" i="16"/>
  <c r="G13" i="16"/>
  <c r="F13" i="16"/>
  <c r="E13" i="16"/>
  <c r="D13" i="16"/>
  <c r="N12" i="16"/>
  <c r="M12" i="16"/>
  <c r="L12" i="16"/>
  <c r="K12" i="16"/>
  <c r="J12" i="16"/>
  <c r="I12" i="16"/>
  <c r="H12" i="16"/>
  <c r="G12" i="16"/>
  <c r="F12" i="16"/>
  <c r="E12" i="16"/>
  <c r="D12" i="16"/>
  <c r="I43" i="5" l="1"/>
  <c r="H43" i="5"/>
  <c r="G43" i="5"/>
  <c r="I42" i="5"/>
  <c r="H42" i="5"/>
  <c r="G42" i="5"/>
  <c r="I41" i="5"/>
  <c r="H41" i="5"/>
  <c r="G41" i="5"/>
  <c r="I40" i="5"/>
  <c r="H40" i="5"/>
  <c r="G40" i="5"/>
  <c r="Q36" i="5"/>
  <c r="P36" i="5"/>
  <c r="O36" i="5"/>
  <c r="M36" i="5"/>
  <c r="L36" i="5"/>
  <c r="K36" i="5"/>
  <c r="I36" i="5"/>
  <c r="H36" i="5"/>
  <c r="G36" i="5"/>
  <c r="E36" i="5"/>
  <c r="D36" i="5"/>
  <c r="C36" i="5"/>
  <c r="Q35" i="5"/>
  <c r="P35" i="5"/>
  <c r="O35" i="5"/>
  <c r="M35" i="5"/>
  <c r="L35" i="5"/>
  <c r="K35" i="5"/>
  <c r="I35" i="5"/>
  <c r="H35" i="5"/>
  <c r="G35" i="5"/>
  <c r="E35" i="5"/>
  <c r="D35" i="5"/>
  <c r="C35" i="5"/>
  <c r="Q34" i="5"/>
  <c r="P34" i="5"/>
  <c r="O34" i="5"/>
  <c r="M34" i="5"/>
  <c r="L34" i="5"/>
  <c r="K34" i="5"/>
  <c r="H34" i="5"/>
  <c r="G34" i="5"/>
  <c r="E34" i="5"/>
  <c r="D34" i="5"/>
  <c r="C34" i="5"/>
  <c r="I34" i="5"/>
  <c r="C18" i="16" l="1"/>
  <c r="B12" i="15"/>
  <c r="C12" i="15"/>
  <c r="D12" i="15"/>
  <c r="E12" i="15"/>
  <c r="F12" i="15"/>
  <c r="G12" i="15"/>
  <c r="H12" i="15"/>
  <c r="I12" i="15"/>
  <c r="J12" i="15"/>
  <c r="K12" i="15"/>
  <c r="L12" i="15"/>
  <c r="M12" i="15"/>
  <c r="B12" i="14"/>
  <c r="C12" i="14"/>
  <c r="D12" i="14"/>
  <c r="E12" i="14"/>
  <c r="F12" i="14"/>
  <c r="G12" i="14"/>
  <c r="H12" i="14"/>
  <c r="I12" i="14"/>
  <c r="J12" i="14"/>
  <c r="K12" i="14"/>
  <c r="L12" i="14"/>
  <c r="M12" i="14"/>
  <c r="Q18" i="16"/>
  <c r="R18" i="16"/>
  <c r="S18" i="16"/>
  <c r="T18" i="16"/>
  <c r="U18" i="16"/>
  <c r="V18" i="16"/>
  <c r="V21" i="16" s="1"/>
  <c r="W18" i="16"/>
  <c r="X18" i="16"/>
  <c r="Y18" i="16"/>
  <c r="Z18" i="16"/>
  <c r="AA18" i="16"/>
  <c r="AB18" i="16"/>
  <c r="AB21" i="16" s="1"/>
  <c r="D18" i="16"/>
  <c r="E18" i="16"/>
  <c r="F18" i="16"/>
  <c r="G18" i="16"/>
  <c r="H18" i="16"/>
  <c r="I18" i="16"/>
  <c r="J18" i="16"/>
  <c r="K18" i="16"/>
  <c r="L18" i="16"/>
  <c r="M18" i="16"/>
  <c r="N18" i="16"/>
  <c r="B14" i="18" l="1"/>
  <c r="Q21" i="16"/>
  <c r="Q20" i="16"/>
  <c r="I14" i="18"/>
  <c r="X21" i="16"/>
  <c r="X20" i="16"/>
  <c r="E14" i="17"/>
  <c r="F21" i="16"/>
  <c r="F20" i="16"/>
  <c r="H14" i="18"/>
  <c r="W21" i="16"/>
  <c r="W20" i="16"/>
  <c r="B14" i="17"/>
  <c r="C21" i="16"/>
  <c r="C20" i="16"/>
  <c r="L14" i="17"/>
  <c r="M20" i="16"/>
  <c r="M21" i="16"/>
  <c r="D14" i="17"/>
  <c r="E21" i="16"/>
  <c r="E20" i="16"/>
  <c r="G14" i="18"/>
  <c r="V20" i="16"/>
  <c r="K14" i="17"/>
  <c r="L21" i="16"/>
  <c r="L20" i="16"/>
  <c r="C14" i="17"/>
  <c r="D20" i="16"/>
  <c r="D21" i="16"/>
  <c r="F14" i="18"/>
  <c r="U20" i="16"/>
  <c r="U21" i="16"/>
  <c r="G14" i="17"/>
  <c r="H20" i="16"/>
  <c r="H21" i="16"/>
  <c r="F14" i="17"/>
  <c r="G20" i="16"/>
  <c r="G21" i="16"/>
  <c r="J14" i="17"/>
  <c r="K21" i="16"/>
  <c r="K20" i="16"/>
  <c r="M14" i="18"/>
  <c r="AB20" i="16"/>
  <c r="E14" i="18"/>
  <c r="T20" i="16"/>
  <c r="T21" i="16"/>
  <c r="D14" i="18"/>
  <c r="S20" i="16"/>
  <c r="S21" i="16"/>
  <c r="J14" i="18"/>
  <c r="Y21" i="16"/>
  <c r="Y20" i="16"/>
  <c r="M14" i="17"/>
  <c r="N20" i="16"/>
  <c r="N21" i="16"/>
  <c r="I14" i="17"/>
  <c r="J21" i="16"/>
  <c r="J20" i="16"/>
  <c r="L14" i="18"/>
  <c r="AA21" i="16"/>
  <c r="AA20" i="16"/>
  <c r="H14" i="17"/>
  <c r="I21" i="16"/>
  <c r="I20" i="16"/>
  <c r="K14" i="18"/>
  <c r="Z21" i="16"/>
  <c r="Z20" i="16"/>
  <c r="C14" i="18"/>
  <c r="R21" i="16"/>
  <c r="R20" i="16"/>
  <c r="M10" i="14"/>
  <c r="L10" i="14"/>
  <c r="K10" i="14"/>
  <c r="J10" i="14"/>
  <c r="I10" i="14"/>
  <c r="H10" i="14"/>
  <c r="G10" i="14"/>
  <c r="F10" i="14"/>
  <c r="E10" i="14"/>
  <c r="D10" i="14"/>
  <c r="C10" i="14"/>
  <c r="B10" i="14"/>
  <c r="M9" i="14"/>
  <c r="L9" i="14"/>
  <c r="K9" i="14"/>
  <c r="J9" i="14"/>
  <c r="I9" i="14"/>
  <c r="H9" i="14"/>
  <c r="G9" i="14"/>
  <c r="F9" i="14"/>
  <c r="E9" i="14"/>
  <c r="D9" i="14"/>
  <c r="C9" i="14"/>
  <c r="B9" i="14"/>
  <c r="Q22" i="6"/>
  <c r="P22" i="6"/>
  <c r="O22" i="6"/>
  <c r="Q21" i="6"/>
  <c r="P21" i="6"/>
  <c r="O21" i="6"/>
  <c r="Q20" i="6"/>
  <c r="P20" i="6"/>
  <c r="O20" i="6"/>
  <c r="AH69" i="3" l="1"/>
  <c r="Q41" i="6" s="1"/>
  <c r="AG69" i="3"/>
  <c r="P41" i="6" s="1"/>
  <c r="AF69" i="3"/>
  <c r="O41" i="6" s="1"/>
  <c r="AH68" i="3"/>
  <c r="Q40" i="6" s="1"/>
  <c r="AG68" i="3"/>
  <c r="P40" i="6" s="1"/>
  <c r="AF68" i="3"/>
  <c r="AH67" i="3"/>
  <c r="Q39" i="6" s="1"/>
  <c r="AG67" i="3"/>
  <c r="P39" i="6" s="1"/>
  <c r="AF67" i="3"/>
  <c r="O39" i="6" s="1"/>
  <c r="AH38" i="3"/>
  <c r="Q24" i="6" s="1"/>
  <c r="AG38" i="3"/>
  <c r="P24" i="6" s="1"/>
  <c r="AF38" i="3"/>
  <c r="O24" i="6" s="1"/>
  <c r="AH37" i="3"/>
  <c r="AG37" i="3"/>
  <c r="AF37" i="3"/>
  <c r="M11" i="15"/>
  <c r="L11" i="15"/>
  <c r="K11" i="15"/>
  <c r="M10" i="15"/>
  <c r="L10" i="15"/>
  <c r="K10" i="15"/>
  <c r="M9" i="15"/>
  <c r="L9" i="15"/>
  <c r="K9" i="15"/>
  <c r="J10" i="15"/>
  <c r="I10" i="15"/>
  <c r="H10" i="15"/>
  <c r="G10" i="15"/>
  <c r="F10" i="15"/>
  <c r="E10" i="15"/>
  <c r="D10" i="15"/>
  <c r="C10" i="15"/>
  <c r="B10" i="15"/>
  <c r="J9" i="15"/>
  <c r="I9" i="15"/>
  <c r="H9" i="15"/>
  <c r="G9" i="15"/>
  <c r="F9" i="15"/>
  <c r="E9" i="15"/>
  <c r="D9" i="15"/>
  <c r="C9" i="15"/>
  <c r="B9" i="15"/>
  <c r="AB17" i="16"/>
  <c r="M13" i="18" s="1"/>
  <c r="AA17" i="16"/>
  <c r="L13" i="18" s="1"/>
  <c r="Z17" i="16"/>
  <c r="K13" i="18" s="1"/>
  <c r="AB16" i="16"/>
  <c r="M12" i="18" s="1"/>
  <c r="AA16" i="16"/>
  <c r="L12" i="18" s="1"/>
  <c r="Z16" i="16"/>
  <c r="K12" i="18" s="1"/>
  <c r="AB15" i="16"/>
  <c r="M11" i="18" s="1"/>
  <c r="AA15" i="16"/>
  <c r="L11" i="18" s="1"/>
  <c r="Z15" i="16"/>
  <c r="K11" i="18" s="1"/>
  <c r="J11" i="15"/>
  <c r="I11" i="15"/>
  <c r="H11" i="15"/>
  <c r="G11" i="15"/>
  <c r="F11" i="15"/>
  <c r="E11" i="15"/>
  <c r="D11" i="15"/>
  <c r="C11" i="15"/>
  <c r="B11" i="15"/>
  <c r="M11" i="14"/>
  <c r="L11" i="14"/>
  <c r="K11" i="14"/>
  <c r="J11" i="14"/>
  <c r="I11" i="14"/>
  <c r="H11" i="14"/>
  <c r="G11" i="14"/>
  <c r="F11" i="14"/>
  <c r="E11" i="14"/>
  <c r="D11" i="14"/>
  <c r="C11" i="14"/>
  <c r="B11" i="14"/>
  <c r="Y17" i="16"/>
  <c r="J13" i="18" s="1"/>
  <c r="X17" i="16"/>
  <c r="I13" i="18" s="1"/>
  <c r="W17" i="16"/>
  <c r="H13" i="18" s="1"/>
  <c r="V17" i="16"/>
  <c r="G13" i="18" s="1"/>
  <c r="U17" i="16"/>
  <c r="F13" i="18" s="1"/>
  <c r="T17" i="16"/>
  <c r="E13" i="18" s="1"/>
  <c r="S17" i="16"/>
  <c r="D13" i="18" s="1"/>
  <c r="R17" i="16"/>
  <c r="C13" i="18" s="1"/>
  <c r="Q17" i="16"/>
  <c r="B13" i="18" s="1"/>
  <c r="N17" i="16"/>
  <c r="M13" i="17" s="1"/>
  <c r="M17" i="16"/>
  <c r="L13" i="17" s="1"/>
  <c r="L17" i="16"/>
  <c r="K13" i="17" s="1"/>
  <c r="K17" i="16"/>
  <c r="J13" i="17" s="1"/>
  <c r="J17" i="16"/>
  <c r="I13" i="17" s="1"/>
  <c r="I17" i="16"/>
  <c r="H13" i="17" s="1"/>
  <c r="H17" i="16"/>
  <c r="G13" i="17" s="1"/>
  <c r="G17" i="16"/>
  <c r="F17" i="16"/>
  <c r="E13" i="17" s="1"/>
  <c r="E17" i="16"/>
  <c r="D13" i="17" s="1"/>
  <c r="D17" i="16"/>
  <c r="C13" i="17" s="1"/>
  <c r="C17" i="16"/>
  <c r="B13" i="17" s="1"/>
  <c r="Y16" i="16"/>
  <c r="J12" i="18" s="1"/>
  <c r="X16" i="16"/>
  <c r="I12" i="18" s="1"/>
  <c r="W16" i="16"/>
  <c r="H12" i="18" s="1"/>
  <c r="V16" i="16"/>
  <c r="G12" i="18" s="1"/>
  <c r="U16" i="16"/>
  <c r="F12" i="18" s="1"/>
  <c r="T16" i="16"/>
  <c r="E12" i="18" s="1"/>
  <c r="S16" i="16"/>
  <c r="D12" i="18" s="1"/>
  <c r="R16" i="16"/>
  <c r="C12" i="18" s="1"/>
  <c r="Q16" i="16"/>
  <c r="B12" i="18" s="1"/>
  <c r="N16" i="16"/>
  <c r="M12" i="17" s="1"/>
  <c r="M16" i="16"/>
  <c r="L12" i="17" s="1"/>
  <c r="L16" i="16"/>
  <c r="K12" i="17" s="1"/>
  <c r="K16" i="16"/>
  <c r="J12" i="17" s="1"/>
  <c r="J16" i="16"/>
  <c r="I12" i="17" s="1"/>
  <c r="I16" i="16"/>
  <c r="H12" i="17" s="1"/>
  <c r="H16" i="16"/>
  <c r="G12" i="17" s="1"/>
  <c r="G16" i="16"/>
  <c r="F12" i="17" s="1"/>
  <c r="F16" i="16"/>
  <c r="E12" i="17" s="1"/>
  <c r="E16" i="16"/>
  <c r="D12" i="17" s="1"/>
  <c r="D16" i="16"/>
  <c r="C12" i="17" s="1"/>
  <c r="C16" i="16"/>
  <c r="B12" i="17" s="1"/>
  <c r="Y15" i="16"/>
  <c r="J11" i="18" s="1"/>
  <c r="X15" i="16"/>
  <c r="I11" i="18" s="1"/>
  <c r="W15" i="16"/>
  <c r="H11" i="18" s="1"/>
  <c r="V15" i="16"/>
  <c r="G11" i="18" s="1"/>
  <c r="U15" i="16"/>
  <c r="F11" i="18" s="1"/>
  <c r="T15" i="16"/>
  <c r="E11" i="18" s="1"/>
  <c r="S15" i="16"/>
  <c r="D11" i="18" s="1"/>
  <c r="R15" i="16"/>
  <c r="C11" i="18" s="1"/>
  <c r="Q15" i="16"/>
  <c r="B11" i="18" s="1"/>
  <c r="N15" i="16"/>
  <c r="M11" i="17" s="1"/>
  <c r="M15" i="16"/>
  <c r="L11" i="17" s="1"/>
  <c r="L15" i="16"/>
  <c r="K11" i="17" s="1"/>
  <c r="K15" i="16"/>
  <c r="J11" i="17" s="1"/>
  <c r="J15" i="16"/>
  <c r="I11" i="17" s="1"/>
  <c r="I15" i="16"/>
  <c r="H11" i="17" s="1"/>
  <c r="H15" i="16"/>
  <c r="G11" i="17" s="1"/>
  <c r="G15" i="16"/>
  <c r="F11" i="17" s="1"/>
  <c r="F15" i="16"/>
  <c r="E11" i="17" s="1"/>
  <c r="E15" i="16"/>
  <c r="D11" i="17" s="1"/>
  <c r="D15" i="16"/>
  <c r="C11" i="17" s="1"/>
  <c r="C15" i="16"/>
  <c r="B11" i="17" s="1"/>
  <c r="AF71" i="3" l="1"/>
  <c r="O43" i="6" s="1"/>
  <c r="O40" i="6"/>
  <c r="F13" i="17"/>
  <c r="AH71" i="3"/>
  <c r="Q43" i="6" s="1"/>
  <c r="AG71" i="3"/>
  <c r="P43" i="6" s="1"/>
  <c r="C69" i="3"/>
  <c r="C69" i="5" s="1"/>
  <c r="Q67" i="3" l="1"/>
  <c r="Q67" i="5" s="1"/>
  <c r="P67" i="3"/>
  <c r="P67" i="5" s="1"/>
  <c r="O67" i="3"/>
  <c r="O67" i="5" s="1"/>
  <c r="Q69" i="3" l="1"/>
  <c r="Q69" i="5" s="1"/>
  <c r="P69" i="3"/>
  <c r="P69" i="5" s="1"/>
  <c r="O69" i="3"/>
  <c r="O69" i="5" s="1"/>
  <c r="Q68" i="3"/>
  <c r="Q68" i="5" s="1"/>
  <c r="P68" i="3"/>
  <c r="P68" i="5" s="1"/>
  <c r="O68" i="3"/>
  <c r="O68" i="5" s="1"/>
  <c r="Q38" i="3"/>
  <c r="Q38" i="5" s="1"/>
  <c r="P38" i="3"/>
  <c r="P38" i="5" s="1"/>
  <c r="O38" i="3"/>
  <c r="O38" i="5" s="1"/>
  <c r="Q37" i="3"/>
  <c r="P37" i="3"/>
  <c r="O37" i="3"/>
  <c r="O70" i="3" l="1"/>
  <c r="O71" i="3"/>
  <c r="O71" i="5" s="1"/>
  <c r="P71" i="3"/>
  <c r="P71" i="5" s="1"/>
  <c r="Q71" i="3"/>
  <c r="Q71" i="5" s="1"/>
  <c r="P70" i="3"/>
  <c r="Q70" i="3"/>
  <c r="X68" i="3" l="1"/>
  <c r="U38" i="3"/>
  <c r="D24" i="6" s="1"/>
  <c r="X38" i="3"/>
  <c r="G24" i="6" s="1"/>
  <c r="I22" i="6"/>
  <c r="AB37" i="3"/>
  <c r="AC38" i="3"/>
  <c r="L24" i="6" s="1"/>
  <c r="AD38" i="3"/>
  <c r="M24" i="6" s="1"/>
  <c r="T38" i="3"/>
  <c r="C24" i="6" s="1"/>
  <c r="G38" i="3"/>
  <c r="G38" i="5" s="1"/>
  <c r="I37" i="3"/>
  <c r="K38" i="3"/>
  <c r="K38" i="5" s="1"/>
  <c r="L37" i="3"/>
  <c r="M38" i="3"/>
  <c r="M38" i="5" s="1"/>
  <c r="D38" i="3"/>
  <c r="D38" i="5" s="1"/>
  <c r="C38" i="3"/>
  <c r="C38" i="5" s="1"/>
  <c r="H37" i="3" l="1"/>
  <c r="E22" i="6"/>
  <c r="E37" i="3"/>
  <c r="G69" i="3"/>
  <c r="G69" i="5" s="1"/>
  <c r="K69" i="3"/>
  <c r="K69" i="5" s="1"/>
  <c r="Y37" i="3"/>
  <c r="L68" i="3"/>
  <c r="L68" i="5" s="1"/>
  <c r="AC69" i="3"/>
  <c r="L41" i="6" s="1"/>
  <c r="G22" i="6"/>
  <c r="Y69" i="3"/>
  <c r="H41" i="6" s="1"/>
  <c r="AB69" i="3"/>
  <c r="K41" i="6" s="1"/>
  <c r="H38" i="3"/>
  <c r="H38" i="5" s="1"/>
  <c r="V68" i="3"/>
  <c r="K68" i="3"/>
  <c r="K68" i="5" s="1"/>
  <c r="U68" i="3"/>
  <c r="I68" i="3"/>
  <c r="I68" i="5" s="1"/>
  <c r="AD68" i="3"/>
  <c r="H68" i="3"/>
  <c r="H68" i="5" s="1"/>
  <c r="AC68" i="3"/>
  <c r="Y68" i="3"/>
  <c r="G68" i="3"/>
  <c r="G68" i="5" s="1"/>
  <c r="AB68" i="3"/>
  <c r="E68" i="3"/>
  <c r="E68" i="5" s="1"/>
  <c r="Z68" i="3"/>
  <c r="D68" i="3"/>
  <c r="D68" i="5" s="1"/>
  <c r="M68" i="3"/>
  <c r="M68" i="5" s="1"/>
  <c r="I69" i="3"/>
  <c r="I69" i="5" s="1"/>
  <c r="E38" i="3"/>
  <c r="E38" i="5" s="1"/>
  <c r="Z37" i="3"/>
  <c r="H69" i="3"/>
  <c r="H69" i="5" s="1"/>
  <c r="Z69" i="3"/>
  <c r="C22" i="6"/>
  <c r="D22" i="6"/>
  <c r="X37" i="3"/>
  <c r="E69" i="3"/>
  <c r="E69" i="5" s="1"/>
  <c r="X69" i="3"/>
  <c r="L22" i="6"/>
  <c r="AB38" i="3"/>
  <c r="K24" i="6" s="1"/>
  <c r="D69" i="3"/>
  <c r="D69" i="5" s="1"/>
  <c r="V69" i="3"/>
  <c r="K22" i="6"/>
  <c r="M22" i="6"/>
  <c r="Z38" i="3"/>
  <c r="I24" i="6" s="1"/>
  <c r="M69" i="3"/>
  <c r="M69" i="5" s="1"/>
  <c r="T69" i="3"/>
  <c r="U69" i="3"/>
  <c r="K37" i="3"/>
  <c r="Y38" i="3"/>
  <c r="H24" i="6" s="1"/>
  <c r="L69" i="3"/>
  <c r="L69" i="5" s="1"/>
  <c r="AD69" i="3"/>
  <c r="H22" i="6"/>
  <c r="L38" i="3"/>
  <c r="L38" i="5" s="1"/>
  <c r="C37" i="3"/>
  <c r="D37" i="3"/>
  <c r="V37" i="3"/>
  <c r="M37" i="3"/>
  <c r="T37" i="3"/>
  <c r="U37" i="3"/>
  <c r="V38" i="3"/>
  <c r="E24" i="6" s="1"/>
  <c r="G37" i="3"/>
  <c r="I38" i="3"/>
  <c r="I38" i="5" s="1"/>
  <c r="AD37" i="3"/>
  <c r="AC37" i="3"/>
  <c r="C68" i="3"/>
  <c r="C68" i="5" s="1"/>
  <c r="T67" i="3"/>
  <c r="U67" i="3"/>
  <c r="V67" i="3"/>
  <c r="X67" i="3"/>
  <c r="Y67" i="3"/>
  <c r="Z67" i="3"/>
  <c r="AB67" i="3"/>
  <c r="AC67" i="3"/>
  <c r="AD67" i="3"/>
  <c r="C67" i="3"/>
  <c r="C67" i="5" s="1"/>
  <c r="D67" i="3"/>
  <c r="D67" i="5" s="1"/>
  <c r="E67" i="3"/>
  <c r="E67" i="5" s="1"/>
  <c r="G67" i="3"/>
  <c r="G67" i="5" s="1"/>
  <c r="H67" i="3"/>
  <c r="H67" i="5" s="1"/>
  <c r="I67" i="3"/>
  <c r="I67" i="5" s="1"/>
  <c r="K67" i="3"/>
  <c r="K67" i="5" s="1"/>
  <c r="L67" i="3"/>
  <c r="L67" i="5" s="1"/>
  <c r="M67" i="3"/>
  <c r="M67" i="5" s="1"/>
  <c r="T66" i="3"/>
  <c r="U66" i="3"/>
  <c r="V66" i="3"/>
  <c r="X66" i="3"/>
  <c r="Y66" i="3"/>
  <c r="Z66" i="3"/>
  <c r="AB66" i="3"/>
  <c r="AC66" i="3"/>
  <c r="AD66" i="3"/>
  <c r="C66" i="3"/>
  <c r="C66" i="5" s="1"/>
  <c r="D66" i="3"/>
  <c r="D66" i="5" s="1"/>
  <c r="E66" i="3"/>
  <c r="E66" i="5" s="1"/>
  <c r="G66" i="3"/>
  <c r="G66" i="5" s="1"/>
  <c r="H66" i="3"/>
  <c r="H66" i="5" s="1"/>
  <c r="I66" i="3"/>
  <c r="I66" i="5" s="1"/>
  <c r="K66" i="3"/>
  <c r="K66" i="5" s="1"/>
  <c r="L66" i="3"/>
  <c r="L66" i="5" s="1"/>
  <c r="M66" i="3"/>
  <c r="M66" i="5" s="1"/>
  <c r="M65" i="3"/>
  <c r="M65" i="5" s="1"/>
  <c r="C65" i="3"/>
  <c r="C65" i="5" s="1"/>
  <c r="D65" i="3"/>
  <c r="D65" i="5" s="1"/>
  <c r="E65" i="3"/>
  <c r="E65" i="5" s="1"/>
  <c r="G65" i="3"/>
  <c r="G65" i="5" s="1"/>
  <c r="H65" i="3"/>
  <c r="H65" i="5" s="1"/>
  <c r="I65" i="3"/>
  <c r="I65" i="5" s="1"/>
  <c r="K65" i="3"/>
  <c r="K65" i="5" s="1"/>
  <c r="L65" i="3"/>
  <c r="L65" i="5" s="1"/>
  <c r="T65" i="3"/>
  <c r="U65" i="3"/>
  <c r="V65" i="3"/>
  <c r="X65" i="3"/>
  <c r="Y65" i="3"/>
  <c r="Z65" i="3"/>
  <c r="AB65" i="3"/>
  <c r="AC65" i="3"/>
  <c r="AD65" i="3"/>
  <c r="T64" i="3"/>
  <c r="V64" i="3"/>
  <c r="T63" i="3"/>
  <c r="U63" i="3"/>
  <c r="V63" i="3"/>
  <c r="X63" i="3"/>
  <c r="Y63" i="3"/>
  <c r="Z63" i="3"/>
  <c r="AB63" i="3"/>
  <c r="AC63" i="3"/>
  <c r="AD63" i="3"/>
  <c r="C63" i="3"/>
  <c r="C63" i="5" s="1"/>
  <c r="D63" i="3"/>
  <c r="D63" i="5" s="1"/>
  <c r="E63" i="3"/>
  <c r="E63" i="5" s="1"/>
  <c r="G63" i="3"/>
  <c r="G63" i="5" s="1"/>
  <c r="H63" i="3"/>
  <c r="H63" i="5" s="1"/>
  <c r="I63" i="3"/>
  <c r="I63" i="5" s="1"/>
  <c r="K63" i="3"/>
  <c r="K63" i="5" s="1"/>
  <c r="L63" i="3"/>
  <c r="L63" i="5" s="1"/>
  <c r="M63" i="3"/>
  <c r="M63" i="5" s="1"/>
  <c r="AD62" i="3"/>
  <c r="T62" i="3"/>
  <c r="M62" i="3"/>
  <c r="M62" i="5" s="1"/>
  <c r="U62" i="3"/>
  <c r="V62" i="3"/>
  <c r="X62" i="3"/>
  <c r="Y62" i="3"/>
  <c r="Z62" i="3"/>
  <c r="AB62" i="3"/>
  <c r="AC62" i="3"/>
  <c r="C62" i="3"/>
  <c r="C62" i="5" s="1"/>
  <c r="D62" i="3"/>
  <c r="D62" i="5" s="1"/>
  <c r="E62" i="3"/>
  <c r="E62" i="5" s="1"/>
  <c r="G62" i="3"/>
  <c r="G62" i="5" s="1"/>
  <c r="H62" i="3"/>
  <c r="H62" i="5" s="1"/>
  <c r="I62" i="3"/>
  <c r="I62" i="5" s="1"/>
  <c r="K62" i="3"/>
  <c r="K62" i="5" s="1"/>
  <c r="L62" i="3"/>
  <c r="L62" i="5" s="1"/>
  <c r="U61" i="3"/>
  <c r="M61" i="3"/>
  <c r="M61" i="5" s="1"/>
  <c r="C61" i="3"/>
  <c r="C61" i="5" s="1"/>
  <c r="D61" i="3"/>
  <c r="D61" i="5" s="1"/>
  <c r="E61" i="3"/>
  <c r="E61" i="5" s="1"/>
  <c r="G61" i="3"/>
  <c r="G61" i="5" s="1"/>
  <c r="H61" i="3"/>
  <c r="H61" i="5" s="1"/>
  <c r="I61" i="3"/>
  <c r="I61" i="5" s="1"/>
  <c r="K61" i="3"/>
  <c r="K61" i="5" s="1"/>
  <c r="L61" i="3"/>
  <c r="L61" i="5" s="1"/>
  <c r="T61" i="3"/>
  <c r="V61" i="3"/>
  <c r="X61" i="3"/>
  <c r="Y61" i="3"/>
  <c r="Z61" i="3"/>
  <c r="AB61" i="3"/>
  <c r="AC61" i="3"/>
  <c r="AD61" i="3"/>
  <c r="V60" i="3"/>
  <c r="T60" i="3"/>
  <c r="U60" i="3"/>
  <c r="X60" i="3"/>
  <c r="Y60" i="3"/>
  <c r="Z60" i="3"/>
  <c r="AB60" i="3"/>
  <c r="AC60" i="3"/>
  <c r="AD60" i="3"/>
  <c r="C60" i="3"/>
  <c r="C60" i="5" s="1"/>
  <c r="D60" i="3"/>
  <c r="D60" i="5" s="1"/>
  <c r="E60" i="3"/>
  <c r="E60" i="5" s="1"/>
  <c r="G60" i="3"/>
  <c r="G60" i="5" s="1"/>
  <c r="H60" i="3"/>
  <c r="H60" i="5" s="1"/>
  <c r="I60" i="3"/>
  <c r="I60" i="5" s="1"/>
  <c r="K60" i="3"/>
  <c r="K60" i="5" s="1"/>
  <c r="L60" i="3"/>
  <c r="L60" i="5" s="1"/>
  <c r="M60" i="3"/>
  <c r="M60" i="5" s="1"/>
  <c r="T59" i="3"/>
  <c r="U59" i="3"/>
  <c r="V59" i="3"/>
  <c r="X59" i="3"/>
  <c r="Y59" i="3"/>
  <c r="Z59" i="3"/>
  <c r="AB59" i="3"/>
  <c r="AC59" i="3"/>
  <c r="AD59" i="3"/>
  <c r="C59" i="3"/>
  <c r="C59" i="5" s="1"/>
  <c r="D59" i="3"/>
  <c r="D59" i="5" s="1"/>
  <c r="E59" i="3"/>
  <c r="E59" i="5" s="1"/>
  <c r="G59" i="3"/>
  <c r="G59" i="5" s="1"/>
  <c r="H59" i="3"/>
  <c r="H59" i="5" s="1"/>
  <c r="I59" i="3"/>
  <c r="I59" i="5" s="1"/>
  <c r="K59" i="3"/>
  <c r="K59" i="5" s="1"/>
  <c r="L59" i="3"/>
  <c r="L59" i="5" s="1"/>
  <c r="M59" i="3"/>
  <c r="M59" i="5" s="1"/>
  <c r="C58" i="3"/>
  <c r="C58" i="5" s="1"/>
  <c r="T58" i="3"/>
  <c r="T57" i="3"/>
  <c r="U57" i="3"/>
  <c r="V57" i="3"/>
  <c r="X57" i="3"/>
  <c r="Y57" i="3"/>
  <c r="Z57" i="3"/>
  <c r="AB57" i="3"/>
  <c r="AC57" i="3"/>
  <c r="AD57" i="3"/>
  <c r="U58" i="3"/>
  <c r="V58" i="3"/>
  <c r="X58" i="3"/>
  <c r="Y58" i="3"/>
  <c r="Z58" i="3"/>
  <c r="AB58" i="3"/>
  <c r="AC58" i="3"/>
  <c r="AD58" i="3"/>
  <c r="D58" i="3"/>
  <c r="D58" i="5" s="1"/>
  <c r="E58" i="3"/>
  <c r="E58" i="5" s="1"/>
  <c r="G58" i="3"/>
  <c r="G58" i="5" s="1"/>
  <c r="H58" i="3"/>
  <c r="H58" i="5" s="1"/>
  <c r="I58" i="3"/>
  <c r="I58" i="5" s="1"/>
  <c r="K58" i="3"/>
  <c r="K58" i="5" s="1"/>
  <c r="L58" i="3"/>
  <c r="L58" i="5" s="1"/>
  <c r="M58" i="3"/>
  <c r="M58" i="5" s="1"/>
  <c r="D48" i="3"/>
  <c r="D48" i="5" s="1"/>
  <c r="E48" i="3"/>
  <c r="E48" i="5" s="1"/>
  <c r="G48" i="3"/>
  <c r="G48" i="5" s="1"/>
  <c r="H48" i="3"/>
  <c r="H48" i="5" s="1"/>
  <c r="I48" i="3"/>
  <c r="I48" i="5" s="1"/>
  <c r="K48" i="3"/>
  <c r="K48" i="5" s="1"/>
  <c r="L48" i="3"/>
  <c r="L48" i="5" s="1"/>
  <c r="M48" i="3"/>
  <c r="M48" i="5" s="1"/>
  <c r="D57" i="3"/>
  <c r="D57" i="5" s="1"/>
  <c r="E57" i="3"/>
  <c r="E57" i="5" s="1"/>
  <c r="G57" i="3"/>
  <c r="G57" i="5" s="1"/>
  <c r="H57" i="3"/>
  <c r="H57" i="5" s="1"/>
  <c r="I57" i="3"/>
  <c r="I57" i="5" s="1"/>
  <c r="K57" i="3"/>
  <c r="K57" i="5" s="1"/>
  <c r="L57" i="3"/>
  <c r="L57" i="5" s="1"/>
  <c r="M57" i="3"/>
  <c r="M57" i="5" s="1"/>
  <c r="C57" i="3"/>
  <c r="C57" i="5" s="1"/>
  <c r="C48" i="3"/>
  <c r="C48" i="5" s="1"/>
  <c r="U56" i="3"/>
  <c r="V56" i="3"/>
  <c r="X56" i="3"/>
  <c r="Y56" i="3"/>
  <c r="Z56" i="3"/>
  <c r="AB56" i="3"/>
  <c r="AC56" i="3"/>
  <c r="AD56" i="3"/>
  <c r="T56" i="3"/>
  <c r="E56" i="3"/>
  <c r="E56" i="5" s="1"/>
  <c r="D56" i="3"/>
  <c r="D56" i="5" s="1"/>
  <c r="G56" i="3"/>
  <c r="G56" i="5" s="1"/>
  <c r="H56" i="3"/>
  <c r="H56" i="5" s="1"/>
  <c r="I56" i="3"/>
  <c r="I56" i="5" s="1"/>
  <c r="K56" i="3"/>
  <c r="K56" i="5" s="1"/>
  <c r="L56" i="3"/>
  <c r="L56" i="5" s="1"/>
  <c r="M56" i="3"/>
  <c r="M56" i="5" s="1"/>
  <c r="C56" i="3"/>
  <c r="C56" i="5" s="1"/>
  <c r="C47" i="3"/>
  <c r="C47" i="5" s="1"/>
  <c r="D47" i="3"/>
  <c r="D47" i="5" s="1"/>
  <c r="E47" i="3"/>
  <c r="E47" i="5" s="1"/>
  <c r="G47" i="3"/>
  <c r="G47" i="5" s="1"/>
  <c r="H47" i="3"/>
  <c r="H47" i="5" s="1"/>
  <c r="I47" i="3"/>
  <c r="I47" i="5" s="1"/>
  <c r="K47" i="3"/>
  <c r="K47" i="5" s="1"/>
  <c r="L47" i="3"/>
  <c r="L47" i="5" s="1"/>
  <c r="M47" i="3"/>
  <c r="M47" i="5" s="1"/>
  <c r="AB54" i="3"/>
  <c r="AC54" i="3"/>
  <c r="X54" i="3"/>
  <c r="Y54" i="3"/>
  <c r="V55" i="3"/>
  <c r="X55" i="3"/>
  <c r="Y55" i="3"/>
  <c r="Z55" i="3"/>
  <c r="AB55" i="3"/>
  <c r="AC55" i="3"/>
  <c r="AD55" i="3"/>
  <c r="U54" i="3"/>
  <c r="U55" i="3"/>
  <c r="T55" i="3"/>
  <c r="T54" i="3"/>
  <c r="D50" i="3"/>
  <c r="D50" i="5" s="1"/>
  <c r="E50" i="3"/>
  <c r="E50" i="5" s="1"/>
  <c r="G50" i="3"/>
  <c r="G50" i="5" s="1"/>
  <c r="H50" i="3"/>
  <c r="H50" i="5" s="1"/>
  <c r="I50" i="3"/>
  <c r="I50" i="5" s="1"/>
  <c r="K50" i="3"/>
  <c r="K50" i="5" s="1"/>
  <c r="L50" i="3"/>
  <c r="L50" i="5" s="1"/>
  <c r="M50" i="3"/>
  <c r="M50" i="5" s="1"/>
  <c r="D51" i="3"/>
  <c r="D51" i="5" s="1"/>
  <c r="E51" i="3"/>
  <c r="E51" i="5" s="1"/>
  <c r="G51" i="3"/>
  <c r="G51" i="5" s="1"/>
  <c r="H51" i="3"/>
  <c r="H51" i="5" s="1"/>
  <c r="I51" i="3"/>
  <c r="I51" i="5" s="1"/>
  <c r="K51" i="3"/>
  <c r="K51" i="5" s="1"/>
  <c r="L51" i="3"/>
  <c r="L51" i="5" s="1"/>
  <c r="M51" i="3"/>
  <c r="M51" i="5" s="1"/>
  <c r="D52" i="3"/>
  <c r="D52" i="5" s="1"/>
  <c r="E52" i="3"/>
  <c r="E52" i="5" s="1"/>
  <c r="G52" i="3"/>
  <c r="G52" i="5" s="1"/>
  <c r="H52" i="3"/>
  <c r="H52" i="5" s="1"/>
  <c r="I52" i="3"/>
  <c r="I52" i="5" s="1"/>
  <c r="K52" i="3"/>
  <c r="K52" i="5" s="1"/>
  <c r="L52" i="3"/>
  <c r="L52" i="5" s="1"/>
  <c r="M52" i="3"/>
  <c r="M52" i="5" s="1"/>
  <c r="D53" i="3"/>
  <c r="D53" i="5" s="1"/>
  <c r="E53" i="3"/>
  <c r="E53" i="5" s="1"/>
  <c r="G53" i="3"/>
  <c r="G53" i="5" s="1"/>
  <c r="H53" i="3"/>
  <c r="H53" i="5" s="1"/>
  <c r="I53" i="3"/>
  <c r="I53" i="5" s="1"/>
  <c r="K53" i="3"/>
  <c r="K53" i="5" s="1"/>
  <c r="L53" i="3"/>
  <c r="L53" i="5" s="1"/>
  <c r="M53" i="3"/>
  <c r="M53" i="5" s="1"/>
  <c r="D54" i="3"/>
  <c r="D54" i="5" s="1"/>
  <c r="E54" i="3"/>
  <c r="E54" i="5" s="1"/>
  <c r="G54" i="3"/>
  <c r="G54" i="5" s="1"/>
  <c r="H54" i="3"/>
  <c r="H54" i="5" s="1"/>
  <c r="I54" i="3"/>
  <c r="I54" i="5" s="1"/>
  <c r="K54" i="3"/>
  <c r="K54" i="5" s="1"/>
  <c r="L54" i="3"/>
  <c r="L54" i="5" s="1"/>
  <c r="M54" i="3"/>
  <c r="M54" i="5" s="1"/>
  <c r="D55" i="3"/>
  <c r="D55" i="5" s="1"/>
  <c r="E55" i="3"/>
  <c r="E55" i="5" s="1"/>
  <c r="G55" i="3"/>
  <c r="G55" i="5" s="1"/>
  <c r="H55" i="3"/>
  <c r="H55" i="5" s="1"/>
  <c r="I55" i="3"/>
  <c r="I55" i="5" s="1"/>
  <c r="K55" i="3"/>
  <c r="K55" i="5" s="1"/>
  <c r="L55" i="3"/>
  <c r="L55" i="5" s="1"/>
  <c r="M55" i="3"/>
  <c r="M55" i="5" s="1"/>
  <c r="C51" i="3"/>
  <c r="C51" i="5" s="1"/>
  <c r="C52" i="3"/>
  <c r="C52" i="5" s="1"/>
  <c r="C53" i="3"/>
  <c r="C53" i="5" s="1"/>
  <c r="C54" i="3"/>
  <c r="C54" i="5" s="1"/>
  <c r="C55" i="3"/>
  <c r="C55" i="5" s="1"/>
  <c r="C50" i="3"/>
  <c r="C50" i="5" s="1"/>
  <c r="K41" i="3"/>
  <c r="K41" i="5" s="1"/>
  <c r="L41" i="3"/>
  <c r="L41" i="5" s="1"/>
  <c r="M41" i="3"/>
  <c r="M41" i="5" s="1"/>
  <c r="K42" i="3"/>
  <c r="K42" i="5" s="1"/>
  <c r="L42" i="3"/>
  <c r="L42" i="5" s="1"/>
  <c r="M42" i="3"/>
  <c r="M42" i="5" s="1"/>
  <c r="K43" i="3"/>
  <c r="K43" i="5" s="1"/>
  <c r="L43" i="3"/>
  <c r="L43" i="5" s="1"/>
  <c r="M43" i="3"/>
  <c r="M43" i="5" s="1"/>
  <c r="K44" i="3"/>
  <c r="K44" i="5" s="1"/>
  <c r="L44" i="3"/>
  <c r="L44" i="5" s="1"/>
  <c r="M44" i="3"/>
  <c r="M44" i="5" s="1"/>
  <c r="K45" i="3"/>
  <c r="K45" i="5" s="1"/>
  <c r="L45" i="3"/>
  <c r="L45" i="5" s="1"/>
  <c r="M45" i="3"/>
  <c r="M45" i="5" s="1"/>
  <c r="K46" i="3"/>
  <c r="K46" i="5" s="1"/>
  <c r="L46" i="3"/>
  <c r="L46" i="5" s="1"/>
  <c r="M46" i="3"/>
  <c r="M46" i="5" s="1"/>
  <c r="K49" i="3"/>
  <c r="K49" i="5" s="1"/>
  <c r="L49" i="3"/>
  <c r="L49" i="5" s="1"/>
  <c r="M49" i="3"/>
  <c r="M49" i="5" s="1"/>
  <c r="L40" i="3"/>
  <c r="L40" i="5" s="1"/>
  <c r="M40" i="3"/>
  <c r="M40" i="5" s="1"/>
  <c r="K40" i="3"/>
  <c r="K40" i="5" s="1"/>
  <c r="H44" i="3"/>
  <c r="H44" i="5" s="1"/>
  <c r="I44" i="3"/>
  <c r="I44" i="5" s="1"/>
  <c r="H45" i="3"/>
  <c r="H45" i="5" s="1"/>
  <c r="I45" i="3"/>
  <c r="I45" i="5" s="1"/>
  <c r="H46" i="3"/>
  <c r="H46" i="5" s="1"/>
  <c r="I46" i="3"/>
  <c r="I46" i="5" s="1"/>
  <c r="H49" i="3"/>
  <c r="H49" i="5" s="1"/>
  <c r="I49" i="3"/>
  <c r="I49" i="5" s="1"/>
  <c r="G45" i="3"/>
  <c r="G45" i="5" s="1"/>
  <c r="G46" i="3"/>
  <c r="G46" i="5" s="1"/>
  <c r="G49" i="3"/>
  <c r="G49" i="5" s="1"/>
  <c r="G44" i="3"/>
  <c r="G44" i="5" s="1"/>
  <c r="C41" i="3"/>
  <c r="C41" i="5" s="1"/>
  <c r="D41" i="3"/>
  <c r="D41" i="5" s="1"/>
  <c r="E41" i="3"/>
  <c r="E41" i="5" s="1"/>
  <c r="C42" i="3"/>
  <c r="C42" i="5" s="1"/>
  <c r="D42" i="3"/>
  <c r="D42" i="5" s="1"/>
  <c r="E42" i="3"/>
  <c r="E42" i="5" s="1"/>
  <c r="C43" i="3"/>
  <c r="C43" i="5" s="1"/>
  <c r="D43" i="3"/>
  <c r="D43" i="5" s="1"/>
  <c r="E43" i="3"/>
  <c r="E43" i="5" s="1"/>
  <c r="C44" i="3"/>
  <c r="C44" i="5" s="1"/>
  <c r="D44" i="3"/>
  <c r="D44" i="5" s="1"/>
  <c r="E44" i="3"/>
  <c r="E44" i="5" s="1"/>
  <c r="C45" i="3"/>
  <c r="C45" i="5" s="1"/>
  <c r="D45" i="3"/>
  <c r="D45" i="5" s="1"/>
  <c r="E45" i="3"/>
  <c r="E45" i="5" s="1"/>
  <c r="C46" i="3"/>
  <c r="C46" i="5" s="1"/>
  <c r="D46" i="3"/>
  <c r="D46" i="5" s="1"/>
  <c r="E46" i="3"/>
  <c r="E46" i="5" s="1"/>
  <c r="C49" i="3"/>
  <c r="C49" i="5" s="1"/>
  <c r="D49" i="3"/>
  <c r="D49" i="5" s="1"/>
  <c r="E49" i="3"/>
  <c r="E49" i="5" s="1"/>
  <c r="D40" i="3"/>
  <c r="D40" i="5" s="1"/>
  <c r="E40" i="3"/>
  <c r="E40" i="5" s="1"/>
  <c r="C40" i="3"/>
  <c r="C40" i="5" s="1"/>
  <c r="V54" i="3"/>
  <c r="Z54" i="3"/>
  <c r="AD54" i="3"/>
  <c r="F44" i="3"/>
  <c r="F45" i="3"/>
  <c r="F46" i="3"/>
  <c r="F47" i="3"/>
  <c r="F48" i="3"/>
  <c r="F49" i="3"/>
  <c r="F50" i="3"/>
  <c r="F51" i="3"/>
  <c r="F52" i="3"/>
  <c r="F53" i="3"/>
  <c r="G64" i="3"/>
  <c r="G64" i="5" s="1"/>
  <c r="E64" i="3"/>
  <c r="E64" i="5" s="1"/>
  <c r="K64" i="3"/>
  <c r="K64" i="5" s="1"/>
  <c r="D64" i="3"/>
  <c r="D64" i="5" s="1"/>
  <c r="L64" i="3"/>
  <c r="L64" i="5" s="1"/>
  <c r="Y64" i="3"/>
  <c r="I64" i="3"/>
  <c r="I64" i="5" s="1"/>
  <c r="X64" i="3"/>
  <c r="Z64" i="3"/>
  <c r="C64" i="3"/>
  <c r="C64" i="5" s="1"/>
  <c r="M64" i="3"/>
  <c r="M64" i="5" s="1"/>
  <c r="AC64" i="3"/>
  <c r="AD64" i="3"/>
  <c r="U64" i="3"/>
  <c r="AB64" i="3"/>
  <c r="H64" i="3"/>
  <c r="H64" i="5" s="1"/>
  <c r="T68" i="3"/>
  <c r="Y71" i="3" l="1"/>
  <c r="H43" i="6" s="1"/>
  <c r="G71" i="3"/>
  <c r="G71" i="5" s="1"/>
  <c r="G70" i="3"/>
  <c r="K71" i="3"/>
  <c r="K71" i="5" s="1"/>
  <c r="AC71" i="3"/>
  <c r="L43" i="6" s="1"/>
  <c r="K70" i="3"/>
  <c r="AB71" i="3"/>
  <c r="K43" i="6" s="1"/>
  <c r="G41" i="6"/>
  <c r="X71" i="3"/>
  <c r="G43" i="6" s="1"/>
  <c r="E70" i="3"/>
  <c r="E71" i="3"/>
  <c r="E71" i="5" s="1"/>
  <c r="Z71" i="3"/>
  <c r="I43" i="6" s="1"/>
  <c r="I41" i="6"/>
  <c r="U71" i="3"/>
  <c r="D43" i="6" s="1"/>
  <c r="D41" i="6"/>
  <c r="H71" i="3"/>
  <c r="H71" i="5" s="1"/>
  <c r="H70" i="3"/>
  <c r="AD71" i="3"/>
  <c r="M43" i="6" s="1"/>
  <c r="M41" i="6"/>
  <c r="M70" i="3"/>
  <c r="M71" i="3"/>
  <c r="M71" i="5" s="1"/>
  <c r="L71" i="3"/>
  <c r="L71" i="5" s="1"/>
  <c r="L70" i="3"/>
  <c r="E41" i="6"/>
  <c r="V71" i="3"/>
  <c r="E43" i="6" s="1"/>
  <c r="I71" i="3"/>
  <c r="I71" i="5" s="1"/>
  <c r="I70" i="3"/>
  <c r="D70" i="3"/>
  <c r="D71" i="3"/>
  <c r="D71" i="5" s="1"/>
  <c r="T71" i="3"/>
  <c r="C43" i="6" s="1"/>
  <c r="C41" i="6"/>
  <c r="C70" i="3"/>
  <c r="C71" i="3"/>
  <c r="C71" i="5" s="1"/>
</calcChain>
</file>

<file path=xl/sharedStrings.xml><?xml version="1.0" encoding="utf-8"?>
<sst xmlns="http://schemas.openxmlformats.org/spreadsheetml/2006/main" count="645" uniqueCount="135">
  <si>
    <t>England &amp; Wales</t>
  </si>
  <si>
    <t>Scotland</t>
  </si>
  <si>
    <t>Northern Ireland</t>
  </si>
  <si>
    <t xml:space="preserve">% Change </t>
  </si>
  <si>
    <t>Pounds</t>
  </si>
  <si>
    <t>Cash terms</t>
  </si>
  <si>
    <t>..</t>
  </si>
  <si>
    <t>United Kingdom</t>
  </si>
  <si>
    <r>
      <t>Table 2.2.2 Average annual domestic electricity bills</t>
    </r>
    <r>
      <rPr>
        <b/>
        <vertAlign val="superscript"/>
        <sz val="12"/>
        <rFont val="Arial"/>
        <family val="2"/>
      </rPr>
      <t>(1)(2)</t>
    </r>
    <r>
      <rPr>
        <b/>
        <sz val="12"/>
        <rFont val="Arial"/>
        <family val="2"/>
      </rPr>
      <t xml:space="preserve"> </t>
    </r>
  </si>
  <si>
    <r>
      <t>Prepayment</t>
    </r>
    <r>
      <rPr>
        <b/>
        <vertAlign val="superscript"/>
        <sz val="9"/>
        <rFont val="Arial"/>
        <family val="2"/>
      </rPr>
      <t>(5)</t>
    </r>
  </si>
  <si>
    <r>
      <t>Real terms</t>
    </r>
    <r>
      <rPr>
        <b/>
        <vertAlign val="superscript"/>
        <sz val="9"/>
        <rFont val="Arial"/>
        <family val="2"/>
      </rPr>
      <t>(3)</t>
    </r>
  </si>
  <si>
    <r>
      <t>Standard credit</t>
    </r>
    <r>
      <rPr>
        <b/>
        <vertAlign val="superscript"/>
        <sz val="9"/>
        <rFont val="Arial"/>
        <family val="2"/>
      </rPr>
      <t>(4)</t>
    </r>
  </si>
  <si>
    <t>Direct debit</t>
  </si>
  <si>
    <t>GDP</t>
  </si>
  <si>
    <t>Prepayment</t>
  </si>
  <si>
    <t>Standard credit</t>
  </si>
  <si>
    <r>
      <t>Table 2.2.2 Average annual Economy 7 domestic electricity bills</t>
    </r>
    <r>
      <rPr>
        <b/>
        <vertAlign val="superscript"/>
        <sz val="12"/>
        <rFont val="Arial"/>
        <family val="2"/>
      </rPr>
      <t>(1)(2)</t>
    </r>
    <r>
      <rPr>
        <b/>
        <sz val="12"/>
        <rFont val="Arial"/>
        <family val="2"/>
      </rPr>
      <t xml:space="preserve"> for UK countries</t>
    </r>
  </si>
  <si>
    <t>Economy 7</t>
  </si>
  <si>
    <t>standard</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</si>
  <si>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</si>
  <si>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</si>
  <si>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</si>
  <si>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</si>
  <si>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</si>
  <si>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2007</t>
    </r>
    <r>
      <rPr>
        <vertAlign val="superscript"/>
        <sz val="9"/>
        <color indexed="10"/>
        <rFont val="Arial"/>
        <family val="2"/>
      </rPr>
      <t>(5)</t>
    </r>
  </si>
  <si>
    <r>
      <t>2007</t>
    </r>
    <r>
      <rPr>
        <vertAlign val="superscript"/>
        <sz val="9"/>
        <rFont val="Arial"/>
        <family val="2"/>
      </rPr>
      <t>(4)</t>
    </r>
  </si>
  <si>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</si>
  <si>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2012-2013</t>
  </si>
  <si>
    <t>Purple = old consumption</t>
  </si>
  <si>
    <t>2010=100</t>
  </si>
  <si>
    <r>
      <t>Table 2.2.2 Average annual domestic standard electricity bills for UK countries based on consumption of 3,800kWh/year</t>
    </r>
    <r>
      <rPr>
        <b/>
        <vertAlign val="superscript"/>
        <sz val="12"/>
        <rFont val="Arial"/>
        <family val="2"/>
      </rPr>
      <t>(1)</t>
    </r>
  </si>
  <si>
    <r>
      <t>Real terms</t>
    </r>
    <r>
      <rPr>
        <b/>
        <vertAlign val="superscript"/>
        <sz val="9"/>
        <rFont val="Arial"/>
        <family val="2"/>
      </rPr>
      <t>(2)</t>
    </r>
  </si>
  <si>
    <r>
      <t>2007</t>
    </r>
    <r>
      <rPr>
        <vertAlign val="superscript"/>
        <sz val="9"/>
        <rFont val="Arial"/>
        <family val="2"/>
      </rPr>
      <t>(3)</t>
    </r>
  </si>
  <si>
    <r>
      <t>Table 2.2.2 Average annual Economy 7 domestic electricity bills for UK countries based on consumption of 6,000kWh per year</t>
    </r>
    <r>
      <rPr>
        <b/>
        <vertAlign val="superscript"/>
        <sz val="12"/>
        <rFont val="Arial"/>
        <family val="2"/>
      </rPr>
      <t>(1)</t>
    </r>
  </si>
  <si>
    <r>
      <t>Table 2.2.2 Average annual domestic standard electricity bills</t>
    </r>
    <r>
      <rPr>
        <b/>
        <vertAlign val="superscript"/>
        <sz val="12"/>
        <rFont val="Arial"/>
        <family val="2"/>
      </rPr>
      <t>(1)(2)</t>
    </r>
    <r>
      <rPr>
        <b/>
        <sz val="12"/>
        <rFont val="Arial"/>
        <family val="2"/>
      </rPr>
      <t xml:space="preserve"> for UK countries</t>
    </r>
  </si>
  <si>
    <r>
      <t>Direct debit</t>
    </r>
    <r>
      <rPr>
        <b/>
        <vertAlign val="superscript"/>
        <sz val="9"/>
        <rFont val="Arial"/>
        <family val="2"/>
      </rPr>
      <t>(4)</t>
    </r>
  </si>
  <si>
    <r>
      <t>2007</t>
    </r>
    <r>
      <rPr>
        <vertAlign val="superscript"/>
        <sz val="9"/>
        <rFont val="Arial"/>
        <family val="2"/>
      </rPr>
      <t>(5)</t>
    </r>
  </si>
  <si>
    <t>Return to Contents Page</t>
  </si>
  <si>
    <r>
      <t>2014</t>
    </r>
    <r>
      <rPr>
        <vertAlign val="superscript"/>
        <sz val="9"/>
        <rFont val="Arial"/>
        <family val="2"/>
      </rPr>
      <t>(4)</t>
    </r>
  </si>
  <si>
    <t>Contents</t>
  </si>
  <si>
    <t>Tables</t>
  </si>
  <si>
    <t>Methodology</t>
  </si>
  <si>
    <t>Methodology notes</t>
  </si>
  <si>
    <t>Further information</t>
  </si>
  <si>
    <t>Contacts</t>
  </si>
  <si>
    <t>Table 2.2.2 (standard): Average annual domestic standard electricity bills by UK country</t>
  </si>
  <si>
    <t>Table 2.2.2 (E7): Average annual domestic Economy 7 electricity bills by UK country</t>
  </si>
  <si>
    <t>Data is shown in current (cash) and real terms. Real terms data has been deflated using the GDP deflator.</t>
  </si>
  <si>
    <r>
      <t>2015</t>
    </r>
    <r>
      <rPr>
        <vertAlign val="superscript"/>
        <sz val="9"/>
        <rFont val="Arial"/>
        <family val="2"/>
      </rPr>
      <t>(4)</t>
    </r>
  </si>
  <si>
    <t>All information received from suppliers is quality assured by BEIS prior to publication.</t>
  </si>
  <si>
    <r>
      <t>Northern Ireland</t>
    </r>
    <r>
      <rPr>
        <vertAlign val="superscript"/>
        <sz val="9"/>
        <rFont val="Arial"/>
        <family val="2"/>
      </rPr>
      <t>(5)</t>
    </r>
  </si>
  <si>
    <t xml:space="preserve">(2) Bills deflated to 2010 terms using the GDP (market prices) deflator. </t>
  </si>
  <si>
    <t>(3) Bills from 2007 onwards are subject to a change in methodology. Bills relate to the calendar year, i.e. covering consumption from Q1 to Q4 of the named year. More information can be found in the methodology note at:</t>
  </si>
  <si>
    <t>https://www.gov.uk/government/publications/domestic-energy-prices-data-sources-and-methodology</t>
  </si>
  <si>
    <t>Note: r's indicate revised data. An r in the date column indicates all data in the row has been revised.</t>
  </si>
  <si>
    <t>Note: p's indicate provisional data. A p in the date column indicates all data in the row is provisional.</t>
  </si>
  <si>
    <t xml:space="preserve">(4) In 2014 and 2015 a £12 Government rebate was applied to electricity bills for all customers in Great Britain. This is included in the figures above. </t>
  </si>
  <si>
    <t>(1) Bills up to (and including) 2006 relate to total bill received in the year, e.g. covering consumption from Q4 of the previous year to Q3 of the named year.  Bills up to 1998 relate to home supplier only.
All bills are calculated assuming an annual consumption of 3,800 kWh. Figures are inclusive of VAT.</t>
  </si>
  <si>
    <t>(2) Bills deflated to 2010 terms using the GDP (market prices) deflator.</t>
  </si>
  <si>
    <t>(3) Bills after (and including) 2007 are subject to a change in methodology. Bills relate to the calendar year, e.g covering consumption from Q1 to Q4 of the named year. More information can be found in the methodology note at:</t>
  </si>
  <si>
    <t>(1) Bills up to (and including) 2006 relate to total bill received in the year, e.g. covering consumption from Q4 of the previous year to Q3 of the named year.  
All Economy 7 bills are calculated assuming an annual consumption of 6,000 kWh, of which 3,000 kWh are off-peak. Figures are inclusive of VAT.</t>
  </si>
  <si>
    <t>Changes to domestic bills methodology</t>
  </si>
  <si>
    <t>Prior to the March 2014 edition of 'Quarterly Energy Prices', domestic electricity bill estimates were published based on standard household consumption levels of 3,300kWh for standard electricity and 6,600kWh for Economy 7, with a split of 3,600kWh off peak and 3,000kWh on peak. This had remained unchanged since BEIS started publishing such estimates in the 1990's. Following changes in typical household consumption in more recent years, BEIS has reviewed the available evidence, and decided to revise the levels used to 3,800kWh for standard electricity and 6,000kWh for E7 with a 50/50 on/off peak split. A special feature article within the March 2014 publication of Energy Trends provides more details and is available on the Internet at:</t>
  </si>
  <si>
    <t>Notes for Table 2.2.2</t>
  </si>
  <si>
    <t>newsdesk@beis.gov.uk</t>
  </si>
  <si>
    <t>2018-2019</t>
  </si>
  <si>
    <r>
      <t>2019</t>
    </r>
    <r>
      <rPr>
        <vertAlign val="superscript"/>
        <sz val="9"/>
        <rFont val="Arial"/>
        <family val="2"/>
      </rPr>
      <t>(p)</t>
    </r>
  </si>
  <si>
    <r>
      <t>2018-2019</t>
    </r>
    <r>
      <rPr>
        <vertAlign val="superscript"/>
        <sz val="9"/>
        <rFont val="Arial"/>
        <family val="2"/>
      </rPr>
      <t>(p)</t>
    </r>
  </si>
  <si>
    <t>energyprices.stats@beis.gov.uk</t>
  </si>
  <si>
    <t>All Payment Types</t>
  </si>
  <si>
    <t>GDP updated 24/03/2020</t>
  </si>
  <si>
    <t>Standard credit(4)</t>
  </si>
  <si>
    <t>Prepayment(5)</t>
  </si>
  <si>
    <t>Bills are now based on updated fixed consumption levels of 3,600 kWh per year for standard electricity and 5,100 kWh per year for E7, of which 2,550 kWh are off-peak.</t>
  </si>
  <si>
    <t>Bills deflated to 2010 terms using the GDP (market prices) deflator.</t>
  </si>
  <si>
    <t>These bills are calculated assuming an annual consumption of 3,600 kWh. Previously these figures were presented based on 3,800 kWh. Figures are inclusive of VAT.</t>
  </si>
  <si>
    <t>These bills are calculated assuming an annual consumption of 5,100 kWh (2,550 kWh used both night and day). Previously these figures were presented based on 6,000 kWh. Figures are inclusive of VAT.</t>
  </si>
  <si>
    <t>Time Series Data</t>
  </si>
  <si>
    <t>About this data</t>
  </si>
  <si>
    <t>Data in these tables show annual household bills for Standard and Economy 7 electricity for UK domestic consumers.</t>
  </si>
  <si>
    <t>Average annual domestic electricity bills by countries in the United Kingdom</t>
  </si>
  <si>
    <t>From the March 2020 edition, domestic energy bills are based on updated standard household consumption levels.</t>
  </si>
  <si>
    <t>3,600 kWh per year for standard electricity and 5,100 kWh per year for E7, of which 2,550 kWh are off-peak.</t>
  </si>
  <si>
    <t>Standard credit: England &amp; Wales (pounds)</t>
  </si>
  <si>
    <t>Standard credit: Scotland (pounds)</t>
  </si>
  <si>
    <t>Standard credit: Northern Ireland (pounds)</t>
  </si>
  <si>
    <t>Direct debit: England &amp; Wales (pounds)</t>
  </si>
  <si>
    <t>Direct debit: Scotland (pounds)</t>
  </si>
  <si>
    <t>Direct debit: Northern Ireland (pounds)</t>
  </si>
  <si>
    <t>Prepayment: England &amp; Wales (pounds)</t>
  </si>
  <si>
    <t>Prepayment: Scotland (pounds)</t>
  </si>
  <si>
    <t>Prepayment: Northern Ireland (pounds)</t>
  </si>
  <si>
    <t>All Payment Types: England &amp; Wales (pounds)</t>
  </si>
  <si>
    <t>All Payment Types: Scotland (pounds)</t>
  </si>
  <si>
    <t>All Payment Types: Northern Ireland (pounds)</t>
  </si>
  <si>
    <t>Year</t>
  </si>
  <si>
    <t>Figures in cash terms</t>
  </si>
  <si>
    <t>Figures in real terms</t>
  </si>
  <si>
    <t xml:space="preserve">Further information on methodolgy can be found here. </t>
  </si>
  <si>
    <t>In the table r indicates revised data. An r in the date column indicates all data in the row has been revised.</t>
  </si>
  <si>
    <t>Source: Department of Business, Energy and Industrial Strategy (BEIS)</t>
  </si>
  <si>
    <t>Table 2.2.2 Average annual domestic standard electricity bills in cash terms for UK countries based on consumption of 3,600kWh/year</t>
  </si>
  <si>
    <t>Table 2.2.2 Average annual domestic standard electricity bills in real terms for UK countries based on consumption of 3,600kWh/year</t>
  </si>
  <si>
    <t>Table 2.2.2 Average annual Economy 7 domestic electricity bills in cash terms for UK countries based on consumption of 5,100kWh per year</t>
  </si>
  <si>
    <t>Table 2.2.2 Average annual Economy 7 domestic electricity bills in real terms for UK countries based on consumption of 5,100kWh per year</t>
  </si>
  <si>
    <r>
      <t xml:space="preserve">Energy Prices </t>
    </r>
    <r>
      <rPr>
        <sz val="18"/>
        <rFont val="Arial"/>
        <family val="2"/>
      </rPr>
      <t>Domestic Prices</t>
    </r>
  </si>
  <si>
    <t>Quarterly Energy Prices Publication (opens in a new window)</t>
  </si>
  <si>
    <t>Energy Prices Statistics Team</t>
  </si>
  <si>
    <t>020 7215 5073</t>
  </si>
  <si>
    <t xml:space="preserve">BEIS Press Office (media enquiries)                </t>
  </si>
  <si>
    <t>0207 215 1000</t>
  </si>
  <si>
    <t>Annual domestic energy bills webpage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</si>
  <si>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</si>
  <si>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</si>
  <si>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</si>
  <si>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Bills are based on fixed consumption levels of 3,600 kWh per year for standard electricity and 5,100 kWh per year for E7, of which 2,550 kWh are off-peak.</t>
  </si>
  <si>
    <r>
      <t>Publication date:</t>
    </r>
    <r>
      <rPr>
        <sz val="11"/>
        <rFont val="Arial"/>
        <family val="2"/>
      </rPr>
      <t xml:space="preserve"> 23/12/2021</t>
    </r>
  </si>
  <si>
    <r>
      <t>Data period:</t>
    </r>
    <r>
      <rPr>
        <sz val="11"/>
        <rFont val="Arial"/>
        <family val="2"/>
      </rPr>
      <t xml:space="preserve"> Provisional annual data for 2021</t>
    </r>
  </si>
  <si>
    <t>GDP updated 11/11/2021</t>
  </si>
  <si>
    <t>UK average based on Q1, 2, 3</t>
  </si>
  <si>
    <t>Note 2.  Home supplier denotes the former public electricity suppliers within their own distribution areas, or their parent company.</t>
  </si>
  <si>
    <t>Note 2 Non-home suppliers are new entrant suppliers and the former electricity suppliers outside of their distribution areas.</t>
  </si>
  <si>
    <t>Note 3. 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</si>
  <si>
    <t xml:space="preserve">Note 4. Standard credit customers pay on receipt of their bill which is usually payment 3 months in arrears. </t>
  </si>
  <si>
    <t>Note 5. Direct debit transfers an agreed or variable amount directly from the customer’s bank account to the energy supplier.</t>
  </si>
  <si>
    <t>Note 6.  Prepayment requires the customer to make advance payment before fuel can be used.</t>
  </si>
  <si>
    <t>Note 1. Provisional quarterly data is published three months in arrears. Any revised data is marked with an "r". Provisional annual data is published in the December edition of QEP, with the final data being published in March.</t>
  </si>
  <si>
    <t>Table 2.2.2 (standard): Average annual domestic standard electricity bills by UK country in real terms</t>
  </si>
  <si>
    <t>Table 2.2.2 (E7): Average annual domestic Economy 7 electricity bills by UK country in real terms</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</si>
  <si>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</si>
  <si>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</si>
  <si>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on the Internet here.</t>
  </si>
  <si>
    <t>In the table p indicates provisional data. A p in the year column indicates all data in the row is provisional.</t>
  </si>
  <si>
    <t>The GDP implied deflator is regularly updated and revises the whole serries.</t>
  </si>
  <si>
    <r>
      <t>Next update:</t>
    </r>
    <r>
      <rPr>
        <sz val="11"/>
        <rFont val="Arial"/>
        <family val="2"/>
      </rPr>
      <t xml:space="preserve"> 31/03/2022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</si>
</sst>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4" formatCode="_-&quot;£&quot;* #,##0.00_-;\-&quot;£&quot;* #,##0.00_-;_-&quot;£&quot;* &quot;-&quot;??_-;_-@_-"/>
    <numFmt numFmtId="43" formatCode="_-* #,##0.00_-;\-* #,##0.00_-;_-* &quot;-&quot;??_-;_-@_-"/>
    <numFmt numFmtId="164" formatCode="0.0"/>
    <numFmt numFmtId="165" formatCode="0\ \ "/>
    <numFmt numFmtId="166" formatCode="\+0.0\ ;\-0.0\ "/>
    <numFmt numFmtId="167" formatCode="0\ "/>
    <numFmt numFmtId="168" formatCode="@\ "/>
    <numFmt numFmtId="169" formatCode="0\ \ \ "/>
    <numFmt numFmtId="170" formatCode="_-[$€-2]* #,##0.00_-;\-[$€-2]* #,##0.00_-;_-[$€-2]* &quot;-&quot;??_-"/>
    <numFmt numFmtId="171" formatCode="dd\-mmm\-yyyy"/>
    <numFmt numFmtId="172" formatCode="&quot;£&quot;#,##0"/>
    <numFmt numFmtId="173" formatCode="0.0%"/>
    <numFmt numFmtId="174" formatCode="0\[\p\]"/>
    <numFmt numFmtId="175" formatCode="0\[\r\]"/>
  </numFmts>
  <fonts count="60">
    <font>
      <sz val="10"/>
      <name val="Arial"/>
    </font>
    <font>
      <sz val="11"/>
      <color theme="1"/>
      <name val="Calibri"/>
      <family val="2"/>
      <scheme val="minor"/>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sz val="10"/>
      <name val="Times New Roman"/>
      <family val="1"/>
    </font>
    <font>
      <i/>
      <sz val="9"/>
      <name val="Arial"/>
      <family val="2"/>
    </font>
    <font>
      <i/>
      <sz val="9"/>
      <color indexed="55"/>
      <name val="Arial"/>
      <family val="2"/>
    </font>
    <font>
      <sz val="9"/>
      <color indexed="55"/>
      <name val="Arial"/>
      <family val="2"/>
    </font>
    <font>
      <sz val="9"/>
      <color indexed="12"/>
      <name val="Arial"/>
      <family val="2"/>
    </font>
    <font>
      <sz val="10"/>
      <name val="Arial"/>
      <family val="2"/>
    </font>
    <font>
      <u/>
      <sz val="10"/>
      <color indexed="12"/>
      <name val="Arial"/>
      <family val="2"/>
    </font>
    <font>
      <vertAlign val="superscript"/>
      <sz val="9"/>
      <color indexed="10"/>
      <name val="Arial"/>
      <family val="2"/>
    </font>
    <font>
      <sz val="9"/>
      <color indexed="10"/>
      <name val="Arial"/>
      <family val="2"/>
    </font>
    <font>
      <vertAlign val="superscript"/>
      <sz val="9"/>
      <name val="Arial"/>
      <family val="2"/>
    </font>
    <font>
      <b/>
      <sz val="14"/>
      <name val="Arial"/>
      <family val="2"/>
    </font>
    <font>
      <sz val="12"/>
      <name val="MS Sans Serif"/>
      <family val="2"/>
    </font>
    <font>
      <b/>
      <sz val="9"/>
      <color indexed="12"/>
      <name val="Arial"/>
      <family val="2"/>
    </font>
    <font>
      <u/>
      <sz val="9"/>
      <color indexed="12"/>
      <name val="Arial"/>
      <family val="2"/>
    </font>
    <font>
      <b/>
      <sz val="11"/>
      <name val="Arial"/>
      <family val="2"/>
    </font>
    <font>
      <sz val="11"/>
      <name val="Arial"/>
      <family val="2"/>
    </font>
    <font>
      <sz val="10"/>
      <color theme="0"/>
      <name val="Arial"/>
      <family val="2"/>
    </font>
    <font>
      <sz val="10"/>
      <color rgb="FFFF0000"/>
      <name val="Arial"/>
      <family val="2"/>
    </font>
    <font>
      <sz val="9"/>
      <color theme="0"/>
      <name val="Arial"/>
      <family val="2"/>
    </font>
    <font>
      <sz val="9"/>
      <color rgb="FFFF0000"/>
      <name val="Arial"/>
      <family val="2"/>
    </font>
    <font>
      <b/>
      <sz val="11"/>
      <color theme="5"/>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G Omega"/>
      <family val="2"/>
    </font>
    <font>
      <sz val="12"/>
      <color theme="3"/>
      <name val="Arial"/>
      <family val="2"/>
    </font>
    <font>
      <b/>
      <sz val="11"/>
      <color theme="3"/>
      <name val="Arial"/>
      <family val="2"/>
    </font>
    <font>
      <sz val="10"/>
      <name val="MS Sans Serif"/>
      <family val="2"/>
    </font>
    <font>
      <sz val="12"/>
      <color rgb="FFFF0000"/>
      <name val="MS Sans Serif"/>
      <family val="2"/>
    </font>
    <font>
      <b/>
      <sz val="18"/>
      <name val="Arial"/>
      <family val="2"/>
    </font>
    <font>
      <sz val="18"/>
      <name val="Arial"/>
      <family val="2"/>
    </font>
    <font>
      <sz val="12"/>
      <color theme="0"/>
      <name val="Arial"/>
      <family val="2"/>
    </font>
    <font>
      <sz val="11"/>
      <name val="MS Sans Serif"/>
      <family val="2"/>
    </font>
    <font>
      <sz val="11"/>
      <color theme="3"/>
      <name val="Arial"/>
      <family val="2"/>
    </font>
    <font>
      <sz val="12"/>
      <color rgb="FF1F497D"/>
      <name val="Arial"/>
      <family val="2"/>
    </font>
    <font>
      <sz val="10"/>
      <color theme="3"/>
      <name val="Arial"/>
      <family val="2"/>
    </font>
  </fonts>
  <fills count="2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9">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thin">
        <color indexed="64"/>
      </top>
      <bottom/>
      <diagonal/>
    </border>
    <border>
      <left/>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thick">
        <color theme="4"/>
      </bottom>
      <diagonal/>
    </border>
  </borders>
  <cellStyleXfs count="79">
    <xf numFmtId="0" fontId="0" fillId="0" borderId="0"/>
    <xf numFmtId="43" fontId="14" fillId="0" borderId="0" applyFont="0" applyFill="0" applyBorder="0" applyAlignment="0" applyProtection="0"/>
    <xf numFmtId="170" fontId="7" fillId="0" borderId="0" applyFont="0" applyFill="0" applyBorder="0" applyAlignment="0" applyProtection="0"/>
    <xf numFmtId="0" fontId="15" fillId="0" borderId="0" applyNumberFormat="0" applyFill="0" applyBorder="0" applyAlignment="0" applyProtection="0">
      <alignment vertical="top"/>
      <protection locked="0"/>
    </xf>
    <xf numFmtId="0" fontId="14" fillId="0" borderId="0"/>
    <xf numFmtId="9" fontId="14" fillId="0" borderId="0" applyFont="0" applyFill="0" applyBorder="0" applyAlignment="0" applyProtection="0"/>
    <xf numFmtId="9" fontId="14" fillId="0" borderId="0" applyFont="0" applyFill="0" applyBorder="0" applyAlignment="0" applyProtection="0"/>
    <xf numFmtId="0" fontId="14" fillId="0" borderId="0"/>
    <xf numFmtId="0" fontId="15" fillId="0" borderId="0" applyNumberFormat="0" applyFill="0" applyBorder="0" applyAlignment="0" applyProtection="0">
      <alignment vertical="top"/>
      <protection locked="0"/>
    </xf>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8" borderId="0" applyNumberFormat="0" applyBorder="0" applyAlignment="0" applyProtection="0"/>
    <xf numFmtId="0" fontId="31" fillId="11" borderId="0" applyNumberFormat="0" applyBorder="0" applyAlignment="0" applyProtection="0"/>
    <xf numFmtId="0" fontId="31" fillId="14" borderId="0" applyNumberFormat="0" applyBorder="0" applyAlignment="0" applyProtection="0"/>
    <xf numFmtId="0" fontId="32" fillId="15"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22" borderId="0" applyNumberFormat="0" applyBorder="0" applyAlignment="0" applyProtection="0"/>
    <xf numFmtId="0" fontId="33" fillId="6" borderId="0" applyNumberFormat="0" applyBorder="0" applyAlignment="0" applyProtection="0"/>
    <xf numFmtId="0" fontId="34" fillId="23" borderId="8" applyNumberFormat="0" applyAlignment="0" applyProtection="0"/>
    <xf numFmtId="0" fontId="35" fillId="24" borderId="9" applyNumberFormat="0" applyAlignment="0" applyProtection="0"/>
    <xf numFmtId="43"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0" borderId="10" applyNumberFormat="0" applyFill="0" applyAlignment="0" applyProtection="0"/>
    <xf numFmtId="0" fontId="39" fillId="0" borderId="11" applyNumberFormat="0" applyFill="0" applyAlignment="0" applyProtection="0"/>
    <xf numFmtId="0" fontId="40" fillId="0" borderId="12" applyNumberFormat="0" applyFill="0" applyAlignment="0" applyProtection="0"/>
    <xf numFmtId="0" fontId="40" fillId="0" borderId="0" applyNumberFormat="0" applyFill="0" applyBorder="0" applyAlignment="0" applyProtection="0"/>
    <xf numFmtId="0" fontId="41" fillId="10" borderId="8" applyNumberFormat="0" applyAlignment="0" applyProtection="0"/>
    <xf numFmtId="0" fontId="42" fillId="0" borderId="13" applyNumberFormat="0" applyFill="0" applyAlignment="0" applyProtection="0"/>
    <xf numFmtId="0" fontId="43" fillId="25" borderId="0" applyNumberFormat="0" applyBorder="0" applyAlignment="0" applyProtection="0"/>
    <xf numFmtId="0" fontId="14" fillId="0" borderId="0"/>
    <xf numFmtId="0" fontId="14" fillId="26" borderId="14" applyNumberFormat="0" applyFont="0" applyAlignment="0" applyProtection="0"/>
    <xf numFmtId="0" fontId="44" fillId="23" borderId="15" applyNumberFormat="0" applyAlignment="0" applyProtection="0"/>
    <xf numFmtId="0" fontId="45" fillId="0" borderId="0" applyNumberFormat="0" applyFill="0" applyBorder="0" applyAlignment="0" applyProtection="0"/>
    <xf numFmtId="0" fontId="46" fillId="0" borderId="16" applyNumberFormat="0" applyFill="0" applyAlignment="0" applyProtection="0"/>
    <xf numFmtId="0" fontId="47" fillId="0" borderId="0" applyNumberFormat="0" applyFill="0" applyBorder="0" applyAlignment="0" applyProtection="0"/>
    <xf numFmtId="43" fontId="14" fillId="0" borderId="0" applyFont="0" applyFill="0" applyBorder="0" applyAlignment="0" applyProtection="0"/>
    <xf numFmtId="9" fontId="14" fillId="0" borderId="0" applyFont="0" applyFill="0" applyBorder="0" applyAlignment="0" applyProtection="0"/>
    <xf numFmtId="0" fontId="1" fillId="0" borderId="0"/>
    <xf numFmtId="43" fontId="30" fillId="0" borderId="0" applyFont="0" applyFill="0" applyBorder="0" applyAlignment="0" applyProtection="0"/>
    <xf numFmtId="0" fontId="14" fillId="0" borderId="0"/>
    <xf numFmtId="0" fontId="48" fillId="0" borderId="0"/>
    <xf numFmtId="9" fontId="30" fillId="0" borderId="0" applyFont="0" applyFill="0" applyBorder="0" applyAlignment="0" applyProtection="0"/>
    <xf numFmtId="17" fontId="1" fillId="0" borderId="17" applyNumberFormat="0" applyFont="0"/>
    <xf numFmtId="43" fontId="1" fillId="0" borderId="0" applyFont="0" applyFill="0" applyBorder="0" applyAlignment="0" applyProtection="0"/>
    <xf numFmtId="9" fontId="1" fillId="0" borderId="0" applyFont="0" applyFill="0" applyBorder="0" applyAlignment="0" applyProtection="0"/>
    <xf numFmtId="0" fontId="14" fillId="0" borderId="0"/>
    <xf numFmtId="0" fontId="51" fillId="0" borderId="0"/>
    <xf numFmtId="0" fontId="2" fillId="0" borderId="18" applyNumberFormat="0" applyFill="0" applyAlignment="0" applyProtection="0"/>
  </cellStyleXfs>
  <cellXfs count="289">
    <xf numFmtId="0" fontId="0" fillId="0" borderId="0" xfId="0"/>
    <xf numFmtId="0" fontId="0" fillId="0" borderId="1" xfId="0" applyBorder="1"/>
    <xf numFmtId="0" fontId="0" fillId="0" borderId="0" xfId="0" applyAlignment="1">
      <alignment horizontal="right"/>
    </xf>
    <xf numFmtId="0" fontId="3" fillId="0" borderId="0" xfId="0" applyFont="1"/>
    <xf numFmtId="0" fontId="5" fillId="0" borderId="0" xfId="0" applyFont="1"/>
    <xf numFmtId="0" fontId="6" fillId="0" borderId="0" xfId="0" applyFont="1" applyAlignment="1">
      <alignment horizontal="center"/>
    </xf>
    <xf numFmtId="0" fontId="5" fillId="0" borderId="2" xfId="0" applyFont="1" applyBorder="1" applyAlignment="1">
      <alignment horizontal="right" wrapText="1"/>
    </xf>
    <xf numFmtId="0" fontId="5" fillId="0" borderId="3" xfId="0" applyFont="1" applyBorder="1" applyAlignment="1">
      <alignment horizontal="right" wrapText="1"/>
    </xf>
    <xf numFmtId="0" fontId="6" fillId="0" borderId="0" xfId="0" applyFont="1"/>
    <xf numFmtId="0" fontId="5" fillId="0" borderId="0" xfId="0" applyFont="1" applyAlignment="1">
      <alignment horizontal="right"/>
    </xf>
    <xf numFmtId="0" fontId="5" fillId="0" borderId="3" xfId="0" applyFont="1" applyBorder="1" applyAlignment="1">
      <alignment horizontal="right"/>
    </xf>
    <xf numFmtId="0" fontId="5" fillId="0" borderId="3" xfId="0" applyFont="1" applyBorder="1"/>
    <xf numFmtId="0" fontId="5" fillId="0" borderId="0" xfId="0" applyFont="1" applyAlignment="1">
      <alignment horizontal="right" wrapText="1"/>
    </xf>
    <xf numFmtId="0" fontId="5" fillId="0" borderId="4" xfId="0" applyFont="1" applyBorder="1" applyAlignment="1">
      <alignment horizontal="right"/>
    </xf>
    <xf numFmtId="0" fontId="6" fillId="0" borderId="0" xfId="0" applyFont="1" applyAlignment="1">
      <alignment horizontal="right"/>
    </xf>
    <xf numFmtId="0" fontId="7" fillId="0" borderId="0" xfId="0" applyFont="1"/>
    <xf numFmtId="165" fontId="5" fillId="0" borderId="0" xfId="0" applyNumberFormat="1" applyFont="1" applyAlignment="1">
      <alignment horizontal="right"/>
    </xf>
    <xf numFmtId="166" fontId="5" fillId="0" borderId="0" xfId="0" applyNumberFormat="1" applyFont="1" applyAlignment="1">
      <alignment horizontal="right"/>
    </xf>
    <xf numFmtId="166" fontId="5" fillId="0" borderId="3" xfId="0" applyNumberFormat="1" applyFont="1" applyBorder="1" applyAlignment="1">
      <alignment horizontal="right"/>
    </xf>
    <xf numFmtId="167" fontId="5" fillId="0" borderId="0" xfId="0" applyNumberFormat="1" applyFont="1" applyAlignment="1">
      <alignment horizontal="right"/>
    </xf>
    <xf numFmtId="164" fontId="9" fillId="0" borderId="0" xfId="0" applyNumberFormat="1" applyFont="1"/>
    <xf numFmtId="1" fontId="5" fillId="0" borderId="0" xfId="0" applyNumberFormat="1" applyFont="1"/>
    <xf numFmtId="1" fontId="5" fillId="0" borderId="0" xfId="0" applyNumberFormat="1" applyFont="1" applyAlignment="1">
      <alignment horizontal="right"/>
    </xf>
    <xf numFmtId="0" fontId="10" fillId="0" borderId="0" xfId="0" applyFont="1" applyAlignment="1">
      <alignment horizontal="right" wrapText="1"/>
    </xf>
    <xf numFmtId="0" fontId="11" fillId="0" borderId="0" xfId="0" applyFont="1" applyAlignment="1">
      <alignment horizontal="right" wrapText="1"/>
    </xf>
    <xf numFmtId="0" fontId="12" fillId="0" borderId="0" xfId="0" applyFont="1" applyAlignment="1">
      <alignment horizontal="right" wrapText="1"/>
    </xf>
    <xf numFmtId="0" fontId="13" fillId="0" borderId="3" xfId="0" applyFont="1" applyBorder="1"/>
    <xf numFmtId="0" fontId="5" fillId="0" borderId="0" xfId="0" applyFont="1" applyAlignment="1">
      <alignment horizontal="center"/>
    </xf>
    <xf numFmtId="0" fontId="14" fillId="0" borderId="0" xfId="0" applyFont="1" applyAlignment="1">
      <alignment horizontal="right"/>
    </xf>
    <xf numFmtId="0" fontId="14" fillId="0" borderId="0" xfId="0" applyFont="1"/>
    <xf numFmtId="0" fontId="6" fillId="0" borderId="3" xfId="0" applyFont="1" applyBorder="1"/>
    <xf numFmtId="0" fontId="13" fillId="0" borderId="0" xfId="0" applyFont="1" applyAlignment="1">
      <alignment horizontal="right"/>
    </xf>
    <xf numFmtId="167" fontId="13" fillId="0" borderId="0" xfId="0" applyNumberFormat="1" applyFont="1" applyAlignment="1">
      <alignment horizontal="right"/>
    </xf>
    <xf numFmtId="164" fontId="9" fillId="0" borderId="0" xfId="0" applyNumberFormat="1" applyFont="1" applyAlignment="1">
      <alignment horizontal="right"/>
    </xf>
    <xf numFmtId="167" fontId="5" fillId="0" borderId="0" xfId="0" applyNumberFormat="1" applyFont="1"/>
    <xf numFmtId="1" fontId="13" fillId="0" borderId="0" xfId="0" applyNumberFormat="1" applyFont="1" applyAlignment="1">
      <alignment horizontal="right"/>
    </xf>
    <xf numFmtId="0" fontId="14" fillId="0" borderId="0" xfId="4"/>
    <xf numFmtId="0" fontId="5" fillId="0" borderId="0" xfId="4" applyFont="1"/>
    <xf numFmtId="0" fontId="3" fillId="0" borderId="0" xfId="4" applyFont="1"/>
    <xf numFmtId="168" fontId="5" fillId="0" borderId="0" xfId="0" applyNumberFormat="1" applyFont="1" applyAlignment="1">
      <alignment horizontal="right"/>
    </xf>
    <xf numFmtId="0" fontId="6" fillId="0" borderId="5" xfId="0" applyFont="1" applyBorder="1"/>
    <xf numFmtId="165" fontId="5" fillId="0" borderId="5" xfId="0" applyNumberFormat="1" applyFont="1" applyBorder="1" applyAlignment="1">
      <alignment horizontal="right"/>
    </xf>
    <xf numFmtId="167" fontId="5" fillId="0" borderId="5" xfId="0" applyNumberFormat="1" applyFont="1" applyBorder="1" applyAlignment="1">
      <alignment horizontal="right"/>
    </xf>
    <xf numFmtId="0" fontId="5" fillId="0" borderId="5" xfId="0" applyFont="1" applyBorder="1" applyAlignment="1">
      <alignment horizontal="center"/>
    </xf>
    <xf numFmtId="1" fontId="5" fillId="0" borderId="5" xfId="0" applyNumberFormat="1" applyFont="1" applyBorder="1"/>
    <xf numFmtId="167" fontId="5" fillId="0" borderId="3" xfId="0" applyNumberFormat="1" applyFont="1" applyBorder="1" applyAlignment="1">
      <alignment horizontal="right"/>
    </xf>
    <xf numFmtId="1" fontId="5" fillId="0" borderId="3" xfId="0" applyNumberFormat="1" applyFont="1" applyBorder="1"/>
    <xf numFmtId="165" fontId="17" fillId="2" borderId="0" xfId="0" applyNumberFormat="1" applyFont="1" applyFill="1" applyAlignment="1">
      <alignment horizontal="right"/>
    </xf>
    <xf numFmtId="169" fontId="5" fillId="2" borderId="0" xfId="0" applyNumberFormat="1" applyFont="1" applyFill="1" applyAlignment="1">
      <alignment horizontal="right"/>
    </xf>
    <xf numFmtId="169" fontId="5" fillId="2" borderId="5" xfId="0" applyNumberFormat="1" applyFont="1" applyFill="1" applyBorder="1" applyAlignment="1">
      <alignment horizontal="right"/>
    </xf>
    <xf numFmtId="0" fontId="25" fillId="0" borderId="0" xfId="0" applyFont="1"/>
    <xf numFmtId="0" fontId="27" fillId="0" borderId="0" xfId="0" applyFont="1"/>
    <xf numFmtId="167" fontId="27" fillId="0" borderId="0" xfId="0" applyNumberFormat="1" applyFont="1"/>
    <xf numFmtId="1" fontId="27" fillId="0" borderId="0" xfId="0" applyNumberFormat="1" applyFont="1"/>
    <xf numFmtId="169" fontId="5" fillId="2" borderId="3" xfId="0" applyNumberFormat="1" applyFont="1" applyFill="1" applyBorder="1" applyAlignment="1">
      <alignment horizontal="right"/>
    </xf>
    <xf numFmtId="164" fontId="28" fillId="3" borderId="0" xfId="0" applyNumberFormat="1" applyFont="1" applyFill="1"/>
    <xf numFmtId="1" fontId="0" fillId="0" borderId="0" xfId="0" applyNumberFormat="1"/>
    <xf numFmtId="0" fontId="6" fillId="0" borderId="6" xfId="0" applyFont="1" applyBorder="1"/>
    <xf numFmtId="0" fontId="13" fillId="0" borderId="6" xfId="0" applyFont="1" applyBorder="1" applyAlignment="1">
      <alignment horizontal="right"/>
    </xf>
    <xf numFmtId="167" fontId="13" fillId="0" borderId="6" xfId="0" applyNumberFormat="1" applyFont="1" applyBorder="1" applyAlignment="1">
      <alignment horizontal="right"/>
    </xf>
    <xf numFmtId="1" fontId="14" fillId="0" borderId="0" xfId="0" applyNumberFormat="1" applyFont="1"/>
    <xf numFmtId="0" fontId="2" fillId="0" borderId="0" xfId="4" applyFont="1" applyAlignment="1">
      <alignment wrapText="1"/>
    </xf>
    <xf numFmtId="0" fontId="14" fillId="0" borderId="0" xfId="4" applyAlignment="1">
      <alignment wrapText="1"/>
    </xf>
    <xf numFmtId="0" fontId="14" fillId="0" borderId="1" xfId="4" applyBorder="1"/>
    <xf numFmtId="0" fontId="14" fillId="0" borderId="0" xfId="4" applyAlignment="1">
      <alignment horizontal="right"/>
    </xf>
    <xf numFmtId="0" fontId="6" fillId="0" borderId="0" xfId="4" applyFont="1" applyAlignment="1">
      <alignment horizontal="right"/>
    </xf>
    <xf numFmtId="0" fontId="5" fillId="0" borderId="4" xfId="4" applyFont="1" applyBorder="1" applyAlignment="1">
      <alignment horizontal="right"/>
    </xf>
    <xf numFmtId="0" fontId="6" fillId="0" borderId="0" xfId="4" applyFont="1" applyAlignment="1">
      <alignment horizontal="center"/>
    </xf>
    <xf numFmtId="0" fontId="5" fillId="0" borderId="3" xfId="4" applyFont="1" applyBorder="1"/>
    <xf numFmtId="0" fontId="5" fillId="0" borderId="3" xfId="4" applyFont="1" applyBorder="1" applyAlignment="1">
      <alignment horizontal="right"/>
    </xf>
    <xf numFmtId="0" fontId="5" fillId="0" borderId="2" xfId="4" applyFont="1" applyBorder="1" applyAlignment="1">
      <alignment horizontal="right" wrapText="1"/>
    </xf>
    <xf numFmtId="0" fontId="5" fillId="0" borderId="3" xfId="4" applyFont="1" applyBorder="1" applyAlignment="1">
      <alignment horizontal="right" wrapText="1"/>
    </xf>
    <xf numFmtId="0" fontId="6" fillId="0" borderId="0" xfId="4" applyFont="1"/>
    <xf numFmtId="0" fontId="5" fillId="0" borderId="0" xfId="4" applyFont="1" applyAlignment="1">
      <alignment horizontal="right"/>
    </xf>
    <xf numFmtId="0" fontId="5" fillId="0" borderId="0" xfId="4" applyFont="1" applyAlignment="1">
      <alignment horizontal="right" wrapText="1"/>
    </xf>
    <xf numFmtId="169" fontId="5" fillId="2" borderId="0" xfId="4" applyNumberFormat="1" applyFont="1" applyFill="1" applyAlignment="1">
      <alignment horizontal="right"/>
    </xf>
    <xf numFmtId="167" fontId="5" fillId="0" borderId="0" xfId="4" applyNumberFormat="1" applyFont="1" applyAlignment="1">
      <alignment horizontal="right"/>
    </xf>
    <xf numFmtId="167" fontId="5" fillId="0" borderId="0" xfId="4" applyNumberFormat="1" applyFont="1"/>
    <xf numFmtId="0" fontId="6" fillId="0" borderId="5" xfId="4" applyFont="1" applyBorder="1"/>
    <xf numFmtId="169" fontId="5" fillId="2" borderId="5" xfId="4" applyNumberFormat="1" applyFont="1" applyFill="1" applyBorder="1" applyAlignment="1">
      <alignment horizontal="right"/>
    </xf>
    <xf numFmtId="167" fontId="5" fillId="0" borderId="5" xfId="4" applyNumberFormat="1" applyFont="1" applyBorder="1" applyAlignment="1">
      <alignment horizontal="right"/>
    </xf>
    <xf numFmtId="167" fontId="14" fillId="0" borderId="0" xfId="4" applyNumberFormat="1"/>
    <xf numFmtId="0" fontId="6" fillId="0" borderId="6" xfId="4" applyFont="1" applyBorder="1"/>
    <xf numFmtId="0" fontId="5" fillId="0" borderId="6" xfId="4" applyFont="1" applyBorder="1" applyAlignment="1">
      <alignment horizontal="right"/>
    </xf>
    <xf numFmtId="0" fontId="13" fillId="0" borderId="6" xfId="4" applyFont="1" applyBorder="1" applyAlignment="1">
      <alignment horizontal="right"/>
    </xf>
    <xf numFmtId="167" fontId="13" fillId="0" borderId="6" xfId="4" applyNumberFormat="1" applyFont="1" applyBorder="1" applyAlignment="1">
      <alignment horizontal="right"/>
    </xf>
    <xf numFmtId="166" fontId="5" fillId="0" borderId="3" xfId="4" applyNumberFormat="1" applyFont="1" applyBorder="1" applyAlignment="1">
      <alignment horizontal="right"/>
    </xf>
    <xf numFmtId="0" fontId="5" fillId="0" borderId="1" xfId="4" applyFont="1" applyBorder="1"/>
    <xf numFmtId="0" fontId="5" fillId="0" borderId="1" xfId="4" applyFont="1" applyBorder="1" applyAlignment="1">
      <alignment horizontal="right"/>
    </xf>
    <xf numFmtId="166" fontId="5" fillId="0" borderId="1" xfId="4" applyNumberFormat="1" applyFont="1" applyBorder="1" applyAlignment="1">
      <alignment horizontal="right"/>
    </xf>
    <xf numFmtId="0" fontId="15" fillId="0" borderId="0" xfId="3" applyAlignment="1" applyProtection="1"/>
    <xf numFmtId="0" fontId="5" fillId="3" borderId="6" xfId="0" applyFont="1" applyFill="1" applyBorder="1"/>
    <xf numFmtId="0" fontId="5" fillId="0" borderId="6" xfId="0" applyFont="1" applyBorder="1"/>
    <xf numFmtId="1" fontId="5" fillId="0" borderId="6" xfId="0" applyNumberFormat="1" applyFont="1" applyBorder="1"/>
    <xf numFmtId="0" fontId="0" fillId="0" borderId="6" xfId="0" applyBorder="1"/>
    <xf numFmtId="0" fontId="9" fillId="3" borderId="0" xfId="0" applyFont="1" applyFill="1" applyAlignment="1">
      <alignment horizontal="left"/>
    </xf>
    <xf numFmtId="164" fontId="28" fillId="3" borderId="5" xfId="0" applyNumberFormat="1" applyFont="1" applyFill="1" applyBorder="1"/>
    <xf numFmtId="1" fontId="13" fillId="0" borderId="6" xfId="0" applyNumberFormat="1" applyFont="1" applyBorder="1" applyAlignment="1">
      <alignment horizontal="right"/>
    </xf>
    <xf numFmtId="1" fontId="5" fillId="3" borderId="0" xfId="0" applyNumberFormat="1" applyFont="1" applyFill="1"/>
    <xf numFmtId="0" fontId="5" fillId="0" borderId="0" xfId="0" applyFont="1" applyAlignment="1">
      <alignment wrapText="1"/>
    </xf>
    <xf numFmtId="0" fontId="14" fillId="0" borderId="0" xfId="0" applyFont="1" applyAlignment="1">
      <alignment wrapText="1"/>
    </xf>
    <xf numFmtId="0" fontId="5" fillId="0" borderId="0" xfId="0" applyFont="1" applyAlignment="1">
      <alignment vertical="center" readingOrder="1"/>
    </xf>
    <xf numFmtId="0" fontId="5" fillId="2" borderId="0" xfId="4" applyFont="1" applyFill="1"/>
    <xf numFmtId="0" fontId="0" fillId="4" borderId="0" xfId="0" applyFill="1" applyAlignment="1">
      <alignment vertical="center"/>
    </xf>
    <xf numFmtId="0" fontId="2" fillId="0" borderId="0" xfId="0" applyFont="1" applyAlignment="1">
      <alignment vertical="center"/>
    </xf>
    <xf numFmtId="0" fontId="0" fillId="0" borderId="1" xfId="0" applyBorder="1" applyAlignment="1">
      <alignment vertical="center"/>
    </xf>
    <xf numFmtId="0" fontId="0" fillId="0" borderId="0" xfId="0" applyAlignment="1">
      <alignment horizontal="right" vertical="center"/>
    </xf>
    <xf numFmtId="0" fontId="0" fillId="0" borderId="0" xfId="0" applyAlignment="1">
      <alignment vertical="center"/>
    </xf>
    <xf numFmtId="0" fontId="6" fillId="0" borderId="0" xfId="0" applyFont="1" applyAlignment="1">
      <alignment horizontal="right" vertical="center"/>
    </xf>
    <xf numFmtId="0" fontId="5" fillId="0" borderId="0" xfId="0" applyFont="1" applyAlignment="1">
      <alignment vertical="center"/>
    </xf>
    <xf numFmtId="0" fontId="5" fillId="0" borderId="4" xfId="0" applyFont="1" applyBorder="1" applyAlignment="1">
      <alignment horizontal="right" vertical="center"/>
    </xf>
    <xf numFmtId="0" fontId="6" fillId="0" borderId="0" xfId="0" applyFont="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right" vertical="center"/>
    </xf>
    <xf numFmtId="0" fontId="5" fillId="0" borderId="2" xfId="0" applyFont="1" applyBorder="1" applyAlignment="1">
      <alignment horizontal="right" vertical="center" wrapText="1"/>
    </xf>
    <xf numFmtId="0" fontId="5" fillId="0" borderId="3" xfId="0" applyFont="1" applyBorder="1" applyAlignment="1">
      <alignment horizontal="right" vertical="center" wrapText="1"/>
    </xf>
    <xf numFmtId="0" fontId="6" fillId="0" borderId="0" xfId="0" applyFont="1" applyAlignment="1">
      <alignment vertical="center"/>
    </xf>
    <xf numFmtId="0" fontId="5" fillId="0" borderId="0" xfId="0" applyFont="1" applyAlignment="1">
      <alignment horizontal="right" vertical="center"/>
    </xf>
    <xf numFmtId="0" fontId="5" fillId="0" borderId="0" xfId="0" applyFont="1" applyAlignment="1">
      <alignment horizontal="right" vertical="center" wrapText="1"/>
    </xf>
    <xf numFmtId="169" fontId="5" fillId="2" borderId="0" xfId="0" applyNumberFormat="1" applyFont="1" applyFill="1" applyAlignment="1">
      <alignment horizontal="right" vertical="center"/>
    </xf>
    <xf numFmtId="167" fontId="5" fillId="0" borderId="0" xfId="0" applyNumberFormat="1" applyFont="1" applyAlignment="1">
      <alignment horizontal="right" vertical="center"/>
    </xf>
    <xf numFmtId="0" fontId="6" fillId="0" borderId="5" xfId="0" applyFont="1" applyBorder="1" applyAlignment="1">
      <alignment vertical="center"/>
    </xf>
    <xf numFmtId="169" fontId="5" fillId="2" borderId="5" xfId="0" applyNumberFormat="1" applyFont="1" applyFill="1" applyBorder="1" applyAlignment="1">
      <alignment horizontal="right" vertical="center"/>
    </xf>
    <xf numFmtId="167" fontId="5" fillId="0" borderId="5" xfId="0" applyNumberFormat="1" applyFont="1" applyBorder="1" applyAlignment="1">
      <alignment horizontal="right" vertical="center"/>
    </xf>
    <xf numFmtId="167" fontId="5" fillId="4" borderId="0" xfId="0" applyNumberFormat="1" applyFont="1" applyFill="1" applyAlignment="1">
      <alignment horizontal="right" vertical="center"/>
    </xf>
    <xf numFmtId="0" fontId="6" fillId="0" borderId="6" xfId="0" applyFont="1" applyBorder="1" applyAlignment="1">
      <alignment vertical="center"/>
    </xf>
    <xf numFmtId="0" fontId="5" fillId="0" borderId="6" xfId="0" applyFont="1" applyBorder="1" applyAlignment="1">
      <alignment horizontal="right" vertical="center"/>
    </xf>
    <xf numFmtId="166" fontId="5" fillId="0" borderId="6" xfId="0" applyNumberFormat="1" applyFont="1" applyBorder="1" applyAlignment="1">
      <alignment horizontal="right" vertical="center"/>
    </xf>
    <xf numFmtId="167" fontId="13" fillId="0" borderId="6" xfId="0" applyNumberFormat="1" applyFont="1" applyBorder="1" applyAlignment="1">
      <alignment horizontal="right" vertical="center"/>
    </xf>
    <xf numFmtId="166" fontId="5" fillId="0" borderId="3" xfId="0" applyNumberFormat="1" applyFont="1" applyBorder="1" applyAlignment="1">
      <alignment horizontal="right" vertical="center"/>
    </xf>
    <xf numFmtId="0" fontId="14" fillId="0" borderId="0" xfId="0" applyFont="1" applyAlignment="1">
      <alignment horizontal="right" vertical="center"/>
    </xf>
    <xf numFmtId="0" fontId="13" fillId="0" borderId="6" xfId="0" applyFont="1" applyBorder="1" applyAlignment="1">
      <alignment horizontal="right" vertical="center"/>
    </xf>
    <xf numFmtId="0" fontId="5" fillId="0" borderId="1" xfId="0" applyFont="1" applyBorder="1" applyAlignment="1">
      <alignment vertical="center"/>
    </xf>
    <xf numFmtId="0" fontId="5" fillId="0" borderId="1" xfId="0" applyFont="1" applyBorder="1" applyAlignment="1">
      <alignment horizontal="right" vertical="center"/>
    </xf>
    <xf numFmtId="166" fontId="5" fillId="0" borderId="1" xfId="0" applyNumberFormat="1" applyFont="1" applyBorder="1" applyAlignment="1">
      <alignment horizontal="right" vertical="center"/>
    </xf>
    <xf numFmtId="0" fontId="25" fillId="0" borderId="0" xfId="0" applyFont="1" applyAlignment="1">
      <alignment vertical="center"/>
    </xf>
    <xf numFmtId="0" fontId="7" fillId="0" borderId="0" xfId="0" applyFont="1" applyAlignment="1">
      <alignment vertical="center"/>
    </xf>
    <xf numFmtId="0" fontId="27" fillId="0" borderId="0" xfId="0" applyFont="1" applyAlignment="1">
      <alignment vertical="center"/>
    </xf>
    <xf numFmtId="0" fontId="10" fillId="0" borderId="0" xfId="0" applyFont="1" applyAlignment="1">
      <alignment horizontal="right" vertical="center" wrapText="1"/>
    </xf>
    <xf numFmtId="0" fontId="11" fillId="0" borderId="0" xfId="0" applyFont="1" applyAlignment="1">
      <alignment horizontal="right" vertical="center" wrapText="1"/>
    </xf>
    <xf numFmtId="0" fontId="12" fillId="0" borderId="0" xfId="0" applyFont="1" applyAlignment="1">
      <alignment horizontal="right" vertical="center" wrapText="1"/>
    </xf>
    <xf numFmtId="167" fontId="27" fillId="0" borderId="0" xfId="0" applyNumberFormat="1" applyFont="1" applyAlignment="1">
      <alignment vertical="center"/>
    </xf>
    <xf numFmtId="167" fontId="27" fillId="4" borderId="0" xfId="0" applyNumberFormat="1" applyFont="1" applyFill="1" applyAlignment="1">
      <alignment vertical="center"/>
    </xf>
    <xf numFmtId="167" fontId="0" fillId="4" borderId="0" xfId="0" applyNumberFormat="1" applyFill="1" applyAlignment="1">
      <alignment vertical="center"/>
    </xf>
    <xf numFmtId="167" fontId="14" fillId="4" borderId="0" xfId="0" applyNumberFormat="1" applyFont="1" applyFill="1" applyAlignment="1">
      <alignment vertical="center"/>
    </xf>
    <xf numFmtId="167" fontId="25" fillId="4" borderId="0" xfId="0" applyNumberFormat="1" applyFont="1" applyFill="1" applyAlignment="1">
      <alignment vertical="center"/>
    </xf>
    <xf numFmtId="167" fontId="26" fillId="4" borderId="0" xfId="0" applyNumberFormat="1" applyFont="1" applyFill="1" applyAlignment="1">
      <alignment vertical="center"/>
    </xf>
    <xf numFmtId="1" fontId="5" fillId="4" borderId="0" xfId="0" applyNumberFormat="1" applyFont="1" applyFill="1" applyAlignment="1">
      <alignment vertical="center"/>
    </xf>
    <xf numFmtId="167" fontId="5" fillId="4" borderId="0" xfId="0" applyNumberFormat="1" applyFont="1" applyFill="1" applyAlignment="1">
      <alignment vertical="center"/>
    </xf>
    <xf numFmtId="1" fontId="13" fillId="0" borderId="6" xfId="0" applyNumberFormat="1" applyFont="1" applyBorder="1" applyAlignment="1">
      <alignment horizontal="right" vertical="center"/>
    </xf>
    <xf numFmtId="0" fontId="27" fillId="4" borderId="0" xfId="0" applyFont="1" applyFill="1" applyAlignment="1">
      <alignment vertical="center"/>
    </xf>
    <xf numFmtId="167" fontId="13" fillId="0" borderId="0" xfId="0" applyNumberFormat="1" applyFont="1" applyAlignment="1">
      <alignment horizontal="right" vertical="center"/>
    </xf>
    <xf numFmtId="167" fontId="5" fillId="0" borderId="0" xfId="0" applyNumberFormat="1" applyFont="1" applyAlignment="1">
      <alignment vertical="center"/>
    </xf>
    <xf numFmtId="0" fontId="6" fillId="0" borderId="6" xfId="0" applyFont="1" applyBorder="1" applyAlignment="1">
      <alignment horizontal="right" vertical="center"/>
    </xf>
    <xf numFmtId="0" fontId="21" fillId="0" borderId="6" xfId="0" applyFont="1" applyBorder="1" applyAlignment="1">
      <alignment horizontal="right" vertical="center"/>
    </xf>
    <xf numFmtId="167" fontId="21" fillId="0" borderId="6" xfId="0" applyNumberFormat="1" applyFont="1" applyBorder="1" applyAlignment="1">
      <alignment horizontal="right" vertical="center"/>
    </xf>
    <xf numFmtId="0" fontId="3" fillId="0" borderId="0" xfId="0" applyFont="1" applyAlignment="1">
      <alignment vertical="center"/>
    </xf>
    <xf numFmtId="0" fontId="0" fillId="0" borderId="0" xfId="0" applyAlignment="1">
      <alignment vertical="center" wrapText="1"/>
    </xf>
    <xf numFmtId="0" fontId="7" fillId="2" borderId="0" xfId="0" applyFont="1" applyFill="1" applyAlignment="1">
      <alignment vertical="center"/>
    </xf>
    <xf numFmtId="0" fontId="14" fillId="4" borderId="0" xfId="0" applyFont="1" applyFill="1" applyAlignment="1">
      <alignment vertical="center"/>
    </xf>
    <xf numFmtId="167" fontId="0" fillId="0" borderId="0" xfId="0" applyNumberFormat="1" applyAlignment="1">
      <alignment vertical="center"/>
    </xf>
    <xf numFmtId="167" fontId="26" fillId="0" borderId="0" xfId="0" applyNumberFormat="1" applyFont="1" applyAlignment="1">
      <alignment vertical="center"/>
    </xf>
    <xf numFmtId="167" fontId="14" fillId="0" borderId="0" xfId="0" applyNumberFormat="1" applyFont="1" applyAlignment="1">
      <alignment vertical="center"/>
    </xf>
    <xf numFmtId="0" fontId="5" fillId="4" borderId="0" xfId="0" applyFont="1" applyFill="1" applyAlignment="1">
      <alignment vertical="center"/>
    </xf>
    <xf numFmtId="0" fontId="0" fillId="0" borderId="0" xfId="0" applyAlignment="1">
      <alignment wrapText="1"/>
    </xf>
    <xf numFmtId="172" fontId="5" fillId="0" borderId="0" xfId="0" applyNumberFormat="1" applyFont="1" applyAlignment="1">
      <alignment horizontal="right"/>
    </xf>
    <xf numFmtId="172" fontId="5" fillId="0" borderId="0" xfId="0" applyNumberFormat="1" applyFont="1"/>
    <xf numFmtId="0" fontId="0" fillId="0" borderId="0" xfId="0" applyAlignment="1">
      <alignment wrapText="1"/>
    </xf>
    <xf numFmtId="0" fontId="5" fillId="0" borderId="0" xfId="0" applyFont="1" applyAlignment="1">
      <alignment horizontal="left" vertical="center" readingOrder="1"/>
    </xf>
    <xf numFmtId="0" fontId="5" fillId="0" borderId="0" xfId="0" applyFont="1" applyAlignment="1">
      <alignment horizontal="left" wrapText="1"/>
    </xf>
    <xf numFmtId="0" fontId="5" fillId="0" borderId="0" xfId="0" applyFont="1" applyAlignment="1">
      <alignment horizontal="left"/>
    </xf>
    <xf numFmtId="0" fontId="22" fillId="0" borderId="0" xfId="3" applyFont="1" applyAlignment="1" applyProtection="1">
      <alignment horizontal="left" wrapText="1"/>
    </xf>
    <xf numFmtId="167" fontId="5" fillId="0" borderId="0" xfId="0" applyNumberFormat="1" applyFont="1" applyBorder="1" applyAlignment="1">
      <alignment horizontal="right" vertical="center"/>
    </xf>
    <xf numFmtId="0" fontId="0" fillId="0" borderId="3" xfId="0" applyBorder="1"/>
    <xf numFmtId="167" fontId="5" fillId="4" borderId="0" xfId="0" applyNumberFormat="1" applyFont="1" applyFill="1" applyBorder="1" applyAlignment="1">
      <alignment horizontal="right" vertical="center"/>
    </xf>
    <xf numFmtId="167" fontId="5" fillId="4" borderId="5" xfId="0" applyNumberFormat="1" applyFont="1" applyFill="1" applyBorder="1" applyAlignment="1">
      <alignment horizontal="right" vertical="center"/>
    </xf>
    <xf numFmtId="0" fontId="24" fillId="4" borderId="0" xfId="0" applyFont="1" applyFill="1" applyAlignment="1">
      <alignment vertical="center"/>
    </xf>
    <xf numFmtId="0" fontId="24" fillId="4" borderId="0" xfId="0" applyFont="1" applyFill="1"/>
    <xf numFmtId="164" fontId="28" fillId="3" borderId="0" xfId="0" applyNumberFormat="1" applyFont="1" applyFill="1" applyBorder="1"/>
    <xf numFmtId="1" fontId="5" fillId="0" borderId="0" xfId="0" applyNumberFormat="1" applyFont="1" applyFill="1"/>
    <xf numFmtId="0" fontId="0" fillId="4" borderId="0" xfId="0" applyFill="1"/>
    <xf numFmtId="0" fontId="2" fillId="4" borderId="0" xfId="4" applyFont="1" applyFill="1"/>
    <xf numFmtId="0" fontId="14" fillId="4" borderId="0" xfId="4" applyFill="1"/>
    <xf numFmtId="0" fontId="26" fillId="4" borderId="0" xfId="4" applyFont="1" applyFill="1"/>
    <xf numFmtId="0" fontId="23" fillId="4" borderId="0" xfId="4" applyFont="1" applyFill="1"/>
    <xf numFmtId="0" fontId="5" fillId="4" borderId="0" xfId="4" applyFont="1" applyFill="1"/>
    <xf numFmtId="0" fontId="28" fillId="4" borderId="0" xfId="4" applyFont="1" applyFill="1"/>
    <xf numFmtId="0" fontId="24" fillId="4" borderId="0" xfId="4" applyFont="1" applyFill="1" applyAlignment="1">
      <alignment vertical="top" wrapText="1"/>
    </xf>
    <xf numFmtId="0" fontId="26" fillId="4" borderId="0" xfId="76" applyFont="1" applyFill="1" applyAlignment="1">
      <alignment vertical="center"/>
    </xf>
    <xf numFmtId="0" fontId="24" fillId="4" borderId="0" xfId="4" applyFont="1" applyFill="1" applyAlignment="1">
      <alignment vertical="top"/>
    </xf>
    <xf numFmtId="0" fontId="5" fillId="0" borderId="0" xfId="0" applyFont="1" applyAlignment="1">
      <alignment horizontal="left" vertical="center" readingOrder="1"/>
    </xf>
    <xf numFmtId="0" fontId="5" fillId="0" borderId="0" xfId="0" applyFont="1" applyAlignment="1">
      <alignment horizontal="left" wrapText="1"/>
    </xf>
    <xf numFmtId="0" fontId="5" fillId="0" borderId="0" xfId="0" applyFont="1" applyAlignment="1">
      <alignment horizontal="left"/>
    </xf>
    <xf numFmtId="0" fontId="22" fillId="0" borderId="0" xfId="3" applyFont="1" applyAlignment="1" applyProtection="1">
      <alignment horizontal="left" wrapText="1"/>
    </xf>
    <xf numFmtId="173" fontId="14" fillId="0" borderId="0" xfId="0" applyNumberFormat="1" applyFont="1" applyAlignment="1">
      <alignment vertical="center"/>
    </xf>
    <xf numFmtId="0" fontId="19" fillId="0" borderId="0" xfId="0" applyFont="1" applyAlignment="1">
      <alignment vertical="center"/>
    </xf>
    <xf numFmtId="0" fontId="50" fillId="0" borderId="0" xfId="3" applyFont="1" applyAlignment="1" applyProtection="1"/>
    <xf numFmtId="0" fontId="52" fillId="2" borderId="0" xfId="77" applyFont="1" applyFill="1"/>
    <xf numFmtId="0" fontId="2" fillId="0" borderId="0" xfId="78" applyFill="1" applyBorder="1" applyAlignment="1">
      <alignment vertical="center"/>
    </xf>
    <xf numFmtId="0" fontId="0" fillId="0" borderId="0" xfId="0" applyFill="1" applyAlignment="1">
      <alignment vertical="center"/>
    </xf>
    <xf numFmtId="0" fontId="0" fillId="0" borderId="0" xfId="0" applyFill="1"/>
    <xf numFmtId="0" fontId="7" fillId="0" borderId="0" xfId="0" applyFont="1" applyFill="1" applyAlignment="1">
      <alignment vertical="center"/>
    </xf>
    <xf numFmtId="0" fontId="0" fillId="0" borderId="0" xfId="0" applyFill="1" applyAlignment="1">
      <alignment vertical="center" wrapText="1"/>
    </xf>
    <xf numFmtId="0" fontId="7" fillId="0" borderId="0" xfId="0" applyFont="1" applyFill="1" applyAlignment="1">
      <alignment horizontal="left"/>
    </xf>
    <xf numFmtId="0" fontId="7" fillId="0" borderId="0" xfId="0" applyFont="1" applyFill="1" applyAlignment="1">
      <alignment horizontal="left" readingOrder="1"/>
    </xf>
    <xf numFmtId="0" fontId="7" fillId="0" borderId="0" xfId="0" applyFont="1" applyFill="1"/>
    <xf numFmtId="169" fontId="5" fillId="0" borderId="0" xfId="0" applyNumberFormat="1" applyFont="1" applyFill="1" applyBorder="1" applyAlignment="1">
      <alignment horizontal="right" vertical="center"/>
    </xf>
    <xf numFmtId="167" fontId="5" fillId="0" borderId="0" xfId="0" applyNumberFormat="1" applyFont="1" applyFill="1" applyBorder="1" applyAlignment="1">
      <alignment horizontal="right" vertical="center"/>
    </xf>
    <xf numFmtId="167" fontId="5" fillId="0" borderId="0" xfId="0" applyNumberFormat="1" applyFont="1" applyFill="1" applyAlignment="1">
      <alignment vertical="center"/>
    </xf>
    <xf numFmtId="167" fontId="5" fillId="0" borderId="0" xfId="0" applyNumberFormat="1" applyFont="1" applyFill="1" applyBorder="1" applyAlignment="1">
      <alignment vertical="center"/>
    </xf>
    <xf numFmtId="1" fontId="13" fillId="0" borderId="0" xfId="0" applyNumberFormat="1" applyFont="1" applyFill="1" applyBorder="1" applyAlignment="1">
      <alignment horizontal="right" vertical="center"/>
    </xf>
    <xf numFmtId="0" fontId="0" fillId="0" borderId="0" xfId="0" applyFill="1" applyBorder="1" applyAlignment="1">
      <alignment vertical="center"/>
    </xf>
    <xf numFmtId="0" fontId="0" fillId="0" borderId="0" xfId="0" applyFill="1" applyBorder="1"/>
    <xf numFmtId="0" fontId="0" fillId="0" borderId="0" xfId="0" applyFill="1" applyBorder="1" applyAlignment="1">
      <alignment vertical="center" wrapText="1"/>
    </xf>
    <xf numFmtId="167" fontId="0" fillId="0" borderId="0" xfId="0" applyNumberFormat="1" applyFill="1" applyBorder="1" applyAlignment="1">
      <alignment vertical="center"/>
    </xf>
    <xf numFmtId="0" fontId="13" fillId="0" borderId="0" xfId="0" applyFont="1" applyFill="1" applyBorder="1" applyAlignment="1">
      <alignment horizontal="right" vertical="center"/>
    </xf>
    <xf numFmtId="167" fontId="13" fillId="0" borderId="0" xfId="0" applyNumberFormat="1" applyFont="1" applyFill="1" applyBorder="1" applyAlignment="1">
      <alignment horizontal="right" vertical="center"/>
    </xf>
    <xf numFmtId="0" fontId="14" fillId="0" borderId="0" xfId="0" applyFont="1" applyFill="1" applyBorder="1" applyAlignment="1">
      <alignment horizontal="right" vertical="center"/>
    </xf>
    <xf numFmtId="0" fontId="5" fillId="0" borderId="0" xfId="0" applyFont="1" applyFill="1" applyBorder="1" applyAlignment="1">
      <alignment horizontal="right" vertical="center"/>
    </xf>
    <xf numFmtId="0" fontId="14" fillId="0" borderId="0" xfId="0" applyFont="1" applyFill="1" applyBorder="1"/>
    <xf numFmtId="0" fontId="7" fillId="0" borderId="0" xfId="0" applyFont="1" applyFill="1" applyAlignment="1"/>
    <xf numFmtId="0" fontId="7" fillId="0" borderId="0" xfId="0" applyFont="1" applyFill="1" applyBorder="1" applyAlignment="1">
      <alignment horizontal="left"/>
    </xf>
    <xf numFmtId="0" fontId="7" fillId="0" borderId="0" xfId="78" applyFont="1" applyFill="1" applyBorder="1" applyAlignment="1">
      <alignment vertical="center"/>
    </xf>
    <xf numFmtId="0" fontId="25" fillId="0" borderId="0" xfId="0" applyFont="1" applyFill="1" applyAlignment="1">
      <alignment vertical="center"/>
    </xf>
    <xf numFmtId="0" fontId="27" fillId="0" borderId="0" xfId="0" applyFont="1" applyFill="1" applyBorder="1" applyAlignment="1">
      <alignment vertical="center"/>
    </xf>
    <xf numFmtId="1" fontId="0" fillId="0" borderId="0" xfId="0" applyNumberFormat="1" applyFill="1" applyBorder="1" applyAlignment="1">
      <alignment vertical="center"/>
    </xf>
    <xf numFmtId="0" fontId="0" fillId="0" borderId="0" xfId="0" applyFill="1" applyBorder="1" applyAlignment="1">
      <alignment horizontal="right" vertical="center"/>
    </xf>
    <xf numFmtId="0" fontId="25" fillId="0" borderId="0" xfId="0" applyFont="1" applyFill="1" applyBorder="1" applyAlignment="1">
      <alignment vertical="center"/>
    </xf>
    <xf numFmtId="0" fontId="6" fillId="0" borderId="0" xfId="0" applyFont="1" applyFill="1" applyBorder="1" applyAlignment="1">
      <alignment horizontal="right" vertical="center"/>
    </xf>
    <xf numFmtId="0" fontId="21" fillId="0" borderId="0" xfId="0" applyFont="1" applyFill="1" applyBorder="1" applyAlignment="1">
      <alignment horizontal="right" vertical="center"/>
    </xf>
    <xf numFmtId="167" fontId="21" fillId="0" borderId="0" xfId="0" applyNumberFormat="1" applyFont="1" applyFill="1" applyBorder="1" applyAlignment="1">
      <alignment horizontal="right" vertical="center"/>
    </xf>
    <xf numFmtId="0" fontId="3" fillId="0" borderId="0" xfId="4" applyFont="1" applyFill="1" applyAlignment="1">
      <alignment wrapText="1"/>
    </xf>
    <xf numFmtId="0" fontId="14" fillId="0" borderId="0" xfId="0" applyFont="1" applyFill="1" applyAlignment="1">
      <alignment vertical="center"/>
    </xf>
    <xf numFmtId="0" fontId="14" fillId="0" borderId="0" xfId="0" applyFont="1" applyFill="1"/>
    <xf numFmtId="0" fontId="3" fillId="0" borderId="0" xfId="0" applyFont="1" applyFill="1" applyAlignment="1">
      <alignment wrapText="1"/>
    </xf>
    <xf numFmtId="0" fontId="14" fillId="0" borderId="0" xfId="0" applyFont="1" applyFill="1" applyBorder="1" applyAlignment="1">
      <alignment vertical="center"/>
    </xf>
    <xf numFmtId="0" fontId="2" fillId="0" borderId="0" xfId="0" applyFont="1" applyFill="1" applyAlignment="1">
      <alignment vertical="center"/>
    </xf>
    <xf numFmtId="0" fontId="20" fillId="0" borderId="0" xfId="0" applyFont="1" applyFill="1" applyAlignment="1">
      <alignment vertical="center"/>
    </xf>
    <xf numFmtId="0" fontId="7" fillId="0" borderId="0" xfId="0" applyFont="1" applyFill="1" applyAlignment="1">
      <alignment horizontal="left" vertical="center"/>
    </xf>
    <xf numFmtId="0" fontId="49" fillId="0" borderId="0" xfId="3" applyFont="1" applyFill="1" applyAlignment="1" applyProtection="1">
      <alignment horizontal="left" vertical="center"/>
    </xf>
    <xf numFmtId="0" fontId="2" fillId="4" borderId="0" xfId="0" applyFont="1" applyFill="1"/>
    <xf numFmtId="0" fontId="23" fillId="0" borderId="0" xfId="0" applyFont="1" applyFill="1" applyAlignment="1">
      <alignment vertical="center"/>
    </xf>
    <xf numFmtId="0" fontId="53" fillId="0" borderId="0" xfId="0" applyFont="1" applyAlignment="1">
      <alignment vertical="center"/>
    </xf>
    <xf numFmtId="0" fontId="55" fillId="0" borderId="0" xfId="0" applyFont="1" applyAlignment="1">
      <alignment vertical="center"/>
    </xf>
    <xf numFmtId="0" fontId="23" fillId="0" borderId="0" xfId="0" applyFont="1"/>
    <xf numFmtId="0" fontId="56" fillId="0" borderId="0" xfId="0" applyFont="1"/>
    <xf numFmtId="171" fontId="24" fillId="0" borderId="0" xfId="0" applyNumberFormat="1" applyFont="1" applyAlignment="1">
      <alignment horizontal="left"/>
    </xf>
    <xf numFmtId="0" fontId="29" fillId="0" borderId="0" xfId="0" applyFont="1" applyAlignment="1">
      <alignment horizontal="left"/>
    </xf>
    <xf numFmtId="0" fontId="24" fillId="0" borderId="0" xfId="0" applyFont="1"/>
    <xf numFmtId="0" fontId="23" fillId="0" borderId="0" xfId="0" applyFont="1" applyAlignment="1">
      <alignment vertical="center"/>
    </xf>
    <xf numFmtId="0" fontId="56" fillId="0" borderId="0" xfId="0" applyFont="1" applyAlignment="1">
      <alignment vertical="center"/>
    </xf>
    <xf numFmtId="0" fontId="24" fillId="0" borderId="0" xfId="0" applyFont="1" applyAlignment="1">
      <alignment horizontal="left" vertical="center"/>
    </xf>
    <xf numFmtId="0" fontId="24" fillId="0" borderId="0" xfId="0" applyFont="1" applyAlignment="1">
      <alignment vertical="center"/>
    </xf>
    <xf numFmtId="171" fontId="24" fillId="0" borderId="0" xfId="0" applyNumberFormat="1" applyFont="1" applyAlignment="1">
      <alignment horizontal="left" vertical="center"/>
    </xf>
    <xf numFmtId="0" fontId="2" fillId="0" borderId="0" xfId="0" applyFont="1"/>
    <xf numFmtId="0" fontId="57" fillId="0" borderId="0" xfId="3" applyFont="1" applyFill="1" applyAlignment="1" applyProtection="1">
      <alignment horizontal="left" vertical="center"/>
    </xf>
    <xf numFmtId="0" fontId="57" fillId="0" borderId="0" xfId="3" applyFont="1" applyFill="1" applyAlignment="1" applyProtection="1">
      <alignment vertical="center"/>
    </xf>
    <xf numFmtId="0" fontId="7" fillId="4" borderId="0" xfId="0" applyFont="1" applyFill="1" applyAlignment="1">
      <alignment horizontal="left" vertical="center"/>
    </xf>
    <xf numFmtId="0" fontId="57" fillId="0" borderId="0" xfId="8" applyFont="1" applyAlignment="1" applyProtection="1">
      <alignment horizontal="left" vertical="center"/>
    </xf>
    <xf numFmtId="0" fontId="57" fillId="0" borderId="0" xfId="3" applyFont="1" applyAlignment="1" applyProtection="1">
      <alignment horizontal="left" vertical="center"/>
    </xf>
    <xf numFmtId="0" fontId="14" fillId="3" borderId="0" xfId="0" applyFont="1" applyFill="1"/>
    <xf numFmtId="0" fontId="58" fillId="0" borderId="0" xfId="3" applyFont="1" applyFill="1" applyAlignment="1" applyProtection="1">
      <alignment horizontal="left" vertical="center"/>
    </xf>
    <xf numFmtId="0" fontId="49" fillId="4" borderId="0" xfId="3" applyFont="1" applyFill="1" applyAlignment="1" applyProtection="1">
      <alignment vertical="top" wrapText="1"/>
    </xf>
    <xf numFmtId="0" fontId="49" fillId="4" borderId="0" xfId="4" applyFont="1" applyFill="1" applyAlignment="1">
      <alignment vertical="top"/>
    </xf>
    <xf numFmtId="0" fontId="49" fillId="4" borderId="0" xfId="4" applyFont="1" applyFill="1"/>
    <xf numFmtId="174" fontId="5" fillId="0" borderId="0" xfId="0" applyNumberFormat="1" applyFont="1" applyFill="1" applyBorder="1" applyAlignment="1">
      <alignment horizontal="right" vertical="center"/>
    </xf>
    <xf numFmtId="175" fontId="5" fillId="0" borderId="0" xfId="0" applyNumberFormat="1" applyFont="1" applyFill="1" applyBorder="1" applyAlignment="1">
      <alignment horizontal="right" vertical="center"/>
    </xf>
    <xf numFmtId="0" fontId="49" fillId="0" borderId="0" xfId="3" quotePrefix="1" applyFont="1" applyFill="1" applyAlignment="1" applyProtection="1"/>
    <xf numFmtId="0" fontId="59" fillId="0" borderId="0" xfId="0" applyFont="1" applyFill="1" applyAlignment="1">
      <alignment vertical="center" wrapText="1"/>
    </xf>
    <xf numFmtId="0" fontId="59" fillId="0" borderId="0" xfId="0" applyFont="1" applyFill="1" applyAlignment="1">
      <alignment vertical="center"/>
    </xf>
    <xf numFmtId="0" fontId="59" fillId="0" borderId="0" xfId="0" applyFont="1" applyFill="1"/>
    <xf numFmtId="0" fontId="59" fillId="0" borderId="0" xfId="0" applyFont="1" applyFill="1" applyBorder="1" applyAlignment="1">
      <alignment vertical="center" wrapText="1"/>
    </xf>
    <xf numFmtId="0" fontId="59" fillId="0" borderId="0" xfId="0" applyFont="1" applyFill="1" applyBorder="1" applyAlignment="1">
      <alignment vertical="center"/>
    </xf>
    <xf numFmtId="0" fontId="59" fillId="0" borderId="0" xfId="0" applyFont="1" applyFill="1" applyBorder="1"/>
    <xf numFmtId="0" fontId="6" fillId="0" borderId="3" xfId="0" applyFont="1" applyBorder="1" applyAlignment="1">
      <alignment horizontal="center"/>
    </xf>
    <xf numFmtId="0" fontId="6" fillId="0" borderId="7" xfId="0" applyFont="1" applyBorder="1" applyAlignment="1">
      <alignment horizontal="center"/>
    </xf>
    <xf numFmtId="0" fontId="2" fillId="0" borderId="0" xfId="0" applyFont="1" applyAlignment="1">
      <alignment wrapText="1"/>
    </xf>
    <xf numFmtId="0" fontId="0" fillId="0" borderId="0" xfId="0" applyAlignment="1">
      <alignment wrapText="1"/>
    </xf>
    <xf numFmtId="0" fontId="23" fillId="4" borderId="0" xfId="4" applyFont="1" applyFill="1" applyAlignment="1">
      <alignment wrapText="1"/>
    </xf>
    <xf numFmtId="0" fontId="6" fillId="0" borderId="7" xfId="0" applyFont="1" applyBorder="1" applyAlignment="1">
      <alignment horizontal="center" vertical="center"/>
    </xf>
    <xf numFmtId="0" fontId="5" fillId="0" borderId="0" xfId="0" applyFont="1" applyAlignment="1">
      <alignment horizontal="left" vertical="center" readingOrder="1"/>
    </xf>
    <xf numFmtId="0" fontId="5" fillId="0" borderId="0" xfId="0" applyFont="1" applyAlignment="1">
      <alignment horizontal="left" wrapText="1"/>
    </xf>
    <xf numFmtId="0" fontId="5" fillId="0" borderId="0" xfId="0" applyFont="1" applyAlignment="1">
      <alignment horizontal="left"/>
    </xf>
    <xf numFmtId="0" fontId="22" fillId="0" borderId="0" xfId="3" applyFont="1" applyAlignment="1" applyProtection="1">
      <alignment horizontal="left" wrapText="1"/>
    </xf>
    <xf numFmtId="0" fontId="6" fillId="0" borderId="3" xfId="0" applyFont="1" applyBorder="1" applyAlignment="1">
      <alignment horizontal="center" vertical="center"/>
    </xf>
    <xf numFmtId="0" fontId="2" fillId="0" borderId="0" xfId="4" applyFont="1" applyAlignment="1">
      <alignment wrapText="1"/>
    </xf>
    <xf numFmtId="0" fontId="14" fillId="0" borderId="0" xfId="4" applyAlignment="1">
      <alignment wrapText="1"/>
    </xf>
    <xf numFmtId="0" fontId="6" fillId="0" borderId="7" xfId="4" applyFont="1" applyBorder="1" applyAlignment="1">
      <alignment horizontal="center"/>
    </xf>
    <xf numFmtId="0" fontId="6" fillId="0" borderId="3" xfId="4" applyFont="1" applyBorder="1" applyAlignment="1">
      <alignment horizontal="center"/>
    </xf>
  </cellXfs>
  <cellStyles count="79">
    <cellStyle name="%" xfId="12" xr:uid="{000DA61F-A74C-4BE6-9AE4-5E08DB442790}"/>
    <cellStyle name="% 2" xfId="13" xr:uid="{9EBA785E-795A-4A42-86E7-590ADEA82327}"/>
    <cellStyle name="%_Extra discounting_tariff form_2" xfId="14" xr:uid="{8887BFE3-9B87-42B6-9036-D1FFDC37CEE4}"/>
    <cellStyle name="%_Extra discounting_tariff form_3" xfId="15" xr:uid="{46E7B541-782A-4706-9BD9-3064681A7854}"/>
    <cellStyle name="%_Northern Ireland" xfId="16" xr:uid="{F16A8414-2D10-44BB-98B0-9D4D8160E8F1}"/>
    <cellStyle name="%_Q109_Good_Energy_elec_return" xfId="17" xr:uid="{388D147F-9E46-4824-B712-BC4BA1FA296C}"/>
    <cellStyle name="%_Q309_Beacon_Gas_tariffs" xfId="18" xr:uid="{5BE4B10D-6661-4EC1-8FA7-1C244C8F79CA}"/>
    <cellStyle name="%_Q408_Good_Energy_Electricity_return" xfId="19" xr:uid="{A0EAA5D8-4DD8-4A9A-A2E6-8B10E967E603}"/>
    <cellStyle name="%_Q408_Good_Energy_Electricity_return_Northern Ireland" xfId="20" xr:uid="{9BE85B0C-28AB-431E-94D3-45B558048819}"/>
    <cellStyle name="20% - Accent1 2" xfId="21" xr:uid="{82D2D8DE-5103-4E1C-A540-8FEF2D7C82FD}"/>
    <cellStyle name="20% - Accent2 2" xfId="22" xr:uid="{8A5A9408-7B60-414F-A997-D996AD48212A}"/>
    <cellStyle name="20% - Accent3 2" xfId="23" xr:uid="{01A96E22-FC2A-4311-A6DC-6E7EE75F53EC}"/>
    <cellStyle name="20% - Accent4 2" xfId="24" xr:uid="{FC850B77-AB06-4749-9946-DFEAD3BD13F6}"/>
    <cellStyle name="20% - Accent5 2" xfId="25" xr:uid="{00566852-59D1-4CFD-9FD1-BDABE546EB27}"/>
    <cellStyle name="20% - Accent6 2" xfId="26" xr:uid="{7288561C-2824-46C3-9CF2-891E83258193}"/>
    <cellStyle name="40% - Accent1 2" xfId="27" xr:uid="{AE7262E2-36B7-4BE3-94C2-EA79306ECD26}"/>
    <cellStyle name="40% - Accent2 2" xfId="28" xr:uid="{75C2CB82-5BDF-46E2-A43B-60CF00F63315}"/>
    <cellStyle name="40% - Accent3 2" xfId="29" xr:uid="{B8614186-6A06-41CF-B1A5-F4922E4B6D68}"/>
    <cellStyle name="40% - Accent4 2" xfId="30" xr:uid="{DF67A91B-EB37-4049-8F60-861E7DC95F60}"/>
    <cellStyle name="40% - Accent5 2" xfId="31" xr:uid="{DB32BF41-3C92-46D0-BFFA-2945B95D5255}"/>
    <cellStyle name="40% - Accent6 2" xfId="32" xr:uid="{8F1B1F00-3992-48AB-AEDC-BCF6683C4166}"/>
    <cellStyle name="60% - Accent1 2" xfId="33" xr:uid="{73F757FB-6094-4425-A052-C2115EAE62C1}"/>
    <cellStyle name="60% - Accent2 2" xfId="34" xr:uid="{4CBC0BA0-D2B5-4ACC-BFD3-852A58BD868D}"/>
    <cellStyle name="60% - Accent3 2" xfId="35" xr:uid="{94DB79C6-1393-4887-95ED-07CD5EC4BFD7}"/>
    <cellStyle name="60% - Accent4 2" xfId="36" xr:uid="{789D8601-7BC3-49F3-8851-AA912C6589C2}"/>
    <cellStyle name="60% - Accent5 2" xfId="37" xr:uid="{0EB6D5E1-ABDB-4140-9797-A93A4AE7CC78}"/>
    <cellStyle name="60% - Accent6 2" xfId="38" xr:uid="{57435AA3-0BA4-48C4-9C54-EE058948157A}"/>
    <cellStyle name="Accent1 2" xfId="39" xr:uid="{179F08E4-52D1-4E6A-AE8D-796B10F4747F}"/>
    <cellStyle name="Accent2 2" xfId="40" xr:uid="{23518AF8-1EB3-4DC4-95CD-77A2373F1827}"/>
    <cellStyle name="Accent3 2" xfId="41" xr:uid="{6B9CB871-5EB5-4E7B-AA38-A999663926E5}"/>
    <cellStyle name="Accent4 2" xfId="42" xr:uid="{B49C0BD0-AB65-4FB6-A2AB-67A36C6E4C5E}"/>
    <cellStyle name="Accent5 2" xfId="43" xr:uid="{C677D9D0-F41F-45BE-ABB5-C081497C2D14}"/>
    <cellStyle name="Accent6 2" xfId="44" xr:uid="{DC7C2CEA-84E6-4CA7-8F59-8954AFE9274A}"/>
    <cellStyle name="Bad 2" xfId="45" xr:uid="{D8AABB2A-36CA-42B4-9FF1-1BDF9DF64D35}"/>
    <cellStyle name="Calculation 2" xfId="46" xr:uid="{9B971048-08ED-4361-A443-7067EA40F119}"/>
    <cellStyle name="Check Cell 2" xfId="47" xr:uid="{9472DC6C-8D00-40FA-9B24-46BF10725720}"/>
    <cellStyle name="Comma 2" xfId="1" xr:uid="{00000000-0005-0000-0000-000000000000}"/>
    <cellStyle name="Comma 2 2" xfId="48" xr:uid="{F74129E9-0D31-45F9-A3AE-2D56213FBB31}"/>
    <cellStyle name="Comma 3" xfId="69" xr:uid="{9B2FFE1A-31A4-4AB5-BA64-97ED2B92E655}"/>
    <cellStyle name="Comma 4" xfId="66" xr:uid="{7AD69559-A143-4293-A7DF-0501416492E8}"/>
    <cellStyle name="Comma 5" xfId="74" xr:uid="{DD0D6FFE-B518-4B20-B793-CABFD207C322}"/>
    <cellStyle name="Currency 2" xfId="49" xr:uid="{142AABD1-959E-4813-990C-E544C39DA8E7}"/>
    <cellStyle name="Currency 2 2" xfId="50" xr:uid="{58616CA7-F4CD-4654-9FDC-72C584920B50}"/>
    <cellStyle name="Euro" xfId="2" xr:uid="{00000000-0005-0000-0000-000001000000}"/>
    <cellStyle name="Excel Built-in Normal" xfId="70" xr:uid="{4C22A5CF-449E-4FBA-9A28-3811FD7A6E10}"/>
    <cellStyle name="Explanatory Text 2" xfId="51" xr:uid="{6793E8E3-29D5-4597-A868-00F82B22D838}"/>
    <cellStyle name="Good 2" xfId="52" xr:uid="{D3B097CB-E723-4BD3-B3EF-8B7DB9A9F13C}"/>
    <cellStyle name="Heading 1" xfId="78" builtinId="16" customBuiltin="1"/>
    <cellStyle name="Heading 1 2" xfId="53" xr:uid="{E9313574-427F-4932-8B9E-4D3E359D2512}"/>
    <cellStyle name="Heading 2 2" xfId="54" xr:uid="{05F7EB82-F852-4C58-A97A-7A8DF3AE834C}"/>
    <cellStyle name="Heading 3 2" xfId="55" xr:uid="{65D3F06A-617A-467A-93BB-B23B384CA20F}"/>
    <cellStyle name="Heading 4 2" xfId="56" xr:uid="{08A890C1-4484-4833-B564-423E990F2F93}"/>
    <cellStyle name="Hyperlink" xfId="3" builtinId="8"/>
    <cellStyle name="Hyperlink 2" xfId="8" xr:uid="{A43A7910-2D5C-4247-9F9E-AC896E3FC7BE}"/>
    <cellStyle name="Input 2" xfId="57" xr:uid="{03EE2841-9EDE-4F3A-AC15-2F257003918C}"/>
    <cellStyle name="Linked Cell 2" xfId="58" xr:uid="{21A1F041-7B16-4A65-9C2A-1526DB43D323}"/>
    <cellStyle name="Neutral 2" xfId="59" xr:uid="{7F498B9A-58FD-47CE-97AF-69DB6F8E82A2}"/>
    <cellStyle name="Normal" xfId="0" builtinId="0"/>
    <cellStyle name="Normal 2" xfId="4" xr:uid="{00000000-0005-0000-0000-000004000000}"/>
    <cellStyle name="Normal 2 2" xfId="71" xr:uid="{ECC29F0F-C485-4BAC-87F4-5B0333DB827E}"/>
    <cellStyle name="Normal 2 3" xfId="76" xr:uid="{934C8442-2E1A-4B99-8742-FA1D2AA591E7}"/>
    <cellStyle name="Normal 3" xfId="10" xr:uid="{3C5572A0-97B3-4229-8750-2B636A041099}"/>
    <cellStyle name="Normal 3 2" xfId="60" xr:uid="{0BA7B9DB-6ACD-4A28-AD52-644E615F789B}"/>
    <cellStyle name="Normal 4" xfId="68" xr:uid="{3D80BC40-C34F-490C-89E3-9A3D04FFA51A}"/>
    <cellStyle name="Normal 5" xfId="11" xr:uid="{FA5B9E05-E177-403E-B088-1A744C7C1474}"/>
    <cellStyle name="Normal 6" xfId="7" xr:uid="{B1505335-D88D-419D-8BD4-B04ADDA8D289}"/>
    <cellStyle name="Normal 7" xfId="9" xr:uid="{6B71BB27-2B8C-4E37-93C0-286331177B97}"/>
    <cellStyle name="Normal_table_213" xfId="77" xr:uid="{80C989D5-D437-406F-82B0-5F976DB8E2F7}"/>
    <cellStyle name="Note 2" xfId="61" xr:uid="{1F642F8D-605F-4ED5-9802-12AFB0F29A20}"/>
    <cellStyle name="Output 2" xfId="62" xr:uid="{389D16C0-0971-4563-941B-DC79AB558E33}"/>
    <cellStyle name="Percent 2" xfId="5" xr:uid="{00000000-0005-0000-0000-000005000000}"/>
    <cellStyle name="Percent 3" xfId="6" xr:uid="{00000000-0005-0000-0000-000006000000}"/>
    <cellStyle name="Percent 3 2" xfId="72" xr:uid="{7943C34C-6BC7-471F-B6EA-1630D47A9C25}"/>
    <cellStyle name="Percent 4" xfId="67" xr:uid="{D7DAF5B8-C83C-4248-9356-B61EE5C80A52}"/>
    <cellStyle name="Percent 5" xfId="75" xr:uid="{C181852C-9DFB-4DE6-9873-F41FA16978DA}"/>
    <cellStyle name="Style 1" xfId="73" xr:uid="{3D90A387-EC91-4894-BF8A-7E83F364CBB6}"/>
    <cellStyle name="Title 2" xfId="63" xr:uid="{6B61068E-5C40-4F38-A086-978BA4DB9A8A}"/>
    <cellStyle name="Total 2" xfId="64" xr:uid="{16614E13-FEFF-434E-A02F-42E23CC473C8}"/>
    <cellStyle name="Warning Text 2" xfId="65" xr:uid="{B77668EE-2AF3-41B7-A0C1-471D41B379AE}"/>
  </cellStyles>
  <dxfs count="60">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s>
  <tableStyles count="1" defaultTableStyle="TableStyleMedium9" defaultPivotStyle="PivotStyleLight16">
    <tableStyle name="Invisible" pivot="0" table="0" count="0" xr9:uid="{147E8B70-6ACE-4CDC-842C-61BA0B30CE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4" name="Picture 3" descr="Department for Business, Energy and Industrial Strategy logo">
          <a:extLst>
            <a:ext uri="{FF2B5EF4-FFF2-40B4-BE49-F238E27FC236}">
              <a16:creationId xmlns:a16="http://schemas.microsoft.com/office/drawing/2014/main" id="{0C06ACE0-7F91-474A-A266-D1D94B7C5C6C}"/>
            </a:ext>
            <a:ext uri="{C183D7F6-B498-43B3-948B-1728B52AA6E4}">
              <adec:decorative xmlns:adec="http://schemas.microsoft.com/office/drawing/2017/decorative" val="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565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5" name="Picture 2" descr="National Statistics accreditation logo ">
          <a:extLst>
            <a:ext uri="{FF2B5EF4-FFF2-40B4-BE49-F238E27FC236}">
              <a16:creationId xmlns:a16="http://schemas.microsoft.com/office/drawing/2014/main" id="{6856FBA4-516A-40BF-B4A3-860EB8679DF2}"/>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853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403860</xdr:colOff>
      <xdr:row>13</xdr:row>
      <xdr:rowOff>0</xdr:rowOff>
    </xdr:from>
    <xdr:ext cx="213904" cy="264560"/>
    <xdr:sp macro="" textlink="">
      <xdr:nvSpPr>
        <xdr:cNvPr id="2" name="TextBox 1">
          <a:extLst>
            <a:ext uri="{FF2B5EF4-FFF2-40B4-BE49-F238E27FC236}">
              <a16:creationId xmlns:a16="http://schemas.microsoft.com/office/drawing/2014/main" id="{C48A6B72-2E15-4D92-BCF8-660D239FCC10}"/>
            </a:ext>
          </a:extLst>
        </xdr:cNvPr>
        <xdr:cNvSpPr txBox="1"/>
      </xdr:nvSpPr>
      <xdr:spPr>
        <a:xfrm>
          <a:off x="1365885" y="1280541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407035</xdr:colOff>
      <xdr:row>16</xdr:row>
      <xdr:rowOff>0</xdr:rowOff>
    </xdr:from>
    <xdr:ext cx="213904" cy="264560"/>
    <xdr:sp macro="" textlink="">
      <xdr:nvSpPr>
        <xdr:cNvPr id="2" name="TextBox 1">
          <a:extLst>
            <a:ext uri="{FF2B5EF4-FFF2-40B4-BE49-F238E27FC236}">
              <a16:creationId xmlns:a16="http://schemas.microsoft.com/office/drawing/2014/main" id="{142A7861-29A8-4158-B766-3EC0AF3CD1BE}"/>
            </a:ext>
          </a:extLst>
        </xdr:cNvPr>
        <xdr:cNvSpPr txBox="1"/>
      </xdr:nvSpPr>
      <xdr:spPr>
        <a:xfrm>
          <a:off x="1416685" y="516255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403860</xdr:colOff>
      <xdr:row>78</xdr:row>
      <xdr:rowOff>89535</xdr:rowOff>
    </xdr:from>
    <xdr:ext cx="213904" cy="264560"/>
    <xdr:sp macro="" textlink="">
      <xdr:nvSpPr>
        <xdr:cNvPr id="3" name="TextBox 2">
          <a:extLst>
            <a:ext uri="{FF2B5EF4-FFF2-40B4-BE49-F238E27FC236}">
              <a16:creationId xmlns:a16="http://schemas.microsoft.com/office/drawing/2014/main" id="{29FF5F9A-11C1-4467-9B5E-3C58B5967CC8}"/>
            </a:ext>
          </a:extLst>
        </xdr:cNvPr>
        <xdr:cNvSpPr txBox="1"/>
      </xdr:nvSpPr>
      <xdr:spPr>
        <a:xfrm>
          <a:off x="1127760" y="1075118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28575</xdr:rowOff>
    </xdr:from>
    <xdr:to>
      <xdr:col>14</xdr:col>
      <xdr:colOff>117477</xdr:colOff>
      <xdr:row>56</xdr:row>
      <xdr:rowOff>47625</xdr:rowOff>
    </xdr:to>
    <xdr:sp macro="" textlink="">
      <xdr:nvSpPr>
        <xdr:cNvPr id="2" name="Text Box 1">
          <a:hlinkClick xmlns:r="http://schemas.openxmlformats.org/officeDocument/2006/relationships" r:id="rId1"/>
          <a:extLst>
            <a:ext uri="{FF2B5EF4-FFF2-40B4-BE49-F238E27FC236}">
              <a16:creationId xmlns:a16="http://schemas.microsoft.com/office/drawing/2014/main" id="{FD7DC706-BB42-4ADE-8719-BD28B96668B5}"/>
            </a:ext>
          </a:extLst>
        </xdr:cNvPr>
        <xdr:cNvSpPr txBox="1">
          <a:spLocks noChangeArrowheads="1"/>
        </xdr:cNvSpPr>
      </xdr:nvSpPr>
      <xdr:spPr bwMode="auto">
        <a:xfrm>
          <a:off x="0" y="7324725"/>
          <a:ext cx="5810250" cy="14859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900" b="0" i="0" u="none" strike="noStrike" baseline="0">
              <a:solidFill>
                <a:sysClr val="windowText" lastClr="000000"/>
              </a:solidFill>
              <a:latin typeface="Arial"/>
              <a:cs typeface="Arial"/>
            </a:rPr>
            <a:t>(1) Bills up to (and including) 2006 relate to total bill received in the year, i.e. covering consumption from Q4</a:t>
          </a:r>
        </a:p>
        <a:p>
          <a:pPr algn="l" rtl="0">
            <a:defRPr sz="1000"/>
          </a:pPr>
          <a:r>
            <a:rPr lang="en-GB" sz="900" b="0" i="0" u="none" strike="noStrike" baseline="0">
              <a:solidFill>
                <a:sysClr val="windowText" lastClr="000000"/>
              </a:solidFill>
              <a:latin typeface="Arial"/>
              <a:cs typeface="Arial"/>
            </a:rPr>
            <a:t>      of the previous year to Q3 of the named year.  Bills up to 1998 relate to home supplier only.     </a:t>
          </a:r>
        </a:p>
        <a:p>
          <a:pPr algn="l" rtl="0">
            <a:defRPr sz="1000"/>
          </a:pPr>
          <a:r>
            <a:rPr lang="en-GB" sz="900" b="0" i="0" u="none" strike="noStrike" baseline="0">
              <a:solidFill>
                <a:sysClr val="windowText" lastClr="000000"/>
              </a:solidFill>
              <a:latin typeface="Arial"/>
              <a:cs typeface="Arial"/>
            </a:rPr>
            <a:t>(2) All bills are calculated assuming an annual consumption of 3,300 kWh.  Figures are inclusive of VAT.</a:t>
          </a:r>
        </a:p>
        <a:p>
          <a:pPr algn="l" rtl="0">
            <a:defRPr sz="1000"/>
          </a:pPr>
          <a:r>
            <a:rPr lang="en-GB" sz="900" b="0" i="0" u="none" strike="noStrike" baseline="0">
              <a:solidFill>
                <a:sysClr val="windowText" lastClr="000000"/>
              </a:solidFill>
              <a:latin typeface="Arial"/>
              <a:cs typeface="Arial"/>
            </a:rPr>
            <a:t>(3) Bills deflated to 2005 terms using the GDP (market prices) deflator.</a:t>
          </a:r>
        </a:p>
        <a:p>
          <a:pPr algn="l" rtl="0">
            <a:lnSpc>
              <a:spcPts val="900"/>
            </a:lnSpc>
            <a:defRPr sz="1000"/>
          </a:pPr>
          <a:r>
            <a:rPr lang="en-GB" sz="900" b="0" i="0" u="none" strike="noStrike" baseline="0">
              <a:solidFill>
                <a:sysClr val="windowText" lastClr="000000"/>
              </a:solidFill>
              <a:latin typeface="Arial"/>
              <a:cs typeface="Arial"/>
            </a:rPr>
            <a:t>(4) Direct debit as a payment method not widely available for earlier years.</a:t>
          </a:r>
        </a:p>
        <a:p>
          <a:pPr algn="l" rtl="0">
            <a:defRPr sz="1000"/>
          </a:pPr>
          <a:r>
            <a:rPr lang="en-GB" sz="900" b="0" i="0" u="none" strike="noStrike" baseline="0">
              <a:solidFill>
                <a:sysClr val="windowText" lastClr="000000"/>
              </a:solidFill>
              <a:latin typeface="Arial"/>
              <a:cs typeface="Arial"/>
            </a:rPr>
            <a:t>(5) Bills from 2007 on are subject to a change in methodology. Bills relate to the calendar year, i.e. covering</a:t>
          </a:r>
        </a:p>
        <a:p>
          <a:pPr algn="l" rtl="0">
            <a:lnSpc>
              <a:spcPts val="900"/>
            </a:lnSpc>
            <a:defRPr sz="1000"/>
          </a:pPr>
          <a:r>
            <a:rPr lang="en-GB" sz="900" b="0" i="0" u="none" strike="noStrike" baseline="0">
              <a:solidFill>
                <a:sysClr val="windowText" lastClr="000000"/>
              </a:solidFill>
              <a:latin typeface="Arial"/>
              <a:cs typeface="Arial"/>
            </a:rPr>
            <a:t>     </a:t>
          </a:r>
          <a:r>
            <a:rPr lang="en-GB" sz="900" b="0" i="0" u="none" strike="noStrike" baseline="0">
              <a:solidFill>
                <a:sysClr val="windowText" lastClr="000000"/>
              </a:solidFill>
              <a:latin typeface="Arial" pitchFamily="34" charset="0"/>
              <a:cs typeface="Arial" pitchFamily="34" charset="0"/>
            </a:rPr>
            <a:t>consumption from Q1 to Q4 of the named year. More information can be found in the methodology note at:</a:t>
          </a:r>
        </a:p>
        <a:p>
          <a:pPr marL="0" marR="0" indent="0" algn="l" defTabSz="914400" rtl="0" eaLnBrk="1" fontAlgn="auto" latinLnBrk="0" hangingPunct="1">
            <a:lnSpc>
              <a:spcPts val="800"/>
            </a:lnSpc>
            <a:spcBef>
              <a:spcPts val="0"/>
            </a:spcBef>
            <a:spcAft>
              <a:spcPts val="0"/>
            </a:spcAft>
            <a:buClrTx/>
            <a:buSzTx/>
            <a:buFontTx/>
            <a:buNone/>
            <a:tabLst/>
            <a:defRPr sz="1000"/>
          </a:pPr>
          <a:r>
            <a:rPr lang="en-GB" sz="900" b="0" i="0" u="none" strike="noStrike" baseline="0">
              <a:solidFill>
                <a:sysClr val="windowText" lastClr="000000"/>
              </a:solidFill>
              <a:latin typeface="Arial" pitchFamily="34" charset="0"/>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p>
        <a:p>
          <a:pPr marL="0" marR="0" indent="0" algn="l" defTabSz="914400" rtl="0" eaLnBrk="1" fontAlgn="auto" latinLnBrk="0" hangingPunct="1">
            <a:lnSpc>
              <a:spcPts val="800"/>
            </a:lnSpc>
            <a:spcBef>
              <a:spcPts val="0"/>
            </a:spcBef>
            <a:spcAft>
              <a:spcPts val="0"/>
            </a:spcAft>
            <a:buClrTx/>
            <a:buSzTx/>
            <a:buFontTx/>
            <a:buNone/>
            <a:tabLst/>
            <a:defRPr sz="1000"/>
          </a:pPr>
          <a:endParaRPr lang="en-GB" sz="900">
            <a:effectLst/>
          </a:endParaRPr>
        </a:p>
        <a:p>
          <a:pPr algn="l" rtl="0">
            <a:lnSpc>
              <a:spcPts val="900"/>
            </a:lnSpc>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lnSpc>
              <a:spcPts val="600"/>
            </a:lnSpc>
            <a:defRPr sz="1000"/>
          </a:pPr>
          <a:endParaRPr lang="en-GB"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33</xdr:row>
      <xdr:rowOff>38099</xdr:rowOff>
    </xdr:from>
    <xdr:to>
      <xdr:col>13</xdr:col>
      <xdr:colOff>286423</xdr:colOff>
      <xdr:row>42</xdr:row>
      <xdr:rowOff>41344</xdr:rowOff>
    </xdr:to>
    <xdr:sp macro="" textlink="">
      <xdr:nvSpPr>
        <xdr:cNvPr id="2" name="Text Box 1">
          <a:hlinkClick xmlns:r="http://schemas.openxmlformats.org/officeDocument/2006/relationships" r:id="rId1"/>
          <a:extLst>
            <a:ext uri="{FF2B5EF4-FFF2-40B4-BE49-F238E27FC236}">
              <a16:creationId xmlns:a16="http://schemas.microsoft.com/office/drawing/2014/main" id="{824D66B8-CC09-47FC-B46B-DB42B75B20CF}"/>
            </a:ext>
          </a:extLst>
        </xdr:cNvPr>
        <xdr:cNvSpPr txBox="1">
          <a:spLocks noChangeArrowheads="1"/>
        </xdr:cNvSpPr>
      </xdr:nvSpPr>
      <xdr:spPr bwMode="auto">
        <a:xfrm>
          <a:off x="0" y="5762624"/>
          <a:ext cx="6019800" cy="1476376"/>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ysClr val="windowText" lastClr="000000"/>
              </a:solidFill>
              <a:latin typeface="Arial"/>
              <a:cs typeface="Arial"/>
            </a:rPr>
            <a:t>(1)  Bills up to (and including) 2006 relate to total bill received in the year, e.g. covering consumption from Q4 of the</a:t>
          </a:r>
        </a:p>
        <a:p>
          <a:pPr algn="l" rtl="0">
            <a:defRPr sz="1000"/>
          </a:pP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previous year to</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Q3 of  the</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named year.  </a:t>
          </a:r>
        </a:p>
        <a:p>
          <a:pPr algn="l" rtl="0">
            <a:defRPr sz="1000"/>
          </a:pPr>
          <a:r>
            <a:rPr lang="en-GB" sz="900" b="0" i="0" strike="noStrike">
              <a:solidFill>
                <a:sysClr val="windowText" lastClr="000000"/>
              </a:solidFill>
              <a:latin typeface="Arial"/>
              <a:cs typeface="Arial"/>
            </a:rPr>
            <a:t>(2) All Economy 7 bills are calculated assuming an annual consumption of 6,600 kWh, of which 3,600 kWh are</a:t>
          </a:r>
        </a:p>
        <a:p>
          <a:pPr algn="l" rtl="0">
            <a:defRPr sz="1000"/>
          </a:pPr>
          <a:r>
            <a:rPr lang="en-GB" sz="900" b="0" i="0" strike="noStrike">
              <a:solidFill>
                <a:sysClr val="windowText" lastClr="000000"/>
              </a:solidFill>
              <a:latin typeface="Arial"/>
              <a:cs typeface="Arial"/>
            </a:rPr>
            <a:t>      off-peak. Figures are inclusive of VAT.</a:t>
          </a:r>
        </a:p>
        <a:p>
          <a:pPr algn="l" rtl="0">
            <a:lnSpc>
              <a:spcPts val="900"/>
            </a:lnSpc>
            <a:defRPr sz="1000"/>
          </a:pPr>
          <a:r>
            <a:rPr lang="en-GB" sz="900" b="0" i="0" strike="noStrike">
              <a:solidFill>
                <a:sysClr val="windowText" lastClr="000000"/>
              </a:solidFill>
              <a:latin typeface="Arial"/>
              <a:cs typeface="Arial"/>
            </a:rPr>
            <a:t>(3) Bills deflated to 2010 terms using the GDP (market prices) deflator.</a:t>
          </a:r>
        </a:p>
        <a:p>
          <a:pPr rtl="0"/>
          <a:r>
            <a:rPr lang="en-GB" sz="900" b="0" i="0" strike="noStrike">
              <a:solidFill>
                <a:sysClr val="windowText" lastClr="000000"/>
              </a:solidFill>
              <a:latin typeface="Arial"/>
              <a:cs typeface="Arial"/>
            </a:rPr>
            <a:t>(4) </a:t>
          </a:r>
          <a:r>
            <a:rPr lang="en-GB" sz="900" b="0" i="0">
              <a:solidFill>
                <a:sysClr val="windowText" lastClr="000000"/>
              </a:solidFill>
              <a:latin typeface="Arial" pitchFamily="34" charset="0"/>
              <a:ea typeface="+mn-ea"/>
              <a:cs typeface="Arial" pitchFamily="34" charset="0"/>
            </a:rPr>
            <a:t>Bills after (and including) 2007 are subject to a change in methodology. Bills relate to the calendar year,</a:t>
          </a:r>
        </a:p>
        <a:p>
          <a:pPr rtl="0">
            <a:lnSpc>
              <a:spcPts val="900"/>
            </a:lnSpc>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e.g.covering consumption from Q1 to Q4 of the named year. More information can be found in the methodology</a:t>
          </a:r>
        </a:p>
        <a:p>
          <a:pPr marL="0" marR="0" indent="0" defTabSz="914400" rtl="0" eaLnBrk="1" fontAlgn="auto" latinLnBrk="0" hangingPunct="1">
            <a:lnSpc>
              <a:spcPts val="800"/>
            </a:lnSpc>
            <a:spcBef>
              <a:spcPts val="0"/>
            </a:spcBef>
            <a:spcAft>
              <a:spcPts val="0"/>
            </a:spcAft>
            <a:buClrTx/>
            <a:buSzTx/>
            <a:buFontTx/>
            <a:buNone/>
            <a:tabLst/>
            <a:defRPr/>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note at:</a:t>
          </a:r>
          <a:r>
            <a:rPr lang="en-GB" sz="900" b="0" i="0" baseline="0">
              <a:solidFill>
                <a:sysClr val="windowText" lastClr="000000"/>
              </a:solidFill>
              <a:latin typeface="Arial" pitchFamily="34" charset="0"/>
              <a:ea typeface="+mn-ea"/>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rtl="0">
            <a:lnSpc>
              <a:spcPts val="800"/>
            </a:lnSpc>
          </a:pPr>
          <a:endParaRPr lang="en-GB" sz="900" b="0" i="0">
            <a:effectLst/>
            <a:latin typeface="Arial" pitchFamily="34" charset="0"/>
            <a:ea typeface="+mn-ea"/>
            <a:cs typeface="Arial" pitchFamily="34" charset="0"/>
          </a:endParaRPr>
        </a:p>
        <a:p>
          <a:pPr rtl="0">
            <a:lnSpc>
              <a:spcPts val="900"/>
            </a:lnSpc>
          </a:pP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a:p>
          <a:pPr algn="l" rtl="0">
            <a:lnSpc>
              <a:spcPts val="600"/>
            </a:lnSpc>
            <a:defRPr sz="1000"/>
          </a:pPr>
          <a:endParaRPr lang="en-GB" sz="9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CC6AF-F0FA-4E64-9B04-57EA09B31292}" name="Average_annual_domestic_standard_electricity_bills_in_cash_terms_for_UK_countries_based_on_consumption_of_3600kWh_year" displayName="Average_annual_domestic_standard_electricity_bills_in_cash_terms_for_UK_countries_based_on_consumption_of_3600kWh_year" ref="A8:M13" totalsRowShown="0" headerRowDxfId="59" dataDxfId="58" headerRowCellStyle="Normal 2">
  <autoFilter ref="A8:M13" xr:uid="{7EBCC6AF-F0FA-4E64-9B04-57EA09B312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97218C9-078C-4860-814C-0C3473B5A991}" name="Year" dataDxfId="57"/>
    <tableColumn id="2" xr3:uid="{15C37F8D-D6B9-40DF-99B2-813F79F86F1B}" name="Standard credit: England &amp; Wales (pounds)" dataDxfId="56">
      <calculatedColumnFormula>calc_new!C6</calculatedColumnFormula>
    </tableColumn>
    <tableColumn id="3" xr3:uid="{97B68D95-D883-475D-8A76-9C0744D7C023}" name="Standard credit: Scotland (pounds)" dataDxfId="55">
      <calculatedColumnFormula>calc_new!D6</calculatedColumnFormula>
    </tableColumn>
    <tableColumn id="4" xr3:uid="{9FB439C2-AF37-40A3-A620-EA7F2636E775}" name="Standard credit: Northern Ireland (pounds)" dataDxfId="54">
      <calculatedColumnFormula>calc_new!E6</calculatedColumnFormula>
    </tableColumn>
    <tableColumn id="5" xr3:uid="{196DA0A7-7E6D-4D25-8E8B-9ADCFAB9A709}" name="Direct debit: England &amp; Wales (pounds)" dataDxfId="53">
      <calculatedColumnFormula>calc_new!F6</calculatedColumnFormula>
    </tableColumn>
    <tableColumn id="6" xr3:uid="{98F2A685-39A3-4430-8E9D-57177FB01557}" name="Direct debit: Scotland (pounds)" dataDxfId="52">
      <calculatedColumnFormula>calc_new!G6</calculatedColumnFormula>
    </tableColumn>
    <tableColumn id="7" xr3:uid="{1A557241-8777-408B-9812-DAD42068A280}" name="Direct debit: Northern Ireland (pounds)" dataDxfId="51">
      <calculatedColumnFormula>calc_new!H6</calculatedColumnFormula>
    </tableColumn>
    <tableColumn id="8" xr3:uid="{B766F582-CF50-4EF6-9020-27F14805F8F0}" name="Prepayment: England &amp; Wales (pounds)" dataDxfId="50">
      <calculatedColumnFormula>calc_new!I6</calculatedColumnFormula>
    </tableColumn>
    <tableColumn id="9" xr3:uid="{6972B916-D2A9-4EA3-B6D0-1D23EBE9398A}" name="Prepayment: Scotland (pounds)" dataDxfId="49">
      <calculatedColumnFormula>calc_new!J6</calculatedColumnFormula>
    </tableColumn>
    <tableColumn id="10" xr3:uid="{A5BC3377-CD78-44C6-A5EB-27C8970A0EDF}" name="Prepayment: Northern Ireland (pounds)" dataDxfId="48">
      <calculatedColumnFormula>calc_new!K6</calculatedColumnFormula>
    </tableColumn>
    <tableColumn id="11" xr3:uid="{F47048DB-F526-48D1-B65F-3C20C376AB34}" name="All Payment Types: England &amp; Wales (pounds)" dataDxfId="47">
      <calculatedColumnFormula>calc_new!L6</calculatedColumnFormula>
    </tableColumn>
    <tableColumn id="12" xr3:uid="{45BE87E8-A502-4AE8-ADAC-7C8E91099637}" name="All Payment Types: Scotland (pounds)" dataDxfId="46">
      <calculatedColumnFormula>calc_new!M6</calculatedColumnFormula>
    </tableColumn>
    <tableColumn id="13" xr3:uid="{85287FCD-06CC-4C94-9ED7-18ADEA9EC9E9}" name="All Payment Types: Northern Ireland (pounds)" dataDxfId="45">
      <calculatedColumnFormula>calc_new!N6</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AC18BB-E29A-4119-8F0C-C7E87A2B2191}" name="Average_annual_domestic_standard_electricity_bills_in_real_terms_for_UK_countries_based_on_consumption_of_3600kWh_year" displayName="Average_annual_domestic_standard_electricity_bills_in_real_terms_for_UK_countries_based_on_consumption_of_3600kWh_year" ref="A10:M14" totalsRowShown="0" headerRowDxfId="44" dataDxfId="43" headerRowCellStyle="Normal">
  <autoFilter ref="A10:M14" xr:uid="{DBAC18BB-E29A-4119-8F0C-C7E87A2B21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6B46816-8FD0-4D27-86B3-86F6D86FFA76}" name="Year" dataDxfId="42"/>
    <tableColumn id="2" xr3:uid="{CADC5B4C-18AE-473F-B838-08DE54C41379}" name="Standard credit: England &amp; Wales (pounds)" dataDxfId="41">
      <calculatedColumnFormula>calc_new!C15</calculatedColumnFormula>
    </tableColumn>
    <tableColumn id="3" xr3:uid="{920044A8-CD2F-4AFB-B94F-827A5CE92C70}" name="Standard credit: Scotland (pounds)" dataDxfId="40">
      <calculatedColumnFormula>calc_new!D15</calculatedColumnFormula>
    </tableColumn>
    <tableColumn id="4" xr3:uid="{8DD950D9-ACFD-4A7D-BBA0-A910C0450198}" name="Standard credit: Northern Ireland (pounds)" dataDxfId="39">
      <calculatedColumnFormula>calc_new!E15</calculatedColumnFormula>
    </tableColumn>
    <tableColumn id="5" xr3:uid="{19539685-DB3C-4CA6-B47D-48136AA51672}" name="Direct debit: England &amp; Wales (pounds)" dataDxfId="38">
      <calculatedColumnFormula>calc_new!F15</calculatedColumnFormula>
    </tableColumn>
    <tableColumn id="6" xr3:uid="{98EBC2E6-FA18-483C-95D9-0900C1CDCFC4}" name="Direct debit: Scotland (pounds)" dataDxfId="37">
      <calculatedColumnFormula>calc_new!G15</calculatedColumnFormula>
    </tableColumn>
    <tableColumn id="7" xr3:uid="{E1E5C00F-6CB7-4021-90BD-526013924BC6}" name="Direct debit: Northern Ireland (pounds)" dataDxfId="36">
      <calculatedColumnFormula>calc_new!H15</calculatedColumnFormula>
    </tableColumn>
    <tableColumn id="8" xr3:uid="{30BA2D72-9E80-4579-9855-8A5DEB1D7400}" name="Prepayment: England &amp; Wales (pounds)" dataDxfId="35">
      <calculatedColumnFormula>calc_new!I15</calculatedColumnFormula>
    </tableColumn>
    <tableColumn id="9" xr3:uid="{E73C5258-911F-4243-A052-9C5AA530E607}" name="Prepayment: Scotland (pounds)" dataDxfId="34">
      <calculatedColumnFormula>calc_new!J15</calculatedColumnFormula>
    </tableColumn>
    <tableColumn id="10" xr3:uid="{FC2A2ACC-8636-402F-94A9-A611CEB26AD8}" name="Prepayment: Northern Ireland (pounds)" dataDxfId="33">
      <calculatedColumnFormula>calc_new!K15</calculatedColumnFormula>
    </tableColumn>
    <tableColumn id="11" xr3:uid="{123897BF-DEA2-47BC-8DDB-ACE7DC20B728}" name="All Payment Types: England &amp; Wales (pounds)" dataDxfId="32">
      <calculatedColumnFormula>calc_new!L15</calculatedColumnFormula>
    </tableColumn>
    <tableColumn id="12" xr3:uid="{CA483757-C267-42D1-8816-B706131104FE}" name="All Payment Types: Scotland (pounds)" dataDxfId="31">
      <calculatedColumnFormula>calc_new!M15</calculatedColumnFormula>
    </tableColumn>
    <tableColumn id="13" xr3:uid="{44781D22-5C38-4815-B3C9-E41E3BDA4A3B}" name="All Payment Types: Northern Ireland (pounds)" dataDxfId="30">
      <calculatedColumnFormula>calc_new!N15</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471AB9-8447-454F-820A-C6DD542A2213}" name="Average_annual_Economy_7_domestic_electricity_bills_in_cash_terms_for_UK_countries_based_on_consumption_of_5100kWh_per_year" displayName="Average_annual_Economy_7_domestic_electricity_bills_in_cash_terms_for_UK_countries_based_on_consumption_of_5100kWh_per_year" ref="A8:M13" totalsRowShown="0" headerRowDxfId="29" dataDxfId="28" headerRowCellStyle="Normal 2">
  <autoFilter ref="A8:M13" xr:uid="{34471AB9-8447-454F-820A-C6DD542A22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932F1B7-3E41-4332-9B62-95A7868718F6}" name="Year" dataDxfId="27"/>
    <tableColumn id="2" xr3:uid="{D2E27C14-500E-407E-978F-2F91CDFC90EA}" name="Standard credit: England &amp; Wales (pounds)" dataDxfId="26">
      <calculatedColumnFormula>calc_new!Q7</calculatedColumnFormula>
    </tableColumn>
    <tableColumn id="3" xr3:uid="{C7CAD6AB-DE32-47C6-896C-F3559615FE17}" name="Standard credit: Scotland (pounds)" dataDxfId="25">
      <calculatedColumnFormula>calc_new!R7</calculatedColumnFormula>
    </tableColumn>
    <tableColumn id="4" xr3:uid="{7EAA3B37-4C0E-4390-BD4A-2C2A860D1BCA}" name="Standard credit: Northern Ireland (pounds)" dataDxfId="24">
      <calculatedColumnFormula>calc_new!S7</calculatedColumnFormula>
    </tableColumn>
    <tableColumn id="5" xr3:uid="{EC04F15A-5EBE-4D9F-8E85-FBE8514803C5}" name="Direct debit: England &amp; Wales (pounds)" dataDxfId="23">
      <calculatedColumnFormula>calc_new!T7</calculatedColumnFormula>
    </tableColumn>
    <tableColumn id="6" xr3:uid="{BA3DAF2A-B46A-4708-8CAA-0C2A50FD7A98}" name="Direct debit: Scotland (pounds)" dataDxfId="22">
      <calculatedColumnFormula>calc_new!U7</calculatedColumnFormula>
    </tableColumn>
    <tableColumn id="7" xr3:uid="{81F04E41-A264-4563-B34C-B33627E87592}" name="Direct debit: Northern Ireland (pounds)" dataDxfId="21">
      <calculatedColumnFormula>calc_new!V7</calculatedColumnFormula>
    </tableColumn>
    <tableColumn id="8" xr3:uid="{E3825B27-7F0D-4DF6-8EEF-0FFEBC08D81C}" name="Prepayment: England &amp; Wales (pounds)" dataDxfId="20">
      <calculatedColumnFormula>calc_new!W7</calculatedColumnFormula>
    </tableColumn>
    <tableColumn id="9" xr3:uid="{C0C27D2B-BD4F-4185-A39D-56694B791F72}" name="Prepayment: Scotland (pounds)" dataDxfId="19">
      <calculatedColumnFormula>calc_new!X7</calculatedColumnFormula>
    </tableColumn>
    <tableColumn id="10" xr3:uid="{C60B33E5-7BDB-404C-AA23-5CC788743A81}" name="Prepayment: Northern Ireland (pounds)" dataDxfId="18">
      <calculatedColumnFormula>calc_new!Y7</calculatedColumnFormula>
    </tableColumn>
    <tableColumn id="11" xr3:uid="{A8267C92-C5A8-4295-89CF-15786B6D4D30}" name="All Payment Types: England &amp; Wales (pounds)" dataDxfId="17">
      <calculatedColumnFormula>calc_new!Z7</calculatedColumnFormula>
    </tableColumn>
    <tableColumn id="12" xr3:uid="{CA5DCB53-E0CB-439B-9C30-E8C266FC8628}" name="All Payment Types: Scotland (pounds)" dataDxfId="16">
      <calculatedColumnFormula>calc_new!AA7</calculatedColumnFormula>
    </tableColumn>
    <tableColumn id="13" xr3:uid="{915F20B1-4C9D-45FE-AD3F-2AE8A9481F65}" name="All Payment Types: Northern Ireland (pounds)" dataDxfId="15">
      <calculatedColumnFormula>calc_new!AB7</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4FB098-27A8-4E6F-AC11-0D54E90023D7}" name="Average_annual_Economy_7_domestic_electricity_bills_in_real_terms_for_UK_countries_based_on_consumption_of_5100kWh_per_year" displayName="Average_annual_Economy_7_domestic_electricity_bills_in_real_terms_for_UK_countries_based_on_consumption_of_5100kWh_per_year" ref="A10:M14" totalsRowShown="0" headerRowDxfId="14" dataDxfId="13" headerRowCellStyle="Normal 2">
  <autoFilter ref="A10:M14" xr:uid="{4D4FB098-27A8-4E6F-AC11-0D54E9002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3376A60-B3EE-4DDE-97FD-07F4D5E25E95}" name="Year" dataDxfId="12"/>
    <tableColumn id="2" xr3:uid="{29C1D0FF-2D79-4684-AF9C-A7A7C58831AF}" name="Standard credit: England &amp; Wales (pounds)" dataDxfId="11">
      <calculatedColumnFormula>calc_new!Q15</calculatedColumnFormula>
    </tableColumn>
    <tableColumn id="3" xr3:uid="{EE2E4F9C-E3C0-4FD8-ABAE-22F4DB13280A}" name="Standard credit: Scotland (pounds)" dataDxfId="10">
      <calculatedColumnFormula>calc_new!R15</calculatedColumnFormula>
    </tableColumn>
    <tableColumn id="4" xr3:uid="{C24C5199-BA7D-4260-B8AE-96303E07EC58}" name="Standard credit: Northern Ireland (pounds)" dataDxfId="9">
      <calculatedColumnFormula>calc_new!S15</calculatedColumnFormula>
    </tableColumn>
    <tableColumn id="5" xr3:uid="{60311505-AFD7-4713-9BF6-CDAFE09DF0E5}" name="Direct debit: England &amp; Wales (pounds)" dataDxfId="8">
      <calculatedColumnFormula>calc_new!T15</calculatedColumnFormula>
    </tableColumn>
    <tableColumn id="6" xr3:uid="{09E577D6-0AFE-4027-B198-9C05BDF6155D}" name="Direct debit: Scotland (pounds)" dataDxfId="7">
      <calculatedColumnFormula>calc_new!U15</calculatedColumnFormula>
    </tableColumn>
    <tableColumn id="7" xr3:uid="{78011FF3-8D55-4FCD-B3FB-174127415AD0}" name="Direct debit: Northern Ireland (pounds)" dataDxfId="6">
      <calculatedColumnFormula>calc_new!V15</calculatedColumnFormula>
    </tableColumn>
    <tableColumn id="8" xr3:uid="{2AF399DE-06A4-4CDF-B818-1568ECB05209}" name="Prepayment: England &amp; Wales (pounds)" dataDxfId="5">
      <calculatedColumnFormula>calc_new!W15</calculatedColumnFormula>
    </tableColumn>
    <tableColumn id="9" xr3:uid="{B17E7B06-5B4F-436A-BE04-4E5A35F6EF05}" name="Prepayment: Scotland (pounds)" dataDxfId="4">
      <calculatedColumnFormula>calc_new!X15</calculatedColumnFormula>
    </tableColumn>
    <tableColumn id="10" xr3:uid="{64AABCF1-97D1-494A-9C0B-9BAE54DF0BAA}" name="Prepayment: Northern Ireland (pounds)" dataDxfId="3">
      <calculatedColumnFormula>calc_new!Y15</calculatedColumnFormula>
    </tableColumn>
    <tableColumn id="11" xr3:uid="{BCC9C563-B4B5-419E-88C1-8F83BF07C508}" name="All Payment Types: England &amp; Wales (pounds)" dataDxfId="2">
      <calculatedColumnFormula>calc_new!Z15</calculatedColumnFormula>
    </tableColumn>
    <tableColumn id="12" xr3:uid="{DADAA6E5-5A0B-445B-80A2-02239DAA7AE0}" name="All Payment Types: Scotland (pounds)" dataDxfId="1">
      <calculatedColumnFormula>calc_new!AA15</calculatedColumnFormula>
    </tableColumn>
    <tableColumn id="13" xr3:uid="{1DABCEFB-3163-4950-AEF2-4DD62FA0F3FE}" name="All Payment Types: Northern Ireland (pounds)" dataDxfId="0">
      <calculatedColumnFormula>calc_new!AB15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0.bin"/><Relationship Id="rId1" Type="http://schemas.openxmlformats.org/officeDocument/2006/relationships/hyperlink" Target="https://www.gov.uk/government/publications/domestic-energy-prices-data-sources-and-methodology"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publications/domestic-energy-prices-data-sources-and-methodology"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7.bin"/><Relationship Id="rId1" Type="http://schemas.openxmlformats.org/officeDocument/2006/relationships/hyperlink" Target="https://www.gov.uk/government/publications/domestic-energy-prices-data-sources-and-methodology"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8.bin"/><Relationship Id="rId1" Type="http://schemas.openxmlformats.org/officeDocument/2006/relationships/hyperlink" Target="https://www.gov.uk/government/publications/domestic-energy-prices-data-sources-and-methodology"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82C5-490A-4281-B795-C35BC9D5022B}">
  <sheetPr>
    <tabColor theme="5"/>
  </sheetPr>
  <dimension ref="A1:AC24"/>
  <sheetViews>
    <sheetView workbookViewId="0">
      <selection activeCell="O15" sqref="O15:O19"/>
    </sheetView>
  </sheetViews>
  <sheetFormatPr defaultRowHeight="13.2"/>
  <cols>
    <col min="1" max="1" width="4" customWidth="1"/>
    <col min="2" max="2" width="6.5546875" style="2" customWidth="1"/>
    <col min="3" max="3" width="8.33203125" customWidth="1"/>
    <col min="4" max="4" width="8.109375" customWidth="1"/>
    <col min="5" max="6" width="8.33203125" customWidth="1"/>
    <col min="7" max="7" width="8.109375" customWidth="1"/>
    <col min="8" max="14" width="8.33203125" customWidth="1"/>
    <col min="17" max="17" width="8.33203125" customWidth="1"/>
    <col min="18" max="18" width="8.109375" customWidth="1"/>
    <col min="19" max="20" width="8.33203125" customWidth="1"/>
    <col min="21" max="21" width="8.109375" customWidth="1"/>
    <col min="22" max="28" width="8.33203125" customWidth="1"/>
  </cols>
  <sheetData>
    <row r="1" spans="1:28" ht="23.25" customHeight="1">
      <c r="A1" s="276" t="s">
        <v>8</v>
      </c>
      <c r="B1" s="277"/>
      <c r="C1" s="277"/>
      <c r="D1" s="277"/>
      <c r="E1" s="277"/>
      <c r="F1" s="277"/>
      <c r="G1" s="277"/>
      <c r="H1" s="277"/>
      <c r="I1" s="277"/>
      <c r="J1" s="277"/>
      <c r="K1" s="277"/>
      <c r="L1" s="167"/>
      <c r="M1" s="167"/>
      <c r="N1" s="167"/>
      <c r="P1" s="29"/>
    </row>
    <row r="2" spans="1:28" ht="15">
      <c r="A2" s="15" t="s">
        <v>7</v>
      </c>
    </row>
    <row r="3" spans="1:28" ht="13.8" thickBot="1">
      <c r="A3" s="1"/>
      <c r="C3" t="s">
        <v>18</v>
      </c>
      <c r="E3" s="1"/>
      <c r="F3" s="1"/>
      <c r="G3" s="1"/>
      <c r="H3" s="1"/>
      <c r="K3" s="14"/>
      <c r="N3" s="14" t="s">
        <v>4</v>
      </c>
      <c r="Q3" t="s">
        <v>17</v>
      </c>
    </row>
    <row r="4" spans="1:28" s="4" customFormat="1" ht="14.4" thickTop="1">
      <c r="B4" s="13"/>
      <c r="C4" s="275" t="s">
        <v>11</v>
      </c>
      <c r="D4" s="275"/>
      <c r="E4" s="274"/>
      <c r="F4" s="274" t="s">
        <v>12</v>
      </c>
      <c r="G4" s="274"/>
      <c r="H4" s="274"/>
      <c r="I4" s="275" t="s">
        <v>9</v>
      </c>
      <c r="J4" s="275"/>
      <c r="K4" s="275"/>
      <c r="L4" s="275" t="s">
        <v>69</v>
      </c>
      <c r="M4" s="275"/>
      <c r="N4" s="275"/>
      <c r="Q4" s="275" t="s">
        <v>71</v>
      </c>
      <c r="R4" s="275"/>
      <c r="S4" s="274"/>
      <c r="T4" s="274" t="s">
        <v>12</v>
      </c>
      <c r="U4" s="274"/>
      <c r="V4" s="274"/>
      <c r="W4" s="275" t="s">
        <v>72</v>
      </c>
      <c r="X4" s="275"/>
      <c r="Y4" s="275"/>
      <c r="Z4" s="4" t="s">
        <v>69</v>
      </c>
    </row>
    <row r="5" spans="1:28" s="4" customFormat="1" ht="22.8">
      <c r="B5" s="9"/>
      <c r="C5" s="6" t="s">
        <v>0</v>
      </c>
      <c r="D5" s="6" t="s">
        <v>1</v>
      </c>
      <c r="E5" s="6" t="s">
        <v>2</v>
      </c>
      <c r="F5" s="7" t="s">
        <v>0</v>
      </c>
      <c r="G5" s="7" t="s">
        <v>1</v>
      </c>
      <c r="H5" s="7" t="s">
        <v>2</v>
      </c>
      <c r="I5" s="7" t="s">
        <v>0</v>
      </c>
      <c r="J5" s="7" t="s">
        <v>1</v>
      </c>
      <c r="K5" s="7" t="s">
        <v>2</v>
      </c>
      <c r="L5" s="7" t="s">
        <v>0</v>
      </c>
      <c r="M5" s="7" t="s">
        <v>1</v>
      </c>
      <c r="N5" s="7" t="s">
        <v>2</v>
      </c>
      <c r="Q5" s="6" t="s">
        <v>0</v>
      </c>
      <c r="R5" s="6" t="s">
        <v>1</v>
      </c>
      <c r="S5" s="6" t="s">
        <v>2</v>
      </c>
      <c r="T5" s="7" t="s">
        <v>0</v>
      </c>
      <c r="U5" s="7" t="s">
        <v>1</v>
      </c>
      <c r="V5" s="7" t="s">
        <v>2</v>
      </c>
      <c r="W5" s="7" t="s">
        <v>0</v>
      </c>
      <c r="X5" s="7" t="s">
        <v>1</v>
      </c>
      <c r="Y5" s="7" t="s">
        <v>2</v>
      </c>
      <c r="Z5" s="4" t="s">
        <v>0</v>
      </c>
      <c r="AA5" s="4" t="s">
        <v>1</v>
      </c>
      <c r="AB5" s="4" t="s">
        <v>2</v>
      </c>
    </row>
    <row r="6" spans="1:28" s="4" customFormat="1" ht="12">
      <c r="A6" s="8" t="s">
        <v>5</v>
      </c>
      <c r="B6" s="9"/>
      <c r="C6" s="12"/>
      <c r="D6" s="12"/>
      <c r="E6" s="12"/>
      <c r="F6" s="12"/>
      <c r="G6" s="12"/>
      <c r="H6" s="12"/>
      <c r="I6" s="12"/>
      <c r="J6" s="12"/>
      <c r="K6" s="12"/>
      <c r="L6" s="12"/>
      <c r="M6" s="12"/>
      <c r="N6" s="12"/>
    </row>
    <row r="7" spans="1:28" s="4" customFormat="1" ht="14.25" customHeight="1">
      <c r="A7" s="8"/>
      <c r="B7" s="16">
        <v>2017</v>
      </c>
      <c r="C7" s="165">
        <v>644.65929230308348</v>
      </c>
      <c r="D7" s="165">
        <v>646.22207321463748</v>
      </c>
      <c r="E7" s="165">
        <v>528.94005495666454</v>
      </c>
      <c r="F7" s="165">
        <v>576.53478407096338</v>
      </c>
      <c r="G7" s="165">
        <v>580.19770122650027</v>
      </c>
      <c r="H7" s="165">
        <v>518.96538048388175</v>
      </c>
      <c r="I7" s="165">
        <v>596.98642459557539</v>
      </c>
      <c r="J7" s="165">
        <v>600.40414209703863</v>
      </c>
      <c r="K7" s="165">
        <v>518.68987407096222</v>
      </c>
      <c r="L7" s="165">
        <v>595.28610286897049</v>
      </c>
      <c r="M7" s="165">
        <v>597.81631585795503</v>
      </c>
      <c r="N7" s="165">
        <v>520.86707385420993</v>
      </c>
      <c r="O7" s="34"/>
      <c r="Q7" s="21">
        <v>792.17751147492515</v>
      </c>
      <c r="R7" s="21">
        <v>834.42870444742391</v>
      </c>
      <c r="S7" s="21">
        <v>591.02170674581805</v>
      </c>
      <c r="T7" s="21">
        <v>705.40236073222957</v>
      </c>
      <c r="U7" s="21">
        <v>759.04324622150398</v>
      </c>
      <c r="V7" s="21">
        <v>582.32105468950806</v>
      </c>
      <c r="W7" s="21">
        <v>681.48748018055005</v>
      </c>
      <c r="X7" s="21">
        <v>738.09863703159306</v>
      </c>
      <c r="Y7" s="21">
        <v>599.97875076439482</v>
      </c>
      <c r="Z7" s="21">
        <v>721.40142413260639</v>
      </c>
      <c r="AA7" s="21">
        <v>769.84740589845285</v>
      </c>
      <c r="AB7" s="21">
        <v>593.70807383849751</v>
      </c>
    </row>
    <row r="8" spans="1:28" s="4" customFormat="1" ht="14.25" customHeight="1">
      <c r="A8" s="8"/>
      <c r="B8" s="16">
        <v>2018</v>
      </c>
      <c r="C8" s="19">
        <v>698.25799992809209</v>
      </c>
      <c r="D8" s="19">
        <v>699.18340643237684</v>
      </c>
      <c r="E8" s="19">
        <v>582.03105100893799</v>
      </c>
      <c r="F8" s="19">
        <v>628.94527366621503</v>
      </c>
      <c r="G8" s="19">
        <v>634.82882437135879</v>
      </c>
      <c r="H8" s="19">
        <v>544.73360113491844</v>
      </c>
      <c r="I8" s="19">
        <v>626.34496879401684</v>
      </c>
      <c r="J8" s="19">
        <v>632.70394215500062</v>
      </c>
      <c r="K8" s="19">
        <v>572.78737060556216</v>
      </c>
      <c r="L8" s="22">
        <v>643.0529346209496</v>
      </c>
      <c r="M8" s="22">
        <v>647.27856309762285</v>
      </c>
      <c r="N8" s="22">
        <v>562.21022299550657</v>
      </c>
      <c r="O8" s="34"/>
      <c r="P8" s="34"/>
      <c r="Q8" s="21">
        <v>858.13813507935026</v>
      </c>
      <c r="R8" s="21">
        <v>894.64932030076989</v>
      </c>
      <c r="S8" s="21">
        <v>652.60560665898061</v>
      </c>
      <c r="T8" s="21">
        <v>773.6713722051627</v>
      </c>
      <c r="U8" s="21">
        <v>829.54328565306309</v>
      </c>
      <c r="V8" s="21">
        <v>623.11096950315562</v>
      </c>
      <c r="W8" s="179">
        <v>713.07316813955595</v>
      </c>
      <c r="X8" s="179">
        <v>751.1809489984912</v>
      </c>
      <c r="Y8" s="21">
        <v>676.78004236361051</v>
      </c>
      <c r="Z8" s="21">
        <v>779.11755396585295</v>
      </c>
      <c r="AA8" s="21">
        <v>817.48795802604457</v>
      </c>
      <c r="AB8" s="21">
        <v>655.51914302737418</v>
      </c>
    </row>
    <row r="9" spans="1:28" s="4" customFormat="1" ht="14.25" customHeight="1">
      <c r="A9" s="8"/>
      <c r="B9" s="16">
        <v>2019</v>
      </c>
      <c r="C9" s="19">
        <v>755.64192932528908</v>
      </c>
      <c r="D9" s="19">
        <v>758.6074718982959</v>
      </c>
      <c r="E9" s="19">
        <v>648.38258758640927</v>
      </c>
      <c r="F9" s="19">
        <v>682.77260901711782</v>
      </c>
      <c r="G9" s="19">
        <v>688.65913306985533</v>
      </c>
      <c r="H9" s="19">
        <v>616.73610855537663</v>
      </c>
      <c r="I9" s="19">
        <v>702.6372622815361</v>
      </c>
      <c r="J9" s="19">
        <v>704.5316716021938</v>
      </c>
      <c r="K9" s="19">
        <v>642.48202103259484</v>
      </c>
      <c r="L9" s="22">
        <v>699.55979875903699</v>
      </c>
      <c r="M9" s="22">
        <v>704.57782917088582</v>
      </c>
      <c r="N9" s="22">
        <v>631.30701061721163</v>
      </c>
      <c r="O9" s="34"/>
      <c r="P9" s="34"/>
      <c r="Q9" s="21">
        <v>922.61141965165791</v>
      </c>
      <c r="R9" s="21">
        <v>982.65199739943591</v>
      </c>
      <c r="S9" s="21">
        <v>723.54602363566721</v>
      </c>
      <c r="T9" s="21">
        <v>837.92643258282146</v>
      </c>
      <c r="U9" s="21">
        <v>889.34324725987267</v>
      </c>
      <c r="V9" s="21">
        <v>702.36881785300466</v>
      </c>
      <c r="W9" s="21">
        <v>815.17925930218689</v>
      </c>
      <c r="X9" s="21">
        <v>839.40394275741767</v>
      </c>
      <c r="Y9" s="21">
        <v>738.05065015429909</v>
      </c>
      <c r="Z9" s="21">
        <v>850.34376597092569</v>
      </c>
      <c r="AA9" s="21">
        <v>892.96612984608191</v>
      </c>
      <c r="AB9" s="21">
        <v>723.06373152674632</v>
      </c>
    </row>
    <row r="10" spans="1:28" s="4" customFormat="1" ht="14.25" customHeight="1">
      <c r="A10" s="8"/>
      <c r="B10" s="16">
        <v>2020</v>
      </c>
      <c r="C10" s="19">
        <v>763.59674736656336</v>
      </c>
      <c r="D10" s="19">
        <v>765.78136724592139</v>
      </c>
      <c r="E10" s="19">
        <v>659.78087266402918</v>
      </c>
      <c r="F10" s="19">
        <v>690.32110189425055</v>
      </c>
      <c r="G10" s="19">
        <v>696.68446969544834</v>
      </c>
      <c r="H10" s="19">
        <v>626.68703626870308</v>
      </c>
      <c r="I10" s="19">
        <v>729.00201991046345</v>
      </c>
      <c r="J10" s="19">
        <v>728.06683715083761</v>
      </c>
      <c r="K10" s="19">
        <v>653.41190701159087</v>
      </c>
      <c r="L10" s="22">
        <v>708.19733669199843</v>
      </c>
      <c r="M10" s="22">
        <v>713.76522516832836</v>
      </c>
      <c r="N10" s="22">
        <v>641.58930696239213</v>
      </c>
      <c r="O10" s="34"/>
      <c r="P10" s="34"/>
      <c r="Q10" s="21">
        <v>923.91507668662484</v>
      </c>
      <c r="R10" s="21">
        <v>957.72256842423644</v>
      </c>
      <c r="S10" s="21">
        <v>737.83663000625097</v>
      </c>
      <c r="T10" s="21">
        <v>847.06931389501608</v>
      </c>
      <c r="U10" s="21">
        <v>894.38105505826184</v>
      </c>
      <c r="V10" s="21">
        <v>709.03508473540137</v>
      </c>
      <c r="W10" s="21">
        <v>862.87790560790438</v>
      </c>
      <c r="X10" s="21">
        <v>896.70124690279499</v>
      </c>
      <c r="Y10" s="21">
        <v>756.99104544404508</v>
      </c>
      <c r="Z10" s="21">
        <v>864.15245024493004</v>
      </c>
      <c r="AA10" s="21">
        <v>909.28038112858383</v>
      </c>
      <c r="AB10" s="21">
        <v>737.02920270971788</v>
      </c>
    </row>
    <row r="11" spans="1:28" s="4" customFormat="1" ht="14.25" customHeight="1">
      <c r="A11" s="8"/>
      <c r="B11" s="16">
        <v>2021</v>
      </c>
      <c r="C11" s="19">
        <v>825.28440019324478</v>
      </c>
      <c r="D11" s="19">
        <v>834.13313869358478</v>
      </c>
      <c r="E11" s="19">
        <v>708.51313536631426</v>
      </c>
      <c r="F11" s="19">
        <v>748.42316673701112</v>
      </c>
      <c r="G11" s="19">
        <v>753.10577264937137</v>
      </c>
      <c r="H11" s="19">
        <v>710.29406018579709</v>
      </c>
      <c r="I11" s="19">
        <v>776.56891936501904</v>
      </c>
      <c r="J11" s="19">
        <v>780.74300983373723</v>
      </c>
      <c r="K11" s="19">
        <v>709.28012451774146</v>
      </c>
      <c r="L11" s="22">
        <v>765.06104055579317</v>
      </c>
      <c r="M11" s="22">
        <v>771.1174120523624</v>
      </c>
      <c r="N11" s="22">
        <v>709.66149372259736</v>
      </c>
      <c r="O11" s="34"/>
      <c r="P11" s="34"/>
      <c r="Q11" s="21">
        <v>1005.8933762860338</v>
      </c>
      <c r="R11" s="21">
        <v>1064.5669004510262</v>
      </c>
      <c r="S11" s="21">
        <v>795.61297244941954</v>
      </c>
      <c r="T11" s="21">
        <v>908.35695137390201</v>
      </c>
      <c r="U11" s="21">
        <v>973.18475264109475</v>
      </c>
      <c r="V11" s="21">
        <v>808.48978608531831</v>
      </c>
      <c r="W11" s="21">
        <v>934.32572247448002</v>
      </c>
      <c r="X11" s="21">
        <v>990.45501119919913</v>
      </c>
      <c r="Y11" s="21">
        <v>825.69355986786718</v>
      </c>
      <c r="Z11" s="21">
        <v>930.39953578922155</v>
      </c>
      <c r="AA11" s="21">
        <v>999.00934486659787</v>
      </c>
      <c r="AB11" s="21">
        <v>814.67053117042678</v>
      </c>
    </row>
    <row r="12" spans="1:28" s="4" customFormat="1" ht="12">
      <c r="A12" s="57" t="s">
        <v>3</v>
      </c>
      <c r="B12" s="58"/>
      <c r="C12" s="59">
        <f>C11-C10</f>
        <v>61.687652826681415</v>
      </c>
      <c r="D12" s="59">
        <f t="shared" ref="D12:N12" si="0">D11-D10</f>
        <v>68.351771447663396</v>
      </c>
      <c r="E12" s="59">
        <f t="shared" si="0"/>
        <v>48.732262702285084</v>
      </c>
      <c r="F12" s="59">
        <f t="shared" si="0"/>
        <v>58.102064842760569</v>
      </c>
      <c r="G12" s="59">
        <f t="shared" si="0"/>
        <v>56.421302953923032</v>
      </c>
      <c r="H12" s="59">
        <f t="shared" si="0"/>
        <v>83.607023917094011</v>
      </c>
      <c r="I12" s="59">
        <f t="shared" si="0"/>
        <v>47.566899454555596</v>
      </c>
      <c r="J12" s="59">
        <f t="shared" si="0"/>
        <v>52.676172682899619</v>
      </c>
      <c r="K12" s="59">
        <f t="shared" si="0"/>
        <v>55.868217506150586</v>
      </c>
      <c r="L12" s="59">
        <f t="shared" si="0"/>
        <v>56.86370386379474</v>
      </c>
      <c r="M12" s="59">
        <f t="shared" si="0"/>
        <v>57.35218688403404</v>
      </c>
      <c r="N12" s="59">
        <f t="shared" si="0"/>
        <v>68.072186760205227</v>
      </c>
      <c r="O12" s="59"/>
      <c r="P12" s="59"/>
      <c r="Q12" s="59">
        <f t="shared" ref="Q12:AB12" si="1">Q11-Q10</f>
        <v>81.978299599408956</v>
      </c>
      <c r="R12" s="59">
        <f t="shared" si="1"/>
        <v>106.84433202678974</v>
      </c>
      <c r="S12" s="59">
        <f t="shared" si="1"/>
        <v>57.776342443168573</v>
      </c>
      <c r="T12" s="59">
        <f t="shared" si="1"/>
        <v>61.287637478885927</v>
      </c>
      <c r="U12" s="59">
        <f t="shared" si="1"/>
        <v>78.80369758283291</v>
      </c>
      <c r="V12" s="59">
        <f t="shared" si="1"/>
        <v>99.454701349916945</v>
      </c>
      <c r="W12" s="59">
        <f t="shared" si="1"/>
        <v>71.447816866575636</v>
      </c>
      <c r="X12" s="59">
        <f t="shared" si="1"/>
        <v>93.753764296404142</v>
      </c>
      <c r="Y12" s="59">
        <f t="shared" si="1"/>
        <v>68.702514423822095</v>
      </c>
      <c r="Z12" s="59">
        <f t="shared" si="1"/>
        <v>66.247085544291508</v>
      </c>
      <c r="AA12" s="59">
        <f t="shared" si="1"/>
        <v>89.728963738014045</v>
      </c>
      <c r="AB12" s="59">
        <f t="shared" si="1"/>
        <v>77.641328460708905</v>
      </c>
    </row>
    <row r="13" spans="1:28" s="4" customFormat="1" ht="11.4">
      <c r="A13" s="26"/>
      <c r="B13" s="10"/>
      <c r="C13" s="18">
        <f>(C11-C10)/C10*100</f>
        <v>8.0785641163906572</v>
      </c>
      <c r="D13" s="18">
        <f t="shared" ref="D13:N13" si="2">(D11-D10)/D10*100</f>
        <v>8.9257553619364902</v>
      </c>
      <c r="E13" s="18">
        <f t="shared" si="2"/>
        <v>7.3861284437538286</v>
      </c>
      <c r="F13" s="18">
        <f t="shared" si="2"/>
        <v>8.4166722824099836</v>
      </c>
      <c r="G13" s="18">
        <f t="shared" si="2"/>
        <v>8.0985446652179984</v>
      </c>
      <c r="H13" s="18">
        <f t="shared" si="2"/>
        <v>13.341112721094495</v>
      </c>
      <c r="I13" s="18">
        <f t="shared" si="2"/>
        <v>6.5249338349429813</v>
      </c>
      <c r="J13" s="18">
        <f t="shared" si="2"/>
        <v>7.235073759029957</v>
      </c>
      <c r="K13" s="18">
        <f t="shared" si="2"/>
        <v>8.5502294810736501</v>
      </c>
      <c r="L13" s="18">
        <f t="shared" si="2"/>
        <v>8.0293586148468243</v>
      </c>
      <c r="M13" s="18">
        <f t="shared" si="2"/>
        <v>8.0351612633563914</v>
      </c>
      <c r="N13" s="18">
        <f t="shared" si="2"/>
        <v>10.609931621599703</v>
      </c>
      <c r="O13" s="18"/>
      <c r="P13" s="18"/>
      <c r="Q13" s="18">
        <f t="shared" ref="Q13:AA13" si="3">(Q11-Q10)/Q10*100</f>
        <v>8.8729258422107655</v>
      </c>
      <c r="R13" s="18">
        <f t="shared" si="3"/>
        <v>11.156083770959189</v>
      </c>
      <c r="S13" s="18">
        <f t="shared" si="3"/>
        <v>7.8305061166018683</v>
      </c>
      <c r="T13" s="18">
        <f t="shared" si="3"/>
        <v>7.235256486517204</v>
      </c>
      <c r="U13" s="18">
        <f t="shared" si="3"/>
        <v>8.8109757174697165</v>
      </c>
      <c r="V13" s="18">
        <f t="shared" si="3"/>
        <v>14.026767291357887</v>
      </c>
      <c r="W13" s="18">
        <f t="shared" si="3"/>
        <v>8.2801768827584112</v>
      </c>
      <c r="X13" s="18">
        <f t="shared" si="3"/>
        <v>10.455406928475847</v>
      </c>
      <c r="Y13" s="18">
        <f t="shared" si="3"/>
        <v>9.0757367392003605</v>
      </c>
      <c r="Z13" s="18">
        <f t="shared" si="3"/>
        <v>7.6661340861227485</v>
      </c>
      <c r="AA13" s="18">
        <f t="shared" si="3"/>
        <v>9.868129303157728</v>
      </c>
      <c r="AB13" s="18">
        <f>(AB11-AB10)/AB10*100</f>
        <v>10.534362570066071</v>
      </c>
    </row>
    <row r="14" spans="1:28" s="4" customFormat="1" ht="13.8">
      <c r="A14" s="8" t="s">
        <v>10</v>
      </c>
      <c r="B14" s="2"/>
      <c r="C14" s="19"/>
      <c r="D14" s="19"/>
      <c r="E14" s="19"/>
      <c r="F14" s="19"/>
      <c r="G14" s="19"/>
      <c r="H14" s="19"/>
      <c r="I14" s="19"/>
      <c r="J14" s="19"/>
      <c r="K14" s="19"/>
      <c r="L14" s="19"/>
      <c r="M14" s="19"/>
      <c r="N14" s="19"/>
      <c r="O14" s="14" t="s">
        <v>13</v>
      </c>
      <c r="P14" s="14" t="s">
        <v>29</v>
      </c>
    </row>
    <row r="15" spans="1:28" s="4" customFormat="1" ht="12">
      <c r="A15" s="8"/>
      <c r="B15" s="16">
        <v>2017</v>
      </c>
      <c r="C15" s="21">
        <f t="shared" ref="C15:N15" si="4">(C7/$O15)*100</f>
        <v>573.55223196580266</v>
      </c>
      <c r="D15" s="21">
        <f t="shared" si="4"/>
        <v>574.94263537826748</v>
      </c>
      <c r="E15" s="21">
        <f t="shared" si="4"/>
        <v>470.59703120494089</v>
      </c>
      <c r="F15" s="21">
        <f t="shared" si="4"/>
        <v>512.9419775033025</v>
      </c>
      <c r="G15" s="21">
        <f t="shared" si="4"/>
        <v>516.20086841691761</v>
      </c>
      <c r="H15" s="21">
        <f t="shared" si="4"/>
        <v>461.72258097161176</v>
      </c>
      <c r="I15" s="21">
        <f t="shared" si="4"/>
        <v>531.13776589928921</v>
      </c>
      <c r="J15" s="21">
        <f t="shared" si="4"/>
        <v>534.17850311443078</v>
      </c>
      <c r="K15" s="21">
        <f t="shared" si="4"/>
        <v>461.47746340340552</v>
      </c>
      <c r="L15" s="21">
        <f t="shared" si="4"/>
        <v>529.62499266698205</v>
      </c>
      <c r="M15" s="21">
        <f t="shared" si="4"/>
        <v>531.87611868735848</v>
      </c>
      <c r="N15" s="21">
        <f t="shared" si="4"/>
        <v>463.41451419911499</v>
      </c>
      <c r="O15" s="96">
        <v>112.39766081871345</v>
      </c>
      <c r="Q15" s="21">
        <f t="shared" ref="Q15:AB15" si="5">(Q7/$O15)*100</f>
        <v>704.79893060464201</v>
      </c>
      <c r="R15" s="21">
        <f t="shared" si="5"/>
        <v>742.3897422503095</v>
      </c>
      <c r="S15" s="21">
        <f t="shared" si="5"/>
        <v>525.83096697989015</v>
      </c>
      <c r="T15" s="21">
        <f t="shared" si="5"/>
        <v>627.59523249329482</v>
      </c>
      <c r="U15" s="21">
        <f t="shared" si="5"/>
        <v>675.31943342287809</v>
      </c>
      <c r="V15" s="21">
        <f t="shared" si="5"/>
        <v>518.09001223676319</v>
      </c>
      <c r="W15" s="21">
        <f t="shared" si="5"/>
        <v>606.31820557166532</v>
      </c>
      <c r="X15" s="21">
        <f t="shared" si="5"/>
        <v>656.68505167743194</v>
      </c>
      <c r="Y15" s="21">
        <f t="shared" si="5"/>
        <v>533.80003319829098</v>
      </c>
      <c r="Z15" s="21">
        <f t="shared" si="5"/>
        <v>641.8295708984167</v>
      </c>
      <c r="AA15" s="21">
        <f t="shared" si="5"/>
        <v>684.93187517500235</v>
      </c>
      <c r="AB15" s="21">
        <f t="shared" si="5"/>
        <v>528.22102303008887</v>
      </c>
    </row>
    <row r="16" spans="1:28" s="4" customFormat="1" ht="12">
      <c r="A16" s="8"/>
      <c r="B16" s="16">
        <v>2018</v>
      </c>
      <c r="C16" s="21">
        <f t="shared" ref="C16:N16" si="6">(C8/$O16)*100</f>
        <v>609.19447952910082</v>
      </c>
      <c r="D16" s="21">
        <f t="shared" si="6"/>
        <v>610.00184948947162</v>
      </c>
      <c r="E16" s="21">
        <f t="shared" si="6"/>
        <v>507.79239654351233</v>
      </c>
      <c r="F16" s="21">
        <f t="shared" si="6"/>
        <v>548.72266222919791</v>
      </c>
      <c r="G16" s="21">
        <f t="shared" si="6"/>
        <v>553.85576003827737</v>
      </c>
      <c r="H16" s="21">
        <f t="shared" si="6"/>
        <v>475.25227445954624</v>
      </c>
      <c r="I16" s="21">
        <f t="shared" si="6"/>
        <v>546.45402889682089</v>
      </c>
      <c r="J16" s="21">
        <f t="shared" si="6"/>
        <v>552.00190871686289</v>
      </c>
      <c r="K16" s="21">
        <f t="shared" si="6"/>
        <v>499.72775700791397</v>
      </c>
      <c r="L16" s="21">
        <f t="shared" si="6"/>
        <v>561.0308766335836</v>
      </c>
      <c r="M16" s="21">
        <f t="shared" si="6"/>
        <v>564.71752188619143</v>
      </c>
      <c r="N16" s="21">
        <f t="shared" si="6"/>
        <v>490.49973536852872</v>
      </c>
      <c r="O16" s="96">
        <v>114.61988304093566</v>
      </c>
      <c r="Q16" s="21">
        <f t="shared" ref="Q16:AB16" si="7">(Q8/$O16)*100</f>
        <v>748.68174029882096</v>
      </c>
      <c r="R16" s="21">
        <f t="shared" si="7"/>
        <v>780.53588658893705</v>
      </c>
      <c r="S16" s="21">
        <f t="shared" si="7"/>
        <v>569.3650956055393</v>
      </c>
      <c r="T16" s="21">
        <f t="shared" si="7"/>
        <v>674.98879921981029</v>
      </c>
      <c r="U16" s="21">
        <f t="shared" si="7"/>
        <v>723.73419309527446</v>
      </c>
      <c r="V16" s="21">
        <f t="shared" si="7"/>
        <v>543.63252951550828</v>
      </c>
      <c r="W16" s="21">
        <f t="shared" si="7"/>
        <v>622.1199579176739</v>
      </c>
      <c r="X16" s="21">
        <f t="shared" si="7"/>
        <v>655.36705244256132</v>
      </c>
      <c r="Y16" s="21">
        <f t="shared" si="7"/>
        <v>590.45605736825212</v>
      </c>
      <c r="Z16" s="21">
        <f t="shared" si="7"/>
        <v>679.74031493959626</v>
      </c>
      <c r="AA16" s="21">
        <f t="shared" si="7"/>
        <v>713.2165348084369</v>
      </c>
      <c r="AB16" s="21">
        <f t="shared" si="7"/>
        <v>571.90700743714785</v>
      </c>
    </row>
    <row r="17" spans="1:29" s="4" customFormat="1" ht="12">
      <c r="A17" s="8"/>
      <c r="B17" s="16">
        <v>2019</v>
      </c>
      <c r="C17" s="21">
        <f t="shared" ref="C17:N17" si="8">(C9/$O17)*100</f>
        <v>646.07384957312217</v>
      </c>
      <c r="D17" s="21">
        <f t="shared" si="8"/>
        <v>648.60938847304294</v>
      </c>
      <c r="E17" s="21">
        <f t="shared" si="8"/>
        <v>554.36711238637986</v>
      </c>
      <c r="F17" s="21">
        <f t="shared" si="8"/>
        <v>583.77058070963574</v>
      </c>
      <c r="G17" s="21">
        <f t="shared" si="8"/>
        <v>588.8035587747263</v>
      </c>
      <c r="H17" s="21">
        <f t="shared" si="8"/>
        <v>527.30937281484705</v>
      </c>
      <c r="I17" s="21">
        <f t="shared" si="8"/>
        <v>600.75485925071337</v>
      </c>
      <c r="J17" s="21">
        <f t="shared" si="8"/>
        <v>602.37457921987573</v>
      </c>
      <c r="K17" s="21">
        <f t="shared" si="8"/>
        <v>549.32212798286855</v>
      </c>
      <c r="L17" s="21">
        <f t="shared" si="8"/>
        <v>598.1236279389766</v>
      </c>
      <c r="M17" s="21">
        <f t="shared" si="8"/>
        <v>602.41404394110737</v>
      </c>
      <c r="N17" s="21">
        <f t="shared" si="8"/>
        <v>539.76749407771592</v>
      </c>
      <c r="O17" s="96">
        <v>116.95906432748538</v>
      </c>
      <c r="Q17" s="21">
        <f t="shared" ref="Q17:AB17" si="9">(Q9/$O17)*100</f>
        <v>788.83276380216751</v>
      </c>
      <c r="R17" s="21">
        <f t="shared" si="9"/>
        <v>840.16745777651772</v>
      </c>
      <c r="S17" s="21">
        <f t="shared" si="9"/>
        <v>618.63185020849551</v>
      </c>
      <c r="T17" s="21">
        <f t="shared" si="9"/>
        <v>716.42709985831243</v>
      </c>
      <c r="U17" s="21">
        <f t="shared" si="9"/>
        <v>760.38847640719109</v>
      </c>
      <c r="V17" s="21">
        <f t="shared" si="9"/>
        <v>600.52533926431897</v>
      </c>
      <c r="W17" s="21">
        <f t="shared" si="9"/>
        <v>696.97826670336985</v>
      </c>
      <c r="X17" s="21">
        <f t="shared" si="9"/>
        <v>717.69037105759207</v>
      </c>
      <c r="Y17" s="21">
        <f t="shared" si="9"/>
        <v>631.03330588192568</v>
      </c>
      <c r="Z17" s="21">
        <f t="shared" si="9"/>
        <v>727.04391990514148</v>
      </c>
      <c r="AA17" s="21">
        <f t="shared" si="9"/>
        <v>763.48604101839999</v>
      </c>
      <c r="AB17" s="21">
        <f t="shared" si="9"/>
        <v>618.21949045536803</v>
      </c>
    </row>
    <row r="18" spans="1:29" s="4" customFormat="1" ht="12">
      <c r="A18" s="8"/>
      <c r="B18" s="16">
        <v>2020</v>
      </c>
      <c r="C18" s="21">
        <f t="shared" ref="C18:K18" si="10">(C10/$O18)*100</f>
        <v>616.50162322796189</v>
      </c>
      <c r="D18" s="21">
        <f t="shared" si="10"/>
        <v>618.26540981611208</v>
      </c>
      <c r="E18" s="21">
        <f t="shared" si="10"/>
        <v>532.68427396387619</v>
      </c>
      <c r="F18" s="21">
        <f t="shared" si="10"/>
        <v>557.34139954634952</v>
      </c>
      <c r="G18" s="21">
        <f t="shared" si="10"/>
        <v>562.47896278527696</v>
      </c>
      <c r="H18" s="21">
        <f t="shared" si="10"/>
        <v>505.96545421127581</v>
      </c>
      <c r="I18" s="21">
        <f t="shared" si="10"/>
        <v>588.57103590504835</v>
      </c>
      <c r="J18" s="21">
        <f t="shared" si="10"/>
        <v>587.81600166569035</v>
      </c>
      <c r="K18" s="21">
        <f t="shared" si="10"/>
        <v>527.54219121332403</v>
      </c>
      <c r="L18" s="21">
        <f t="shared" ref="L18:N19" si="11">(L10/$O18)*100</f>
        <v>571.77405370317149</v>
      </c>
      <c r="M18" s="21">
        <f t="shared" si="11"/>
        <v>576.26937442768713</v>
      </c>
      <c r="N18" s="21">
        <f t="shared" si="11"/>
        <v>517.99703253337611</v>
      </c>
      <c r="O18" s="178">
        <v>123.85964912280703</v>
      </c>
      <c r="Q18" s="21">
        <f t="shared" ref="Q18:S19" si="12">(Q10/$O18)*100</f>
        <v>745.93710157418718</v>
      </c>
      <c r="R18" s="21">
        <f t="shared" si="12"/>
        <v>773.23210198557331</v>
      </c>
      <c r="S18" s="21">
        <f t="shared" si="12"/>
        <v>595.70379476425353</v>
      </c>
      <c r="T18" s="21">
        <f t="shared" ref="T18:V19" si="13">(T10/$O18)*100</f>
        <v>683.89448855546618</v>
      </c>
      <c r="U18" s="21">
        <f t="shared" si="13"/>
        <v>722.09235323400731</v>
      </c>
      <c r="V18" s="21">
        <f t="shared" si="13"/>
        <v>572.45042252008318</v>
      </c>
      <c r="W18" s="21">
        <f t="shared" ref="W18:Y19" si="14">(W10/$O18)*100</f>
        <v>696.65779914519192</v>
      </c>
      <c r="X18" s="21">
        <f t="shared" si="14"/>
        <v>723.96559594134999</v>
      </c>
      <c r="Y18" s="21">
        <f t="shared" si="14"/>
        <v>611.16840779476729</v>
      </c>
      <c r="Z18" s="21">
        <f t="shared" ref="Z18:AB19" si="15">(Z10/$O18)*100</f>
        <v>697.68682243570834</v>
      </c>
      <c r="AA18" s="21">
        <f t="shared" si="15"/>
        <v>734.12155416896985</v>
      </c>
      <c r="AB18" s="21">
        <f t="shared" si="15"/>
        <v>595.05190587045206</v>
      </c>
    </row>
    <row r="19" spans="1:29" s="4" customFormat="1" ht="12">
      <c r="A19" s="8"/>
      <c r="B19" s="16">
        <v>2021</v>
      </c>
      <c r="C19" s="21">
        <f t="shared" ref="C19:K19" si="16">(C11/$O19)*100</f>
        <v>661.9307335956662</v>
      </c>
      <c r="D19" s="21">
        <f t="shared" si="16"/>
        <v>669.02798633127441</v>
      </c>
      <c r="E19" s="21">
        <f t="shared" si="16"/>
        <v>568.27273040102807</v>
      </c>
      <c r="F19" s="21">
        <f t="shared" si="16"/>
        <v>600.28312140908008</v>
      </c>
      <c r="G19" s="21">
        <f t="shared" si="16"/>
        <v>604.03887005279887</v>
      </c>
      <c r="H19" s="21">
        <f t="shared" si="16"/>
        <v>569.70114571090551</v>
      </c>
      <c r="I19" s="21">
        <f t="shared" si="16"/>
        <v>622.85781042573547</v>
      </c>
      <c r="J19" s="21">
        <f t="shared" si="16"/>
        <v>626.20569724560789</v>
      </c>
      <c r="K19" s="21">
        <f t="shared" si="16"/>
        <v>568.88790462647728</v>
      </c>
      <c r="L19" s="21">
        <f t="shared" si="11"/>
        <v>613.62775753664994</v>
      </c>
      <c r="M19" s="21">
        <f t="shared" si="11"/>
        <v>618.48535381099271</v>
      </c>
      <c r="N19" s="21">
        <f t="shared" si="11"/>
        <v>569.19378705619715</v>
      </c>
      <c r="O19" s="178">
        <v>124.6783626</v>
      </c>
      <c r="Q19" s="21">
        <f t="shared" si="12"/>
        <v>806.79065341369324</v>
      </c>
      <c r="R19" s="21">
        <f t="shared" si="12"/>
        <v>853.85056256026428</v>
      </c>
      <c r="S19" s="21">
        <f t="shared" si="12"/>
        <v>638.1323558137741</v>
      </c>
      <c r="T19" s="21">
        <f t="shared" si="13"/>
        <v>728.56021881530705</v>
      </c>
      <c r="U19" s="21">
        <f t="shared" si="13"/>
        <v>780.55625077730588</v>
      </c>
      <c r="V19" s="21">
        <f t="shared" si="13"/>
        <v>648.46038175778733</v>
      </c>
      <c r="W19" s="21">
        <f t="shared" si="14"/>
        <v>749.38882977797471</v>
      </c>
      <c r="X19" s="21">
        <f t="shared" si="14"/>
        <v>794.40809980544213</v>
      </c>
      <c r="Y19" s="21">
        <f t="shared" si="14"/>
        <v>662.25890575488449</v>
      </c>
      <c r="Z19" s="21">
        <f t="shared" si="15"/>
        <v>746.23977760614378</v>
      </c>
      <c r="AA19" s="21">
        <f t="shared" si="15"/>
        <v>801.26922108503675</v>
      </c>
      <c r="AB19" s="21">
        <f t="shared" si="15"/>
        <v>653.41773358389196</v>
      </c>
    </row>
    <row r="20" spans="1:29" s="92" customFormat="1">
      <c r="A20" s="57" t="s">
        <v>3</v>
      </c>
      <c r="B20" s="58"/>
      <c r="C20" s="97">
        <f t="shared" ref="C20:N20" si="17">C19-C18</f>
        <v>45.429110367704311</v>
      </c>
      <c r="D20" s="97">
        <f t="shared" si="17"/>
        <v>50.762576515162323</v>
      </c>
      <c r="E20" s="97">
        <f t="shared" si="17"/>
        <v>35.588456437151876</v>
      </c>
      <c r="F20" s="97">
        <f t="shared" si="17"/>
        <v>42.94172186273056</v>
      </c>
      <c r="G20" s="97">
        <f t="shared" si="17"/>
        <v>41.559907267521908</v>
      </c>
      <c r="H20" s="97">
        <f t="shared" si="17"/>
        <v>63.735691499629695</v>
      </c>
      <c r="I20" s="97">
        <f t="shared" si="17"/>
        <v>34.286774520687118</v>
      </c>
      <c r="J20" s="97">
        <f t="shared" si="17"/>
        <v>38.389695579917543</v>
      </c>
      <c r="K20" s="97">
        <f t="shared" si="17"/>
        <v>41.345713413153248</v>
      </c>
      <c r="L20" s="97">
        <f t="shared" si="17"/>
        <v>41.853703833478448</v>
      </c>
      <c r="M20" s="97">
        <f t="shared" si="17"/>
        <v>42.21597938330558</v>
      </c>
      <c r="N20" s="97">
        <f t="shared" si="17"/>
        <v>51.196754522821038</v>
      </c>
      <c r="O20" s="97"/>
      <c r="P20" s="97"/>
      <c r="Q20" s="97">
        <f t="shared" ref="Q20:AB20" si="18">Q19-Q18</f>
        <v>60.853551839506054</v>
      </c>
      <c r="R20" s="97">
        <f t="shared" si="18"/>
        <v>80.618460574690971</v>
      </c>
      <c r="S20" s="97">
        <f t="shared" si="18"/>
        <v>42.428561049520567</v>
      </c>
      <c r="T20" s="97">
        <f t="shared" si="18"/>
        <v>44.665730259840871</v>
      </c>
      <c r="U20" s="97">
        <f t="shared" si="18"/>
        <v>58.463897543298572</v>
      </c>
      <c r="V20" s="97">
        <f t="shared" si="18"/>
        <v>76.009959237704152</v>
      </c>
      <c r="W20" s="97">
        <f t="shared" si="18"/>
        <v>52.73103063278279</v>
      </c>
      <c r="X20" s="97">
        <f t="shared" si="18"/>
        <v>70.442503864092146</v>
      </c>
      <c r="Y20" s="97">
        <f t="shared" si="18"/>
        <v>51.090497960117204</v>
      </c>
      <c r="Z20" s="97">
        <f t="shared" si="18"/>
        <v>48.552955170435439</v>
      </c>
      <c r="AA20" s="97">
        <f t="shared" si="18"/>
        <v>67.147666916066896</v>
      </c>
      <c r="AB20" s="97">
        <f t="shared" si="18"/>
        <v>58.365827713439899</v>
      </c>
      <c r="AC20" s="94"/>
    </row>
    <row r="21" spans="1:29" s="4" customFormat="1">
      <c r="A21" s="11"/>
      <c r="B21" s="10"/>
      <c r="C21" s="18">
        <f t="shared" ref="C21:N21" si="19">(C19-C18)/C18*100</f>
        <v>7.3688549479951861</v>
      </c>
      <c r="D21" s="18">
        <f t="shared" si="19"/>
        <v>8.2104830238295907</v>
      </c>
      <c r="E21" s="18">
        <f t="shared" si="19"/>
        <v>6.6809662264528002</v>
      </c>
      <c r="F21" s="18">
        <f t="shared" si="19"/>
        <v>7.7047428914635026</v>
      </c>
      <c r="G21" s="18">
        <f t="shared" si="19"/>
        <v>7.388704292463852</v>
      </c>
      <c r="H21" s="18">
        <f t="shared" si="19"/>
        <v>12.596846478181812</v>
      </c>
      <c r="I21" s="18">
        <f t="shared" si="19"/>
        <v>5.8254267418994194</v>
      </c>
      <c r="J21" s="18">
        <f t="shared" si="19"/>
        <v>6.5309034580775123</v>
      </c>
      <c r="K21" s="18">
        <f t="shared" si="19"/>
        <v>7.8374230728465362</v>
      </c>
      <c r="L21" s="18">
        <f t="shared" si="19"/>
        <v>7.3199725595114558</v>
      </c>
      <c r="M21" s="18">
        <f t="shared" si="19"/>
        <v>7.325737104324122</v>
      </c>
      <c r="N21" s="18">
        <f t="shared" si="19"/>
        <v>9.8835999643535182</v>
      </c>
      <c r="O21" s="18"/>
      <c r="P21" s="18"/>
      <c r="Q21" s="18">
        <f t="shared" ref="Q21:AA21" si="20">(Q19-Q18)/Q18*100</f>
        <v>8.1580004146574634</v>
      </c>
      <c r="R21" s="18">
        <f t="shared" si="20"/>
        <v>10.426165748637674</v>
      </c>
      <c r="S21" s="18">
        <f t="shared" si="20"/>
        <v>7.1224258469448616</v>
      </c>
      <c r="T21" s="18">
        <f t="shared" si="20"/>
        <v>6.5310849856656406</v>
      </c>
      <c r="U21" s="18">
        <f t="shared" si="20"/>
        <v>8.0964570918745444</v>
      </c>
      <c r="V21" s="18">
        <f>(V19-V18)/V18*100</f>
        <v>13.277998626167056</v>
      </c>
      <c r="W21" s="18">
        <f t="shared" si="20"/>
        <v>7.5691438030959306</v>
      </c>
      <c r="X21" s="18">
        <f t="shared" si="20"/>
        <v>9.7300899737504718</v>
      </c>
      <c r="Y21" s="18">
        <f t="shared" si="20"/>
        <v>8.3594795327302958</v>
      </c>
      <c r="Z21" s="18">
        <f t="shared" si="20"/>
        <v>6.9591331825547815</v>
      </c>
      <c r="AA21" s="18">
        <f t="shared" si="20"/>
        <v>9.1466687682366814</v>
      </c>
      <c r="AB21" s="18">
        <f>(AB19-AB18)/AB18*100</f>
        <v>9.8085271448818201</v>
      </c>
      <c r="AC21"/>
    </row>
    <row r="22" spans="1:29" s="4" customFormat="1">
      <c r="B22" s="9"/>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row>
    <row r="23" spans="1:29">
      <c r="A23" s="3"/>
      <c r="C23" s="2"/>
      <c r="D23" s="2"/>
      <c r="E23" s="2"/>
      <c r="F23" s="2"/>
      <c r="G23" s="2"/>
      <c r="H23" s="2"/>
      <c r="I23" s="2"/>
      <c r="J23" s="2"/>
      <c r="K23" s="9"/>
      <c r="L23" s="2"/>
      <c r="M23" s="2"/>
      <c r="N23" s="9"/>
      <c r="O23" s="95" t="s">
        <v>118</v>
      </c>
    </row>
    <row r="24" spans="1:29">
      <c r="O24" s="260" t="s">
        <v>119</v>
      </c>
    </row>
  </sheetData>
  <mergeCells count="8">
    <mergeCell ref="T4:V4"/>
    <mergeCell ref="W4:Y4"/>
    <mergeCell ref="A1:K1"/>
    <mergeCell ref="C4:E4"/>
    <mergeCell ref="F4:H4"/>
    <mergeCell ref="I4:K4"/>
    <mergeCell ref="L4:N4"/>
    <mergeCell ref="Q4:S4"/>
  </mergeCell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39997558519241921"/>
    <pageSetUpPr fitToPage="1"/>
  </sheetPr>
  <dimension ref="A1:AS82"/>
  <sheetViews>
    <sheetView zoomScale="70" zoomScaleNormal="70" workbookViewId="0">
      <selection sqref="A1:M1"/>
    </sheetView>
  </sheetViews>
  <sheetFormatPr defaultRowHeight="13.2"/>
  <cols>
    <col min="1" max="1" width="2.77734375" customWidth="1"/>
    <col min="2" max="2" width="11.77734375" style="2" customWidth="1"/>
    <col min="3" max="5" width="11.77734375" customWidth="1"/>
    <col min="6" max="6" width="2.77734375" customWidth="1"/>
    <col min="7" max="9" width="11.77734375" customWidth="1"/>
    <col min="10" max="10" width="2.77734375" customWidth="1"/>
    <col min="11" max="13" width="11.77734375" customWidth="1"/>
    <col min="14" max="14" width="2.77734375" customWidth="1"/>
    <col min="15" max="17" width="11.77734375" customWidth="1"/>
    <col min="18" max="30" width="8.77734375" customWidth="1"/>
  </cols>
  <sheetData>
    <row r="1" spans="1:17" s="107" customFormat="1" ht="18" customHeight="1">
      <c r="A1" s="104" t="s">
        <v>30</v>
      </c>
    </row>
    <row r="2" spans="1:17" s="107" customFormat="1" ht="18" customHeight="1">
      <c r="A2" s="136" t="s">
        <v>7</v>
      </c>
      <c r="B2" s="157"/>
      <c r="C2" s="157"/>
      <c r="D2" s="157"/>
      <c r="E2" s="157"/>
      <c r="F2" s="157"/>
      <c r="G2" s="157"/>
      <c r="H2" s="157"/>
      <c r="I2" s="157"/>
      <c r="J2" s="157"/>
      <c r="K2" s="157"/>
      <c r="L2" s="157"/>
      <c r="M2" s="157"/>
      <c r="N2" s="157"/>
      <c r="O2" s="157"/>
      <c r="P2" s="157"/>
      <c r="Q2" s="157"/>
    </row>
    <row r="3" spans="1:17" s="107" customFormat="1" ht="18" customHeight="1" thickBot="1">
      <c r="A3" s="105"/>
      <c r="B3" s="106"/>
      <c r="E3" s="105"/>
      <c r="F3" s="105"/>
      <c r="G3" s="105"/>
      <c r="H3" s="105"/>
      <c r="I3" s="105"/>
      <c r="J3" s="105"/>
      <c r="M3" s="108"/>
      <c r="N3" s="105"/>
      <c r="Q3" s="108" t="s">
        <v>4</v>
      </c>
    </row>
    <row r="4" spans="1:17" s="109" customFormat="1" ht="16.05" customHeight="1" thickTop="1">
      <c r="B4" s="110"/>
      <c r="C4" s="279" t="s">
        <v>15</v>
      </c>
      <c r="D4" s="279"/>
      <c r="E4" s="279"/>
      <c r="F4" s="111"/>
      <c r="G4" s="279" t="s">
        <v>12</v>
      </c>
      <c r="H4" s="279"/>
      <c r="I4" s="279"/>
      <c r="J4" s="111"/>
      <c r="K4" s="279" t="s">
        <v>14</v>
      </c>
      <c r="L4" s="279"/>
      <c r="M4" s="279"/>
      <c r="N4" s="111"/>
      <c r="O4" s="279" t="s">
        <v>69</v>
      </c>
      <c r="P4" s="279"/>
      <c r="Q4" s="279"/>
    </row>
    <row r="5" spans="1:17" s="109" customFormat="1" ht="24" customHeight="1">
      <c r="A5" s="112"/>
      <c r="B5" s="113"/>
      <c r="C5" s="114" t="s">
        <v>0</v>
      </c>
      <c r="D5" s="114" t="s">
        <v>1</v>
      </c>
      <c r="E5" s="114" t="s">
        <v>2</v>
      </c>
      <c r="F5" s="115"/>
      <c r="G5" s="115" t="s">
        <v>0</v>
      </c>
      <c r="H5" s="115" t="s">
        <v>1</v>
      </c>
      <c r="I5" s="115" t="s">
        <v>50</v>
      </c>
      <c r="J5" s="115"/>
      <c r="K5" s="115" t="s">
        <v>0</v>
      </c>
      <c r="L5" s="115" t="s">
        <v>1</v>
      </c>
      <c r="M5" s="115" t="s">
        <v>50</v>
      </c>
      <c r="N5" s="115"/>
      <c r="O5" s="115" t="s">
        <v>0</v>
      </c>
      <c r="P5" s="115" t="s">
        <v>1</v>
      </c>
      <c r="Q5" s="115" t="s">
        <v>50</v>
      </c>
    </row>
    <row r="6" spans="1:17" s="109" customFormat="1" ht="12.75" customHeight="1">
      <c r="A6" s="116" t="s">
        <v>5</v>
      </c>
      <c r="B6" s="117"/>
      <c r="C6" s="118"/>
      <c r="D6" s="118"/>
      <c r="E6" s="118"/>
      <c r="F6" s="118"/>
      <c r="G6" s="118"/>
      <c r="H6" s="118"/>
      <c r="I6" s="118"/>
      <c r="J6" s="118"/>
      <c r="K6" s="118"/>
      <c r="L6" s="118"/>
      <c r="M6" s="118"/>
      <c r="N6" s="118"/>
      <c r="O6" s="118"/>
      <c r="P6" s="118"/>
      <c r="Q6" s="118"/>
    </row>
    <row r="7" spans="1:17" s="109" customFormat="1" ht="12.75" customHeight="1">
      <c r="A7" s="116"/>
      <c r="B7" s="119">
        <v>1990</v>
      </c>
      <c r="C7" s="120">
        <v>278</v>
      </c>
      <c r="D7" s="120">
        <v>260</v>
      </c>
      <c r="E7" s="120">
        <v>295</v>
      </c>
      <c r="F7" s="120"/>
      <c r="G7" s="120" t="s">
        <v>6</v>
      </c>
      <c r="H7" s="120" t="s">
        <v>6</v>
      </c>
      <c r="I7" s="120" t="s">
        <v>6</v>
      </c>
      <c r="J7" s="120"/>
      <c r="K7" s="120">
        <v>300</v>
      </c>
      <c r="L7" s="120">
        <v>287</v>
      </c>
      <c r="M7" s="120">
        <v>312</v>
      </c>
      <c r="N7" s="118"/>
      <c r="O7" s="120" t="s">
        <v>6</v>
      </c>
      <c r="P7" s="120" t="s">
        <v>6</v>
      </c>
      <c r="Q7" s="120" t="s">
        <v>6</v>
      </c>
    </row>
    <row r="8" spans="1:17" s="109" customFormat="1" ht="12.75" customHeight="1">
      <c r="A8" s="116"/>
      <c r="B8" s="119">
        <v>1991</v>
      </c>
      <c r="C8" s="120">
        <v>307</v>
      </c>
      <c r="D8" s="120">
        <v>283</v>
      </c>
      <c r="E8" s="120">
        <v>320</v>
      </c>
      <c r="F8" s="120"/>
      <c r="G8" s="120" t="s">
        <v>6</v>
      </c>
      <c r="H8" s="120" t="s">
        <v>6</v>
      </c>
      <c r="I8" s="120" t="s">
        <v>6</v>
      </c>
      <c r="J8" s="120"/>
      <c r="K8" s="120">
        <v>330</v>
      </c>
      <c r="L8" s="120">
        <v>313</v>
      </c>
      <c r="M8" s="120">
        <v>340</v>
      </c>
      <c r="N8" s="118"/>
      <c r="O8" s="120" t="s">
        <v>6</v>
      </c>
      <c r="P8" s="120" t="s">
        <v>6</v>
      </c>
      <c r="Q8" s="120" t="s">
        <v>6</v>
      </c>
    </row>
    <row r="9" spans="1:17" s="109" customFormat="1" ht="12.75" customHeight="1">
      <c r="A9" s="116"/>
      <c r="B9" s="119">
        <v>1992</v>
      </c>
      <c r="C9" s="120">
        <v>328</v>
      </c>
      <c r="D9" s="120">
        <v>301</v>
      </c>
      <c r="E9" s="120">
        <v>342</v>
      </c>
      <c r="F9" s="120"/>
      <c r="G9" s="120" t="s">
        <v>6</v>
      </c>
      <c r="H9" s="120" t="s">
        <v>6</v>
      </c>
      <c r="I9" s="120" t="s">
        <v>6</v>
      </c>
      <c r="J9" s="120"/>
      <c r="K9" s="120">
        <v>352</v>
      </c>
      <c r="L9" s="120">
        <v>331</v>
      </c>
      <c r="M9" s="120">
        <v>367</v>
      </c>
      <c r="N9" s="118"/>
      <c r="O9" s="120" t="s">
        <v>6</v>
      </c>
      <c r="P9" s="120" t="s">
        <v>6</v>
      </c>
      <c r="Q9" s="120" t="s">
        <v>6</v>
      </c>
    </row>
    <row r="10" spans="1:17" s="109" customFormat="1" ht="12.75" customHeight="1">
      <c r="A10" s="116"/>
      <c r="B10" s="119">
        <v>1993</v>
      </c>
      <c r="C10" s="120">
        <v>326</v>
      </c>
      <c r="D10" s="120">
        <v>303</v>
      </c>
      <c r="E10" s="120">
        <v>353</v>
      </c>
      <c r="F10" s="120"/>
      <c r="G10" s="120" t="s">
        <v>6</v>
      </c>
      <c r="H10" s="120" t="s">
        <v>6</v>
      </c>
      <c r="I10" s="120" t="s">
        <v>6</v>
      </c>
      <c r="J10" s="120"/>
      <c r="K10" s="120">
        <v>350</v>
      </c>
      <c r="L10" s="120">
        <v>326</v>
      </c>
      <c r="M10" s="120">
        <v>382</v>
      </c>
      <c r="N10" s="118"/>
      <c r="O10" s="120" t="s">
        <v>6</v>
      </c>
      <c r="P10" s="120" t="s">
        <v>6</v>
      </c>
      <c r="Q10" s="120" t="s">
        <v>6</v>
      </c>
    </row>
    <row r="11" spans="1:17" s="109" customFormat="1" ht="12.75" customHeight="1">
      <c r="A11" s="116"/>
      <c r="B11" s="119">
        <v>1994</v>
      </c>
      <c r="C11" s="120">
        <v>326</v>
      </c>
      <c r="D11" s="120">
        <v>319</v>
      </c>
      <c r="E11" s="120">
        <v>368</v>
      </c>
      <c r="F11" s="120"/>
      <c r="G11" s="120">
        <v>324</v>
      </c>
      <c r="H11" s="120">
        <v>316</v>
      </c>
      <c r="I11" s="120">
        <v>369</v>
      </c>
      <c r="J11" s="120"/>
      <c r="K11" s="120">
        <v>349</v>
      </c>
      <c r="L11" s="120">
        <v>337</v>
      </c>
      <c r="M11" s="120">
        <v>398</v>
      </c>
      <c r="N11" s="118"/>
      <c r="O11" s="120" t="s">
        <v>6</v>
      </c>
      <c r="P11" s="120" t="s">
        <v>6</v>
      </c>
      <c r="Q11" s="120" t="s">
        <v>6</v>
      </c>
    </row>
    <row r="12" spans="1:17" s="109" customFormat="1" ht="12.75" customHeight="1">
      <c r="A12" s="116"/>
      <c r="B12" s="119">
        <v>1995</v>
      </c>
      <c r="C12" s="120">
        <v>338</v>
      </c>
      <c r="D12" s="120">
        <v>331</v>
      </c>
      <c r="E12" s="120">
        <v>391</v>
      </c>
      <c r="F12" s="120"/>
      <c r="G12" s="120">
        <v>334</v>
      </c>
      <c r="H12" s="120">
        <v>329</v>
      </c>
      <c r="I12" s="120">
        <v>393</v>
      </c>
      <c r="J12" s="120"/>
      <c r="K12" s="120">
        <v>362</v>
      </c>
      <c r="L12" s="120">
        <v>350</v>
      </c>
      <c r="M12" s="120">
        <v>423</v>
      </c>
      <c r="N12" s="118"/>
      <c r="O12" s="120" t="s">
        <v>6</v>
      </c>
      <c r="P12" s="120" t="s">
        <v>6</v>
      </c>
      <c r="Q12" s="120" t="s">
        <v>6</v>
      </c>
    </row>
    <row r="13" spans="1:17" s="109" customFormat="1" ht="12.75" customHeight="1">
      <c r="A13" s="116"/>
      <c r="B13" s="119">
        <v>1996</v>
      </c>
      <c r="C13" s="120">
        <v>334</v>
      </c>
      <c r="D13" s="120">
        <v>336</v>
      </c>
      <c r="E13" s="120">
        <v>410</v>
      </c>
      <c r="F13" s="120"/>
      <c r="G13" s="120">
        <v>328</v>
      </c>
      <c r="H13" s="120">
        <v>332</v>
      </c>
      <c r="I13" s="120">
        <v>411</v>
      </c>
      <c r="J13" s="120"/>
      <c r="K13" s="120">
        <v>357</v>
      </c>
      <c r="L13" s="120">
        <v>355</v>
      </c>
      <c r="M13" s="120">
        <v>441</v>
      </c>
      <c r="N13" s="120"/>
      <c r="O13" s="120" t="s">
        <v>6</v>
      </c>
      <c r="P13" s="120" t="s">
        <v>6</v>
      </c>
      <c r="Q13" s="120" t="s">
        <v>6</v>
      </c>
    </row>
    <row r="14" spans="1:17" s="109" customFormat="1" ht="12.75" customHeight="1">
      <c r="A14" s="116"/>
      <c r="B14" s="119">
        <v>1997</v>
      </c>
      <c r="C14" s="120">
        <v>320</v>
      </c>
      <c r="D14" s="120">
        <v>320</v>
      </c>
      <c r="E14" s="120">
        <v>398</v>
      </c>
      <c r="F14" s="120"/>
      <c r="G14" s="120">
        <v>312</v>
      </c>
      <c r="H14" s="120">
        <v>316</v>
      </c>
      <c r="I14" s="120">
        <v>400</v>
      </c>
      <c r="J14" s="120"/>
      <c r="K14" s="120">
        <v>340</v>
      </c>
      <c r="L14" s="120">
        <v>335</v>
      </c>
      <c r="M14" s="120">
        <v>425</v>
      </c>
      <c r="N14" s="120"/>
      <c r="O14" s="120" t="s">
        <v>6</v>
      </c>
      <c r="P14" s="120" t="s">
        <v>6</v>
      </c>
      <c r="Q14" s="120" t="s">
        <v>6</v>
      </c>
    </row>
    <row r="15" spans="1:17" s="109" customFormat="1" ht="12.75" customHeight="1">
      <c r="A15" s="116"/>
      <c r="B15" s="119">
        <v>1998</v>
      </c>
      <c r="C15" s="120">
        <v>301</v>
      </c>
      <c r="D15" s="120">
        <v>311</v>
      </c>
      <c r="E15" s="120">
        <v>369</v>
      </c>
      <c r="F15" s="120"/>
      <c r="G15" s="120">
        <v>291</v>
      </c>
      <c r="H15" s="120">
        <v>307</v>
      </c>
      <c r="I15" s="120">
        <v>360</v>
      </c>
      <c r="J15" s="120"/>
      <c r="K15" s="120">
        <v>321</v>
      </c>
      <c r="L15" s="120">
        <v>326</v>
      </c>
      <c r="M15" s="120">
        <v>391</v>
      </c>
      <c r="N15" s="120"/>
      <c r="O15" s="120" t="s">
        <v>6</v>
      </c>
      <c r="P15" s="120" t="s">
        <v>6</v>
      </c>
      <c r="Q15" s="120" t="s">
        <v>6</v>
      </c>
    </row>
    <row r="16" spans="1:17" s="109" customFormat="1" ht="12.75" customHeight="1">
      <c r="A16" s="116"/>
      <c r="B16" s="119">
        <v>1999</v>
      </c>
      <c r="C16" s="120">
        <v>294</v>
      </c>
      <c r="D16" s="120">
        <v>309</v>
      </c>
      <c r="E16" s="120">
        <v>369</v>
      </c>
      <c r="F16" s="120"/>
      <c r="G16" s="120">
        <v>285</v>
      </c>
      <c r="H16" s="120">
        <v>300</v>
      </c>
      <c r="I16" s="120">
        <v>360</v>
      </c>
      <c r="J16" s="120"/>
      <c r="K16" s="120">
        <v>316</v>
      </c>
      <c r="L16" s="120">
        <v>323</v>
      </c>
      <c r="M16" s="120">
        <v>391</v>
      </c>
      <c r="N16" s="120"/>
      <c r="O16" s="120" t="s">
        <v>6</v>
      </c>
      <c r="P16" s="120" t="s">
        <v>6</v>
      </c>
      <c r="Q16" s="120" t="s">
        <v>6</v>
      </c>
    </row>
    <row r="17" spans="1:31" s="109" customFormat="1" ht="12.75" customHeight="1">
      <c r="A17" s="116"/>
      <c r="B17" s="119">
        <v>2000</v>
      </c>
      <c r="C17" s="120">
        <v>286</v>
      </c>
      <c r="D17" s="120">
        <v>304</v>
      </c>
      <c r="E17" s="120">
        <v>348</v>
      </c>
      <c r="F17" s="120"/>
      <c r="G17" s="120">
        <v>276</v>
      </c>
      <c r="H17" s="120">
        <v>294</v>
      </c>
      <c r="I17" s="120">
        <v>340</v>
      </c>
      <c r="J17" s="120"/>
      <c r="K17" s="120">
        <v>308</v>
      </c>
      <c r="L17" s="120">
        <v>317</v>
      </c>
      <c r="M17" s="120">
        <v>356</v>
      </c>
      <c r="N17" s="120"/>
      <c r="O17" s="120" t="s">
        <v>6</v>
      </c>
      <c r="P17" s="120" t="s">
        <v>6</v>
      </c>
      <c r="Q17" s="120" t="s">
        <v>6</v>
      </c>
      <c r="T17" s="152"/>
      <c r="U17" s="152"/>
      <c r="V17" s="152"/>
      <c r="W17" s="152"/>
      <c r="X17" s="152"/>
      <c r="Y17" s="152"/>
      <c r="Z17" s="152"/>
      <c r="AA17" s="152"/>
      <c r="AB17" s="152"/>
      <c r="AC17" s="152"/>
    </row>
    <row r="18" spans="1:31" s="109" customFormat="1" ht="12.75" customHeight="1">
      <c r="A18" s="116"/>
      <c r="B18" s="119">
        <v>2001</v>
      </c>
      <c r="C18" s="120">
        <v>278</v>
      </c>
      <c r="D18" s="120">
        <v>302</v>
      </c>
      <c r="E18" s="120">
        <v>359</v>
      </c>
      <c r="F18" s="120"/>
      <c r="G18" s="120">
        <v>268</v>
      </c>
      <c r="H18" s="120">
        <v>290</v>
      </c>
      <c r="I18" s="120">
        <v>349</v>
      </c>
      <c r="J18" s="120"/>
      <c r="K18" s="120">
        <v>298</v>
      </c>
      <c r="L18" s="120">
        <v>313</v>
      </c>
      <c r="M18" s="120">
        <v>373</v>
      </c>
      <c r="N18" s="120"/>
      <c r="O18" s="120" t="s">
        <v>6</v>
      </c>
      <c r="P18" s="120" t="s">
        <v>6</v>
      </c>
      <c r="Q18" s="120" t="s">
        <v>6</v>
      </c>
    </row>
    <row r="19" spans="1:31" s="109" customFormat="1" ht="12.75" customHeight="1">
      <c r="A19" s="116"/>
      <c r="B19" s="119">
        <v>2002</v>
      </c>
      <c r="C19" s="120">
        <v>276</v>
      </c>
      <c r="D19" s="120">
        <v>302</v>
      </c>
      <c r="E19" s="120">
        <v>368</v>
      </c>
      <c r="F19" s="120"/>
      <c r="G19" s="120">
        <v>266</v>
      </c>
      <c r="H19" s="120">
        <v>291</v>
      </c>
      <c r="I19" s="120">
        <v>358</v>
      </c>
      <c r="J19" s="120"/>
      <c r="K19" s="120">
        <v>296</v>
      </c>
      <c r="L19" s="120">
        <v>314</v>
      </c>
      <c r="M19" s="120">
        <v>364</v>
      </c>
      <c r="N19" s="120"/>
      <c r="O19" s="120" t="s">
        <v>6</v>
      </c>
      <c r="P19" s="120" t="s">
        <v>6</v>
      </c>
      <c r="Q19" s="120" t="s">
        <v>6</v>
      </c>
    </row>
    <row r="20" spans="1:31" s="109" customFormat="1" ht="12.75" customHeight="1">
      <c r="A20" s="116"/>
      <c r="B20" s="119">
        <v>2003</v>
      </c>
      <c r="C20" s="120">
        <v>277</v>
      </c>
      <c r="D20" s="120">
        <v>303</v>
      </c>
      <c r="E20" s="120">
        <v>368</v>
      </c>
      <c r="F20" s="120"/>
      <c r="G20" s="120">
        <v>267</v>
      </c>
      <c r="H20" s="120">
        <v>294</v>
      </c>
      <c r="I20" s="120">
        <v>358</v>
      </c>
      <c r="J20" s="120"/>
      <c r="K20" s="120">
        <v>296</v>
      </c>
      <c r="L20" s="120">
        <v>317</v>
      </c>
      <c r="M20" s="120">
        <v>363</v>
      </c>
      <c r="N20" s="120"/>
      <c r="O20" s="120" t="s">
        <v>6</v>
      </c>
      <c r="P20" s="120" t="s">
        <v>6</v>
      </c>
      <c r="Q20" s="120" t="s">
        <v>6</v>
      </c>
    </row>
    <row r="21" spans="1:31" s="109" customFormat="1" ht="12.75" customHeight="1">
      <c r="A21" s="116"/>
      <c r="B21" s="119">
        <v>2004</v>
      </c>
      <c r="C21" s="120">
        <v>284</v>
      </c>
      <c r="D21" s="120">
        <v>324</v>
      </c>
      <c r="E21" s="120">
        <v>372</v>
      </c>
      <c r="F21" s="120"/>
      <c r="G21" s="120">
        <v>272</v>
      </c>
      <c r="H21" s="120">
        <v>309</v>
      </c>
      <c r="I21" s="120">
        <v>362</v>
      </c>
      <c r="J21" s="120"/>
      <c r="K21" s="120">
        <v>303</v>
      </c>
      <c r="L21" s="120">
        <v>337</v>
      </c>
      <c r="M21" s="120">
        <v>369</v>
      </c>
      <c r="N21" s="120"/>
      <c r="O21" s="120" t="s">
        <v>6</v>
      </c>
      <c r="P21" s="120" t="s">
        <v>6</v>
      </c>
      <c r="Q21" s="120" t="s">
        <v>6</v>
      </c>
    </row>
    <row r="22" spans="1:31" s="109" customFormat="1" ht="12.75" customHeight="1">
      <c r="A22" s="116"/>
      <c r="B22" s="119">
        <v>2005</v>
      </c>
      <c r="C22" s="120">
        <v>318</v>
      </c>
      <c r="D22" s="120">
        <v>354</v>
      </c>
      <c r="E22" s="120">
        <v>383</v>
      </c>
      <c r="F22" s="120"/>
      <c r="G22" s="120">
        <v>301</v>
      </c>
      <c r="H22" s="120">
        <v>332</v>
      </c>
      <c r="I22" s="120">
        <v>369</v>
      </c>
      <c r="J22" s="120"/>
      <c r="K22" s="120">
        <v>341</v>
      </c>
      <c r="L22" s="120">
        <v>358</v>
      </c>
      <c r="M22" s="120">
        <v>374</v>
      </c>
      <c r="N22" s="120"/>
      <c r="O22" s="120" t="s">
        <v>6</v>
      </c>
      <c r="P22" s="120" t="s">
        <v>6</v>
      </c>
      <c r="Q22" s="120" t="s">
        <v>6</v>
      </c>
    </row>
    <row r="23" spans="1:31" s="109" customFormat="1" ht="12.75" customHeight="1">
      <c r="A23" s="121"/>
      <c r="B23" s="122">
        <v>2006</v>
      </c>
      <c r="C23" s="123">
        <v>379</v>
      </c>
      <c r="D23" s="123">
        <v>409</v>
      </c>
      <c r="E23" s="123">
        <v>407</v>
      </c>
      <c r="F23" s="123"/>
      <c r="G23" s="123">
        <v>352</v>
      </c>
      <c r="H23" s="123">
        <v>380</v>
      </c>
      <c r="I23" s="123">
        <v>393</v>
      </c>
      <c r="J23" s="123"/>
      <c r="K23" s="123">
        <v>403</v>
      </c>
      <c r="L23" s="123">
        <v>433</v>
      </c>
      <c r="M23" s="123">
        <v>397</v>
      </c>
      <c r="N23" s="123"/>
      <c r="O23" s="123" t="s">
        <v>6</v>
      </c>
      <c r="P23" s="123" t="s">
        <v>6</v>
      </c>
      <c r="Q23" s="123" t="s">
        <v>6</v>
      </c>
    </row>
    <row r="24" spans="1:31" s="109" customFormat="1" ht="12.75" customHeight="1">
      <c r="A24" s="116"/>
      <c r="B24" s="119" t="s">
        <v>32</v>
      </c>
      <c r="C24" s="120">
        <v>426</v>
      </c>
      <c r="D24" s="120">
        <v>448</v>
      </c>
      <c r="E24" s="120">
        <v>426</v>
      </c>
      <c r="F24" s="120"/>
      <c r="G24" s="120">
        <v>394</v>
      </c>
      <c r="H24" s="120">
        <v>408</v>
      </c>
      <c r="I24" s="120">
        <v>412</v>
      </c>
      <c r="J24" s="120"/>
      <c r="K24" s="120">
        <v>446</v>
      </c>
      <c r="L24" s="120">
        <v>466</v>
      </c>
      <c r="M24" s="120">
        <v>416</v>
      </c>
      <c r="N24" s="120"/>
      <c r="O24" s="120" t="s">
        <v>6</v>
      </c>
      <c r="P24" s="120" t="s">
        <v>6</v>
      </c>
      <c r="Q24" s="120" t="s">
        <v>6</v>
      </c>
      <c r="R24" s="152"/>
    </row>
    <row r="25" spans="1:31" s="109" customFormat="1" ht="12.75" customHeight="1">
      <c r="A25" s="116"/>
      <c r="B25" s="119">
        <v>2008</v>
      </c>
      <c r="C25" s="120">
        <v>490</v>
      </c>
      <c r="D25" s="120">
        <v>506</v>
      </c>
      <c r="E25" s="120">
        <v>516</v>
      </c>
      <c r="F25" s="120"/>
      <c r="G25" s="120">
        <v>453</v>
      </c>
      <c r="H25" s="120">
        <v>457</v>
      </c>
      <c r="I25" s="120">
        <v>498</v>
      </c>
      <c r="J25" s="120"/>
      <c r="K25" s="120">
        <v>513</v>
      </c>
      <c r="L25" s="120">
        <v>529</v>
      </c>
      <c r="M25" s="120">
        <v>503</v>
      </c>
      <c r="N25" s="120"/>
      <c r="O25" s="120" t="s">
        <v>6</v>
      </c>
      <c r="P25" s="120" t="s">
        <v>6</v>
      </c>
      <c r="Q25" s="120" t="s">
        <v>6</v>
      </c>
      <c r="R25" s="152"/>
      <c r="S25" s="152"/>
      <c r="T25" s="152"/>
      <c r="U25" s="152"/>
      <c r="V25" s="152"/>
      <c r="W25" s="152"/>
      <c r="X25" s="152"/>
      <c r="Y25" s="152"/>
      <c r="Z25" s="152"/>
      <c r="AA25" s="152"/>
      <c r="AB25" s="152"/>
      <c r="AC25" s="152"/>
    </row>
    <row r="26" spans="1:31" s="109" customFormat="1" ht="12.75" customHeight="1">
      <c r="A26" s="116"/>
      <c r="B26" s="119">
        <v>2009</v>
      </c>
      <c r="C26" s="120">
        <v>502</v>
      </c>
      <c r="D26" s="120">
        <v>530</v>
      </c>
      <c r="E26" s="120">
        <v>592</v>
      </c>
      <c r="F26" s="120"/>
      <c r="G26" s="120">
        <v>462</v>
      </c>
      <c r="H26" s="120">
        <v>479</v>
      </c>
      <c r="I26" s="120">
        <v>570</v>
      </c>
      <c r="J26" s="120"/>
      <c r="K26" s="120">
        <v>512</v>
      </c>
      <c r="L26" s="120">
        <v>533</v>
      </c>
      <c r="M26" s="120">
        <v>577</v>
      </c>
      <c r="N26" s="120"/>
      <c r="O26" s="120" t="s">
        <v>6</v>
      </c>
      <c r="P26" s="120" t="s">
        <v>6</v>
      </c>
      <c r="Q26" s="120" t="s">
        <v>6</v>
      </c>
      <c r="R26" s="152"/>
      <c r="S26" s="152"/>
      <c r="T26" s="152"/>
      <c r="U26" s="152"/>
      <c r="V26" s="152"/>
      <c r="W26" s="152"/>
      <c r="X26" s="152"/>
      <c r="Y26" s="152"/>
      <c r="Z26" s="152"/>
      <c r="AA26" s="152"/>
      <c r="AB26" s="152"/>
      <c r="AC26" s="152"/>
      <c r="AD26" s="152"/>
    </row>
    <row r="27" spans="1:31" s="109" customFormat="1" ht="12.75" customHeight="1">
      <c r="A27" s="116"/>
      <c r="B27" s="119">
        <v>2010</v>
      </c>
      <c r="C27" s="120">
        <v>488</v>
      </c>
      <c r="D27" s="120">
        <v>516</v>
      </c>
      <c r="E27" s="120">
        <v>571</v>
      </c>
      <c r="F27" s="120"/>
      <c r="G27" s="120">
        <v>449</v>
      </c>
      <c r="H27" s="120">
        <v>470</v>
      </c>
      <c r="I27" s="120">
        <v>549</v>
      </c>
      <c r="J27" s="120"/>
      <c r="K27" s="120">
        <v>499</v>
      </c>
      <c r="L27" s="120">
        <v>520</v>
      </c>
      <c r="M27" s="120">
        <v>557</v>
      </c>
      <c r="N27" s="120"/>
      <c r="O27" s="120" t="s">
        <v>6</v>
      </c>
      <c r="P27" s="120" t="s">
        <v>6</v>
      </c>
      <c r="Q27" s="120" t="s">
        <v>6</v>
      </c>
      <c r="R27" s="148"/>
      <c r="S27" s="159"/>
      <c r="T27" s="159"/>
      <c r="U27" s="159"/>
      <c r="V27" s="103"/>
      <c r="W27" s="103"/>
      <c r="X27" s="103"/>
      <c r="Y27" s="103"/>
      <c r="Z27" s="103"/>
      <c r="AA27" s="103"/>
      <c r="AB27" s="103"/>
      <c r="AC27" s="103"/>
      <c r="AD27" s="107"/>
    </row>
    <row r="28" spans="1:31" s="109" customFormat="1" ht="12.75" customHeight="1">
      <c r="A28" s="116"/>
      <c r="B28" s="119">
        <v>2011</v>
      </c>
      <c r="C28" s="120">
        <v>529</v>
      </c>
      <c r="D28" s="120">
        <v>551</v>
      </c>
      <c r="E28" s="120">
        <v>603</v>
      </c>
      <c r="F28" s="120"/>
      <c r="G28" s="120">
        <v>490</v>
      </c>
      <c r="H28" s="120">
        <v>505</v>
      </c>
      <c r="I28" s="120">
        <v>580</v>
      </c>
      <c r="J28" s="120"/>
      <c r="K28" s="120">
        <v>537</v>
      </c>
      <c r="L28" s="120">
        <v>548</v>
      </c>
      <c r="M28" s="120">
        <v>588</v>
      </c>
      <c r="N28" s="120"/>
      <c r="O28" s="120" t="s">
        <v>6</v>
      </c>
      <c r="P28" s="120" t="s">
        <v>6</v>
      </c>
      <c r="Q28" s="120" t="s">
        <v>6</v>
      </c>
      <c r="R28" s="148"/>
      <c r="S28" s="159"/>
      <c r="T28" s="159"/>
      <c r="U28" s="159"/>
      <c r="V28" s="103"/>
      <c r="W28" s="103"/>
      <c r="X28" s="103"/>
      <c r="Y28" s="103"/>
      <c r="Z28" s="103"/>
      <c r="AA28" s="103"/>
      <c r="AB28" s="103"/>
      <c r="AC28" s="103"/>
      <c r="AD28" s="107"/>
      <c r="AE28" s="152"/>
    </row>
    <row r="29" spans="1:31" s="109" customFormat="1" ht="12.75" customHeight="1">
      <c r="A29" s="116"/>
      <c r="B29" s="119">
        <v>2012</v>
      </c>
      <c r="C29" s="120">
        <v>561</v>
      </c>
      <c r="D29" s="120">
        <v>580</v>
      </c>
      <c r="E29" s="120">
        <v>648</v>
      </c>
      <c r="F29" s="120"/>
      <c r="G29" s="120">
        <v>519</v>
      </c>
      <c r="H29" s="120">
        <v>531</v>
      </c>
      <c r="I29" s="120">
        <v>614</v>
      </c>
      <c r="J29" s="120"/>
      <c r="K29" s="120">
        <v>563</v>
      </c>
      <c r="L29" s="120">
        <v>565</v>
      </c>
      <c r="M29" s="120">
        <v>626</v>
      </c>
      <c r="N29" s="120"/>
      <c r="O29" s="120" t="s">
        <v>6</v>
      </c>
      <c r="P29" s="120" t="s">
        <v>6</v>
      </c>
      <c r="Q29" s="120" t="s">
        <v>6</v>
      </c>
      <c r="R29" s="148"/>
      <c r="S29" s="159"/>
      <c r="T29" s="144"/>
      <c r="U29" s="144"/>
      <c r="V29" s="143"/>
      <c r="W29" s="143"/>
      <c r="X29" s="143"/>
      <c r="Y29" s="143"/>
      <c r="Z29" s="143"/>
      <c r="AA29" s="143"/>
      <c r="AB29" s="143"/>
      <c r="AC29" s="143"/>
      <c r="AD29" s="160"/>
      <c r="AE29" s="160"/>
    </row>
    <row r="30" spans="1:31" s="109" customFormat="1" ht="12.75" customHeight="1">
      <c r="A30" s="116"/>
      <c r="B30" s="119">
        <v>2013</v>
      </c>
      <c r="C30" s="120">
        <v>599</v>
      </c>
      <c r="D30" s="120">
        <v>616</v>
      </c>
      <c r="E30" s="120">
        <v>634</v>
      </c>
      <c r="F30" s="120"/>
      <c r="G30" s="120">
        <v>555</v>
      </c>
      <c r="H30" s="120">
        <v>564</v>
      </c>
      <c r="I30" s="120">
        <v>600</v>
      </c>
      <c r="J30" s="120"/>
      <c r="K30" s="120">
        <v>605</v>
      </c>
      <c r="L30" s="120">
        <v>609</v>
      </c>
      <c r="M30" s="120">
        <v>608</v>
      </c>
      <c r="N30" s="120"/>
      <c r="O30" s="120" t="s">
        <v>6</v>
      </c>
      <c r="P30" s="120" t="s">
        <v>6</v>
      </c>
      <c r="Q30" s="120" t="s">
        <v>6</v>
      </c>
      <c r="R30" s="148"/>
      <c r="S30" s="144"/>
      <c r="T30" s="144"/>
      <c r="U30" s="144"/>
      <c r="V30" s="145"/>
      <c r="W30" s="145"/>
      <c r="X30" s="145"/>
      <c r="Y30" s="145"/>
      <c r="Z30" s="145"/>
      <c r="AA30" s="145"/>
      <c r="AB30" s="145"/>
      <c r="AC30" s="145"/>
      <c r="AD30" s="160"/>
      <c r="AE30" s="160"/>
    </row>
    <row r="31" spans="1:31" s="109" customFormat="1" ht="12.75" customHeight="1">
      <c r="A31" s="116"/>
      <c r="B31" s="119" t="s">
        <v>38</v>
      </c>
      <c r="C31" s="120">
        <v>616</v>
      </c>
      <c r="D31" s="120">
        <v>623</v>
      </c>
      <c r="E31" s="120">
        <v>685</v>
      </c>
      <c r="F31" s="120"/>
      <c r="G31" s="120">
        <v>568</v>
      </c>
      <c r="H31" s="120">
        <v>571</v>
      </c>
      <c r="I31" s="120">
        <v>645</v>
      </c>
      <c r="J31" s="120"/>
      <c r="K31" s="120">
        <v>621</v>
      </c>
      <c r="L31" s="120">
        <v>617</v>
      </c>
      <c r="M31" s="120">
        <v>662</v>
      </c>
      <c r="N31" s="120"/>
      <c r="O31" s="120" t="s">
        <v>6</v>
      </c>
      <c r="P31" s="120" t="s">
        <v>6</v>
      </c>
      <c r="Q31" s="120" t="s">
        <v>6</v>
      </c>
      <c r="R31" s="124"/>
      <c r="S31" s="144"/>
      <c r="T31" s="144"/>
      <c r="U31" s="144"/>
      <c r="V31" s="144"/>
      <c r="W31" s="145"/>
      <c r="X31" s="145"/>
      <c r="Y31" s="145"/>
      <c r="Z31" s="145"/>
      <c r="AA31" s="145"/>
      <c r="AB31" s="145"/>
      <c r="AC31" s="145"/>
      <c r="AD31" s="160"/>
      <c r="AE31" s="160"/>
    </row>
    <row r="32" spans="1:31" s="109" customFormat="1" ht="12.75" customHeight="1">
      <c r="A32" s="116"/>
      <c r="B32" s="119" t="s">
        <v>48</v>
      </c>
      <c r="C32" s="120">
        <v>614</v>
      </c>
      <c r="D32" s="120">
        <v>619</v>
      </c>
      <c r="E32" s="120">
        <v>641</v>
      </c>
      <c r="F32" s="120"/>
      <c r="G32" s="120">
        <v>557</v>
      </c>
      <c r="H32" s="120">
        <v>562</v>
      </c>
      <c r="I32" s="120">
        <v>613</v>
      </c>
      <c r="J32" s="120"/>
      <c r="K32" s="120">
        <v>618</v>
      </c>
      <c r="L32" s="120">
        <v>614</v>
      </c>
      <c r="M32" s="120">
        <v>618</v>
      </c>
      <c r="N32" s="120"/>
      <c r="O32" s="120" t="s">
        <v>6</v>
      </c>
      <c r="P32" s="120" t="s">
        <v>6</v>
      </c>
      <c r="Q32" s="120" t="s">
        <v>6</v>
      </c>
      <c r="R32" s="124"/>
      <c r="S32" s="144"/>
      <c r="T32" s="144"/>
      <c r="U32" s="144"/>
      <c r="V32" s="124"/>
      <c r="W32" s="144"/>
      <c r="X32" s="144"/>
      <c r="Y32" s="145"/>
      <c r="Z32" s="124"/>
      <c r="AA32" s="144"/>
      <c r="AB32" s="144"/>
      <c r="AC32" s="145"/>
      <c r="AD32" s="160"/>
      <c r="AE32" s="160"/>
    </row>
    <row r="33" spans="1:45" s="109" customFormat="1" ht="12.75" customHeight="1">
      <c r="A33" s="116"/>
      <c r="B33" s="119">
        <v>2016</v>
      </c>
      <c r="C33" s="120">
        <v>625</v>
      </c>
      <c r="D33" s="120">
        <v>631</v>
      </c>
      <c r="E33" s="120">
        <v>577</v>
      </c>
      <c r="F33" s="120"/>
      <c r="G33" s="120">
        <v>559</v>
      </c>
      <c r="H33" s="120">
        <v>563</v>
      </c>
      <c r="I33" s="120">
        <v>550</v>
      </c>
      <c r="J33" s="120"/>
      <c r="K33" s="120">
        <v>628</v>
      </c>
      <c r="L33" s="120">
        <v>627</v>
      </c>
      <c r="M33" s="120">
        <v>553</v>
      </c>
      <c r="N33" s="120"/>
      <c r="O33" s="120" t="s">
        <v>6</v>
      </c>
      <c r="P33" s="120" t="s">
        <v>6</v>
      </c>
      <c r="Q33" s="120" t="s">
        <v>6</v>
      </c>
      <c r="R33" s="124"/>
      <c r="S33" s="144"/>
      <c r="T33" s="144"/>
      <c r="U33" s="144"/>
      <c r="V33" s="124"/>
      <c r="W33" s="144"/>
      <c r="X33" s="144"/>
      <c r="Y33" s="144"/>
      <c r="Z33" s="124"/>
      <c r="AA33" s="144"/>
      <c r="AB33" s="144"/>
      <c r="AC33" s="146"/>
      <c r="AD33" s="161"/>
      <c r="AE33" s="162"/>
      <c r="AF33" s="162"/>
      <c r="AG33" s="162"/>
      <c r="AH33" s="162"/>
      <c r="AI33" s="162"/>
    </row>
    <row r="34" spans="1:45" s="109" customFormat="1" ht="12.75" customHeight="1">
      <c r="A34" s="116"/>
      <c r="B34" s="119">
        <v>2017</v>
      </c>
      <c r="C34" s="120">
        <f>calc!C34</f>
        <v>672.94248179801252</v>
      </c>
      <c r="D34" s="120">
        <f>calc!D34</f>
        <v>674.291179381642</v>
      </c>
      <c r="E34" s="120">
        <f>calc!E34</f>
        <v>558.3255886724379</v>
      </c>
      <c r="F34" s="120"/>
      <c r="G34" s="120">
        <f>calc!G34</f>
        <v>601.28583239361217</v>
      </c>
      <c r="H34" s="120">
        <f>calc!H34</f>
        <v>605.51525003278971</v>
      </c>
      <c r="I34" s="124">
        <f>calc!I34</f>
        <v>549.0662252905056</v>
      </c>
      <c r="J34" s="120"/>
      <c r="K34" s="120">
        <f>calc!K34</f>
        <v>623.44570388166835</v>
      </c>
      <c r="L34" s="120">
        <f>calc!L34</f>
        <v>627.04278574425814</v>
      </c>
      <c r="M34" s="120">
        <f>calc!M34</f>
        <v>547.50597818601557</v>
      </c>
      <c r="N34" s="120"/>
      <c r="O34" s="120">
        <f>calc!O34</f>
        <v>621.1154694557332</v>
      </c>
      <c r="P34" s="120">
        <f>calc!P34</f>
        <v>623.97485944510709</v>
      </c>
      <c r="Q34" s="120">
        <f>calc!Q34</f>
        <v>550.28014558396671</v>
      </c>
      <c r="R34" s="148"/>
      <c r="S34" s="148"/>
      <c r="T34" s="148"/>
      <c r="U34" s="148"/>
      <c r="V34" s="148"/>
      <c r="W34" s="148"/>
      <c r="X34" s="148"/>
      <c r="Y34" s="148"/>
      <c r="Z34" s="148"/>
      <c r="AA34" s="148"/>
      <c r="AB34" s="148"/>
      <c r="AC34" s="146"/>
      <c r="AD34" s="161"/>
      <c r="AE34" s="194"/>
      <c r="AF34" s="194"/>
      <c r="AG34" s="194"/>
      <c r="AH34" s="162"/>
      <c r="AI34" s="194"/>
      <c r="AJ34" s="194"/>
      <c r="AK34" s="194"/>
      <c r="AM34" s="194"/>
      <c r="AN34" s="194"/>
      <c r="AO34" s="194"/>
      <c r="AQ34" s="194"/>
      <c r="AR34" s="194"/>
      <c r="AS34" s="194"/>
    </row>
    <row r="35" spans="1:45" s="109" customFormat="1" ht="12.75" customHeight="1">
      <c r="A35" s="116"/>
      <c r="B35" s="119">
        <v>2018</v>
      </c>
      <c r="C35" s="120">
        <f>calc!C35</f>
        <v>731.25524169628545</v>
      </c>
      <c r="D35" s="120">
        <f>calc!D35</f>
        <v>732.13100280683318</v>
      </c>
      <c r="E35" s="120">
        <f>calc!E35</f>
        <v>614.36670123646672</v>
      </c>
      <c r="F35" s="120"/>
      <c r="G35" s="120">
        <f>calc!G35</f>
        <v>659.9496348536702</v>
      </c>
      <c r="H35" s="120">
        <f>calc!H35</f>
        <v>666.01711073742024</v>
      </c>
      <c r="I35" s="120">
        <f>calc!I35</f>
        <v>576.16578535530346</v>
      </c>
      <c r="J35" s="120"/>
      <c r="K35" s="120">
        <f>calc!K35</f>
        <v>652.55807779727081</v>
      </c>
      <c r="L35" s="120">
        <f>calc!L35</f>
        <v>659.72583644865301</v>
      </c>
      <c r="M35" s="120">
        <f>calc!M35</f>
        <v>604.6089023911419</v>
      </c>
      <c r="N35" s="120"/>
      <c r="O35" s="120">
        <f>calc!O35</f>
        <v>673.77930964856523</v>
      </c>
      <c r="P35" s="120">
        <f>calc!P35</f>
        <v>678.026333768364</v>
      </c>
      <c r="Q35" s="120">
        <f>calc!Q35</f>
        <v>593.95779079629949</v>
      </c>
      <c r="R35" s="148"/>
      <c r="S35" s="148"/>
      <c r="T35" s="148"/>
      <c r="U35" s="148"/>
      <c r="V35" s="148"/>
      <c r="W35" s="148"/>
      <c r="X35" s="148"/>
      <c r="Y35" s="148"/>
      <c r="Z35" s="148"/>
      <c r="AA35" s="148"/>
      <c r="AB35" s="148"/>
      <c r="AC35" s="148"/>
      <c r="AD35" s="148"/>
      <c r="AE35" s="194"/>
      <c r="AF35" s="194"/>
      <c r="AG35" s="194"/>
      <c r="AH35" s="162"/>
      <c r="AI35" s="194"/>
      <c r="AJ35" s="194"/>
      <c r="AK35" s="194"/>
      <c r="AM35" s="194"/>
      <c r="AN35" s="194"/>
      <c r="AO35" s="194"/>
      <c r="AQ35" s="194"/>
      <c r="AR35" s="194"/>
      <c r="AS35" s="194"/>
    </row>
    <row r="36" spans="1:45" s="109" customFormat="1" ht="12.75" customHeight="1">
      <c r="A36" s="116"/>
      <c r="B36" s="119">
        <v>2019</v>
      </c>
      <c r="C36" s="120">
        <f>calc!C36</f>
        <v>779.34172976320428</v>
      </c>
      <c r="D36" s="120">
        <f>calc!D36</f>
        <v>792.84222345654393</v>
      </c>
      <c r="E36" s="120">
        <f>calc!E36</f>
        <v>651.21913124376965</v>
      </c>
      <c r="F36" s="120"/>
      <c r="G36" s="120">
        <f>calc!G36</f>
        <v>708.85950964710025</v>
      </c>
      <c r="H36" s="120">
        <f>calc!H36</f>
        <v>718.50425148152965</v>
      </c>
      <c r="I36" s="120">
        <f>calc!I36</f>
        <v>610.16673603393485</v>
      </c>
      <c r="J36" s="120"/>
      <c r="K36" s="120">
        <f>calc!K36</f>
        <v>661.8909392581138</v>
      </c>
      <c r="L36" s="120">
        <f>calc!L36</f>
        <v>665.23453643622861</v>
      </c>
      <c r="M36" s="120">
        <f>calc!M36</f>
        <v>637.49284186801242</v>
      </c>
      <c r="N36" s="120"/>
      <c r="O36" s="120">
        <f>calc!O36</f>
        <v>715.26837446194384</v>
      </c>
      <c r="P36" s="120">
        <f>calc!P36</f>
        <v>721.32033045145147</v>
      </c>
      <c r="Q36" s="120">
        <f>calc!Q36</f>
        <v>627.04829125207186</v>
      </c>
      <c r="R36" s="148"/>
      <c r="S36" s="148"/>
      <c r="T36" s="148"/>
      <c r="U36" s="148"/>
      <c r="V36" s="148"/>
      <c r="W36" s="148"/>
      <c r="X36" s="148"/>
      <c r="Y36" s="148"/>
      <c r="Z36" s="148"/>
      <c r="AA36" s="148"/>
      <c r="AB36" s="148"/>
      <c r="AC36" s="148"/>
      <c r="AD36" s="161"/>
      <c r="AE36" s="194"/>
      <c r="AF36" s="194"/>
      <c r="AG36" s="194"/>
      <c r="AH36" s="162"/>
      <c r="AI36" s="194"/>
      <c r="AJ36" s="194"/>
      <c r="AK36" s="194"/>
      <c r="AM36" s="194"/>
      <c r="AN36" s="194"/>
      <c r="AO36" s="194"/>
      <c r="AQ36" s="194"/>
      <c r="AR36" s="194"/>
      <c r="AS36" s="194"/>
    </row>
    <row r="37" spans="1:45" s="109" customFormat="1" ht="12.75" customHeight="1">
      <c r="A37" s="125" t="s">
        <v>3</v>
      </c>
      <c r="B37" s="126"/>
      <c r="C37" s="127"/>
      <c r="D37" s="128"/>
      <c r="E37" s="128"/>
      <c r="F37" s="128"/>
      <c r="G37" s="128"/>
      <c r="H37" s="128"/>
      <c r="I37" s="128"/>
      <c r="J37" s="128"/>
      <c r="K37" s="128"/>
      <c r="L37" s="128"/>
      <c r="M37" s="128"/>
      <c r="N37" s="128"/>
      <c r="O37" s="128"/>
      <c r="P37" s="128"/>
      <c r="Q37" s="128"/>
      <c r="R37" s="163"/>
      <c r="S37" s="148"/>
      <c r="T37" s="148"/>
      <c r="U37" s="148"/>
      <c r="V37" s="148"/>
      <c r="W37" s="148"/>
      <c r="X37" s="148"/>
      <c r="Y37" s="148"/>
      <c r="Z37" s="148"/>
      <c r="AA37" s="148"/>
      <c r="AB37" s="148"/>
      <c r="AC37" s="148"/>
      <c r="AD37" s="152"/>
    </row>
    <row r="38" spans="1:45" s="109" customFormat="1" ht="12.75" customHeight="1">
      <c r="A38" s="112"/>
      <c r="B38" s="113" t="s">
        <v>65</v>
      </c>
      <c r="C38" s="129">
        <f>calc!C38</f>
        <v>6.5758828552631075</v>
      </c>
      <c r="D38" s="129">
        <f>calc!D38</f>
        <v>8.2923985484779301</v>
      </c>
      <c r="E38" s="129">
        <f>calc!E38</f>
        <v>5.9984419619641152</v>
      </c>
      <c r="F38" s="129"/>
      <c r="G38" s="129">
        <f>calc!G38</f>
        <v>7.411152641106435</v>
      </c>
      <c r="H38" s="129">
        <f>calc!H38</f>
        <v>7.8807495930540234</v>
      </c>
      <c r="I38" s="129">
        <f>calc!I38</f>
        <v>5.9012443194043662</v>
      </c>
      <c r="J38" s="129"/>
      <c r="K38" s="129">
        <f>calc!K38</f>
        <v>1.4301962964501709</v>
      </c>
      <c r="L38" s="129">
        <f>calc!L38</f>
        <v>0.83499837102474039</v>
      </c>
      <c r="M38" s="129">
        <f>calc!M38</f>
        <v>5.4388778178454267</v>
      </c>
      <c r="N38" s="129"/>
      <c r="O38" s="129">
        <f>calc!O38</f>
        <v>6.1576638254176688</v>
      </c>
      <c r="P38" s="129">
        <f>calc!P38</f>
        <v>6.3852972262104082</v>
      </c>
      <c r="Q38" s="129">
        <f>calc!Q38</f>
        <v>5.5711872069914321</v>
      </c>
      <c r="R38" s="163"/>
      <c r="S38" s="163"/>
      <c r="T38" s="148"/>
      <c r="U38" s="148"/>
      <c r="V38" s="148"/>
      <c r="W38" s="148"/>
      <c r="X38" s="148"/>
      <c r="Y38" s="148"/>
      <c r="Z38" s="148"/>
      <c r="AA38" s="148"/>
      <c r="AB38" s="148"/>
      <c r="AC38" s="148"/>
      <c r="AD38" s="152"/>
    </row>
    <row r="39" spans="1:45" s="109" customFormat="1" ht="12.75" customHeight="1">
      <c r="A39" s="116" t="s">
        <v>31</v>
      </c>
      <c r="B39" s="130"/>
      <c r="C39" s="120"/>
      <c r="D39" s="120"/>
      <c r="E39" s="120"/>
      <c r="F39" s="120"/>
      <c r="G39" s="120"/>
      <c r="H39" s="120"/>
      <c r="I39" s="120"/>
      <c r="J39" s="120"/>
      <c r="K39" s="120"/>
      <c r="L39" s="120"/>
      <c r="M39" s="120"/>
      <c r="N39" s="120"/>
      <c r="O39" s="120"/>
      <c r="P39" s="120"/>
      <c r="Q39" s="120"/>
      <c r="V39" s="152"/>
      <c r="X39" s="152"/>
    </row>
    <row r="40" spans="1:45" s="109" customFormat="1" ht="12.75" customHeight="1">
      <c r="A40" s="116"/>
      <c r="B40" s="119">
        <v>1990</v>
      </c>
      <c r="C40" s="120">
        <f>calc!C40</f>
        <v>442.52673104306564</v>
      </c>
      <c r="D40" s="120">
        <f>calc!D40</f>
        <v>413.74450463376053</v>
      </c>
      <c r="E40" s="120">
        <f>calc!E40</f>
        <v>469.51006830178915</v>
      </c>
      <c r="F40" s="120"/>
      <c r="G40" s="120" t="str">
        <f>calc!G40</f>
        <v>..</v>
      </c>
      <c r="H40" s="120" t="str">
        <f>calc!H40</f>
        <v>..</v>
      </c>
      <c r="I40" s="120" t="str">
        <f>calc!I40</f>
        <v>..</v>
      </c>
      <c r="J40" s="120"/>
      <c r="K40" s="120">
        <f>calc!K40</f>
        <v>477.50805327704893</v>
      </c>
      <c r="L40" s="120">
        <f>calc!L40</f>
        <v>455.88504709091842</v>
      </c>
      <c r="M40" s="120">
        <f>calc!M40</f>
        <v>495.52722509882432</v>
      </c>
      <c r="N40" s="120"/>
      <c r="O40" s="120" t="s">
        <v>6</v>
      </c>
      <c r="P40" s="120" t="s">
        <v>6</v>
      </c>
      <c r="Q40" s="120" t="s">
        <v>6</v>
      </c>
      <c r="V40" s="152"/>
      <c r="X40" s="152"/>
    </row>
    <row r="41" spans="1:45" s="109" customFormat="1" ht="12.75" customHeight="1">
      <c r="A41" s="116"/>
      <c r="B41" s="119">
        <v>1991</v>
      </c>
      <c r="C41" s="120">
        <f>calc!C41</f>
        <v>457.66810558427301</v>
      </c>
      <c r="D41" s="120">
        <f>calc!D41</f>
        <v>422.20304943198619</v>
      </c>
      <c r="E41" s="120">
        <f>calc!E41</f>
        <v>477.9338519570083</v>
      </c>
      <c r="F41" s="120"/>
      <c r="G41" s="120" t="str">
        <f>calc!G41</f>
        <v>..</v>
      </c>
      <c r="H41" s="120" t="str">
        <f>calc!H41</f>
        <v>..</v>
      </c>
      <c r="I41" s="120" t="str">
        <f>calc!I41</f>
        <v>..</v>
      </c>
      <c r="J41" s="120"/>
      <c r="K41" s="120">
        <f>calc!K41</f>
        <v>492.27158729141172</v>
      </c>
      <c r="L41" s="120">
        <f>calc!L41</f>
        <v>466.89676320422552</v>
      </c>
      <c r="M41" s="120">
        <f>calc!M41</f>
        <v>507.49648174372339</v>
      </c>
      <c r="N41" s="120"/>
      <c r="O41" s="120" t="s">
        <v>6</v>
      </c>
      <c r="P41" s="120" t="s">
        <v>6</v>
      </c>
      <c r="Q41" s="120" t="s">
        <v>6</v>
      </c>
      <c r="V41" s="152"/>
      <c r="X41" s="152"/>
    </row>
    <row r="42" spans="1:45" s="109" customFormat="1" ht="12.75" customHeight="1">
      <c r="A42" s="116"/>
      <c r="B42" s="119">
        <v>1992</v>
      </c>
      <c r="C42" s="120">
        <f>calc!C42</f>
        <v>475.21591982629002</v>
      </c>
      <c r="D42" s="120">
        <f>calc!D42</f>
        <v>435.8877057717005</v>
      </c>
      <c r="E42" s="120">
        <f>calc!E42</f>
        <v>494.88002685358481</v>
      </c>
      <c r="F42" s="120"/>
      <c r="G42" s="120" t="str">
        <f>calc!G42</f>
        <v>..</v>
      </c>
      <c r="H42" s="120" t="str">
        <f>calc!H42</f>
        <v>..</v>
      </c>
      <c r="I42" s="120" t="str">
        <f>calc!I42</f>
        <v>..</v>
      </c>
      <c r="J42" s="120"/>
      <c r="K42" s="120">
        <f>calc!K42</f>
        <v>510.48595320649508</v>
      </c>
      <c r="L42" s="120">
        <f>calc!L42</f>
        <v>479.29870847683782</v>
      </c>
      <c r="M42" s="120">
        <f>calc!M42</f>
        <v>531.82459433731321</v>
      </c>
      <c r="N42" s="120"/>
      <c r="O42" s="120" t="s">
        <v>6</v>
      </c>
      <c r="P42" s="120" t="s">
        <v>6</v>
      </c>
      <c r="Q42" s="120" t="s">
        <v>6</v>
      </c>
      <c r="V42" s="152"/>
      <c r="X42" s="152"/>
    </row>
    <row r="43" spans="1:45" s="109" customFormat="1" ht="12.75" customHeight="1">
      <c r="A43" s="116"/>
      <c r="B43" s="119">
        <v>1993</v>
      </c>
      <c r="C43" s="120">
        <f>calc!C43</f>
        <v>459.72706840068111</v>
      </c>
      <c r="D43" s="120">
        <f>calc!D43</f>
        <v>427.80157753952273</v>
      </c>
      <c r="E43" s="120">
        <f>calc!E43</f>
        <v>498.03765743407126</v>
      </c>
      <c r="F43" s="120"/>
      <c r="G43" s="120" t="str">
        <f>calc!G43</f>
        <v>..</v>
      </c>
      <c r="H43" s="120" t="str">
        <f>calc!H43</f>
        <v>..</v>
      </c>
      <c r="I43" s="120" t="str">
        <f>calc!I43</f>
        <v>..</v>
      </c>
      <c r="J43" s="120"/>
      <c r="K43" s="120">
        <f>calc!K43</f>
        <v>494.07910900721134</v>
      </c>
      <c r="L43" s="120">
        <f>calc!L43</f>
        <v>460.50091713293477</v>
      </c>
      <c r="M43" s="120">
        <f>calc!M43</f>
        <v>538.85003150624664</v>
      </c>
      <c r="N43" s="120"/>
      <c r="O43" s="120" t="s">
        <v>6</v>
      </c>
      <c r="P43" s="120" t="s">
        <v>6</v>
      </c>
      <c r="Q43" s="120" t="s">
        <v>6</v>
      </c>
      <c r="V43" s="152"/>
      <c r="X43" s="152"/>
    </row>
    <row r="44" spans="1:45" s="109" customFormat="1" ht="12.75" customHeight="1">
      <c r="A44" s="116"/>
      <c r="B44" s="119">
        <v>1994</v>
      </c>
      <c r="C44" s="120">
        <f>calc!C44</f>
        <v>454.19651720187596</v>
      </c>
      <c r="D44" s="120">
        <f>calc!D44</f>
        <v>444.73408976017021</v>
      </c>
      <c r="E44" s="120">
        <f>calc!E44</f>
        <v>512.54815309239473</v>
      </c>
      <c r="F44" s="120"/>
      <c r="G44" s="120">
        <f>calc!G44</f>
        <v>451.1897014836195</v>
      </c>
      <c r="H44" s="120">
        <f>calc!H44</f>
        <v>440.10784916647793</v>
      </c>
      <c r="I44" s="120">
        <f>calc!I44</f>
        <v>514.51457186728544</v>
      </c>
      <c r="J44" s="120"/>
      <c r="K44" s="120">
        <f>calc!K44</f>
        <v>486.55557428650883</v>
      </c>
      <c r="L44" s="120">
        <f>calc!L44</f>
        <v>469.1785894905621</v>
      </c>
      <c r="M44" s="120">
        <f>calc!M44</f>
        <v>554.48378757975513</v>
      </c>
      <c r="N44" s="120"/>
      <c r="O44" s="120" t="s">
        <v>6</v>
      </c>
      <c r="P44" s="120" t="s">
        <v>6</v>
      </c>
      <c r="Q44" s="120" t="s">
        <v>6</v>
      </c>
      <c r="V44" s="152"/>
      <c r="X44" s="152"/>
    </row>
    <row r="45" spans="1:45" s="109" customFormat="1" ht="12.75" customHeight="1">
      <c r="A45" s="116"/>
      <c r="B45" s="119">
        <v>1995</v>
      </c>
      <c r="C45" s="120">
        <f>calc!C45</f>
        <v>460.46543327742609</v>
      </c>
      <c r="D45" s="120">
        <f>calc!D45</f>
        <v>451.22532424844763</v>
      </c>
      <c r="E45" s="120">
        <f>calc!E45</f>
        <v>532.84628733775719</v>
      </c>
      <c r="F45" s="120"/>
      <c r="G45" s="120">
        <f>calc!G45</f>
        <v>454.50240120082668</v>
      </c>
      <c r="H45" s="120">
        <f>calc!H45</f>
        <v>448.31869506203992</v>
      </c>
      <c r="I45" s="120">
        <f>calc!I45</f>
        <v>534.89058100505451</v>
      </c>
      <c r="J45" s="120"/>
      <c r="K45" s="120">
        <f>calc!K45</f>
        <v>492.09273390577533</v>
      </c>
      <c r="L45" s="120">
        <f>calc!L45</f>
        <v>476.66662939462248</v>
      </c>
      <c r="M45" s="120">
        <f>calc!M45</f>
        <v>575.39369826600057</v>
      </c>
      <c r="N45" s="120"/>
      <c r="O45" s="120" t="s">
        <v>6</v>
      </c>
      <c r="P45" s="120" t="s">
        <v>6</v>
      </c>
      <c r="Q45" s="120" t="s">
        <v>6</v>
      </c>
      <c r="V45" s="152"/>
      <c r="X45" s="152"/>
    </row>
    <row r="46" spans="1:45" s="109" customFormat="1" ht="12.75" customHeight="1">
      <c r="A46" s="116"/>
      <c r="B46" s="119">
        <v>1996</v>
      </c>
      <c r="C46" s="120">
        <f>calc!C46</f>
        <v>434.33805568439175</v>
      </c>
      <c r="D46" s="120">
        <f>calc!D46</f>
        <v>437.28272046869267</v>
      </c>
      <c r="E46" s="120">
        <f>calc!E46</f>
        <v>532.98432595847385</v>
      </c>
      <c r="F46" s="120"/>
      <c r="G46" s="120">
        <f>calc!G46</f>
        <v>427.13653072962484</v>
      </c>
      <c r="H46" s="120">
        <f>calc!H46</f>
        <v>431.57047395519174</v>
      </c>
      <c r="I46" s="120">
        <f>calc!I46</f>
        <v>535.02914921842273</v>
      </c>
      <c r="J46" s="120"/>
      <c r="K46" s="120">
        <f>calc!K46</f>
        <v>464.56538238999661</v>
      </c>
      <c r="L46" s="120">
        <f>calc!L46</f>
        <v>461.61576091450456</v>
      </c>
      <c r="M46" s="120">
        <f>calc!M46</f>
        <v>573.70137698320218</v>
      </c>
      <c r="N46" s="120"/>
      <c r="O46" s="120" t="s">
        <v>6</v>
      </c>
      <c r="P46" s="120" t="s">
        <v>6</v>
      </c>
      <c r="Q46" s="120" t="s">
        <v>6</v>
      </c>
    </row>
    <row r="47" spans="1:45" s="109" customFormat="1" ht="12.75" customHeight="1">
      <c r="A47" s="116"/>
      <c r="B47" s="119">
        <v>1997</v>
      </c>
      <c r="C47" s="120">
        <f>calc!C47</f>
        <v>412.27051180317471</v>
      </c>
      <c r="D47" s="120">
        <f>calc!D47</f>
        <v>412.27051180317471</v>
      </c>
      <c r="E47" s="120">
        <f>calc!E47</f>
        <v>512.78876379758833</v>
      </c>
      <c r="F47" s="120"/>
      <c r="G47" s="120">
        <f>calc!G47</f>
        <v>402.15320756913513</v>
      </c>
      <c r="H47" s="120">
        <f>calc!H47</f>
        <v>406.54033346988933</v>
      </c>
      <c r="I47" s="120">
        <f>calc!I47</f>
        <v>514.75610568849299</v>
      </c>
      <c r="J47" s="120"/>
      <c r="K47" s="120">
        <f>calc!K47</f>
        <v>437.77153137421169</v>
      </c>
      <c r="L47" s="120">
        <f>calc!L47</f>
        <v>431.93457762255554</v>
      </c>
      <c r="M47" s="120">
        <f>calc!M47</f>
        <v>547.21441421776467</v>
      </c>
      <c r="N47" s="120"/>
      <c r="O47" s="120" t="s">
        <v>6</v>
      </c>
      <c r="P47" s="120" t="s">
        <v>6</v>
      </c>
      <c r="Q47" s="120" t="s">
        <v>6</v>
      </c>
      <c r="V47" s="152"/>
    </row>
    <row r="48" spans="1:45" s="109" customFormat="1" ht="12.75" customHeight="1">
      <c r="A48" s="116"/>
      <c r="B48" s="119">
        <v>1998</v>
      </c>
      <c r="C48" s="120">
        <f>calc!C48</f>
        <v>383.84757129357416</v>
      </c>
      <c r="D48" s="120">
        <f>calc!D48</f>
        <v>396.83489513433415</v>
      </c>
      <c r="E48" s="120">
        <f>calc!E48</f>
        <v>470.4297302319743</v>
      </c>
      <c r="F48" s="120"/>
      <c r="G48" s="120">
        <f>calc!G48</f>
        <v>370.83450062864898</v>
      </c>
      <c r="H48" s="120">
        <f>calc!H48</f>
        <v>391.11451238177824</v>
      </c>
      <c r="I48" s="120">
        <f>calc!I48</f>
        <v>459.1974089815692</v>
      </c>
      <c r="J48" s="120"/>
      <c r="K48" s="120">
        <f>calc!K48</f>
        <v>409.06659892880617</v>
      </c>
      <c r="L48" s="120">
        <f>calc!L48</f>
        <v>416.29392399821967</v>
      </c>
      <c r="M48" s="120">
        <f>calc!M48</f>
        <v>498.68542978953394</v>
      </c>
      <c r="N48" s="120"/>
      <c r="O48" s="120" t="s">
        <v>6</v>
      </c>
      <c r="P48" s="120" t="s">
        <v>6</v>
      </c>
      <c r="Q48" s="120" t="s">
        <v>6</v>
      </c>
    </row>
    <row r="49" spans="1:31" s="109" customFormat="1" ht="12.75" customHeight="1">
      <c r="A49" s="116"/>
      <c r="B49" s="119">
        <v>1999</v>
      </c>
      <c r="C49" s="120">
        <f>calc!C49</f>
        <v>371.82208903222295</v>
      </c>
      <c r="D49" s="120">
        <f>calc!D49</f>
        <v>390.41319348383405</v>
      </c>
      <c r="E49" s="120">
        <f>calc!E49</f>
        <v>466.20769624809492</v>
      </c>
      <c r="F49" s="120"/>
      <c r="G49" s="120">
        <f>calc!G49</f>
        <v>360.32846062695569</v>
      </c>
      <c r="H49" s="120">
        <f>calc!H49</f>
        <v>378.99089085863073</v>
      </c>
      <c r="I49" s="120">
        <f>calc!I49</f>
        <v>455.07618334161339</v>
      </c>
      <c r="J49" s="120"/>
      <c r="K49" s="120">
        <f>calc!K49</f>
        <v>399.66532078959409</v>
      </c>
      <c r="L49" s="120">
        <f>calc!L49</f>
        <v>408.26027392485418</v>
      </c>
      <c r="M49" s="120">
        <f>calc!M49</f>
        <v>494.20980527745508</v>
      </c>
      <c r="N49" s="120"/>
      <c r="O49" s="120" t="s">
        <v>6</v>
      </c>
      <c r="P49" s="120" t="s">
        <v>6</v>
      </c>
      <c r="Q49" s="120" t="s">
        <v>6</v>
      </c>
    </row>
    <row r="50" spans="1:31" s="109" customFormat="1" ht="12.75" customHeight="1">
      <c r="A50" s="116"/>
      <c r="B50" s="119">
        <v>2000</v>
      </c>
      <c r="C50" s="120">
        <f>calc!C50</f>
        <v>355.21106125898802</v>
      </c>
      <c r="D50" s="120">
        <f>calc!D50</f>
        <v>377.6750018919675</v>
      </c>
      <c r="E50" s="120">
        <f>calc!E50</f>
        <v>432.43085718485503</v>
      </c>
      <c r="F50" s="120"/>
      <c r="G50" s="120">
        <f>calc!G50</f>
        <v>342.4800197773427</v>
      </c>
      <c r="H50" s="120">
        <f>calc!H50</f>
        <v>365.03014453634472</v>
      </c>
      <c r="I50" s="120">
        <f>calc!I50</f>
        <v>421.40545643384968</v>
      </c>
      <c r="J50" s="120"/>
      <c r="K50" s="120">
        <f>calc!K50</f>
        <v>382.52981295663886</v>
      </c>
      <c r="L50" s="120">
        <f>calc!L50</f>
        <v>393.78068980830471</v>
      </c>
      <c r="M50" s="120">
        <f>calc!M50</f>
        <v>441.59691642788454</v>
      </c>
      <c r="N50" s="120"/>
      <c r="O50" s="120" t="s">
        <v>6</v>
      </c>
      <c r="P50" s="120" t="s">
        <v>6</v>
      </c>
      <c r="Q50" s="120" t="s">
        <v>6</v>
      </c>
    </row>
    <row r="51" spans="1:31" s="109" customFormat="1" ht="12.75" customHeight="1">
      <c r="A51" s="116"/>
      <c r="B51" s="119">
        <v>2001</v>
      </c>
      <c r="C51" s="120">
        <f>calc!C51</f>
        <v>341.94580623122442</v>
      </c>
      <c r="D51" s="120">
        <f>calc!D51</f>
        <v>371.13630188510945</v>
      </c>
      <c r="E51" s="120">
        <f>calc!E51</f>
        <v>440.63748201340707</v>
      </c>
      <c r="F51" s="120"/>
      <c r="G51" s="120">
        <f>calc!G51</f>
        <v>329.3041348192113</v>
      </c>
      <c r="H51" s="120">
        <f>calc!H51</f>
        <v>355.81590838516473</v>
      </c>
      <c r="I51" s="120">
        <f>calc!I51</f>
        <v>428.37444656566896</v>
      </c>
      <c r="J51" s="120"/>
      <c r="K51" s="120">
        <f>calc!K51</f>
        <v>366.1915740785148</v>
      </c>
      <c r="L51" s="120">
        <f>calc!L51</f>
        <v>384.29229827250981</v>
      </c>
      <c r="M51" s="120">
        <f>calc!M51</f>
        <v>458.08755844802801</v>
      </c>
      <c r="N51" s="120"/>
      <c r="O51" s="120" t="s">
        <v>6</v>
      </c>
      <c r="P51" s="120" t="s">
        <v>6</v>
      </c>
      <c r="Q51" s="120" t="s">
        <v>6</v>
      </c>
    </row>
    <row r="52" spans="1:31" s="109" customFormat="1" ht="12.75" customHeight="1">
      <c r="A52" s="116"/>
      <c r="B52" s="119">
        <v>2002</v>
      </c>
      <c r="C52" s="120">
        <f>calc!C52</f>
        <v>332.14656632335061</v>
      </c>
      <c r="D52" s="120">
        <f>calc!D52</f>
        <v>363.45546396858447</v>
      </c>
      <c r="E52" s="120">
        <f>calc!E52</f>
        <v>442.40833629134818</v>
      </c>
      <c r="F52" s="120"/>
      <c r="G52" s="120">
        <f>calc!G52</f>
        <v>319.75607509686637</v>
      </c>
      <c r="H52" s="120">
        <f>calc!H52</f>
        <v>349.81861207178542</v>
      </c>
      <c r="I52" s="120">
        <f>calc!I52</f>
        <v>430.44087032270465</v>
      </c>
      <c r="J52" s="120"/>
      <c r="K52" s="120">
        <f>calc!K52</f>
        <v>355.88597401123224</v>
      </c>
      <c r="L52" s="120">
        <f>calc!L52</f>
        <v>377.70273870157604</v>
      </c>
      <c r="M52" s="120">
        <f>calc!M52</f>
        <v>437.6988416000213</v>
      </c>
      <c r="N52" s="120"/>
      <c r="O52" s="120" t="s">
        <v>6</v>
      </c>
      <c r="P52" s="120" t="s">
        <v>6</v>
      </c>
      <c r="Q52" s="120" t="s">
        <v>6</v>
      </c>
    </row>
    <row r="53" spans="1:31" s="109" customFormat="1" ht="12.75" customHeight="1">
      <c r="A53" s="116"/>
      <c r="B53" s="119">
        <v>2003</v>
      </c>
      <c r="C53" s="120">
        <f>calc!C53</f>
        <v>326.16892384262781</v>
      </c>
      <c r="D53" s="120">
        <f>calc!D53</f>
        <v>356.78886363193573</v>
      </c>
      <c r="E53" s="120">
        <f>calc!E53</f>
        <v>432.67306224022059</v>
      </c>
      <c r="F53" s="120"/>
      <c r="G53" s="120">
        <f>calc!G53</f>
        <v>314.05619518849244</v>
      </c>
      <c r="H53" s="120">
        <f>calc!H53</f>
        <v>346.13001937795548</v>
      </c>
      <c r="I53" s="120">
        <f>calc!I53</f>
        <v>420.96894248670259</v>
      </c>
      <c r="J53" s="120"/>
      <c r="K53" s="120">
        <f>calc!K53</f>
        <v>348.05463991613919</v>
      </c>
      <c r="L53" s="120">
        <f>calc!L53</f>
        <v>373.3919508678888</v>
      </c>
      <c r="M53" s="120">
        <f>calc!M53</f>
        <v>426.73365813473015</v>
      </c>
      <c r="N53" s="120"/>
      <c r="O53" s="120" t="s">
        <v>6</v>
      </c>
      <c r="P53" s="120" t="s">
        <v>6</v>
      </c>
      <c r="Q53" s="120" t="s">
        <v>6</v>
      </c>
    </row>
    <row r="54" spans="1:31" s="109" customFormat="1" ht="12.75" customHeight="1">
      <c r="A54" s="116"/>
      <c r="B54" s="119">
        <v>2004</v>
      </c>
      <c r="C54" s="120">
        <f>calc!C54</f>
        <v>326.19984853823485</v>
      </c>
      <c r="D54" s="120">
        <f>calc!D54</f>
        <v>371.62221681407385</v>
      </c>
      <c r="E54" s="120">
        <f>calc!E54</f>
        <v>426.59899007734293</v>
      </c>
      <c r="F54" s="120"/>
      <c r="G54" s="120">
        <f>calc!G54</f>
        <v>311.89192051366769</v>
      </c>
      <c r="H54" s="120">
        <f>calc!H54</f>
        <v>355.03866359132928</v>
      </c>
      <c r="I54" s="120">
        <f>calc!I54</f>
        <v>415.86892535107694</v>
      </c>
      <c r="J54" s="120"/>
      <c r="K54" s="120">
        <f>calc!K54</f>
        <v>347.29427423030415</v>
      </c>
      <c r="L54" s="120">
        <f>calc!L54</f>
        <v>386.94157998618994</v>
      </c>
      <c r="M54" s="120">
        <f>calc!M54</f>
        <v>423.05196636995339</v>
      </c>
      <c r="N54" s="120"/>
      <c r="O54" s="120" t="s">
        <v>6</v>
      </c>
      <c r="P54" s="120" t="s">
        <v>6</v>
      </c>
      <c r="Q54" s="120" t="s">
        <v>6</v>
      </c>
    </row>
    <row r="55" spans="1:31" s="109" customFormat="1" ht="12.75" customHeight="1">
      <c r="A55" s="116"/>
      <c r="B55" s="119">
        <v>2005</v>
      </c>
      <c r="C55" s="120">
        <f>calc!C55</f>
        <v>355.68890407989409</v>
      </c>
      <c r="D55" s="120">
        <f>calc!D55</f>
        <v>395.78543497955377</v>
      </c>
      <c r="E55" s="120">
        <f>calc!E55</f>
        <v>428.47309962011656</v>
      </c>
      <c r="F55" s="120"/>
      <c r="G55" s="120">
        <f>calc!G55</f>
        <v>337.34788161513416</v>
      </c>
      <c r="H55" s="120">
        <f>calc!H55</f>
        <v>372.06795188801647</v>
      </c>
      <c r="I55" s="120">
        <f>calc!I55</f>
        <v>412.76328141694216</v>
      </c>
      <c r="J55" s="120"/>
      <c r="K55" s="120">
        <f>calc!K55</f>
        <v>381.634349332863</v>
      </c>
      <c r="L55" s="120">
        <f>calc!L55</f>
        <v>400.87908250235921</v>
      </c>
      <c r="M55" s="120">
        <f>calc!M55</f>
        <v>418.47462957295318</v>
      </c>
      <c r="N55" s="120"/>
      <c r="O55" s="120" t="s">
        <v>6</v>
      </c>
      <c r="P55" s="120" t="s">
        <v>6</v>
      </c>
      <c r="Q55" s="120" t="s">
        <v>6</v>
      </c>
    </row>
    <row r="56" spans="1:31" s="109" customFormat="1" ht="12.75" customHeight="1">
      <c r="A56" s="121"/>
      <c r="B56" s="122">
        <v>2006</v>
      </c>
      <c r="C56" s="123">
        <f>calc!C56</f>
        <v>412.77097286430671</v>
      </c>
      <c r="D56" s="123">
        <f>calc!D56</f>
        <v>446.00509275011831</v>
      </c>
      <c r="E56" s="123">
        <f>calc!E56</f>
        <v>443.12159847748956</v>
      </c>
      <c r="F56" s="123"/>
      <c r="G56" s="123">
        <f>calc!G56</f>
        <v>383.50405669760249</v>
      </c>
      <c r="H56" s="123">
        <f>calc!H56</f>
        <v>413.71135619944255</v>
      </c>
      <c r="I56" s="123">
        <f>calc!I56</f>
        <v>427.61512550331975</v>
      </c>
      <c r="J56" s="123"/>
      <c r="K56" s="123">
        <f>calc!K56</f>
        <v>439.20170265979743</v>
      </c>
      <c r="L56" s="123">
        <f>calc!L56</f>
        <v>471.46726532498519</v>
      </c>
      <c r="M56" s="123">
        <f>calc!M56</f>
        <v>432.65971788070425</v>
      </c>
      <c r="N56" s="123"/>
      <c r="O56" s="123" t="s">
        <v>6</v>
      </c>
      <c r="P56" s="123" t="s">
        <v>6</v>
      </c>
      <c r="Q56" s="123" t="s">
        <v>6</v>
      </c>
    </row>
    <row r="57" spans="1:31" s="109" customFormat="1" ht="12.75" customHeight="1">
      <c r="A57" s="116"/>
      <c r="B57" s="119" t="s">
        <v>32</v>
      </c>
      <c r="C57" s="120">
        <f>calc!C57</f>
        <v>452.16114510731018</v>
      </c>
      <c r="D57" s="120">
        <f>calc!D57</f>
        <v>475.52897022792393</v>
      </c>
      <c r="E57" s="120">
        <f>calc!E57</f>
        <v>452.53793414576717</v>
      </c>
      <c r="F57" s="120"/>
      <c r="G57" s="120">
        <f>calc!G57</f>
        <v>418.37129773477454</v>
      </c>
      <c r="H57" s="120">
        <f>calc!H57</f>
        <v>432.91683920774869</v>
      </c>
      <c r="I57" s="120">
        <f>calc!I57</f>
        <v>437.87884593712681</v>
      </c>
      <c r="J57" s="120"/>
      <c r="K57" s="120">
        <f>calc!K57</f>
        <v>473.20811155466691</v>
      </c>
      <c r="L57" s="120">
        <f>calc!L57</f>
        <v>494.76861894100824</v>
      </c>
      <c r="M57" s="120">
        <f>calc!M57</f>
        <v>441.83483629056582</v>
      </c>
      <c r="N57" s="120"/>
      <c r="O57" s="120" t="s">
        <v>6</v>
      </c>
      <c r="P57" s="120" t="s">
        <v>6</v>
      </c>
      <c r="Q57" s="120" t="s">
        <v>6</v>
      </c>
    </row>
    <row r="58" spans="1:31" s="109" customFormat="1" ht="12.75" customHeight="1">
      <c r="A58" s="116"/>
      <c r="B58" s="119">
        <v>2008</v>
      </c>
      <c r="C58" s="120">
        <f>calc!C58</f>
        <v>505.39146633977288</v>
      </c>
      <c r="D58" s="120">
        <f>calc!D58</f>
        <v>522.30801693179421</v>
      </c>
      <c r="E58" s="120">
        <f>calc!E58</f>
        <v>532.07920253150405</v>
      </c>
      <c r="F58" s="120"/>
      <c r="G58" s="120">
        <f>calc!G58</f>
        <v>467.6180713009212</v>
      </c>
      <c r="H58" s="120">
        <f>calc!H58</f>
        <v>472.07264393489982</v>
      </c>
      <c r="I58" s="120">
        <f>calc!I58</f>
        <v>513.80136395742579</v>
      </c>
      <c r="J58" s="120"/>
      <c r="K58" s="120">
        <f>calc!K58</f>
        <v>529.19275417232768</v>
      </c>
      <c r="L58" s="120">
        <f>calc!L58</f>
        <v>546.35273460366091</v>
      </c>
      <c r="M58" s="120">
        <f>calc!M58</f>
        <v>519.60089168054958</v>
      </c>
      <c r="N58" s="120"/>
      <c r="O58" s="120" t="s">
        <v>6</v>
      </c>
      <c r="P58" s="120" t="s">
        <v>6</v>
      </c>
      <c r="Q58" s="120" t="s">
        <v>6</v>
      </c>
    </row>
    <row r="59" spans="1:31" s="109" customFormat="1" ht="12.75" customHeight="1">
      <c r="A59" s="116"/>
      <c r="B59" s="119">
        <v>2009</v>
      </c>
      <c r="C59" s="120">
        <f>calc!C59</f>
        <v>509.42324864067842</v>
      </c>
      <c r="D59" s="120">
        <f>calc!D59</f>
        <v>538.06682311136512</v>
      </c>
      <c r="E59" s="120">
        <f>calc!E59</f>
        <v>600.99147121535191</v>
      </c>
      <c r="F59" s="120"/>
      <c r="G59" s="120">
        <f>calc!G59</f>
        <v>468.92849776948344</v>
      </c>
      <c r="H59" s="120">
        <f>calc!H59</f>
        <v>486.70336795297152</v>
      </c>
      <c r="I59" s="120">
        <f>calc!I59</f>
        <v>578.30233477053378</v>
      </c>
      <c r="J59" s="120"/>
      <c r="K59" s="120">
        <f>calc!K59</f>
        <v>519.42825005806799</v>
      </c>
      <c r="L59" s="120">
        <f>calc!L59</f>
        <v>541.4372001566378</v>
      </c>
      <c r="M59" s="120">
        <f>calc!M59</f>
        <v>585.84012059090878</v>
      </c>
      <c r="N59" s="120"/>
      <c r="O59" s="120" t="s">
        <v>6</v>
      </c>
      <c r="P59" s="120" t="s">
        <v>6</v>
      </c>
      <c r="Q59" s="120" t="s">
        <v>6</v>
      </c>
    </row>
    <row r="60" spans="1:31" s="109" customFormat="1" ht="12.75" customHeight="1">
      <c r="A60" s="116"/>
      <c r="B60" s="119">
        <v>2010</v>
      </c>
      <c r="C60" s="120">
        <f>calc!C60</f>
        <v>487.50175224339466</v>
      </c>
      <c r="D60" s="120">
        <f>calc!D60</f>
        <v>516.38939706552299</v>
      </c>
      <c r="E60" s="120">
        <f>calc!E60</f>
        <v>570.96900000000005</v>
      </c>
      <c r="F60" s="120"/>
      <c r="G60" s="120">
        <f>calc!G60</f>
        <v>449.3889457594878</v>
      </c>
      <c r="H60" s="120">
        <f>calc!H60</f>
        <v>470.31772887114977</v>
      </c>
      <c r="I60" s="120">
        <f>calc!I60</f>
        <v>549.48361437987649</v>
      </c>
      <c r="J60" s="120"/>
      <c r="K60" s="120">
        <f>calc!K60</f>
        <v>498.57311394211428</v>
      </c>
      <c r="L60" s="120">
        <f>calc!L60</f>
        <v>520.35412277810644</v>
      </c>
      <c r="M60" s="120">
        <f>calc!M60</f>
        <v>556.6049999999999</v>
      </c>
      <c r="N60" s="120"/>
      <c r="O60" s="120" t="s">
        <v>6</v>
      </c>
      <c r="P60" s="120" t="s">
        <v>6</v>
      </c>
      <c r="Q60" s="120" t="s">
        <v>6</v>
      </c>
    </row>
    <row r="61" spans="1:31" s="109" customFormat="1" ht="12.75" customHeight="1">
      <c r="A61" s="116"/>
      <c r="B61" s="119">
        <v>2011</v>
      </c>
      <c r="C61" s="120">
        <f>calc!C61</f>
        <v>518.6677396864352</v>
      </c>
      <c r="D61" s="120">
        <f>calc!D61</f>
        <v>539.8586358437592</v>
      </c>
      <c r="E61" s="120">
        <f>calc!E61</f>
        <v>590.75774206193648</v>
      </c>
      <c r="F61" s="120"/>
      <c r="G61" s="120">
        <f>calc!G61</f>
        <v>480.14232131776697</v>
      </c>
      <c r="H61" s="120">
        <f>calc!H61</f>
        <v>494.4553098669586</v>
      </c>
      <c r="I61" s="120">
        <f>calc!I61</f>
        <v>568.56525019936839</v>
      </c>
      <c r="J61" s="120"/>
      <c r="K61" s="120">
        <f>calc!K61</f>
        <v>526.4181142259805</v>
      </c>
      <c r="L61" s="120">
        <f>calc!L61</f>
        <v>537.36988694405534</v>
      </c>
      <c r="M61" s="120">
        <f>calc!M61</f>
        <v>575.97706781654244</v>
      </c>
      <c r="N61" s="120"/>
      <c r="O61" s="120" t="s">
        <v>6</v>
      </c>
      <c r="P61" s="120" t="s">
        <v>6</v>
      </c>
      <c r="Q61" s="120" t="s">
        <v>6</v>
      </c>
    </row>
    <row r="62" spans="1:31" s="109" customFormat="1" ht="12.75" customHeight="1">
      <c r="A62" s="116"/>
      <c r="B62" s="119">
        <v>2012</v>
      </c>
      <c r="C62" s="120">
        <f>calc!C62</f>
        <v>540.88356560021862</v>
      </c>
      <c r="D62" s="120">
        <f>calc!D62</f>
        <v>558.78252670282086</v>
      </c>
      <c r="E62" s="120">
        <f>calc!E62</f>
        <v>624.97251265745069</v>
      </c>
      <c r="F62" s="120"/>
      <c r="G62" s="120">
        <f>calc!G62</f>
        <v>500.063547046309</v>
      </c>
      <c r="H62" s="120">
        <f>calc!H62</f>
        <v>511.46652294675096</v>
      </c>
      <c r="I62" s="120">
        <f>calc!I62</f>
        <v>591.79607034449862</v>
      </c>
      <c r="J62" s="120"/>
      <c r="K62" s="120">
        <f>calc!K62</f>
        <v>543.11500806947436</v>
      </c>
      <c r="L62" s="120">
        <f>calc!L62</f>
        <v>544.66530571120848</v>
      </c>
      <c r="M62" s="120">
        <f>calc!M62</f>
        <v>603.60376759960161</v>
      </c>
      <c r="N62" s="120"/>
      <c r="O62" s="120" t="s">
        <v>6</v>
      </c>
      <c r="P62" s="120" t="s">
        <v>6</v>
      </c>
      <c r="Q62" s="120" t="s">
        <v>6</v>
      </c>
    </row>
    <row r="63" spans="1:31" s="109" customFormat="1" ht="12.75" customHeight="1">
      <c r="A63" s="116"/>
      <c r="B63" s="119">
        <v>2013</v>
      </c>
      <c r="C63" s="120">
        <f>calc!C63</f>
        <v>566.98000250911036</v>
      </c>
      <c r="D63" s="120">
        <f>calc!D63</f>
        <v>582.42906355723301</v>
      </c>
      <c r="E63" s="120">
        <f>calc!E63</f>
        <v>599.34182085151508</v>
      </c>
      <c r="F63" s="120"/>
      <c r="G63" s="120">
        <f>calc!G63</f>
        <v>524.81400242834934</v>
      </c>
      <c r="H63" s="120">
        <f>calc!H63</f>
        <v>533.6989937762047</v>
      </c>
      <c r="I63" s="120">
        <f>calc!I63</f>
        <v>568.07396505990641</v>
      </c>
      <c r="J63" s="120"/>
      <c r="K63" s="120">
        <f>calc!K63</f>
        <v>571.98730847790648</v>
      </c>
      <c r="L63" s="120">
        <f>calc!L63</f>
        <v>575.94249012782507</v>
      </c>
      <c r="M63" s="120">
        <f>calc!M63</f>
        <v>575.26928988980012</v>
      </c>
      <c r="N63" s="120"/>
      <c r="O63" s="120" t="s">
        <v>6</v>
      </c>
      <c r="P63" s="120" t="s">
        <v>6</v>
      </c>
      <c r="Q63" s="120" t="s">
        <v>6</v>
      </c>
    </row>
    <row r="64" spans="1:31" s="109" customFormat="1" ht="12.75" customHeight="1">
      <c r="A64" s="116"/>
      <c r="B64" s="119" t="s">
        <v>38</v>
      </c>
      <c r="C64" s="120">
        <f>calc!C64</f>
        <v>572.49526776005303</v>
      </c>
      <c r="D64" s="120">
        <f>calc!D64</f>
        <v>578.58089742208995</v>
      </c>
      <c r="E64" s="120">
        <f>calc!E64</f>
        <v>636.83774902060918</v>
      </c>
      <c r="F64" s="120"/>
      <c r="G64" s="120">
        <f>calc!G64</f>
        <v>527.38942301461441</v>
      </c>
      <c r="H64" s="120">
        <f>calc!H64</f>
        <v>530.72332917971164</v>
      </c>
      <c r="I64" s="120">
        <f>calc!I64</f>
        <v>598.85492659307943</v>
      </c>
      <c r="J64" s="120"/>
      <c r="K64" s="120">
        <f>calc!K64</f>
        <v>576.61216136799089</v>
      </c>
      <c r="L64" s="120">
        <f>calc!L64</f>
        <v>572.81495555483616</v>
      </c>
      <c r="M64" s="120">
        <f>calc!M64</f>
        <v>615.42997091660357</v>
      </c>
      <c r="N64" s="120"/>
      <c r="O64" s="120" t="s">
        <v>6</v>
      </c>
      <c r="P64" s="120" t="s">
        <v>6</v>
      </c>
      <c r="Q64" s="120" t="s">
        <v>6</v>
      </c>
      <c r="R64" s="152"/>
      <c r="S64" s="160"/>
      <c r="T64" s="160"/>
      <c r="U64" s="160"/>
      <c r="V64" s="160"/>
      <c r="W64" s="160"/>
      <c r="X64" s="160"/>
      <c r="Y64" s="160"/>
      <c r="Z64" s="160"/>
      <c r="AA64" s="160"/>
      <c r="AB64" s="160"/>
      <c r="AC64" s="160"/>
      <c r="AD64" s="160"/>
      <c r="AE64" s="160"/>
    </row>
    <row r="65" spans="1:31" s="109" customFormat="1" ht="12.75" customHeight="1">
      <c r="A65" s="116"/>
      <c r="B65" s="119" t="s">
        <v>48</v>
      </c>
      <c r="C65" s="120">
        <f>calc!C65</f>
        <v>567.4308236538684</v>
      </c>
      <c r="D65" s="120">
        <f>calc!D65</f>
        <v>571.62111858259175</v>
      </c>
      <c r="E65" s="120">
        <f>calc!E65</f>
        <v>592.29265653924392</v>
      </c>
      <c r="F65" s="120"/>
      <c r="G65" s="120">
        <f>calc!G65</f>
        <v>514.71119655397933</v>
      </c>
      <c r="H65" s="120">
        <f>calc!H65</f>
        <v>519.40540311000711</v>
      </c>
      <c r="I65" s="120">
        <f>calc!I65</f>
        <v>566.15092666047246</v>
      </c>
      <c r="J65" s="120"/>
      <c r="K65" s="120">
        <f>calc!K65</f>
        <v>571.26144892915306</v>
      </c>
      <c r="L65" s="120">
        <f>calc!L65</f>
        <v>567.31914620528084</v>
      </c>
      <c r="M65" s="120">
        <f>calc!M65</f>
        <v>570.40104986589529</v>
      </c>
      <c r="N65" s="120"/>
      <c r="O65" s="120" t="s">
        <v>6</v>
      </c>
      <c r="P65" s="120" t="s">
        <v>6</v>
      </c>
      <c r="Q65" s="120" t="s">
        <v>6</v>
      </c>
      <c r="R65" s="152"/>
      <c r="S65" s="160"/>
      <c r="T65" s="160"/>
      <c r="U65" s="160"/>
      <c r="V65" s="160"/>
      <c r="W65" s="160"/>
      <c r="X65" s="160"/>
      <c r="Y65" s="160"/>
      <c r="Z65" s="160"/>
      <c r="AA65" s="160"/>
      <c r="AB65" s="160"/>
      <c r="AC65" s="160"/>
      <c r="AD65" s="160"/>
      <c r="AE65" s="160"/>
    </row>
    <row r="66" spans="1:31" s="109" customFormat="1" ht="12.75" customHeight="1">
      <c r="A66" s="116"/>
      <c r="B66" s="119">
        <v>2016</v>
      </c>
      <c r="C66" s="120">
        <f>calc!C66</f>
        <v>565.24700910525382</v>
      </c>
      <c r="D66" s="120">
        <f>calc!D66</f>
        <v>570.46433139681164</v>
      </c>
      <c r="E66" s="120">
        <f>calc!E66</f>
        <v>522.24227158683368</v>
      </c>
      <c r="F66" s="120"/>
      <c r="G66" s="120">
        <f>calc!G66</f>
        <v>505.18721910974779</v>
      </c>
      <c r="H66" s="120">
        <f>calc!H66</f>
        <v>509.51679538830678</v>
      </c>
      <c r="I66" s="120">
        <f>calc!I66</f>
        <v>497.44578713805049</v>
      </c>
      <c r="J66" s="120"/>
      <c r="K66" s="120">
        <f>calc!K66</f>
        <v>568.33193170800541</v>
      </c>
      <c r="L66" s="120">
        <f>calc!L66</f>
        <v>567.15401722950321</v>
      </c>
      <c r="M66" s="120">
        <f>calc!M66</f>
        <v>500.13109593789176</v>
      </c>
      <c r="N66" s="120"/>
      <c r="O66" s="120" t="s">
        <v>6</v>
      </c>
      <c r="P66" s="120" t="s">
        <v>6</v>
      </c>
      <c r="Q66" s="120" t="s">
        <v>6</v>
      </c>
      <c r="R66" s="152"/>
      <c r="S66" s="160"/>
      <c r="T66" s="160"/>
      <c r="U66" s="160"/>
      <c r="V66" s="160"/>
      <c r="W66" s="160"/>
      <c r="X66" s="160"/>
      <c r="Y66" s="160"/>
      <c r="Z66" s="160"/>
      <c r="AA66" s="160"/>
      <c r="AB66" s="160"/>
      <c r="AC66" s="160"/>
      <c r="AD66" s="160"/>
      <c r="AE66" s="160"/>
    </row>
    <row r="67" spans="1:31" s="109" customFormat="1" ht="12.75" customHeight="1">
      <c r="A67" s="116"/>
      <c r="B67" s="119">
        <v>2017</v>
      </c>
      <c r="C67" s="120">
        <f>calc!C67</f>
        <v>597.3215709195922</v>
      </c>
      <c r="D67" s="120">
        <f>calc!D67</f>
        <v>598.51871061747022</v>
      </c>
      <c r="E67" s="120">
        <f>calc!E67</f>
        <v>495.58458074954547</v>
      </c>
      <c r="F67" s="120"/>
      <c r="G67" s="120">
        <f>calc!G67</f>
        <v>533.71723095474181</v>
      </c>
      <c r="H67" s="120">
        <f>calc!H67</f>
        <v>537.47137407490652</v>
      </c>
      <c r="I67" s="120">
        <f>calc!I67</f>
        <v>487.36572456107365</v>
      </c>
      <c r="J67" s="120"/>
      <c r="K67" s="120">
        <f>calc!K67</f>
        <v>553.38691983105662</v>
      </c>
      <c r="L67" s="120">
        <f>calc!L67</f>
        <v>556.57978496738701</v>
      </c>
      <c r="M67" s="120">
        <f>calc!M67</f>
        <v>485.98080790521533</v>
      </c>
      <c r="N67" s="120"/>
      <c r="O67" s="120">
        <f>calc!O67</f>
        <v>551.31854203420312</v>
      </c>
      <c r="P67" s="120">
        <f>calc!P67</f>
        <v>553.8566123247889</v>
      </c>
      <c r="Q67" s="120">
        <f>calc!Q67</f>
        <v>488.44323236638269</v>
      </c>
      <c r="R67" s="160"/>
      <c r="S67" s="160"/>
      <c r="T67" s="160"/>
      <c r="U67" s="160"/>
      <c r="V67" s="160"/>
      <c r="W67" s="160"/>
      <c r="X67" s="160"/>
      <c r="Y67" s="160"/>
      <c r="Z67" s="160"/>
      <c r="AA67" s="160"/>
      <c r="AB67" s="160"/>
      <c r="AC67" s="160"/>
      <c r="AD67" s="160"/>
      <c r="AE67" s="160"/>
    </row>
    <row r="68" spans="1:31" s="109" customFormat="1" ht="12.75" customHeight="1">
      <c r="A68" s="116"/>
      <c r="B68" s="119">
        <v>2018</v>
      </c>
      <c r="C68" s="120">
        <f>calc!C68</f>
        <v>635.48730485468457</v>
      </c>
      <c r="D68" s="120">
        <f>calc!D68</f>
        <v>636.24837299629201</v>
      </c>
      <c r="E68" s="120">
        <f>calc!E68</f>
        <v>533.90692729335774</v>
      </c>
      <c r="F68" s="120"/>
      <c r="G68" s="120">
        <f>calc!G68</f>
        <v>573.52014847803105</v>
      </c>
      <c r="H68" s="120">
        <f>calc!H68</f>
        <v>578.79300489912259</v>
      </c>
      <c r="I68" s="120">
        <f>calc!I68</f>
        <v>500.70894703685019</v>
      </c>
      <c r="J68" s="120"/>
      <c r="K68" s="120">
        <f>calc!K68</f>
        <v>567.09661753477963</v>
      </c>
      <c r="L68" s="120">
        <f>calc!L68</f>
        <v>573.32565955388293</v>
      </c>
      <c r="M68" s="120">
        <f>calc!M68</f>
        <v>525.42704648574079</v>
      </c>
      <c r="N68" s="120"/>
      <c r="O68" s="120">
        <f>calc!O68</f>
        <v>585.53863704576804</v>
      </c>
      <c r="P68" s="120">
        <f>calc!P68</f>
        <v>589.22945491297821</v>
      </c>
      <c r="Q68" s="120">
        <f>calc!Q68</f>
        <v>516.17084452620099</v>
      </c>
      <c r="R68" s="107"/>
      <c r="S68" s="160"/>
      <c r="T68" s="160"/>
      <c r="U68" s="160"/>
      <c r="V68" s="160"/>
      <c r="W68" s="160"/>
      <c r="X68" s="160"/>
      <c r="Y68" s="160"/>
      <c r="Z68" s="160"/>
      <c r="AA68" s="160"/>
      <c r="AB68" s="160"/>
      <c r="AC68" s="160"/>
      <c r="AD68" s="160"/>
      <c r="AE68" s="160"/>
    </row>
    <row r="69" spans="1:31" s="109" customFormat="1" ht="12.75" customHeight="1">
      <c r="A69" s="116"/>
      <c r="B69" s="119">
        <v>2019</v>
      </c>
      <c r="C69" s="120">
        <f>calc!C69</f>
        <v>664.8538899191301</v>
      </c>
      <c r="D69" s="120">
        <f>calc!D69</f>
        <v>676.37111709311034</v>
      </c>
      <c r="E69" s="120">
        <f>calc!E69</f>
        <v>555.55291865191066</v>
      </c>
      <c r="F69" s="120"/>
      <c r="G69" s="120">
        <f>calc!G69</f>
        <v>604.72573762762352</v>
      </c>
      <c r="H69" s="120">
        <f>calc!H69</f>
        <v>612.95363545600549</v>
      </c>
      <c r="I69" s="120">
        <f>calc!I69</f>
        <v>520.5312540811592</v>
      </c>
      <c r="J69" s="120"/>
      <c r="K69" s="120">
        <f>calc!K69</f>
        <v>564.65700329134427</v>
      </c>
      <c r="L69" s="120">
        <f>calc!L69</f>
        <v>567.50941514778083</v>
      </c>
      <c r="M69" s="120">
        <f>calc!M69</f>
        <v>543.84306591708958</v>
      </c>
      <c r="N69" s="120"/>
      <c r="O69" s="120">
        <f>calc!O69</f>
        <v>610.19311931576851</v>
      </c>
      <c r="P69" s="120">
        <f>calc!P69</f>
        <v>615.35602324812442</v>
      </c>
      <c r="Q69" s="120">
        <f>calc!Q69</f>
        <v>534.93285382364093</v>
      </c>
      <c r="R69" s="107"/>
      <c r="S69" s="160"/>
      <c r="T69" s="160"/>
      <c r="U69" s="160"/>
      <c r="V69" s="160"/>
      <c r="W69" s="160"/>
      <c r="X69" s="160"/>
      <c r="Y69" s="160"/>
      <c r="Z69" s="160"/>
      <c r="AA69" s="160"/>
      <c r="AB69" s="160"/>
      <c r="AC69" s="160"/>
      <c r="AD69" s="160"/>
      <c r="AE69" s="160"/>
    </row>
    <row r="70" spans="1:31" s="109" customFormat="1" ht="12.75" customHeight="1">
      <c r="A70" s="125" t="s">
        <v>3</v>
      </c>
      <c r="B70" s="131"/>
      <c r="C70" s="128"/>
      <c r="D70" s="128"/>
      <c r="E70" s="128"/>
      <c r="F70" s="128"/>
      <c r="G70" s="128"/>
      <c r="H70" s="128"/>
      <c r="I70" s="128"/>
      <c r="J70" s="128"/>
      <c r="K70" s="128"/>
      <c r="L70" s="128"/>
      <c r="M70" s="128"/>
      <c r="N70" s="128"/>
      <c r="O70" s="128"/>
      <c r="P70" s="128"/>
      <c r="Q70" s="128"/>
      <c r="R70" s="107"/>
    </row>
    <row r="71" spans="1:31" s="109" customFormat="1" ht="12.75" customHeight="1" thickBot="1">
      <c r="A71" s="132"/>
      <c r="B71" s="133" t="s">
        <v>65</v>
      </c>
      <c r="C71" s="134">
        <f>calc!C71</f>
        <v>4.6211127807125463</v>
      </c>
      <c r="D71" s="134">
        <f>calc!D71</f>
        <v>6.3061448641303111</v>
      </c>
      <c r="E71" s="134">
        <f>calc!E71</f>
        <v>4.0542630657158387</v>
      </c>
      <c r="F71" s="134"/>
      <c r="G71" s="134">
        <f>calc!G71</f>
        <v>5.4410623990113951</v>
      </c>
      <c r="H71" s="134">
        <f>calc!H71</f>
        <v>5.9020462009275185</v>
      </c>
      <c r="I71" s="134">
        <f>calc!I71</f>
        <v>3.9588481814865935</v>
      </c>
      <c r="J71" s="134"/>
      <c r="K71" s="134">
        <f>calc!K71</f>
        <v>-0.43019375676063487</v>
      </c>
      <c r="L71" s="134">
        <f>calc!L71</f>
        <v>-1.0144748118596063</v>
      </c>
      <c r="M71" s="134">
        <f>calc!M71</f>
        <v>3.5049622120753479</v>
      </c>
      <c r="N71" s="134"/>
      <c r="O71" s="134">
        <f>calc!O71</f>
        <v>4.2105645486334282</v>
      </c>
      <c r="P71" s="134">
        <f>calc!P71</f>
        <v>4.4340227932096115</v>
      </c>
      <c r="Q71" s="134">
        <f>calc!Q71</f>
        <v>3.6348448379841733</v>
      </c>
      <c r="R71" s="107"/>
    </row>
    <row r="72" spans="1:31" s="107" customFormat="1" ht="12" customHeight="1" thickTop="1">
      <c r="A72" s="156"/>
      <c r="B72" s="130"/>
      <c r="C72" s="130"/>
      <c r="D72" s="130"/>
      <c r="E72" s="130"/>
      <c r="F72" s="130"/>
      <c r="G72" s="130"/>
      <c r="H72" s="130"/>
      <c r="I72" s="130"/>
      <c r="J72" s="130"/>
      <c r="K72" s="130"/>
      <c r="L72" s="130"/>
      <c r="M72" s="117"/>
      <c r="N72" s="130"/>
      <c r="O72" s="130"/>
      <c r="P72" s="130"/>
      <c r="Q72" s="117"/>
      <c r="R72"/>
    </row>
    <row r="73" spans="1:31" ht="36" customHeight="1">
      <c r="B73" s="281" t="s">
        <v>57</v>
      </c>
      <c r="C73" s="281"/>
      <c r="D73" s="281"/>
      <c r="E73" s="281"/>
      <c r="F73" s="281"/>
      <c r="G73" s="281"/>
      <c r="H73" s="281"/>
      <c r="I73" s="281"/>
      <c r="J73" s="281"/>
      <c r="K73" s="281"/>
      <c r="L73" s="281"/>
      <c r="M73" s="281"/>
      <c r="N73" s="191"/>
      <c r="O73" s="191"/>
      <c r="P73" s="191"/>
      <c r="Q73" s="191"/>
      <c r="S73" s="99"/>
      <c r="T73" s="99"/>
      <c r="U73" s="99"/>
    </row>
    <row r="74" spans="1:31" ht="12" customHeight="1">
      <c r="B74" s="282" t="s">
        <v>51</v>
      </c>
      <c r="C74" s="282"/>
      <c r="D74" s="282"/>
      <c r="E74" s="282"/>
      <c r="F74" s="282"/>
      <c r="G74" s="282"/>
      <c r="H74" s="282"/>
      <c r="I74" s="282"/>
      <c r="J74" s="282"/>
      <c r="K74" s="282"/>
      <c r="L74" s="282"/>
      <c r="M74" s="282"/>
      <c r="N74" s="192"/>
      <c r="O74" s="192"/>
      <c r="P74" s="192"/>
      <c r="Q74" s="192"/>
      <c r="R74" s="4"/>
      <c r="S74" s="4"/>
      <c r="T74" s="4"/>
      <c r="U74" s="4"/>
    </row>
    <row r="75" spans="1:31" ht="24" customHeight="1">
      <c r="B75" s="281" t="s">
        <v>52</v>
      </c>
      <c r="C75" s="281"/>
      <c r="D75" s="281"/>
      <c r="E75" s="281"/>
      <c r="F75" s="281"/>
      <c r="G75" s="281"/>
      <c r="H75" s="281"/>
      <c r="I75" s="281"/>
      <c r="J75" s="281"/>
      <c r="K75" s="281"/>
      <c r="L75" s="281"/>
      <c r="M75" s="281"/>
      <c r="N75" s="191"/>
      <c r="O75" s="191"/>
      <c r="P75" s="191"/>
      <c r="Q75" s="191"/>
      <c r="R75" s="99"/>
      <c r="S75" s="99"/>
      <c r="T75" s="99"/>
      <c r="U75" s="99"/>
    </row>
    <row r="76" spans="1:31" ht="12" customHeight="1">
      <c r="B76" s="283" t="s">
        <v>53</v>
      </c>
      <c r="C76" s="283"/>
      <c r="D76" s="283"/>
      <c r="E76" s="283"/>
      <c r="F76" s="283"/>
      <c r="G76" s="283"/>
      <c r="H76" s="283"/>
      <c r="I76" s="283"/>
      <c r="J76" s="283"/>
      <c r="K76" s="283"/>
      <c r="L76" s="283"/>
      <c r="M76" s="283"/>
      <c r="N76" s="193"/>
      <c r="O76" s="193"/>
      <c r="P76" s="193"/>
      <c r="Q76" s="193"/>
      <c r="R76" s="4"/>
      <c r="S76" s="4"/>
      <c r="T76" s="4"/>
      <c r="U76" s="4"/>
    </row>
    <row r="77" spans="1:31" ht="24" customHeight="1">
      <c r="B77" s="281" t="s">
        <v>56</v>
      </c>
      <c r="C77" s="281"/>
      <c r="D77" s="281"/>
      <c r="E77" s="281"/>
      <c r="F77" s="281"/>
      <c r="G77" s="281"/>
      <c r="H77" s="281"/>
      <c r="I77" s="281"/>
      <c r="J77" s="281"/>
      <c r="K77" s="281"/>
      <c r="L77" s="281"/>
      <c r="M77" s="281"/>
      <c r="N77" s="191"/>
      <c r="O77" s="191"/>
      <c r="P77" s="191"/>
      <c r="Q77" s="191"/>
      <c r="R77" s="100"/>
      <c r="S77" s="100"/>
      <c r="T77" s="100"/>
      <c r="U77" s="100"/>
    </row>
    <row r="78" spans="1:31" ht="12" customHeight="1">
      <c r="B78" s="27"/>
      <c r="C78" s="9"/>
      <c r="D78" s="9"/>
      <c r="E78" s="9"/>
      <c r="F78" s="9"/>
      <c r="G78" s="9"/>
      <c r="H78" s="9"/>
      <c r="I78" s="9"/>
      <c r="J78" s="9"/>
      <c r="K78" s="9"/>
      <c r="L78" s="9"/>
      <c r="M78" s="9"/>
      <c r="N78" s="9"/>
      <c r="O78" s="9"/>
      <c r="P78" s="9"/>
      <c r="Q78" s="9"/>
      <c r="R78" s="4"/>
      <c r="S78" s="4"/>
      <c r="T78" s="4"/>
      <c r="U78" s="4"/>
    </row>
    <row r="79" spans="1:31" ht="12" customHeight="1">
      <c r="B79" s="282" t="s">
        <v>54</v>
      </c>
      <c r="C79" s="282"/>
      <c r="D79" s="282"/>
      <c r="E79" s="282"/>
      <c r="F79" s="282"/>
      <c r="G79" s="282"/>
      <c r="H79" s="282"/>
      <c r="I79" s="282"/>
      <c r="J79" s="282"/>
      <c r="K79" s="282"/>
      <c r="L79" s="282"/>
      <c r="M79" s="282"/>
      <c r="N79" s="192"/>
      <c r="O79" s="192"/>
      <c r="P79" s="192"/>
      <c r="Q79" s="192"/>
      <c r="R79" s="4"/>
      <c r="S79" s="4"/>
      <c r="T79" s="4"/>
      <c r="U79" s="4"/>
    </row>
    <row r="80" spans="1:31" ht="12" customHeight="1">
      <c r="A80" s="29"/>
      <c r="B80" s="280" t="s">
        <v>55</v>
      </c>
      <c r="C80" s="280"/>
      <c r="D80" s="280"/>
      <c r="E80" s="280"/>
      <c r="F80" s="280"/>
      <c r="G80" s="280"/>
      <c r="H80" s="280"/>
      <c r="I80" s="280"/>
      <c r="J80" s="280"/>
      <c r="K80" s="280"/>
      <c r="L80" s="280"/>
      <c r="M80" s="280"/>
      <c r="N80" s="190"/>
      <c r="O80" s="190"/>
      <c r="P80" s="190"/>
      <c r="Q80" s="190"/>
      <c r="R80" s="101"/>
      <c r="S80" s="101"/>
      <c r="T80" s="101"/>
      <c r="U80" s="101"/>
    </row>
    <row r="81" spans="1:2" ht="12" customHeight="1"/>
    <row r="82" spans="1:2" ht="12" customHeight="1">
      <c r="A82" s="90" t="s">
        <v>37</v>
      </c>
      <c r="B82"/>
    </row>
  </sheetData>
  <mergeCells count="11">
    <mergeCell ref="O4:Q4"/>
    <mergeCell ref="C4:E4"/>
    <mergeCell ref="G4:I4"/>
    <mergeCell ref="K4:M4"/>
    <mergeCell ref="B80:M80"/>
    <mergeCell ref="B73:M73"/>
    <mergeCell ref="B74:M74"/>
    <mergeCell ref="B75:M75"/>
    <mergeCell ref="B76:M76"/>
    <mergeCell ref="B77:M77"/>
    <mergeCell ref="B79:M79"/>
  </mergeCells>
  <phoneticPr fontId="0" type="noConversion"/>
  <hyperlinks>
    <hyperlink ref="A82" location="Contents!A1" display="Return to Contents Page" xr:uid="{00000000-0004-0000-0300-000000000000}"/>
    <hyperlink ref="B76" r:id="rId1" xr:uid="{00000000-0004-0000-0300-000001000000}"/>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39997558519241921"/>
  </sheetPr>
  <dimension ref="A1:R80"/>
  <sheetViews>
    <sheetView workbookViewId="0">
      <selection sqref="A1:M1"/>
    </sheetView>
  </sheetViews>
  <sheetFormatPr defaultRowHeight="13.2"/>
  <cols>
    <col min="1" max="1" width="2.77734375" customWidth="1"/>
    <col min="2" max="2" width="11.77734375" style="2" customWidth="1"/>
    <col min="3" max="5" width="11.77734375" customWidth="1"/>
    <col min="6" max="6" width="2.77734375" customWidth="1"/>
    <col min="7" max="9" width="11.77734375" customWidth="1"/>
    <col min="10" max="10" width="2.77734375" customWidth="1"/>
    <col min="11" max="13" width="11.77734375" customWidth="1"/>
    <col min="14" max="14" width="2.77734375" customWidth="1"/>
    <col min="15" max="17" width="11.77734375" customWidth="1"/>
    <col min="18" max="18" width="8.77734375" style="50" customWidth="1"/>
  </cols>
  <sheetData>
    <row r="1" spans="1:18" ht="18" customHeight="1">
      <c r="A1" s="104" t="s">
        <v>33</v>
      </c>
      <c r="B1" s="107"/>
      <c r="C1" s="107"/>
      <c r="D1" s="107"/>
      <c r="E1" s="107"/>
      <c r="F1" s="107"/>
      <c r="G1" s="107"/>
      <c r="H1" s="107"/>
      <c r="I1" s="107"/>
      <c r="J1" s="107"/>
      <c r="K1" s="107"/>
      <c r="L1" s="107"/>
      <c r="M1" s="107"/>
      <c r="N1" s="107"/>
      <c r="O1" s="107"/>
      <c r="P1" s="107"/>
      <c r="Q1" s="107"/>
      <c r="R1" s="135"/>
    </row>
    <row r="2" spans="1:18" ht="18" customHeight="1">
      <c r="A2" s="158" t="s">
        <v>7</v>
      </c>
      <c r="B2" s="106"/>
      <c r="C2" s="107"/>
      <c r="D2" s="107"/>
      <c r="E2" s="107"/>
      <c r="F2" s="107"/>
      <c r="G2" s="107"/>
      <c r="H2" s="107"/>
      <c r="I2" s="107"/>
      <c r="J2" s="107"/>
      <c r="K2" s="107"/>
      <c r="L2" s="107"/>
      <c r="M2" s="107"/>
      <c r="N2" s="157"/>
      <c r="O2" s="157"/>
      <c r="P2" s="157"/>
      <c r="Q2" s="157"/>
      <c r="R2" s="135"/>
    </row>
    <row r="3" spans="1:18" ht="18" customHeight="1" thickBot="1">
      <c r="A3" s="105"/>
      <c r="B3" s="106"/>
      <c r="C3" s="107"/>
      <c r="D3" s="107"/>
      <c r="E3" s="105"/>
      <c r="F3" s="105"/>
      <c r="G3" s="105"/>
      <c r="H3" s="105"/>
      <c r="I3" s="105"/>
      <c r="J3" s="105"/>
      <c r="K3" s="107"/>
      <c r="L3" s="107"/>
      <c r="M3" s="108"/>
      <c r="N3" s="105"/>
      <c r="O3" s="107"/>
      <c r="P3" s="107"/>
      <c r="Q3" s="108" t="s">
        <v>4</v>
      </c>
      <c r="R3" s="135"/>
    </row>
    <row r="4" spans="1:18" ht="16.05" customHeight="1" thickTop="1">
      <c r="A4" s="109"/>
      <c r="B4" s="110"/>
      <c r="C4" s="279" t="s">
        <v>15</v>
      </c>
      <c r="D4" s="279"/>
      <c r="E4" s="284"/>
      <c r="F4" s="111"/>
      <c r="G4" s="284" t="s">
        <v>12</v>
      </c>
      <c r="H4" s="284"/>
      <c r="I4" s="284"/>
      <c r="J4" s="111"/>
      <c r="K4" s="279" t="s">
        <v>14</v>
      </c>
      <c r="L4" s="279"/>
      <c r="M4" s="279"/>
      <c r="N4" s="111"/>
      <c r="O4" s="279" t="s">
        <v>69</v>
      </c>
      <c r="P4" s="279"/>
      <c r="Q4" s="279"/>
      <c r="R4" s="137"/>
    </row>
    <row r="5" spans="1:18" ht="24" customHeight="1">
      <c r="A5" s="112"/>
      <c r="B5" s="113"/>
      <c r="C5" s="114" t="s">
        <v>0</v>
      </c>
      <c r="D5" s="114" t="s">
        <v>1</v>
      </c>
      <c r="E5" s="114" t="s">
        <v>2</v>
      </c>
      <c r="F5" s="115"/>
      <c r="G5" s="115" t="s">
        <v>0</v>
      </c>
      <c r="H5" s="115" t="s">
        <v>1</v>
      </c>
      <c r="I5" s="115" t="s">
        <v>50</v>
      </c>
      <c r="J5" s="115"/>
      <c r="K5" s="115" t="s">
        <v>0</v>
      </c>
      <c r="L5" s="115" t="s">
        <v>1</v>
      </c>
      <c r="M5" s="115" t="s">
        <v>50</v>
      </c>
      <c r="N5" s="115"/>
      <c r="O5" s="115" t="s">
        <v>0</v>
      </c>
      <c r="P5" s="115" t="s">
        <v>1</v>
      </c>
      <c r="Q5" s="115" t="s">
        <v>50</v>
      </c>
      <c r="R5" s="137"/>
    </row>
    <row r="6" spans="1:18" ht="12.75" customHeight="1">
      <c r="A6" s="116" t="s">
        <v>5</v>
      </c>
      <c r="B6" s="117"/>
      <c r="C6" s="118"/>
      <c r="D6" s="138"/>
      <c r="E6" s="139"/>
      <c r="F6" s="118"/>
      <c r="G6" s="118"/>
      <c r="H6" s="118"/>
      <c r="I6" s="140"/>
      <c r="J6" s="118"/>
      <c r="K6" s="118"/>
      <c r="L6" s="118"/>
      <c r="M6" s="140"/>
      <c r="N6" s="118"/>
      <c r="O6" s="118"/>
      <c r="P6" s="118"/>
      <c r="Q6" s="118"/>
      <c r="R6" s="137"/>
    </row>
    <row r="7" spans="1:18" ht="12.75" customHeight="1">
      <c r="A7" s="116"/>
      <c r="B7" s="119">
        <v>2004</v>
      </c>
      <c r="C7" s="172">
        <v>346</v>
      </c>
      <c r="D7" s="172">
        <v>410</v>
      </c>
      <c r="E7" s="172" t="s">
        <v>6</v>
      </c>
      <c r="F7" s="172"/>
      <c r="G7" s="172">
        <v>329</v>
      </c>
      <c r="H7" s="172">
        <v>391</v>
      </c>
      <c r="I7" s="174" t="s">
        <v>6</v>
      </c>
      <c r="J7" s="172"/>
      <c r="K7" s="172">
        <v>350</v>
      </c>
      <c r="L7" s="172">
        <v>395</v>
      </c>
      <c r="M7" s="172" t="s">
        <v>6</v>
      </c>
      <c r="N7" s="172"/>
      <c r="O7" s="172" t="s">
        <v>6</v>
      </c>
      <c r="P7" s="172" t="s">
        <v>6</v>
      </c>
      <c r="Q7" s="172" t="s">
        <v>6</v>
      </c>
      <c r="R7" s="137"/>
    </row>
    <row r="8" spans="1:18" ht="12.75" customHeight="1">
      <c r="A8" s="116"/>
      <c r="B8" s="119">
        <v>2005</v>
      </c>
      <c r="C8" s="172">
        <v>380</v>
      </c>
      <c r="D8" s="172">
        <v>441</v>
      </c>
      <c r="E8" s="172">
        <v>460</v>
      </c>
      <c r="F8" s="172"/>
      <c r="G8" s="172">
        <v>360</v>
      </c>
      <c r="H8" s="172">
        <v>419</v>
      </c>
      <c r="I8" s="174">
        <v>447</v>
      </c>
      <c r="J8" s="172"/>
      <c r="K8" s="172">
        <v>386</v>
      </c>
      <c r="L8" s="172">
        <v>428</v>
      </c>
      <c r="M8" s="172">
        <v>448</v>
      </c>
      <c r="N8" s="172"/>
      <c r="O8" s="172" t="s">
        <v>6</v>
      </c>
      <c r="P8" s="172" t="s">
        <v>6</v>
      </c>
      <c r="Q8" s="172" t="s">
        <v>6</v>
      </c>
      <c r="R8" s="137"/>
    </row>
    <row r="9" spans="1:18" ht="12.75" customHeight="1">
      <c r="A9" s="121"/>
      <c r="B9" s="122">
        <v>2006</v>
      </c>
      <c r="C9" s="123">
        <v>451</v>
      </c>
      <c r="D9" s="123">
        <v>498</v>
      </c>
      <c r="E9" s="123">
        <v>488</v>
      </c>
      <c r="F9" s="123"/>
      <c r="G9" s="123">
        <v>420</v>
      </c>
      <c r="H9" s="123">
        <v>468</v>
      </c>
      <c r="I9" s="175">
        <v>461</v>
      </c>
      <c r="J9" s="123"/>
      <c r="K9" s="123">
        <v>464</v>
      </c>
      <c r="L9" s="123">
        <v>507</v>
      </c>
      <c r="M9" s="123">
        <v>475</v>
      </c>
      <c r="N9" s="123"/>
      <c r="O9" s="123" t="s">
        <v>6</v>
      </c>
      <c r="P9" s="123" t="s">
        <v>6</v>
      </c>
      <c r="Q9" s="123" t="s">
        <v>6</v>
      </c>
      <c r="R9" s="137"/>
    </row>
    <row r="10" spans="1:18" ht="12.75" customHeight="1">
      <c r="A10" s="116"/>
      <c r="B10" s="119" t="s">
        <v>32</v>
      </c>
      <c r="C10" s="120">
        <v>521</v>
      </c>
      <c r="D10" s="120">
        <v>571</v>
      </c>
      <c r="E10" s="120">
        <v>512</v>
      </c>
      <c r="F10" s="120"/>
      <c r="G10" s="120">
        <v>487</v>
      </c>
      <c r="H10" s="120">
        <v>525</v>
      </c>
      <c r="I10" s="124">
        <v>493</v>
      </c>
      <c r="J10" s="120"/>
      <c r="K10" s="120">
        <v>529</v>
      </c>
      <c r="L10" s="120">
        <v>580</v>
      </c>
      <c r="M10" s="120">
        <v>499</v>
      </c>
      <c r="N10" s="120"/>
      <c r="O10" s="120" t="s">
        <v>6</v>
      </c>
      <c r="P10" s="120" t="s">
        <v>6</v>
      </c>
      <c r="Q10" s="120" t="s">
        <v>6</v>
      </c>
      <c r="R10" s="137"/>
    </row>
    <row r="11" spans="1:18" ht="12.75" customHeight="1">
      <c r="A11" s="116"/>
      <c r="B11" s="119">
        <v>2008</v>
      </c>
      <c r="C11" s="120">
        <v>622</v>
      </c>
      <c r="D11" s="120">
        <v>641</v>
      </c>
      <c r="E11" s="120">
        <v>626</v>
      </c>
      <c r="F11" s="120"/>
      <c r="G11" s="120">
        <v>582</v>
      </c>
      <c r="H11" s="120">
        <v>587</v>
      </c>
      <c r="I11" s="124">
        <v>609</v>
      </c>
      <c r="J11" s="120"/>
      <c r="K11" s="120">
        <v>615</v>
      </c>
      <c r="L11" s="120">
        <v>653</v>
      </c>
      <c r="M11" s="120">
        <v>610</v>
      </c>
      <c r="N11" s="120"/>
      <c r="O11" s="120" t="s">
        <v>6</v>
      </c>
      <c r="P11" s="120" t="s">
        <v>6</v>
      </c>
      <c r="Q11" s="120" t="s">
        <v>6</v>
      </c>
      <c r="R11" s="141"/>
    </row>
    <row r="12" spans="1:18" ht="12.75" customHeight="1">
      <c r="A12" s="116"/>
      <c r="B12" s="119">
        <v>2009</v>
      </c>
      <c r="C12" s="120">
        <v>658</v>
      </c>
      <c r="D12" s="120">
        <v>693</v>
      </c>
      <c r="E12" s="120">
        <v>704</v>
      </c>
      <c r="F12" s="120"/>
      <c r="G12" s="120">
        <v>610</v>
      </c>
      <c r="H12" s="120">
        <v>633</v>
      </c>
      <c r="I12" s="124">
        <v>687</v>
      </c>
      <c r="J12" s="120"/>
      <c r="K12" s="120">
        <v>647</v>
      </c>
      <c r="L12" s="120">
        <v>674</v>
      </c>
      <c r="M12" s="120">
        <v>687</v>
      </c>
      <c r="N12" s="120"/>
      <c r="O12" s="120" t="s">
        <v>6</v>
      </c>
      <c r="P12" s="120" t="s">
        <v>6</v>
      </c>
      <c r="Q12" s="120" t="s">
        <v>6</v>
      </c>
      <c r="R12" s="142"/>
    </row>
    <row r="13" spans="1:18" ht="12.75" customHeight="1">
      <c r="A13" s="116"/>
      <c r="B13" s="119">
        <v>2010</v>
      </c>
      <c r="C13" s="120">
        <v>643</v>
      </c>
      <c r="D13" s="120">
        <v>698</v>
      </c>
      <c r="E13" s="120">
        <v>684</v>
      </c>
      <c r="F13" s="120"/>
      <c r="G13" s="120">
        <v>594</v>
      </c>
      <c r="H13" s="120">
        <v>636</v>
      </c>
      <c r="I13" s="124">
        <v>667</v>
      </c>
      <c r="J13" s="120"/>
      <c r="K13" s="120">
        <v>630</v>
      </c>
      <c r="L13" s="120">
        <v>646</v>
      </c>
      <c r="M13" s="120">
        <v>667</v>
      </c>
      <c r="N13" s="120"/>
      <c r="O13" s="120" t="s">
        <v>6</v>
      </c>
      <c r="P13" s="120" t="s">
        <v>6</v>
      </c>
      <c r="Q13" s="120" t="s">
        <v>6</v>
      </c>
      <c r="R13" s="142"/>
    </row>
    <row r="14" spans="1:18" ht="12.75" customHeight="1">
      <c r="A14" s="116"/>
      <c r="B14" s="119">
        <v>2011</v>
      </c>
      <c r="C14" s="120">
        <v>699</v>
      </c>
      <c r="D14" s="120">
        <v>742</v>
      </c>
      <c r="E14" s="120">
        <v>721</v>
      </c>
      <c r="F14" s="120"/>
      <c r="G14" s="120">
        <v>645</v>
      </c>
      <c r="H14" s="120">
        <v>686</v>
      </c>
      <c r="I14" s="124">
        <v>701</v>
      </c>
      <c r="J14" s="120"/>
      <c r="K14" s="120">
        <v>695</v>
      </c>
      <c r="L14" s="120">
        <v>703</v>
      </c>
      <c r="M14" s="120">
        <v>703</v>
      </c>
      <c r="N14" s="120"/>
      <c r="O14" s="120" t="s">
        <v>6</v>
      </c>
      <c r="P14" s="120" t="s">
        <v>6</v>
      </c>
      <c r="Q14" s="120" t="s">
        <v>6</v>
      </c>
      <c r="R14" s="142"/>
    </row>
    <row r="15" spans="1:18" ht="12.75" customHeight="1">
      <c r="A15" s="116"/>
      <c r="B15" s="119">
        <v>2012</v>
      </c>
      <c r="C15" s="120">
        <v>747</v>
      </c>
      <c r="D15" s="120">
        <v>811</v>
      </c>
      <c r="E15" s="120">
        <v>786</v>
      </c>
      <c r="F15" s="120"/>
      <c r="G15" s="120">
        <v>685</v>
      </c>
      <c r="H15" s="120">
        <v>746</v>
      </c>
      <c r="I15" s="124">
        <v>761</v>
      </c>
      <c r="J15" s="120"/>
      <c r="K15" s="120">
        <v>742</v>
      </c>
      <c r="L15" s="120">
        <v>737</v>
      </c>
      <c r="M15" s="120">
        <v>763</v>
      </c>
      <c r="N15" s="120"/>
      <c r="O15" s="120" t="s">
        <v>6</v>
      </c>
      <c r="P15" s="120" t="s">
        <v>6</v>
      </c>
      <c r="Q15" s="120" t="s">
        <v>6</v>
      </c>
      <c r="R15" s="142"/>
    </row>
    <row r="16" spans="1:18" ht="12.75" customHeight="1">
      <c r="A16" s="116"/>
      <c r="B16" s="119">
        <v>2013</v>
      </c>
      <c r="C16" s="120">
        <v>804</v>
      </c>
      <c r="D16" s="120">
        <v>858</v>
      </c>
      <c r="E16" s="120">
        <v>791</v>
      </c>
      <c r="F16" s="120"/>
      <c r="G16" s="120">
        <v>739</v>
      </c>
      <c r="H16" s="120">
        <v>805</v>
      </c>
      <c r="I16" s="124">
        <v>769</v>
      </c>
      <c r="J16" s="120"/>
      <c r="K16" s="120">
        <v>807</v>
      </c>
      <c r="L16" s="120">
        <v>832</v>
      </c>
      <c r="M16" s="120">
        <v>765</v>
      </c>
      <c r="N16" s="120"/>
      <c r="O16" s="120" t="s">
        <v>6</v>
      </c>
      <c r="P16" s="120" t="s">
        <v>6</v>
      </c>
      <c r="Q16" s="120" t="s">
        <v>6</v>
      </c>
      <c r="R16" s="143"/>
    </row>
    <row r="17" spans="1:18" ht="12.75" customHeight="1">
      <c r="A17" s="116"/>
      <c r="B17" s="119" t="s">
        <v>38</v>
      </c>
      <c r="C17" s="120">
        <v>833</v>
      </c>
      <c r="D17" s="120">
        <v>890</v>
      </c>
      <c r="E17" s="120">
        <v>852</v>
      </c>
      <c r="F17" s="120"/>
      <c r="G17" s="120">
        <v>760</v>
      </c>
      <c r="H17" s="120">
        <v>828</v>
      </c>
      <c r="I17" s="124">
        <v>816</v>
      </c>
      <c r="J17" s="120"/>
      <c r="K17" s="120">
        <v>834</v>
      </c>
      <c r="L17" s="120">
        <v>872</v>
      </c>
      <c r="M17" s="120">
        <v>826</v>
      </c>
      <c r="N17" s="120"/>
      <c r="O17" s="120" t="s">
        <v>6</v>
      </c>
      <c r="P17" s="120" t="s">
        <v>6</v>
      </c>
      <c r="Q17" s="120" t="s">
        <v>6</v>
      </c>
      <c r="R17" s="143"/>
    </row>
    <row r="18" spans="1:18" ht="12.75" customHeight="1">
      <c r="A18" s="116"/>
      <c r="B18" s="119" t="s">
        <v>48</v>
      </c>
      <c r="C18" s="120">
        <v>827</v>
      </c>
      <c r="D18" s="120">
        <v>888</v>
      </c>
      <c r="E18" s="120">
        <v>794</v>
      </c>
      <c r="F18" s="120"/>
      <c r="G18" s="120">
        <v>751</v>
      </c>
      <c r="H18" s="120">
        <v>827</v>
      </c>
      <c r="I18" s="124">
        <v>777</v>
      </c>
      <c r="J18" s="120"/>
      <c r="K18" s="120">
        <v>832</v>
      </c>
      <c r="L18" s="120">
        <v>870</v>
      </c>
      <c r="M18" s="120">
        <v>769</v>
      </c>
      <c r="N18" s="120"/>
      <c r="O18" s="120" t="s">
        <v>6</v>
      </c>
      <c r="P18" s="120" t="s">
        <v>6</v>
      </c>
      <c r="Q18" s="120" t="s">
        <v>6</v>
      </c>
      <c r="R18" s="124"/>
    </row>
    <row r="19" spans="1:18" ht="12.75" customHeight="1">
      <c r="A19" s="116"/>
      <c r="B19" s="119">
        <v>2016</v>
      </c>
      <c r="C19" s="120">
        <v>839</v>
      </c>
      <c r="D19" s="120">
        <v>899</v>
      </c>
      <c r="E19" s="120">
        <v>715</v>
      </c>
      <c r="F19" s="120"/>
      <c r="G19" s="120">
        <v>751</v>
      </c>
      <c r="H19" s="120">
        <v>829</v>
      </c>
      <c r="I19" s="124">
        <v>682</v>
      </c>
      <c r="J19" s="120"/>
      <c r="K19" s="120">
        <v>842</v>
      </c>
      <c r="L19" s="120">
        <v>881</v>
      </c>
      <c r="M19" s="120">
        <v>684</v>
      </c>
      <c r="N19" s="120"/>
      <c r="O19" s="120" t="s">
        <v>6</v>
      </c>
      <c r="P19" s="120" t="s">
        <v>6</v>
      </c>
      <c r="Q19" s="120" t="s">
        <v>6</v>
      </c>
      <c r="R19" s="124"/>
    </row>
    <row r="20" spans="1:18" ht="12.75" customHeight="1">
      <c r="A20" s="116"/>
      <c r="B20" s="119">
        <v>2017</v>
      </c>
      <c r="C20" s="120">
        <v>914</v>
      </c>
      <c r="D20" s="120">
        <v>965</v>
      </c>
      <c r="E20" s="120">
        <v>691</v>
      </c>
      <c r="F20" s="120"/>
      <c r="G20" s="120">
        <v>808</v>
      </c>
      <c r="H20" s="120">
        <v>877</v>
      </c>
      <c r="I20" s="124">
        <v>685</v>
      </c>
      <c r="J20" s="120"/>
      <c r="K20" s="120">
        <v>790</v>
      </c>
      <c r="L20" s="120">
        <v>852</v>
      </c>
      <c r="M20" s="120">
        <v>702</v>
      </c>
      <c r="N20" s="120"/>
      <c r="O20" s="120">
        <f>calc!AF34</f>
        <v>831.12308780887349</v>
      </c>
      <c r="P20" s="120">
        <f>calc!AG34</f>
        <v>888.8968986940738</v>
      </c>
      <c r="Q20" s="120">
        <f>calc!AH34</f>
        <v>695.46060124590076</v>
      </c>
      <c r="R20" s="148"/>
    </row>
    <row r="21" spans="1:18" ht="12.75" customHeight="1">
      <c r="A21" s="116"/>
      <c r="B21" s="119">
        <v>2018</v>
      </c>
      <c r="C21" s="120">
        <v>988.90582769906894</v>
      </c>
      <c r="D21" s="120">
        <v>1034.47104539878</v>
      </c>
      <c r="E21" s="120">
        <v>762.60619670109338</v>
      </c>
      <c r="F21" s="120"/>
      <c r="G21" s="120">
        <v>899.3499990412779</v>
      </c>
      <c r="H21" s="120">
        <v>962.486305283825</v>
      </c>
      <c r="I21" s="124">
        <v>732.35991630338401</v>
      </c>
      <c r="J21" s="120"/>
      <c r="K21" s="120">
        <v>786.33373705630515</v>
      </c>
      <c r="L21" s="120">
        <v>863.58986108256352</v>
      </c>
      <c r="M21" s="120">
        <v>791.58345018983925</v>
      </c>
      <c r="N21" s="120"/>
      <c r="O21" s="120">
        <f>calc!AF35</f>
        <v>895.84490707380769</v>
      </c>
      <c r="P21" s="120">
        <f>calc!AG35</f>
        <v>944.95740154956377</v>
      </c>
      <c r="Q21" s="120">
        <f>calc!AH35</f>
        <v>767.82089174037003</v>
      </c>
      <c r="R21" s="148"/>
    </row>
    <row r="22" spans="1:18" ht="12.75" customHeight="1">
      <c r="A22" s="116"/>
      <c r="B22" s="119" t="s">
        <v>66</v>
      </c>
      <c r="C22" s="120">
        <f>calc!T36</f>
        <v>1054.1914879318676</v>
      </c>
      <c r="D22" s="120">
        <f>calc!U36</f>
        <v>1125.5955768544159</v>
      </c>
      <c r="E22" s="120">
        <f>calc!V36</f>
        <v>836.26833452795142</v>
      </c>
      <c r="F22" s="120"/>
      <c r="G22" s="120">
        <f>calc!X36</f>
        <v>966.50284687385431</v>
      </c>
      <c r="H22" s="120">
        <f>calc!Y36</f>
        <v>1024.2835365144565</v>
      </c>
      <c r="I22" s="124">
        <f>calc!Z36</f>
        <v>811.91520142006027</v>
      </c>
      <c r="J22" s="120"/>
      <c r="K22" s="120">
        <f>calc!AB36</f>
        <v>901.58227088099909</v>
      </c>
      <c r="L22" s="120">
        <f>calc!AC36</f>
        <v>938.1128010112626</v>
      </c>
      <c r="M22" s="120">
        <f>calc!AD36</f>
        <v>843.96413794457976</v>
      </c>
      <c r="N22" s="120"/>
      <c r="O22" s="120">
        <f>calc!AF36</f>
        <v>1007.8534824424523</v>
      </c>
      <c r="P22" s="120">
        <f>calc!AG36</f>
        <v>969.85777460021507</v>
      </c>
      <c r="Q22" s="120">
        <f>calc!AH36</f>
        <v>981.44919456080413</v>
      </c>
      <c r="R22" s="148"/>
    </row>
    <row r="23" spans="1:18" ht="12.75" customHeight="1">
      <c r="A23" s="125" t="s">
        <v>3</v>
      </c>
      <c r="B23" s="126"/>
      <c r="C23" s="149"/>
      <c r="D23" s="149"/>
      <c r="E23" s="149"/>
      <c r="F23" s="149"/>
      <c r="G23" s="149"/>
      <c r="H23" s="149"/>
      <c r="I23" s="149"/>
      <c r="J23" s="149"/>
      <c r="K23" s="149"/>
      <c r="L23" s="149"/>
      <c r="M23" s="149"/>
      <c r="N23" s="94"/>
      <c r="O23" s="128"/>
      <c r="P23" s="128"/>
      <c r="Q23" s="128"/>
      <c r="R23" s="150"/>
    </row>
    <row r="24" spans="1:18" ht="12.75" customHeight="1">
      <c r="A24" s="112"/>
      <c r="B24" s="113" t="s">
        <v>67</v>
      </c>
      <c r="C24" s="129">
        <f>calc!T38</f>
        <v>6.6018076144522011</v>
      </c>
      <c r="D24" s="129">
        <f>calc!U38</f>
        <v>8.8088044475433449</v>
      </c>
      <c r="E24" s="129">
        <f>calc!V38</f>
        <v>9.6592629519020576</v>
      </c>
      <c r="F24" s="129"/>
      <c r="G24" s="129">
        <f>calc!X38</f>
        <v>7.4668202484196877</v>
      </c>
      <c r="H24" s="129">
        <f>calc!Y38</f>
        <v>6.4205829102584762</v>
      </c>
      <c r="I24" s="129">
        <f>calc!Z38</f>
        <v>10.862867197625279</v>
      </c>
      <c r="J24" s="129"/>
      <c r="K24" s="129">
        <f>calc!AB38</f>
        <v>14.656440184817049</v>
      </c>
      <c r="L24" s="129">
        <f>calc!AC38</f>
        <v>8.6294366442977868</v>
      </c>
      <c r="M24" s="129">
        <f>calc!AD38</f>
        <v>6.6172034978975951</v>
      </c>
      <c r="N24" s="173"/>
      <c r="O24" s="129">
        <f>calc!AF38</f>
        <v>12.503121297469896</v>
      </c>
      <c r="P24" s="129">
        <f>calc!AG38</f>
        <v>2.6350788945426609</v>
      </c>
      <c r="Q24" s="129">
        <f>calc!AH38</f>
        <v>27.822673896801199</v>
      </c>
      <c r="R24" s="147"/>
    </row>
    <row r="25" spans="1:18" ht="12.75" customHeight="1">
      <c r="A25" s="116" t="s">
        <v>31</v>
      </c>
      <c r="B25" s="130"/>
      <c r="C25" s="151"/>
      <c r="D25" s="151"/>
      <c r="E25" s="151"/>
      <c r="F25" s="151"/>
      <c r="G25" s="151"/>
      <c r="H25" s="151"/>
      <c r="I25" s="151"/>
      <c r="J25" s="151"/>
      <c r="K25" s="151"/>
      <c r="L25" s="151"/>
      <c r="M25" s="151"/>
      <c r="O25" s="120"/>
      <c r="P25" s="120"/>
      <c r="Q25" s="120"/>
      <c r="R25" s="150"/>
    </row>
    <row r="26" spans="1:18" ht="12.75" customHeight="1">
      <c r="A26" s="116"/>
      <c r="B26" s="119">
        <v>2004</v>
      </c>
      <c r="C26" s="172">
        <v>397</v>
      </c>
      <c r="D26" s="172">
        <v>471</v>
      </c>
      <c r="E26" s="172" t="s">
        <v>6</v>
      </c>
      <c r="F26" s="172"/>
      <c r="G26" s="172">
        <v>378</v>
      </c>
      <c r="H26" s="172">
        <v>449</v>
      </c>
      <c r="I26" s="174" t="s">
        <v>6</v>
      </c>
      <c r="J26" s="172"/>
      <c r="K26" s="172">
        <v>402</v>
      </c>
      <c r="L26" s="172">
        <v>453</v>
      </c>
      <c r="M26" s="172" t="s">
        <v>6</v>
      </c>
      <c r="N26" s="172"/>
      <c r="O26" s="172" t="s">
        <v>6</v>
      </c>
      <c r="P26" s="172" t="s">
        <v>6</v>
      </c>
      <c r="Q26" s="172" t="s">
        <v>6</v>
      </c>
      <c r="R26" s="150"/>
    </row>
    <row r="27" spans="1:18" ht="12.75" customHeight="1">
      <c r="A27" s="116"/>
      <c r="B27" s="119">
        <v>2005</v>
      </c>
      <c r="C27" s="172">
        <v>426</v>
      </c>
      <c r="D27" s="172">
        <v>494</v>
      </c>
      <c r="E27" s="172">
        <v>515</v>
      </c>
      <c r="F27" s="172"/>
      <c r="G27" s="172">
        <v>403</v>
      </c>
      <c r="H27" s="172">
        <v>470</v>
      </c>
      <c r="I27" s="174">
        <v>501</v>
      </c>
      <c r="J27" s="172"/>
      <c r="K27" s="172">
        <v>433</v>
      </c>
      <c r="L27" s="172">
        <v>480</v>
      </c>
      <c r="M27" s="172">
        <v>502</v>
      </c>
      <c r="N27" s="172"/>
      <c r="O27" s="172" t="s">
        <v>6</v>
      </c>
      <c r="P27" s="172" t="s">
        <v>6</v>
      </c>
      <c r="Q27" s="172" t="s">
        <v>6</v>
      </c>
      <c r="R27" s="150"/>
    </row>
    <row r="28" spans="1:18" ht="12.75" customHeight="1">
      <c r="A28" s="121"/>
      <c r="B28" s="122">
        <v>2006</v>
      </c>
      <c r="C28" s="123">
        <v>490</v>
      </c>
      <c r="D28" s="123">
        <v>542</v>
      </c>
      <c r="E28" s="123">
        <v>531</v>
      </c>
      <c r="F28" s="123"/>
      <c r="G28" s="123">
        <v>457</v>
      </c>
      <c r="H28" s="123">
        <v>509</v>
      </c>
      <c r="I28" s="175">
        <v>501</v>
      </c>
      <c r="J28" s="123"/>
      <c r="K28" s="123">
        <v>505</v>
      </c>
      <c r="L28" s="123">
        <v>552</v>
      </c>
      <c r="M28" s="123">
        <v>517</v>
      </c>
      <c r="N28" s="123"/>
      <c r="O28" s="123" t="s">
        <v>6</v>
      </c>
      <c r="P28" s="123" t="s">
        <v>6</v>
      </c>
      <c r="Q28" s="123" t="s">
        <v>6</v>
      </c>
      <c r="R28" s="150"/>
    </row>
    <row r="29" spans="1:18" ht="12.75" customHeight="1">
      <c r="A29" s="116"/>
      <c r="B29" s="119" t="s">
        <v>32</v>
      </c>
      <c r="C29" s="120">
        <v>553.54966178538677</v>
      </c>
      <c r="D29" s="120">
        <v>606.40682988416904</v>
      </c>
      <c r="E29" s="120">
        <v>543.35020896605181</v>
      </c>
      <c r="F29" s="120"/>
      <c r="G29" s="120">
        <v>516.85425915002349</v>
      </c>
      <c r="H29" s="120">
        <v>557.56631750242707</v>
      </c>
      <c r="I29" s="124">
        <v>523.26401802753958</v>
      </c>
      <c r="J29" s="120"/>
      <c r="K29" s="120">
        <v>561.41005378581224</v>
      </c>
      <c r="L29" s="120">
        <v>615.57606389807415</v>
      </c>
      <c r="M29" s="120">
        <v>529.3552707724441</v>
      </c>
      <c r="N29" s="120"/>
      <c r="O29" s="120" t="s">
        <v>6</v>
      </c>
      <c r="P29" s="120" t="s">
        <v>6</v>
      </c>
      <c r="Q29" s="120" t="s">
        <v>6</v>
      </c>
      <c r="R29" s="150"/>
    </row>
    <row r="30" spans="1:18" ht="12.75" customHeight="1">
      <c r="A30" s="116"/>
      <c r="B30" s="119">
        <v>2008</v>
      </c>
      <c r="C30" s="120">
        <v>642.26874570749578</v>
      </c>
      <c r="D30" s="120">
        <v>661.82275766208249</v>
      </c>
      <c r="E30" s="120">
        <v>646.60012794786951</v>
      </c>
      <c r="F30" s="120"/>
      <c r="G30" s="120">
        <v>600.32295939177459</v>
      </c>
      <c r="H30" s="120">
        <v>605.49443690832595</v>
      </c>
      <c r="I30" s="124">
        <v>628.684472702211</v>
      </c>
      <c r="J30" s="120"/>
      <c r="K30" s="120">
        <v>634.79497919922346</v>
      </c>
      <c r="L30" s="120">
        <v>674.32312179033022</v>
      </c>
      <c r="M30" s="120">
        <v>630.04202619406669</v>
      </c>
      <c r="N30" s="120"/>
      <c r="O30" s="120" t="s">
        <v>6</v>
      </c>
      <c r="P30" s="120" t="s">
        <v>6</v>
      </c>
      <c r="Q30" s="120" t="s">
        <v>6</v>
      </c>
      <c r="R30" s="137"/>
    </row>
    <row r="31" spans="1:18" ht="12.75" customHeight="1">
      <c r="A31" s="116"/>
      <c r="B31" s="119">
        <v>2009</v>
      </c>
      <c r="C31" s="120">
        <v>668.28082634428881</v>
      </c>
      <c r="D31" s="120">
        <v>704.10131814545844</v>
      </c>
      <c r="E31" s="120">
        <v>715.02758528784648</v>
      </c>
      <c r="F31" s="120"/>
      <c r="G31" s="120">
        <v>619.44000442652248</v>
      </c>
      <c r="H31" s="120">
        <v>642.94542489304899</v>
      </c>
      <c r="I31" s="124">
        <v>697.40015266770104</v>
      </c>
      <c r="J31" s="120"/>
      <c r="K31" s="120">
        <v>657.09929941888151</v>
      </c>
      <c r="L31" s="120">
        <v>684.44049085786742</v>
      </c>
      <c r="M31" s="120">
        <v>697.16924307036265</v>
      </c>
      <c r="N31" s="120"/>
      <c r="O31" s="120" t="s">
        <v>6</v>
      </c>
      <c r="P31" s="120" t="s">
        <v>6</v>
      </c>
      <c r="Q31" s="120" t="s">
        <v>6</v>
      </c>
      <c r="R31" s="137"/>
    </row>
    <row r="32" spans="1:18" ht="12.75" customHeight="1">
      <c r="A32" s="116"/>
      <c r="B32" s="119">
        <v>2010</v>
      </c>
      <c r="C32" s="120">
        <v>643.42015479820725</v>
      </c>
      <c r="D32" s="120">
        <v>698.31179626431458</v>
      </c>
      <c r="E32" s="120">
        <v>683.64975000000004</v>
      </c>
      <c r="F32" s="120"/>
      <c r="G32" s="120">
        <v>594.26007842118395</v>
      </c>
      <c r="H32" s="120">
        <v>635.83355459329482</v>
      </c>
      <c r="I32" s="124">
        <v>667.08836611876995</v>
      </c>
      <c r="J32" s="120"/>
      <c r="K32" s="120">
        <v>630.24641118681359</v>
      </c>
      <c r="L32" s="120">
        <v>646.22654770544739</v>
      </c>
      <c r="M32" s="120">
        <v>666.58830000000012</v>
      </c>
      <c r="N32" s="120"/>
      <c r="O32" s="120" t="s">
        <v>6</v>
      </c>
      <c r="P32" s="120" t="s">
        <v>6</v>
      </c>
      <c r="Q32" s="120" t="s">
        <v>6</v>
      </c>
      <c r="R32" s="137"/>
    </row>
    <row r="33" spans="1:18" ht="12.75" customHeight="1">
      <c r="A33" s="116"/>
      <c r="B33" s="119">
        <v>2011</v>
      </c>
      <c r="C33" s="120">
        <v>684.70525076893875</v>
      </c>
      <c r="D33" s="120">
        <v>726.87175627209979</v>
      </c>
      <c r="E33" s="120">
        <v>706.9019012152097</v>
      </c>
      <c r="F33" s="120"/>
      <c r="G33" s="120">
        <v>631.84367899252948</v>
      </c>
      <c r="H33" s="120">
        <v>671.89360969382278</v>
      </c>
      <c r="I33" s="124">
        <v>687.23977071775141</v>
      </c>
      <c r="J33" s="120"/>
      <c r="K33" s="120">
        <v>681.46489183543224</v>
      </c>
      <c r="L33" s="120">
        <v>689.03589322894004</v>
      </c>
      <c r="M33" s="120">
        <v>689.21788024304203</v>
      </c>
      <c r="N33" s="120"/>
      <c r="O33" s="120" t="s">
        <v>6</v>
      </c>
      <c r="P33" s="120" t="s">
        <v>6</v>
      </c>
      <c r="Q33" s="120" t="s">
        <v>6</v>
      </c>
      <c r="R33" s="137"/>
    </row>
    <row r="34" spans="1:18" ht="12.75" customHeight="1">
      <c r="A34" s="116"/>
      <c r="B34" s="119">
        <v>2012</v>
      </c>
      <c r="C34" s="120">
        <v>719.84625732837287</v>
      </c>
      <c r="D34" s="120">
        <v>782.23940785124387</v>
      </c>
      <c r="E34" s="120">
        <v>757.89997288268717</v>
      </c>
      <c r="F34" s="120"/>
      <c r="G34" s="120">
        <v>659.9878230781128</v>
      </c>
      <c r="H34" s="120">
        <v>719.37666239459577</v>
      </c>
      <c r="I34" s="124">
        <v>733.17212353795549</v>
      </c>
      <c r="J34" s="120"/>
      <c r="K34" s="120">
        <v>715.12962602465507</v>
      </c>
      <c r="L34" s="120">
        <v>710.82205688231261</v>
      </c>
      <c r="M34" s="120">
        <v>735.61179096895307</v>
      </c>
      <c r="N34" s="120"/>
      <c r="O34" s="120" t="s">
        <v>6</v>
      </c>
      <c r="P34" s="120" t="s">
        <v>6</v>
      </c>
      <c r="Q34" s="120" t="s">
        <v>6</v>
      </c>
      <c r="R34" s="137"/>
    </row>
    <row r="35" spans="1:18" ht="12.75" customHeight="1">
      <c r="A35" s="116"/>
      <c r="B35" s="119">
        <v>2013</v>
      </c>
      <c r="C35" s="120">
        <v>760.70009460737924</v>
      </c>
      <c r="D35" s="120">
        <v>811.46641438032157</v>
      </c>
      <c r="E35" s="120">
        <v>748.16461684011347</v>
      </c>
      <c r="F35" s="120"/>
      <c r="G35" s="120">
        <v>699.06338694418162</v>
      </c>
      <c r="H35" s="120">
        <v>761.55156102175965</v>
      </c>
      <c r="I35" s="124">
        <v>727.82403027436135</v>
      </c>
      <c r="J35" s="120"/>
      <c r="K35" s="120">
        <v>763.59508041627237</v>
      </c>
      <c r="L35" s="120">
        <v>786.85903500473046</v>
      </c>
      <c r="M35" s="120">
        <v>723.43424787133392</v>
      </c>
      <c r="N35" s="120"/>
      <c r="O35" s="120" t="s">
        <v>6</v>
      </c>
      <c r="P35" s="120" t="s">
        <v>6</v>
      </c>
      <c r="Q35" s="120" t="s">
        <v>6</v>
      </c>
      <c r="R35" s="137"/>
    </row>
    <row r="36" spans="1:18" ht="12.75" customHeight="1">
      <c r="A36" s="116"/>
      <c r="B36" s="119" t="s">
        <v>38</v>
      </c>
      <c r="C36" s="120">
        <v>774.39650598654657</v>
      </c>
      <c r="D36" s="120">
        <v>826.73765615130662</v>
      </c>
      <c r="E36" s="120">
        <v>791.54127693653436</v>
      </c>
      <c r="F36" s="120"/>
      <c r="G36" s="120">
        <v>705.82105001975003</v>
      </c>
      <c r="H36" s="120">
        <v>769.39219528756576</v>
      </c>
      <c r="I36" s="124">
        <v>758.49705166641752</v>
      </c>
      <c r="J36" s="120"/>
      <c r="K36" s="120">
        <v>774.79164009345493</v>
      </c>
      <c r="L36" s="120">
        <v>810.11432497109013</v>
      </c>
      <c r="M36" s="120">
        <v>767.03858615866568</v>
      </c>
      <c r="N36" s="120"/>
      <c r="O36" s="120" t="s">
        <v>6</v>
      </c>
      <c r="P36" s="120" t="s">
        <v>6</v>
      </c>
      <c r="Q36" s="120" t="s">
        <v>6</v>
      </c>
      <c r="R36" s="137"/>
    </row>
    <row r="37" spans="1:18" ht="12.75" customHeight="1">
      <c r="A37" s="116"/>
      <c r="B37" s="119" t="s">
        <v>48</v>
      </c>
      <c r="C37" s="120">
        <v>764.35697893250051</v>
      </c>
      <c r="D37" s="120">
        <v>820.43562741759376</v>
      </c>
      <c r="E37" s="120">
        <v>733.38501347201816</v>
      </c>
      <c r="F37" s="120"/>
      <c r="G37" s="120">
        <v>694.04569029012191</v>
      </c>
      <c r="H37" s="120">
        <v>763.52469030113059</v>
      </c>
      <c r="I37" s="124">
        <v>717.64677941628179</v>
      </c>
      <c r="J37" s="120"/>
      <c r="K37" s="120">
        <v>768.21063300257413</v>
      </c>
      <c r="L37" s="120">
        <v>803.81086905239295</v>
      </c>
      <c r="M37" s="120">
        <v>710.4057018109246</v>
      </c>
      <c r="N37" s="120"/>
      <c r="O37" s="120" t="s">
        <v>6</v>
      </c>
      <c r="P37" s="120" t="s">
        <v>6</v>
      </c>
      <c r="Q37" s="120" t="s">
        <v>6</v>
      </c>
      <c r="R37" s="137"/>
    </row>
    <row r="38" spans="1:18" ht="12.75" customHeight="1">
      <c r="A38" s="116"/>
      <c r="B38" s="119">
        <v>2016</v>
      </c>
      <c r="C38" s="120">
        <v>758.58152997779541</v>
      </c>
      <c r="D38" s="120">
        <v>812.95606403877161</v>
      </c>
      <c r="E38" s="120">
        <v>646.25691659805977</v>
      </c>
      <c r="F38" s="120"/>
      <c r="G38" s="120">
        <v>678.82995850491852</v>
      </c>
      <c r="H38" s="120">
        <v>749.32198331857489</v>
      </c>
      <c r="I38" s="124">
        <v>616.99798891264049</v>
      </c>
      <c r="J38" s="120"/>
      <c r="K38" s="120">
        <v>761.3570957644788</v>
      </c>
      <c r="L38" s="120">
        <v>797.03067603123441</v>
      </c>
      <c r="M38" s="120">
        <v>618.46456730753641</v>
      </c>
      <c r="N38" s="120"/>
      <c r="O38" s="120" t="s">
        <v>6</v>
      </c>
      <c r="P38" s="120" t="s">
        <v>6</v>
      </c>
      <c r="Q38" s="120" t="s">
        <v>6</v>
      </c>
      <c r="R38" s="137"/>
    </row>
    <row r="39" spans="1:18" ht="12.75" customHeight="1">
      <c r="A39" s="116"/>
      <c r="B39" s="119">
        <v>2017</v>
      </c>
      <c r="C39" s="120">
        <v>811.29060891176982</v>
      </c>
      <c r="D39" s="120">
        <v>856.55955973726259</v>
      </c>
      <c r="E39" s="120">
        <v>613.34990236108649</v>
      </c>
      <c r="F39" s="120"/>
      <c r="G39" s="120">
        <v>717.20220131368717</v>
      </c>
      <c r="H39" s="120">
        <v>778.44842890111852</v>
      </c>
      <c r="I39" s="124">
        <v>608.0241434404403</v>
      </c>
      <c r="J39" s="120"/>
      <c r="K39" s="120">
        <v>701.22492455174859</v>
      </c>
      <c r="L39" s="120">
        <v>756.25776673175938</v>
      </c>
      <c r="M39" s="120">
        <v>623.11379371560452</v>
      </c>
      <c r="N39" s="120"/>
      <c r="O39" s="120">
        <f>calc!AF67</f>
        <v>737.72686650885271</v>
      </c>
      <c r="P39" s="120">
        <f>calc!AG67</f>
        <v>789.0084312924497</v>
      </c>
      <c r="Q39" s="120">
        <f>calc!AH67</f>
        <v>617.30925017388665</v>
      </c>
      <c r="R39" s="137"/>
    </row>
    <row r="40" spans="1:18" ht="12.75" customHeight="1">
      <c r="A40" s="116"/>
      <c r="B40" s="119">
        <v>2018</v>
      </c>
      <c r="C40" s="120">
        <v>861.34119649775198</v>
      </c>
      <c r="D40" s="120">
        <v>901.02869558294572</v>
      </c>
      <c r="E40" s="120">
        <v>664.23325206958748</v>
      </c>
      <c r="F40" s="120"/>
      <c r="G40" s="120">
        <v>783.33768751962191</v>
      </c>
      <c r="H40" s="120">
        <v>838.32967971764219</v>
      </c>
      <c r="I40" s="124">
        <v>637.88861275445004</v>
      </c>
      <c r="J40" s="120"/>
      <c r="K40" s="120">
        <v>684.90004098624263</v>
      </c>
      <c r="L40" s="120">
        <v>752.19045473614108</v>
      </c>
      <c r="M40" s="120">
        <v>689.47256353091132</v>
      </c>
      <c r="N40" s="120"/>
      <c r="O40" s="120">
        <f>calc!AF68</f>
        <v>778.52168860155359</v>
      </c>
      <c r="P40" s="120">
        <f>calc!AG68</f>
        <v>821.20222607939843</v>
      </c>
      <c r="Q40" s="120">
        <f>calc!AH68</f>
        <v>667.26417983868089</v>
      </c>
      <c r="R40" s="137"/>
    </row>
    <row r="41" spans="1:18" ht="12.75" customHeight="1">
      <c r="A41" s="116"/>
      <c r="B41" s="119" t="s">
        <v>66</v>
      </c>
      <c r="C41" s="120">
        <f>calc!T69</f>
        <v>899.32732292430262</v>
      </c>
      <c r="D41" s="120">
        <f>calc!U69</f>
        <v>960.24191849037356</v>
      </c>
      <c r="E41" s="120">
        <f>calc!V69</f>
        <v>713.41779092983404</v>
      </c>
      <c r="F41" s="120"/>
      <c r="G41" s="120">
        <f>calc!X69</f>
        <v>824.52042900004642</v>
      </c>
      <c r="H41" s="120">
        <f>calc!Y69</f>
        <v>873.81294703502522</v>
      </c>
      <c r="I41" s="124">
        <f>calc!Z69</f>
        <v>692.64221243820191</v>
      </c>
      <c r="J41" s="120"/>
      <c r="K41" s="120">
        <f>calc!AB69</f>
        <v>769.13689718563307</v>
      </c>
      <c r="L41" s="120">
        <f>calc!AC69</f>
        <v>800.3009733929897</v>
      </c>
      <c r="M41" s="120">
        <f>calc!AD69</f>
        <v>719.98305574524807</v>
      </c>
      <c r="N41" s="120"/>
      <c r="O41" s="120">
        <f>calc!AF69</f>
        <v>859.79652144894419</v>
      </c>
      <c r="P41" s="120">
        <f>calc!AG69</f>
        <v>827.38250691026701</v>
      </c>
      <c r="Q41" s="120">
        <f>calc!AH69</f>
        <v>837.27110950418364</v>
      </c>
      <c r="R41" s="137"/>
    </row>
    <row r="42" spans="1:18" ht="12.75" customHeight="1">
      <c r="A42" s="125" t="s">
        <v>3</v>
      </c>
      <c r="B42" s="153"/>
      <c r="C42" s="154"/>
      <c r="D42" s="154"/>
      <c r="E42" s="154"/>
      <c r="F42" s="154"/>
      <c r="G42" s="154"/>
      <c r="H42" s="154"/>
      <c r="I42" s="155"/>
      <c r="J42" s="154"/>
      <c r="K42" s="154"/>
      <c r="L42" s="154"/>
      <c r="M42" s="154"/>
      <c r="N42" s="94"/>
      <c r="O42" s="128"/>
      <c r="P42" s="128"/>
      <c r="Q42" s="128"/>
      <c r="R42" s="137"/>
    </row>
    <row r="43" spans="1:18" ht="12.75" customHeight="1" thickBot="1">
      <c r="A43" s="132"/>
      <c r="B43" s="133" t="s">
        <v>67</v>
      </c>
      <c r="C43" s="134">
        <f>calc!T71</f>
        <v>4.6465620388586766</v>
      </c>
      <c r="D43" s="134">
        <f>calc!U71</f>
        <v>6.8130790631190123</v>
      </c>
      <c r="E43" s="134">
        <f>calc!V71</f>
        <v>7.6479388148385095</v>
      </c>
      <c r="F43" s="134"/>
      <c r="G43" s="134">
        <f>calc!X71</f>
        <v>5.4957089744553347</v>
      </c>
      <c r="H43" s="134">
        <f>calc!Y71</f>
        <v>4.46866128206314</v>
      </c>
      <c r="I43" s="134">
        <f>calc!Z71</f>
        <v>8.8294670570784888</v>
      </c>
      <c r="J43" s="134"/>
      <c r="K43" s="134">
        <f>calc!AB71</f>
        <v>12.553459922085796</v>
      </c>
      <c r="L43" s="134">
        <f>calc!AC71</f>
        <v>6.6370011487744813</v>
      </c>
      <c r="M43" s="134">
        <f>calc!AD71</f>
        <v>4.6616755374771843</v>
      </c>
      <c r="N43" s="1"/>
      <c r="O43" s="134">
        <f>calc!AF71</f>
        <v>10.439636305236828</v>
      </c>
      <c r="P43" s="134">
        <f>calc!AG71</f>
        <v>0.75258939084646836</v>
      </c>
      <c r="Q43" s="134">
        <f>calc!AH71</f>
        <v>25.478204105996515</v>
      </c>
      <c r="R43" s="137"/>
    </row>
    <row r="44" spans="1:18" ht="12" customHeight="1" thickTop="1">
      <c r="A44" s="156"/>
      <c r="B44" s="106"/>
      <c r="C44" s="106"/>
      <c r="D44" s="106"/>
      <c r="E44" s="106"/>
      <c r="F44" s="106"/>
      <c r="G44" s="106"/>
      <c r="H44" s="106"/>
      <c r="I44" s="106"/>
      <c r="J44" s="106"/>
      <c r="K44" s="106"/>
      <c r="L44" s="106"/>
      <c r="M44" s="117"/>
      <c r="N44" s="120"/>
      <c r="O44" s="130"/>
      <c r="P44" s="130"/>
      <c r="Q44" s="117"/>
      <c r="R44" s="135"/>
    </row>
    <row r="45" spans="1:18" ht="48" customHeight="1">
      <c r="B45" s="281" t="s">
        <v>60</v>
      </c>
      <c r="C45" s="281"/>
      <c r="D45" s="281"/>
      <c r="E45" s="281"/>
      <c r="F45" s="281"/>
      <c r="G45" s="281"/>
      <c r="H45" s="281"/>
      <c r="I45" s="281"/>
      <c r="J45" s="281"/>
      <c r="K45" s="281"/>
      <c r="L45" s="281"/>
      <c r="M45" s="281"/>
      <c r="N45" s="120"/>
      <c r="O45" s="169"/>
      <c r="P45" s="169"/>
      <c r="Q45" s="169"/>
      <c r="R45" s="99"/>
    </row>
    <row r="46" spans="1:18" ht="12" customHeight="1">
      <c r="B46" s="282" t="s">
        <v>58</v>
      </c>
      <c r="C46" s="282"/>
      <c r="D46" s="282"/>
      <c r="E46" s="282"/>
      <c r="F46" s="282"/>
      <c r="G46" s="282"/>
      <c r="H46" s="282"/>
      <c r="I46" s="282"/>
      <c r="J46" s="282"/>
      <c r="K46" s="282"/>
      <c r="L46" s="282"/>
      <c r="M46" s="282"/>
      <c r="N46" s="120"/>
      <c r="O46" s="170"/>
      <c r="P46" s="170"/>
      <c r="Q46" s="170"/>
      <c r="R46" s="4"/>
    </row>
    <row r="47" spans="1:18" ht="24" customHeight="1">
      <c r="B47" s="281" t="s">
        <v>59</v>
      </c>
      <c r="C47" s="281"/>
      <c r="D47" s="281"/>
      <c r="E47" s="281"/>
      <c r="F47" s="281"/>
      <c r="G47" s="281"/>
      <c r="H47" s="281"/>
      <c r="I47" s="281"/>
      <c r="J47" s="281"/>
      <c r="K47" s="281"/>
      <c r="L47" s="281"/>
      <c r="M47" s="281"/>
      <c r="N47" s="120"/>
      <c r="O47" s="169"/>
      <c r="P47" s="169"/>
      <c r="Q47" s="169"/>
      <c r="R47" s="99"/>
    </row>
    <row r="48" spans="1:18" ht="12" customHeight="1">
      <c r="B48" s="90" t="s">
        <v>53</v>
      </c>
      <c r="C48" s="9"/>
      <c r="D48" s="9"/>
      <c r="E48" s="9"/>
      <c r="F48" s="9"/>
      <c r="G48" s="9"/>
      <c r="H48" s="9"/>
      <c r="I48" s="9"/>
      <c r="J48" s="9"/>
      <c r="K48" s="9"/>
      <c r="L48" s="9"/>
      <c r="N48" s="120"/>
      <c r="O48" s="171"/>
      <c r="P48" s="171"/>
      <c r="Q48" s="171"/>
      <c r="R48"/>
    </row>
    <row r="49" spans="1:18" ht="24" customHeight="1">
      <c r="B49" s="281" t="s">
        <v>56</v>
      </c>
      <c r="C49" s="281"/>
      <c r="D49" s="281"/>
      <c r="E49" s="281"/>
      <c r="F49" s="281"/>
      <c r="G49" s="281"/>
      <c r="H49" s="281"/>
      <c r="I49" s="281"/>
      <c r="J49" s="281"/>
      <c r="K49" s="281"/>
      <c r="L49" s="281"/>
      <c r="M49" s="281"/>
      <c r="N49" s="120"/>
      <c r="O49" s="169"/>
      <c r="P49" s="169"/>
      <c r="Q49" s="169"/>
      <c r="R49" s="99"/>
    </row>
    <row r="50" spans="1:18" ht="12" customHeight="1">
      <c r="B50" s="4"/>
      <c r="C50" s="9"/>
      <c r="D50" s="9"/>
      <c r="E50" s="9"/>
      <c r="F50" s="9"/>
      <c r="G50" s="9"/>
      <c r="H50" s="9"/>
      <c r="I50" s="9"/>
      <c r="J50" s="9"/>
      <c r="K50" s="9"/>
      <c r="L50" s="9"/>
      <c r="M50" s="9"/>
      <c r="N50" s="120"/>
      <c r="O50" s="9"/>
      <c r="P50" s="9"/>
      <c r="Q50" s="9"/>
      <c r="R50" s="22"/>
    </row>
    <row r="51" spans="1:18" ht="12" customHeight="1">
      <c r="B51" s="282" t="s">
        <v>54</v>
      </c>
      <c r="C51" s="282"/>
      <c r="D51" s="282"/>
      <c r="E51" s="282"/>
      <c r="F51" s="282"/>
      <c r="G51" s="282"/>
      <c r="H51" s="282"/>
      <c r="I51" s="282"/>
      <c r="J51" s="282"/>
      <c r="K51" s="282"/>
      <c r="L51" s="282"/>
      <c r="M51" s="282"/>
      <c r="N51" s="120"/>
      <c r="O51" s="170"/>
      <c r="P51" s="170"/>
      <c r="Q51" s="170"/>
      <c r="R51" s="4"/>
    </row>
    <row r="52" spans="1:18" ht="12" customHeight="1">
      <c r="B52" s="280" t="s">
        <v>55</v>
      </c>
      <c r="C52" s="280"/>
      <c r="D52" s="280"/>
      <c r="E52" s="280"/>
      <c r="F52" s="280"/>
      <c r="G52" s="280"/>
      <c r="H52" s="280"/>
      <c r="I52" s="280"/>
      <c r="J52" s="280"/>
      <c r="K52" s="280"/>
      <c r="L52" s="280"/>
      <c r="M52" s="280"/>
      <c r="N52" s="120"/>
      <c r="O52" s="168"/>
      <c r="P52" s="168"/>
      <c r="Q52" s="168"/>
      <c r="R52" s="101"/>
    </row>
    <row r="53" spans="1:18" ht="12" customHeight="1">
      <c r="N53" s="120"/>
    </row>
    <row r="54" spans="1:18" ht="12" customHeight="1">
      <c r="A54" s="90" t="s">
        <v>37</v>
      </c>
      <c r="N54" s="120"/>
    </row>
    <row r="55" spans="1:18" ht="12" customHeight="1">
      <c r="N55" s="120"/>
    </row>
    <row r="56" spans="1:18" ht="12" customHeight="1">
      <c r="N56" s="123"/>
    </row>
    <row r="57" spans="1:18" ht="12" customHeight="1">
      <c r="N57" s="120"/>
    </row>
    <row r="58" spans="1:18" ht="12" customHeight="1">
      <c r="N58" s="120"/>
    </row>
    <row r="59" spans="1:18">
      <c r="N59" s="120"/>
    </row>
    <row r="60" spans="1:18">
      <c r="N60" s="120"/>
    </row>
    <row r="61" spans="1:18">
      <c r="N61" s="120"/>
    </row>
    <row r="62" spans="1:18">
      <c r="N62" s="120"/>
    </row>
    <row r="63" spans="1:18">
      <c r="N63" s="120"/>
    </row>
    <row r="64" spans="1:18">
      <c r="N64" s="120"/>
    </row>
    <row r="65" spans="14:14">
      <c r="N65" s="120"/>
    </row>
    <row r="66" spans="14:14">
      <c r="N66" s="120"/>
    </row>
    <row r="67" spans="14:14">
      <c r="N67" s="120"/>
    </row>
    <row r="68" spans="14:14">
      <c r="N68" s="120"/>
    </row>
    <row r="69" spans="14:14">
      <c r="N69" s="120"/>
    </row>
    <row r="70" spans="14:14">
      <c r="N70" s="128"/>
    </row>
    <row r="71" spans="14:14" ht="13.8" thickBot="1">
      <c r="N71" s="134"/>
    </row>
    <row r="72" spans="14:14" ht="13.8" thickTop="1">
      <c r="N72" s="130"/>
    </row>
    <row r="73" spans="14:14">
      <c r="N73" s="169"/>
    </row>
    <row r="74" spans="14:14">
      <c r="N74" s="170"/>
    </row>
    <row r="75" spans="14:14">
      <c r="N75" s="169"/>
    </row>
    <row r="76" spans="14:14">
      <c r="N76" s="171"/>
    </row>
    <row r="77" spans="14:14">
      <c r="N77" s="169"/>
    </row>
    <row r="78" spans="14:14">
      <c r="N78" s="9"/>
    </row>
    <row r="79" spans="14:14">
      <c r="N79" s="170"/>
    </row>
    <row r="80" spans="14:14">
      <c r="N80" s="168"/>
    </row>
  </sheetData>
  <mergeCells count="10">
    <mergeCell ref="O4:Q4"/>
    <mergeCell ref="B52:M52"/>
    <mergeCell ref="C4:E4"/>
    <mergeCell ref="G4:I4"/>
    <mergeCell ref="K4:M4"/>
    <mergeCell ref="B45:M45"/>
    <mergeCell ref="B46:M46"/>
    <mergeCell ref="B47:M47"/>
    <mergeCell ref="B49:M49"/>
    <mergeCell ref="B51:M51"/>
  </mergeCells>
  <phoneticPr fontId="0" type="noConversion"/>
  <hyperlinks>
    <hyperlink ref="A54" location="Contents!A1" display="Return to Contents Page" xr:uid="{00000000-0004-0000-0400-000000000000}"/>
    <hyperlink ref="B48" r:id="rId1" xr:uid="{00000000-0004-0000-0400-000001000000}"/>
  </hyperlinks>
  <pageMargins left="0.78740157480314965" right="0.19685039370078741" top="0.78740157480314965" bottom="0" header="0.51181102362204722" footer="0.51181102362204722"/>
  <pageSetup paperSize="9" orientation="portrait" horizontalDpi="4294967292"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tint="0.39997558519241921"/>
  </sheetPr>
  <dimension ref="A1:AA56"/>
  <sheetViews>
    <sheetView workbookViewId="0">
      <selection sqref="A1:M1"/>
    </sheetView>
  </sheetViews>
  <sheetFormatPr defaultColWidth="9.109375" defaultRowHeight="13.2"/>
  <cols>
    <col min="1" max="1" width="4" style="36" customWidth="1"/>
    <col min="2" max="2" width="6.5546875" style="64" customWidth="1"/>
    <col min="3" max="4" width="8" style="36" customWidth="1"/>
    <col min="5" max="5" width="7.77734375" style="36" customWidth="1"/>
    <col min="6" max="6" width="1.33203125" style="36" customWidth="1"/>
    <col min="7" max="9" width="8" style="36" customWidth="1"/>
    <col min="10" max="10" width="1.33203125" style="36" customWidth="1"/>
    <col min="11" max="11" width="8" style="36" customWidth="1"/>
    <col min="12" max="12" width="8.109375" style="36" customWidth="1"/>
    <col min="13" max="13" width="7.77734375" style="36" customWidth="1"/>
    <col min="14" max="14" width="0.77734375" style="36" hidden="1" customWidth="1"/>
    <col min="15" max="16384" width="9.109375" style="36"/>
  </cols>
  <sheetData>
    <row r="1" spans="1:25" ht="33.75" customHeight="1">
      <c r="A1" s="285" t="s">
        <v>34</v>
      </c>
      <c r="B1" s="286"/>
      <c r="C1" s="286"/>
      <c r="D1" s="286"/>
      <c r="E1" s="286"/>
      <c r="F1" s="286"/>
      <c r="G1" s="286"/>
      <c r="H1" s="286"/>
      <c r="I1" s="286"/>
      <c r="J1" s="286"/>
      <c r="K1" s="286"/>
      <c r="L1" s="286"/>
      <c r="M1" s="286"/>
    </row>
    <row r="2" spans="1:25" ht="6.75" customHeight="1">
      <c r="A2" s="61"/>
      <c r="B2" s="62"/>
      <c r="C2" s="62"/>
      <c r="D2" s="62"/>
      <c r="E2" s="62"/>
      <c r="F2" s="62"/>
      <c r="G2" s="62"/>
      <c r="H2" s="62"/>
      <c r="I2" s="62"/>
      <c r="J2" s="62"/>
      <c r="K2" s="62"/>
      <c r="L2" s="62"/>
      <c r="M2" s="62"/>
    </row>
    <row r="3" spans="1:25" ht="13.8" thickBot="1">
      <c r="A3" s="63"/>
      <c r="E3" s="63"/>
      <c r="F3" s="63"/>
      <c r="G3" s="63"/>
      <c r="H3" s="63"/>
      <c r="I3" s="63"/>
      <c r="J3" s="63"/>
      <c r="M3" s="65" t="s">
        <v>4</v>
      </c>
    </row>
    <row r="4" spans="1:25" s="37" customFormat="1" ht="14.4" thickTop="1">
      <c r="B4" s="66"/>
      <c r="C4" s="287" t="s">
        <v>15</v>
      </c>
      <c r="D4" s="287"/>
      <c r="E4" s="288"/>
      <c r="F4" s="67"/>
      <c r="G4" s="288" t="s">
        <v>35</v>
      </c>
      <c r="H4" s="288"/>
      <c r="I4" s="288"/>
      <c r="J4" s="67"/>
      <c r="K4" s="287" t="s">
        <v>14</v>
      </c>
      <c r="L4" s="287"/>
      <c r="M4" s="287"/>
    </row>
    <row r="5" spans="1:25" s="37" customFormat="1" ht="22.8">
      <c r="A5" s="68"/>
      <c r="B5" s="69"/>
      <c r="C5" s="70" t="s">
        <v>0</v>
      </c>
      <c r="D5" s="70" t="s">
        <v>1</v>
      </c>
      <c r="E5" s="70" t="s">
        <v>2</v>
      </c>
      <c r="F5" s="71"/>
      <c r="G5" s="71" t="s">
        <v>0</v>
      </c>
      <c r="H5" s="71" t="s">
        <v>1</v>
      </c>
      <c r="I5" s="71" t="s">
        <v>2</v>
      </c>
      <c r="J5" s="71"/>
      <c r="K5" s="71" t="s">
        <v>0</v>
      </c>
      <c r="L5" s="71" t="s">
        <v>1</v>
      </c>
      <c r="M5" s="71" t="s">
        <v>2</v>
      </c>
    </row>
    <row r="6" spans="1:25" s="37" customFormat="1" ht="12">
      <c r="A6" s="72" t="s">
        <v>5</v>
      </c>
      <c r="B6" s="73"/>
      <c r="C6" s="74"/>
      <c r="D6" s="74"/>
      <c r="E6" s="74"/>
      <c r="F6" s="74"/>
      <c r="G6" s="74"/>
      <c r="H6" s="74"/>
      <c r="I6" s="74"/>
      <c r="J6" s="74"/>
      <c r="K6" s="74"/>
      <c r="L6" s="74"/>
      <c r="M6" s="74"/>
    </row>
    <row r="7" spans="1:25" s="37" customFormat="1" ht="10.5" customHeight="1">
      <c r="A7" s="72"/>
      <c r="B7" s="75">
        <v>1996</v>
      </c>
      <c r="C7" s="76">
        <v>295</v>
      </c>
      <c r="D7" s="76">
        <v>297</v>
      </c>
      <c r="E7" s="76">
        <v>362</v>
      </c>
      <c r="F7" s="76"/>
      <c r="G7" s="76">
        <v>289</v>
      </c>
      <c r="H7" s="76">
        <v>292</v>
      </c>
      <c r="I7" s="76">
        <v>362</v>
      </c>
      <c r="J7" s="76"/>
      <c r="K7" s="76">
        <v>315</v>
      </c>
      <c r="L7" s="76">
        <v>313</v>
      </c>
      <c r="M7" s="76">
        <v>389</v>
      </c>
    </row>
    <row r="8" spans="1:25" s="37" customFormat="1" ht="10.5" customHeight="1">
      <c r="A8" s="72"/>
      <c r="B8" s="75">
        <v>1997</v>
      </c>
      <c r="C8" s="76">
        <v>283</v>
      </c>
      <c r="D8" s="76">
        <v>283</v>
      </c>
      <c r="E8" s="76">
        <v>352</v>
      </c>
      <c r="F8" s="76"/>
      <c r="G8" s="76">
        <v>275</v>
      </c>
      <c r="H8" s="76">
        <v>278</v>
      </c>
      <c r="I8" s="76">
        <v>352</v>
      </c>
      <c r="J8" s="76"/>
      <c r="K8" s="76">
        <v>300</v>
      </c>
      <c r="L8" s="76">
        <v>296</v>
      </c>
      <c r="M8" s="76">
        <v>375</v>
      </c>
    </row>
    <row r="9" spans="1:25" s="37" customFormat="1" ht="10.5" customHeight="1">
      <c r="A9" s="72"/>
      <c r="B9" s="75">
        <v>1998</v>
      </c>
      <c r="C9" s="76">
        <v>266</v>
      </c>
      <c r="D9" s="76">
        <v>275</v>
      </c>
      <c r="E9" s="76">
        <v>326</v>
      </c>
      <c r="F9" s="76"/>
      <c r="G9" s="76">
        <v>256</v>
      </c>
      <c r="H9" s="76">
        <v>270</v>
      </c>
      <c r="I9" s="76">
        <v>317</v>
      </c>
      <c r="J9" s="76"/>
      <c r="K9" s="76">
        <v>283</v>
      </c>
      <c r="L9" s="76">
        <v>288</v>
      </c>
      <c r="M9" s="76">
        <v>345</v>
      </c>
    </row>
    <row r="10" spans="1:25" s="37" customFormat="1" ht="10.5" customHeight="1">
      <c r="A10" s="72"/>
      <c r="B10" s="75">
        <v>1999</v>
      </c>
      <c r="C10" s="76">
        <v>260</v>
      </c>
      <c r="D10" s="76">
        <v>273</v>
      </c>
      <c r="E10" s="76">
        <v>326</v>
      </c>
      <c r="F10" s="76"/>
      <c r="G10" s="76">
        <v>251</v>
      </c>
      <c r="H10" s="76">
        <v>264</v>
      </c>
      <c r="I10" s="76">
        <v>317</v>
      </c>
      <c r="J10" s="76"/>
      <c r="K10" s="76">
        <v>279</v>
      </c>
      <c r="L10" s="76">
        <v>285</v>
      </c>
      <c r="M10" s="76">
        <v>345</v>
      </c>
    </row>
    <row r="11" spans="1:25" s="37" customFormat="1" ht="10.5" customHeight="1">
      <c r="A11" s="72"/>
      <c r="B11" s="75">
        <v>2000</v>
      </c>
      <c r="C11" s="76">
        <v>253</v>
      </c>
      <c r="D11" s="76">
        <v>269</v>
      </c>
      <c r="E11" s="76">
        <v>308</v>
      </c>
      <c r="F11" s="76"/>
      <c r="G11" s="76">
        <v>243</v>
      </c>
      <c r="H11" s="76">
        <v>259</v>
      </c>
      <c r="I11" s="76">
        <v>299</v>
      </c>
      <c r="J11" s="76"/>
      <c r="K11" s="76">
        <v>272</v>
      </c>
      <c r="L11" s="76">
        <v>280</v>
      </c>
      <c r="M11" s="76">
        <v>314</v>
      </c>
      <c r="P11" s="77"/>
      <c r="Q11" s="77"/>
      <c r="R11" s="77"/>
      <c r="S11" s="77"/>
      <c r="T11" s="77"/>
      <c r="U11" s="77"/>
      <c r="V11" s="77"/>
      <c r="W11" s="77"/>
      <c r="X11" s="77"/>
      <c r="Y11" s="77"/>
    </row>
    <row r="12" spans="1:25" s="37" customFormat="1" ht="10.5" customHeight="1">
      <c r="A12" s="72"/>
      <c r="B12" s="75">
        <v>2001</v>
      </c>
      <c r="C12" s="76">
        <v>246</v>
      </c>
      <c r="D12" s="76">
        <v>267</v>
      </c>
      <c r="E12" s="76">
        <v>317</v>
      </c>
      <c r="F12" s="76"/>
      <c r="G12" s="76">
        <v>236</v>
      </c>
      <c r="H12" s="76">
        <v>255</v>
      </c>
      <c r="I12" s="76">
        <v>307</v>
      </c>
      <c r="J12" s="76"/>
      <c r="K12" s="76">
        <v>263</v>
      </c>
      <c r="L12" s="76">
        <v>276</v>
      </c>
      <c r="M12" s="76">
        <v>329</v>
      </c>
    </row>
    <row r="13" spans="1:25" s="37" customFormat="1" ht="10.5" customHeight="1">
      <c r="A13" s="72"/>
      <c r="B13" s="75">
        <v>2002</v>
      </c>
      <c r="C13" s="76">
        <v>244</v>
      </c>
      <c r="D13" s="76">
        <v>267</v>
      </c>
      <c r="E13" s="76">
        <v>325</v>
      </c>
      <c r="F13" s="76"/>
      <c r="G13" s="76">
        <v>234</v>
      </c>
      <c r="H13" s="76">
        <v>256</v>
      </c>
      <c r="I13" s="76">
        <v>315</v>
      </c>
      <c r="J13" s="76"/>
      <c r="K13" s="76">
        <v>261</v>
      </c>
      <c r="L13" s="76">
        <v>277</v>
      </c>
      <c r="M13" s="76">
        <v>321</v>
      </c>
    </row>
    <row r="14" spans="1:25" s="37" customFormat="1" ht="10.5" customHeight="1">
      <c r="A14" s="72"/>
      <c r="B14" s="75">
        <v>2003</v>
      </c>
      <c r="C14" s="76">
        <v>245</v>
      </c>
      <c r="D14" s="76">
        <v>268</v>
      </c>
      <c r="E14" s="76">
        <v>325</v>
      </c>
      <c r="F14" s="76"/>
      <c r="G14" s="76">
        <v>235</v>
      </c>
      <c r="H14" s="76">
        <v>259</v>
      </c>
      <c r="I14" s="76">
        <v>315</v>
      </c>
      <c r="J14" s="76"/>
      <c r="K14" s="76">
        <v>261</v>
      </c>
      <c r="L14" s="76">
        <v>280</v>
      </c>
      <c r="M14" s="76">
        <v>320</v>
      </c>
    </row>
    <row r="15" spans="1:25" s="37" customFormat="1" ht="10.5" customHeight="1">
      <c r="A15" s="72"/>
      <c r="B15" s="75">
        <v>2004</v>
      </c>
      <c r="C15" s="76">
        <v>251</v>
      </c>
      <c r="D15" s="76">
        <v>286</v>
      </c>
      <c r="E15" s="76">
        <v>329</v>
      </c>
      <c r="F15" s="76"/>
      <c r="G15" s="76">
        <v>239</v>
      </c>
      <c r="H15" s="76">
        <v>272</v>
      </c>
      <c r="I15" s="76">
        <v>319</v>
      </c>
      <c r="J15" s="76"/>
      <c r="K15" s="76">
        <v>267</v>
      </c>
      <c r="L15" s="76">
        <v>298</v>
      </c>
      <c r="M15" s="76">
        <v>325</v>
      </c>
    </row>
    <row r="16" spans="1:25" s="37" customFormat="1" ht="10.5" customHeight="1">
      <c r="A16" s="72"/>
      <c r="B16" s="75">
        <v>2005</v>
      </c>
      <c r="C16" s="76">
        <v>281</v>
      </c>
      <c r="D16" s="76">
        <v>313</v>
      </c>
      <c r="E16" s="76">
        <v>338</v>
      </c>
      <c r="F16" s="76"/>
      <c r="G16" s="76">
        <v>265</v>
      </c>
      <c r="H16" s="76">
        <v>293</v>
      </c>
      <c r="I16" s="76">
        <v>325</v>
      </c>
      <c r="J16" s="76"/>
      <c r="K16" s="76">
        <v>301</v>
      </c>
      <c r="L16" s="76">
        <v>316</v>
      </c>
      <c r="M16" s="76">
        <v>330</v>
      </c>
    </row>
    <row r="17" spans="1:27" s="37" customFormat="1" ht="10.5" customHeight="1">
      <c r="A17" s="78"/>
      <c r="B17" s="79">
        <v>2006</v>
      </c>
      <c r="C17" s="80">
        <v>335</v>
      </c>
      <c r="D17" s="80">
        <v>362</v>
      </c>
      <c r="E17" s="80">
        <v>360</v>
      </c>
      <c r="F17" s="80"/>
      <c r="G17" s="80">
        <v>310</v>
      </c>
      <c r="H17" s="80">
        <v>334</v>
      </c>
      <c r="I17" s="80">
        <v>346</v>
      </c>
      <c r="J17" s="80"/>
      <c r="K17" s="80">
        <v>356</v>
      </c>
      <c r="L17" s="80">
        <v>382</v>
      </c>
      <c r="M17" s="80">
        <v>351</v>
      </c>
    </row>
    <row r="18" spans="1:27" s="37" customFormat="1" ht="13.5" customHeight="1">
      <c r="A18" s="72"/>
      <c r="B18" s="75" t="s">
        <v>36</v>
      </c>
      <c r="C18" s="76">
        <v>376</v>
      </c>
      <c r="D18" s="76">
        <v>396</v>
      </c>
      <c r="E18" s="76">
        <v>377</v>
      </c>
      <c r="F18" s="76"/>
      <c r="G18" s="76">
        <v>347</v>
      </c>
      <c r="H18" s="76">
        <v>359</v>
      </c>
      <c r="I18" s="76">
        <v>363</v>
      </c>
      <c r="J18" s="76"/>
      <c r="K18" s="76">
        <v>393</v>
      </c>
      <c r="L18" s="76">
        <v>411</v>
      </c>
      <c r="M18" s="76">
        <v>367</v>
      </c>
      <c r="N18" s="77"/>
    </row>
    <row r="19" spans="1:27" s="37" customFormat="1" ht="10.5" customHeight="1">
      <c r="A19" s="72"/>
      <c r="B19" s="75">
        <v>2008</v>
      </c>
      <c r="C19" s="76">
        <v>433</v>
      </c>
      <c r="D19" s="76">
        <v>447</v>
      </c>
      <c r="E19" s="76">
        <v>456</v>
      </c>
      <c r="F19" s="76"/>
      <c r="G19" s="76">
        <v>399</v>
      </c>
      <c r="H19" s="76">
        <v>403</v>
      </c>
      <c r="I19" s="76">
        <v>438</v>
      </c>
      <c r="J19" s="76"/>
      <c r="K19" s="76">
        <v>452</v>
      </c>
      <c r="L19" s="76">
        <v>467</v>
      </c>
      <c r="M19" s="76">
        <v>444</v>
      </c>
      <c r="N19" s="77"/>
      <c r="O19" s="77"/>
      <c r="P19" s="77"/>
      <c r="Q19" s="77"/>
      <c r="R19" s="77"/>
      <c r="S19" s="77"/>
      <c r="T19" s="77"/>
      <c r="U19" s="77"/>
      <c r="V19" s="77"/>
      <c r="W19" s="77"/>
      <c r="X19" s="77"/>
      <c r="Y19" s="77"/>
    </row>
    <row r="20" spans="1:27" s="37" customFormat="1" ht="10.5" customHeight="1">
      <c r="A20" s="72"/>
      <c r="B20" s="75">
        <v>2009</v>
      </c>
      <c r="C20" s="76">
        <v>443</v>
      </c>
      <c r="D20" s="76">
        <v>468</v>
      </c>
      <c r="E20" s="76">
        <v>514</v>
      </c>
      <c r="F20" s="76"/>
      <c r="G20" s="76">
        <v>406</v>
      </c>
      <c r="H20" s="76">
        <v>422</v>
      </c>
      <c r="I20" s="76">
        <v>495</v>
      </c>
      <c r="J20" s="76"/>
      <c r="K20" s="76">
        <v>452</v>
      </c>
      <c r="L20" s="76">
        <v>470</v>
      </c>
      <c r="M20" s="76">
        <v>501</v>
      </c>
      <c r="N20" s="77"/>
      <c r="O20" s="77"/>
      <c r="P20" s="77"/>
      <c r="Q20" s="77"/>
      <c r="R20" s="77"/>
      <c r="S20" s="77"/>
      <c r="T20" s="77"/>
      <c r="U20" s="77"/>
      <c r="V20" s="77"/>
      <c r="W20" s="77"/>
      <c r="X20" s="77"/>
      <c r="Y20" s="77"/>
      <c r="Z20" s="77"/>
    </row>
    <row r="21" spans="1:27" s="37" customFormat="1" ht="10.5" customHeight="1">
      <c r="A21" s="72"/>
      <c r="B21" s="75">
        <v>2010</v>
      </c>
      <c r="C21" s="76">
        <v>431</v>
      </c>
      <c r="D21" s="76">
        <v>457</v>
      </c>
      <c r="E21" s="76">
        <v>496</v>
      </c>
      <c r="F21" s="76"/>
      <c r="G21" s="76">
        <v>395</v>
      </c>
      <c r="H21" s="76">
        <v>414</v>
      </c>
      <c r="I21" s="76">
        <v>477</v>
      </c>
      <c r="J21" s="76"/>
      <c r="K21" s="76">
        <v>441</v>
      </c>
      <c r="L21" s="76">
        <v>459</v>
      </c>
      <c r="M21" s="76">
        <v>483</v>
      </c>
      <c r="N21" s="77"/>
      <c r="O21" s="36"/>
      <c r="P21" s="36"/>
      <c r="Q21" s="36"/>
      <c r="R21" s="36"/>
      <c r="S21" s="36"/>
      <c r="T21" s="36"/>
      <c r="U21" s="36"/>
      <c r="V21" s="36"/>
      <c r="W21" s="36"/>
      <c r="X21" s="36"/>
      <c r="Y21" s="36"/>
      <c r="Z21" s="36"/>
    </row>
    <row r="22" spans="1:27" s="37" customFormat="1" ht="10.5" customHeight="1">
      <c r="A22" s="72"/>
      <c r="B22" s="75">
        <v>2011</v>
      </c>
      <c r="C22" s="76">
        <v>469</v>
      </c>
      <c r="D22" s="76">
        <v>489</v>
      </c>
      <c r="E22" s="76">
        <v>523</v>
      </c>
      <c r="F22" s="76"/>
      <c r="G22" s="76">
        <v>432</v>
      </c>
      <c r="H22" s="76">
        <v>446</v>
      </c>
      <c r="I22" s="76">
        <v>504</v>
      </c>
      <c r="J22" s="76"/>
      <c r="K22" s="76">
        <v>475</v>
      </c>
      <c r="L22" s="76">
        <v>485</v>
      </c>
      <c r="M22" s="76">
        <v>510</v>
      </c>
      <c r="N22" s="77"/>
      <c r="O22" s="36"/>
      <c r="P22" s="36"/>
      <c r="Q22" s="36"/>
      <c r="R22" s="36"/>
      <c r="S22" s="36"/>
      <c r="T22" s="36"/>
      <c r="U22" s="36"/>
      <c r="V22" s="36"/>
      <c r="W22" s="36"/>
      <c r="X22" s="36"/>
      <c r="Y22" s="36"/>
      <c r="Z22" s="36"/>
      <c r="AA22" s="77"/>
    </row>
    <row r="23" spans="1:27" s="37" customFormat="1" ht="10.5" customHeight="1">
      <c r="A23" s="72"/>
      <c r="B23" s="75">
        <v>2012</v>
      </c>
      <c r="C23" s="76">
        <v>497</v>
      </c>
      <c r="D23" s="76">
        <v>515</v>
      </c>
      <c r="E23" s="76">
        <v>563</v>
      </c>
      <c r="F23" s="76"/>
      <c r="G23" s="76">
        <v>458</v>
      </c>
      <c r="H23" s="76">
        <v>469</v>
      </c>
      <c r="I23" s="76">
        <v>533</v>
      </c>
      <c r="J23" s="76"/>
      <c r="K23" s="76">
        <v>498</v>
      </c>
      <c r="L23" s="76">
        <v>500</v>
      </c>
      <c r="M23" s="76">
        <v>544</v>
      </c>
      <c r="N23" s="77"/>
      <c r="O23" s="36"/>
      <c r="P23" s="81"/>
      <c r="Q23" s="81"/>
      <c r="R23" s="81"/>
      <c r="S23" s="81"/>
      <c r="T23" s="81"/>
      <c r="U23" s="81"/>
      <c r="V23" s="81"/>
      <c r="W23" s="81"/>
      <c r="X23" s="81"/>
      <c r="Y23" s="81"/>
      <c r="Z23" s="81"/>
      <c r="AA23" s="81"/>
    </row>
    <row r="24" spans="1:27" s="37" customFormat="1" ht="10.5" customHeight="1">
      <c r="A24" s="72"/>
      <c r="B24" s="75">
        <v>2013</v>
      </c>
      <c r="C24" s="76">
        <v>530</v>
      </c>
      <c r="D24" s="76">
        <v>546</v>
      </c>
      <c r="E24" s="76">
        <v>550</v>
      </c>
      <c r="F24" s="76"/>
      <c r="G24" s="76">
        <v>490</v>
      </c>
      <c r="H24" s="76">
        <v>499</v>
      </c>
      <c r="I24" s="76">
        <v>521</v>
      </c>
      <c r="J24" s="76"/>
      <c r="K24" s="76">
        <v>533</v>
      </c>
      <c r="L24" s="76">
        <v>538</v>
      </c>
      <c r="M24" s="76">
        <v>528</v>
      </c>
      <c r="N24" s="77"/>
      <c r="O24" s="36"/>
      <c r="P24" s="81"/>
      <c r="Q24" s="81"/>
      <c r="R24" s="81"/>
      <c r="S24" s="81"/>
      <c r="T24" s="81"/>
      <c r="U24" s="81"/>
      <c r="V24" s="81"/>
      <c r="W24" s="81"/>
      <c r="X24" s="81"/>
      <c r="Y24" s="81"/>
      <c r="Z24" s="81"/>
      <c r="AA24" s="81"/>
    </row>
    <row r="25" spans="1:27" s="37" customFormat="1" ht="12">
      <c r="A25" s="82" t="s">
        <v>3</v>
      </c>
      <c r="B25" s="83"/>
      <c r="C25" s="83"/>
      <c r="D25" s="84"/>
      <c r="E25" s="85"/>
      <c r="F25" s="84"/>
      <c r="G25" s="84"/>
      <c r="H25" s="84"/>
      <c r="I25" s="84"/>
      <c r="J25" s="84"/>
      <c r="K25" s="84"/>
      <c r="L25" s="84"/>
      <c r="M25" s="84"/>
      <c r="Q25" s="77"/>
      <c r="R25" s="77"/>
      <c r="S25" s="77"/>
    </row>
    <row r="26" spans="1:27" s="37" customFormat="1" ht="11.4">
      <c r="A26" s="68"/>
      <c r="B26" s="69" t="s">
        <v>27</v>
      </c>
      <c r="C26" s="86">
        <v>6.6</v>
      </c>
      <c r="D26" s="86">
        <v>6</v>
      </c>
      <c r="E26" s="86">
        <v>-2.2999999999999998</v>
      </c>
      <c r="F26" s="86"/>
      <c r="G26" s="86">
        <v>7</v>
      </c>
      <c r="H26" s="86">
        <v>6.4</v>
      </c>
      <c r="I26" s="86">
        <v>-2.2999999999999998</v>
      </c>
      <c r="J26" s="86"/>
      <c r="K26" s="86">
        <v>7</v>
      </c>
      <c r="L26" s="86">
        <v>7.6</v>
      </c>
      <c r="M26" s="86">
        <v>-2.9</v>
      </c>
      <c r="Q26" s="77"/>
      <c r="R26" s="77"/>
      <c r="S26" s="77"/>
    </row>
    <row r="27" spans="1:27" s="37" customFormat="1" ht="13.8">
      <c r="A27" s="72" t="s">
        <v>10</v>
      </c>
      <c r="B27" s="64"/>
      <c r="C27" s="76"/>
      <c r="D27" s="76"/>
      <c r="E27" s="76"/>
      <c r="F27" s="76"/>
      <c r="G27" s="76"/>
      <c r="H27" s="76"/>
      <c r="I27" s="76"/>
      <c r="J27" s="76"/>
      <c r="K27" s="76"/>
      <c r="L27" s="76"/>
      <c r="M27" s="76"/>
    </row>
    <row r="28" spans="1:27" s="37" customFormat="1" ht="10.5" customHeight="1">
      <c r="A28" s="72"/>
      <c r="B28" s="75">
        <v>1996</v>
      </c>
      <c r="C28" s="76">
        <v>403</v>
      </c>
      <c r="D28" s="76">
        <v>406</v>
      </c>
      <c r="E28" s="76">
        <v>495</v>
      </c>
      <c r="F28" s="76"/>
      <c r="G28" s="76">
        <v>395</v>
      </c>
      <c r="H28" s="76">
        <v>399</v>
      </c>
      <c r="I28" s="76">
        <v>495</v>
      </c>
      <c r="J28" s="76"/>
      <c r="K28" s="76">
        <v>430</v>
      </c>
      <c r="L28" s="76">
        <v>428</v>
      </c>
      <c r="M28" s="76">
        <v>531</v>
      </c>
    </row>
    <row r="29" spans="1:27" s="37" customFormat="1" ht="10.5" customHeight="1">
      <c r="A29" s="72"/>
      <c r="B29" s="75">
        <v>1997</v>
      </c>
      <c r="C29" s="76">
        <v>380</v>
      </c>
      <c r="D29" s="76">
        <v>380</v>
      </c>
      <c r="E29" s="76">
        <v>472</v>
      </c>
      <c r="F29" s="76"/>
      <c r="G29" s="76">
        <v>369</v>
      </c>
      <c r="H29" s="76">
        <v>373</v>
      </c>
      <c r="I29" s="76">
        <v>472</v>
      </c>
      <c r="J29" s="76"/>
      <c r="K29" s="76">
        <v>403</v>
      </c>
      <c r="L29" s="76">
        <v>397</v>
      </c>
      <c r="M29" s="76">
        <v>503</v>
      </c>
    </row>
    <row r="30" spans="1:27" s="37" customFormat="1" ht="10.5" customHeight="1">
      <c r="A30" s="72"/>
      <c r="B30" s="75">
        <v>1998</v>
      </c>
      <c r="C30" s="76">
        <v>350</v>
      </c>
      <c r="D30" s="76">
        <v>362</v>
      </c>
      <c r="E30" s="76">
        <v>430</v>
      </c>
      <c r="F30" s="76"/>
      <c r="G30" s="76">
        <v>337</v>
      </c>
      <c r="H30" s="76">
        <v>356</v>
      </c>
      <c r="I30" s="76">
        <v>418</v>
      </c>
      <c r="J30" s="76"/>
      <c r="K30" s="76">
        <v>373</v>
      </c>
      <c r="L30" s="76">
        <v>379</v>
      </c>
      <c r="M30" s="76">
        <v>455</v>
      </c>
    </row>
    <row r="31" spans="1:27" s="37" customFormat="1" ht="10.5" customHeight="1">
      <c r="A31" s="72"/>
      <c r="B31" s="75">
        <v>1999</v>
      </c>
      <c r="C31" s="76">
        <v>335</v>
      </c>
      <c r="D31" s="76">
        <v>352</v>
      </c>
      <c r="E31" s="76">
        <v>420</v>
      </c>
      <c r="F31" s="76"/>
      <c r="G31" s="76">
        <v>323</v>
      </c>
      <c r="H31" s="76">
        <v>340</v>
      </c>
      <c r="I31" s="76">
        <v>409</v>
      </c>
      <c r="J31" s="76"/>
      <c r="K31" s="76">
        <v>360</v>
      </c>
      <c r="L31" s="76">
        <v>367</v>
      </c>
      <c r="M31" s="76">
        <v>445</v>
      </c>
    </row>
    <row r="32" spans="1:27" s="37" customFormat="1" ht="10.5" customHeight="1">
      <c r="A32" s="72"/>
      <c r="B32" s="75">
        <v>2000</v>
      </c>
      <c r="C32" s="76">
        <v>324</v>
      </c>
      <c r="D32" s="76">
        <v>344</v>
      </c>
      <c r="E32" s="76">
        <v>394</v>
      </c>
      <c r="F32" s="76"/>
      <c r="G32" s="76">
        <v>311</v>
      </c>
      <c r="H32" s="76">
        <v>331</v>
      </c>
      <c r="I32" s="76">
        <v>382</v>
      </c>
      <c r="J32" s="76"/>
      <c r="K32" s="76">
        <v>348</v>
      </c>
      <c r="L32" s="76">
        <v>358</v>
      </c>
      <c r="M32" s="76">
        <v>402</v>
      </c>
    </row>
    <row r="33" spans="1:27" s="37" customFormat="1" ht="10.5" customHeight="1">
      <c r="A33" s="72"/>
      <c r="B33" s="75">
        <v>2001</v>
      </c>
      <c r="C33" s="76">
        <v>308</v>
      </c>
      <c r="D33" s="76">
        <v>334</v>
      </c>
      <c r="E33" s="76">
        <v>396</v>
      </c>
      <c r="F33" s="76"/>
      <c r="G33" s="76">
        <v>295</v>
      </c>
      <c r="H33" s="76">
        <v>319</v>
      </c>
      <c r="I33" s="76">
        <v>384</v>
      </c>
      <c r="J33" s="76"/>
      <c r="K33" s="76">
        <v>329</v>
      </c>
      <c r="L33" s="76">
        <v>345</v>
      </c>
      <c r="M33" s="76">
        <v>411</v>
      </c>
    </row>
    <row r="34" spans="1:27" s="37" customFormat="1" ht="10.5" customHeight="1">
      <c r="A34" s="72"/>
      <c r="B34" s="75">
        <v>2002</v>
      </c>
      <c r="C34" s="76">
        <v>298</v>
      </c>
      <c r="D34" s="76">
        <v>326</v>
      </c>
      <c r="E34" s="76">
        <v>397</v>
      </c>
      <c r="F34" s="76"/>
      <c r="G34" s="76">
        <v>286</v>
      </c>
      <c r="H34" s="76">
        <v>313</v>
      </c>
      <c r="I34" s="76">
        <v>385</v>
      </c>
      <c r="J34" s="76"/>
      <c r="K34" s="76">
        <v>319</v>
      </c>
      <c r="L34" s="76">
        <v>338</v>
      </c>
      <c r="M34" s="76">
        <v>392</v>
      </c>
    </row>
    <row r="35" spans="1:27" s="37" customFormat="1" ht="10.5" customHeight="1">
      <c r="A35" s="72"/>
      <c r="B35" s="75">
        <v>2003</v>
      </c>
      <c r="C35" s="76">
        <v>293</v>
      </c>
      <c r="D35" s="76">
        <v>320</v>
      </c>
      <c r="E35" s="76">
        <v>388</v>
      </c>
      <c r="F35" s="76"/>
      <c r="G35" s="76">
        <v>281</v>
      </c>
      <c r="H35" s="76">
        <v>309</v>
      </c>
      <c r="I35" s="76">
        <v>376</v>
      </c>
      <c r="J35" s="76"/>
      <c r="K35" s="76">
        <v>312</v>
      </c>
      <c r="L35" s="76">
        <v>335</v>
      </c>
      <c r="M35" s="76">
        <v>382</v>
      </c>
    </row>
    <row r="36" spans="1:27" s="37" customFormat="1" ht="10.5" customHeight="1">
      <c r="A36" s="72"/>
      <c r="B36" s="75">
        <v>2004</v>
      </c>
      <c r="C36" s="76">
        <v>293</v>
      </c>
      <c r="D36" s="76">
        <v>334</v>
      </c>
      <c r="E36" s="76">
        <v>383</v>
      </c>
      <c r="F36" s="76"/>
      <c r="G36" s="76">
        <v>279</v>
      </c>
      <c r="H36" s="76">
        <v>318</v>
      </c>
      <c r="I36" s="76">
        <v>372</v>
      </c>
      <c r="J36" s="76"/>
      <c r="K36" s="76">
        <v>312</v>
      </c>
      <c r="L36" s="76">
        <v>347</v>
      </c>
      <c r="M36" s="76">
        <v>380</v>
      </c>
    </row>
    <row r="37" spans="1:27" s="37" customFormat="1" ht="10.5" customHeight="1">
      <c r="A37" s="72"/>
      <c r="B37" s="75">
        <v>2005</v>
      </c>
      <c r="C37" s="76">
        <v>321</v>
      </c>
      <c r="D37" s="76">
        <v>358</v>
      </c>
      <c r="E37" s="76">
        <v>387</v>
      </c>
      <c r="F37" s="76"/>
      <c r="G37" s="76">
        <v>304</v>
      </c>
      <c r="H37" s="76">
        <v>335</v>
      </c>
      <c r="I37" s="76">
        <v>371</v>
      </c>
      <c r="J37" s="76"/>
      <c r="K37" s="76">
        <v>344</v>
      </c>
      <c r="L37" s="76">
        <v>362</v>
      </c>
      <c r="M37" s="76">
        <v>377</v>
      </c>
    </row>
    <row r="38" spans="1:27" s="37" customFormat="1" ht="10.5" customHeight="1">
      <c r="A38" s="78"/>
      <c r="B38" s="79">
        <v>2006</v>
      </c>
      <c r="C38" s="80">
        <v>373</v>
      </c>
      <c r="D38" s="80">
        <v>403</v>
      </c>
      <c r="E38" s="80">
        <v>400</v>
      </c>
      <c r="F38" s="80"/>
      <c r="G38" s="80">
        <v>345</v>
      </c>
      <c r="H38" s="80">
        <v>372</v>
      </c>
      <c r="I38" s="80">
        <v>385</v>
      </c>
      <c r="J38" s="80"/>
      <c r="K38" s="80">
        <v>396</v>
      </c>
      <c r="L38" s="80">
        <v>425</v>
      </c>
      <c r="M38" s="80">
        <v>390</v>
      </c>
    </row>
    <row r="39" spans="1:27" s="37" customFormat="1" ht="13.5" customHeight="1">
      <c r="A39" s="72"/>
      <c r="B39" s="75" t="s">
        <v>36</v>
      </c>
      <c r="C39" s="76">
        <v>410</v>
      </c>
      <c r="D39" s="76">
        <v>431</v>
      </c>
      <c r="E39" s="76">
        <v>410</v>
      </c>
      <c r="F39" s="76"/>
      <c r="G39" s="76">
        <v>378</v>
      </c>
      <c r="H39" s="76">
        <v>391</v>
      </c>
      <c r="I39" s="76">
        <v>395</v>
      </c>
      <c r="J39" s="76"/>
      <c r="K39" s="76">
        <v>428</v>
      </c>
      <c r="L39" s="76">
        <v>447</v>
      </c>
      <c r="M39" s="76">
        <v>400</v>
      </c>
    </row>
    <row r="40" spans="1:27" s="37" customFormat="1" ht="10.5" customHeight="1">
      <c r="A40" s="72"/>
      <c r="B40" s="75">
        <v>2008</v>
      </c>
      <c r="C40" s="76">
        <v>456</v>
      </c>
      <c r="D40" s="76">
        <v>471</v>
      </c>
      <c r="E40" s="76">
        <v>480</v>
      </c>
      <c r="F40" s="76"/>
      <c r="G40" s="76">
        <v>420</v>
      </c>
      <c r="H40" s="76">
        <v>424</v>
      </c>
      <c r="I40" s="76">
        <v>462</v>
      </c>
      <c r="J40" s="76"/>
      <c r="K40" s="76">
        <v>477</v>
      </c>
      <c r="L40" s="76">
        <v>492</v>
      </c>
      <c r="M40" s="76">
        <v>468</v>
      </c>
    </row>
    <row r="41" spans="1:27" s="37" customFormat="1" ht="10.5" customHeight="1">
      <c r="A41" s="72"/>
      <c r="B41" s="75">
        <v>2009</v>
      </c>
      <c r="C41" s="76">
        <v>457</v>
      </c>
      <c r="D41" s="76">
        <v>483</v>
      </c>
      <c r="E41" s="76">
        <v>530</v>
      </c>
      <c r="F41" s="76"/>
      <c r="G41" s="76">
        <v>418</v>
      </c>
      <c r="H41" s="76">
        <v>435</v>
      </c>
      <c r="I41" s="76">
        <v>510</v>
      </c>
      <c r="J41" s="76"/>
      <c r="K41" s="76">
        <v>466</v>
      </c>
      <c r="L41" s="76">
        <v>484</v>
      </c>
      <c r="M41" s="76">
        <v>517</v>
      </c>
    </row>
    <row r="42" spans="1:27" s="37" customFormat="1" ht="10.5" customHeight="1">
      <c r="A42" s="72"/>
      <c r="B42" s="75">
        <v>2010</v>
      </c>
      <c r="C42" s="76">
        <v>431</v>
      </c>
      <c r="D42" s="76">
        <v>457</v>
      </c>
      <c r="E42" s="76">
        <v>496</v>
      </c>
      <c r="F42" s="76"/>
      <c r="G42" s="76">
        <v>395</v>
      </c>
      <c r="H42" s="76">
        <v>414</v>
      </c>
      <c r="I42" s="76">
        <v>477</v>
      </c>
      <c r="J42" s="76"/>
      <c r="K42" s="76">
        <v>441</v>
      </c>
      <c r="L42" s="76">
        <v>459</v>
      </c>
      <c r="M42" s="76">
        <v>483</v>
      </c>
    </row>
    <row r="43" spans="1:27" s="37" customFormat="1" ht="10.5" customHeight="1">
      <c r="A43" s="72"/>
      <c r="B43" s="75">
        <v>2011</v>
      </c>
      <c r="C43" s="76">
        <v>458</v>
      </c>
      <c r="D43" s="76">
        <v>478</v>
      </c>
      <c r="E43" s="76">
        <v>512</v>
      </c>
      <c r="F43" s="76"/>
      <c r="G43" s="76">
        <v>422</v>
      </c>
      <c r="H43" s="76">
        <v>436</v>
      </c>
      <c r="I43" s="76">
        <v>492</v>
      </c>
      <c r="J43" s="76"/>
      <c r="K43" s="76">
        <v>464</v>
      </c>
      <c r="L43" s="76">
        <v>474</v>
      </c>
      <c r="M43" s="76">
        <v>499</v>
      </c>
    </row>
    <row r="44" spans="1:27" s="37" customFormat="1" ht="10.5" customHeight="1">
      <c r="A44" s="72"/>
      <c r="B44" s="75">
        <v>2012</v>
      </c>
      <c r="C44" s="76">
        <v>477</v>
      </c>
      <c r="D44" s="76">
        <v>495</v>
      </c>
      <c r="E44" s="76">
        <v>541</v>
      </c>
      <c r="F44" s="76"/>
      <c r="G44" s="76">
        <v>440</v>
      </c>
      <c r="H44" s="76">
        <v>451</v>
      </c>
      <c r="I44" s="76">
        <v>512</v>
      </c>
      <c r="J44" s="76"/>
      <c r="K44" s="76">
        <v>478</v>
      </c>
      <c r="L44" s="76">
        <v>480</v>
      </c>
      <c r="M44" s="76">
        <v>522</v>
      </c>
    </row>
    <row r="45" spans="1:27" s="37" customFormat="1" ht="10.5" customHeight="1">
      <c r="A45" s="72"/>
      <c r="B45" s="75">
        <v>2013</v>
      </c>
      <c r="C45" s="76">
        <v>501</v>
      </c>
      <c r="D45" s="76">
        <v>516</v>
      </c>
      <c r="E45" s="76">
        <v>520</v>
      </c>
      <c r="F45" s="76"/>
      <c r="G45" s="76">
        <v>463</v>
      </c>
      <c r="H45" s="76">
        <v>472</v>
      </c>
      <c r="I45" s="76">
        <v>493</v>
      </c>
      <c r="J45" s="76"/>
      <c r="K45" s="76">
        <v>504</v>
      </c>
      <c r="L45" s="76">
        <v>509</v>
      </c>
      <c r="M45" s="76">
        <v>499</v>
      </c>
      <c r="N45" s="77"/>
      <c r="O45" s="36"/>
      <c r="P45" s="81"/>
      <c r="Q45" s="81"/>
      <c r="R45" s="81"/>
      <c r="S45" s="81"/>
      <c r="T45" s="81"/>
      <c r="U45" s="81"/>
      <c r="V45" s="81"/>
      <c r="W45" s="81"/>
      <c r="X45" s="81"/>
      <c r="Y45" s="81"/>
      <c r="Z45" s="81"/>
      <c r="AA45" s="81"/>
    </row>
    <row r="46" spans="1:27" s="37" customFormat="1" ht="12">
      <c r="A46" s="82" t="s">
        <v>3</v>
      </c>
      <c r="B46" s="84"/>
      <c r="C46" s="85"/>
      <c r="D46" s="85"/>
      <c r="E46" s="85"/>
      <c r="F46" s="85"/>
      <c r="G46" s="85"/>
      <c r="H46" s="85"/>
      <c r="I46" s="85"/>
      <c r="J46" s="85"/>
      <c r="K46" s="85"/>
      <c r="L46" s="85"/>
      <c r="M46" s="85"/>
    </row>
    <row r="47" spans="1:27" s="37" customFormat="1" ht="12" thickBot="1">
      <c r="A47" s="87"/>
      <c r="B47" s="88" t="s">
        <v>27</v>
      </c>
      <c r="C47" s="89">
        <v>5</v>
      </c>
      <c r="D47" s="89">
        <v>4.2</v>
      </c>
      <c r="E47" s="89">
        <v>-3.9</v>
      </c>
      <c r="F47" s="89"/>
      <c r="G47" s="89">
        <v>5.2</v>
      </c>
      <c r="H47" s="89">
        <v>4.7</v>
      </c>
      <c r="I47" s="89">
        <v>-3.7</v>
      </c>
      <c r="J47" s="89"/>
      <c r="K47" s="89">
        <v>5.4</v>
      </c>
      <c r="L47" s="89">
        <v>6</v>
      </c>
      <c r="M47" s="89">
        <v>-4.4000000000000004</v>
      </c>
    </row>
    <row r="48" spans="1:27" ht="13.8" thickTop="1">
      <c r="A48" s="38"/>
      <c r="C48" s="64"/>
      <c r="D48" s="64"/>
      <c r="E48" s="64"/>
      <c r="F48" s="64"/>
      <c r="G48" s="64"/>
      <c r="H48" s="64"/>
      <c r="I48" s="64"/>
      <c r="J48" s="64"/>
      <c r="K48" s="64"/>
      <c r="L48" s="64"/>
      <c r="M48" s="73"/>
    </row>
    <row r="56" spans="2:2">
      <c r="B56" s="36"/>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&amp;C18</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1">
    <tabColor theme="4" tint="0.39997558519241921"/>
  </sheetPr>
  <dimension ref="A1:AB42"/>
  <sheetViews>
    <sheetView workbookViewId="0">
      <selection sqref="A1:M1"/>
    </sheetView>
  </sheetViews>
  <sheetFormatPr defaultRowHeight="13.2"/>
  <cols>
    <col min="1" max="1" width="4" customWidth="1"/>
    <col min="2" max="2" width="6.5546875" style="2" customWidth="1"/>
    <col min="3" max="4" width="8" customWidth="1"/>
    <col min="5" max="5" width="7.77734375" customWidth="1"/>
    <col min="6" max="6" width="1.33203125" customWidth="1"/>
    <col min="7" max="9" width="8" customWidth="1"/>
    <col min="10" max="10" width="1.33203125" customWidth="1"/>
    <col min="11" max="13" width="8.109375" customWidth="1"/>
    <col min="14" max="14" width="7.33203125" style="50" customWidth="1"/>
    <col min="15" max="25" width="9.109375" style="50" customWidth="1"/>
  </cols>
  <sheetData>
    <row r="1" spans="1:28" ht="32.25" customHeight="1">
      <c r="A1" s="276" t="s">
        <v>16</v>
      </c>
      <c r="B1" s="277"/>
      <c r="C1" s="277"/>
      <c r="D1" s="277"/>
      <c r="E1" s="277"/>
      <c r="F1" s="277"/>
      <c r="G1" s="277"/>
      <c r="H1" s="277"/>
      <c r="I1" s="277"/>
      <c r="J1" s="277"/>
      <c r="K1" s="277"/>
      <c r="L1" s="277"/>
      <c r="M1" s="277"/>
    </row>
    <row r="2" spans="1:28" ht="15">
      <c r="A2" s="15"/>
    </row>
    <row r="3" spans="1:28" ht="13.8" thickBot="1">
      <c r="A3" s="1"/>
      <c r="E3" s="1"/>
      <c r="F3" s="1"/>
      <c r="G3" s="1"/>
      <c r="H3" s="1"/>
      <c r="I3" s="1"/>
      <c r="J3" s="1"/>
      <c r="M3" s="14" t="s">
        <v>4</v>
      </c>
    </row>
    <row r="4" spans="1:28" s="4" customFormat="1" ht="12.6" thickTop="1">
      <c r="B4" s="13"/>
      <c r="C4" s="275" t="s">
        <v>15</v>
      </c>
      <c r="D4" s="275"/>
      <c r="E4" s="274"/>
      <c r="F4" s="5"/>
      <c r="G4" s="274" t="s">
        <v>12</v>
      </c>
      <c r="H4" s="274"/>
      <c r="I4" s="274"/>
      <c r="J4" s="5"/>
      <c r="K4" s="275" t="s">
        <v>14</v>
      </c>
      <c r="L4" s="275"/>
      <c r="M4" s="275"/>
      <c r="N4" s="51"/>
      <c r="O4" s="51"/>
      <c r="P4" s="51"/>
      <c r="Q4" s="51"/>
      <c r="R4" s="51"/>
      <c r="S4" s="51"/>
      <c r="T4" s="51"/>
      <c r="U4" s="51"/>
      <c r="V4" s="51"/>
      <c r="W4" s="51"/>
      <c r="X4" s="51"/>
      <c r="Y4" s="51"/>
    </row>
    <row r="5" spans="1:28" s="4" customFormat="1" ht="22.8">
      <c r="A5" s="11"/>
      <c r="B5" s="10"/>
      <c r="C5" s="6" t="s">
        <v>0</v>
      </c>
      <c r="D5" s="6" t="s">
        <v>1</v>
      </c>
      <c r="E5" s="6" t="s">
        <v>2</v>
      </c>
      <c r="F5" s="7"/>
      <c r="G5" s="7" t="s">
        <v>0</v>
      </c>
      <c r="H5" s="7" t="s">
        <v>1</v>
      </c>
      <c r="I5" s="7" t="s">
        <v>2</v>
      </c>
      <c r="J5" s="7"/>
      <c r="K5" s="7" t="s">
        <v>0</v>
      </c>
      <c r="L5" s="7" t="s">
        <v>1</v>
      </c>
      <c r="M5" s="7" t="s">
        <v>2</v>
      </c>
      <c r="N5" s="51"/>
      <c r="O5" s="51"/>
      <c r="P5" s="51"/>
      <c r="Q5" s="51"/>
      <c r="R5" s="51"/>
      <c r="S5" s="51"/>
      <c r="T5" s="51"/>
      <c r="U5" s="51"/>
      <c r="V5" s="51"/>
      <c r="W5" s="51"/>
      <c r="X5" s="51"/>
      <c r="Y5" s="51"/>
    </row>
    <row r="6" spans="1:28" s="4" customFormat="1" ht="12">
      <c r="A6" s="8" t="s">
        <v>5</v>
      </c>
      <c r="B6" s="9"/>
      <c r="C6" s="12"/>
      <c r="D6" s="23"/>
      <c r="E6" s="24"/>
      <c r="F6" s="12"/>
      <c r="G6" s="12"/>
      <c r="H6" s="12"/>
      <c r="I6" s="25"/>
      <c r="J6" s="12"/>
      <c r="K6" s="12"/>
      <c r="L6" s="12"/>
      <c r="M6" s="25"/>
      <c r="N6" s="51"/>
      <c r="O6" s="51"/>
      <c r="P6" s="51"/>
      <c r="Q6" s="51"/>
      <c r="R6" s="51"/>
      <c r="S6" s="51"/>
      <c r="T6" s="51"/>
      <c r="U6" s="51"/>
      <c r="V6" s="51"/>
      <c r="W6" s="51"/>
      <c r="X6" s="51"/>
      <c r="Y6" s="51"/>
    </row>
    <row r="7" spans="1:28" s="4" customFormat="1" ht="12">
      <c r="A7" s="8"/>
      <c r="B7" s="48">
        <v>2004</v>
      </c>
      <c r="C7" s="21">
        <v>363</v>
      </c>
      <c r="D7" s="21">
        <v>431</v>
      </c>
      <c r="E7" s="39" t="s">
        <v>6</v>
      </c>
      <c r="F7" s="21"/>
      <c r="G7" s="21">
        <v>346</v>
      </c>
      <c r="H7" s="21">
        <v>411</v>
      </c>
      <c r="I7" s="39" t="s">
        <v>6</v>
      </c>
      <c r="J7" s="21"/>
      <c r="K7" s="19">
        <v>368</v>
      </c>
      <c r="L7" s="21">
        <v>415</v>
      </c>
      <c r="M7" s="39" t="s">
        <v>6</v>
      </c>
      <c r="N7" s="51"/>
      <c r="O7" s="51"/>
      <c r="P7" s="51"/>
      <c r="Q7" s="51"/>
      <c r="R7" s="51"/>
      <c r="S7" s="51"/>
      <c r="T7" s="51"/>
      <c r="U7" s="51"/>
      <c r="V7" s="51"/>
      <c r="W7" s="51"/>
      <c r="X7" s="51"/>
      <c r="Y7" s="51"/>
    </row>
    <row r="8" spans="1:28" s="4" customFormat="1" ht="12">
      <c r="A8" s="8"/>
      <c r="B8" s="48">
        <v>2005</v>
      </c>
      <c r="C8" s="21">
        <v>399</v>
      </c>
      <c r="D8" s="21">
        <v>463</v>
      </c>
      <c r="E8" s="21">
        <v>483</v>
      </c>
      <c r="F8" s="21"/>
      <c r="G8" s="21">
        <v>379</v>
      </c>
      <c r="H8" s="21">
        <v>441</v>
      </c>
      <c r="I8" s="21">
        <v>470</v>
      </c>
      <c r="J8" s="21"/>
      <c r="K8" s="19">
        <v>406</v>
      </c>
      <c r="L8" s="21">
        <v>450</v>
      </c>
      <c r="M8" s="21">
        <v>471</v>
      </c>
      <c r="N8" s="51"/>
      <c r="O8" s="51"/>
      <c r="P8" s="51"/>
      <c r="Q8" s="51"/>
      <c r="R8" s="51"/>
      <c r="S8" s="51"/>
      <c r="T8" s="51"/>
      <c r="U8" s="51"/>
      <c r="V8" s="51"/>
      <c r="W8" s="51"/>
      <c r="X8" s="51"/>
      <c r="Y8" s="51"/>
    </row>
    <row r="9" spans="1:28" s="4" customFormat="1" ht="12">
      <c r="A9" s="40"/>
      <c r="B9" s="49">
        <v>2006</v>
      </c>
      <c r="C9" s="44">
        <v>473</v>
      </c>
      <c r="D9" s="44">
        <v>523</v>
      </c>
      <c r="E9" s="44">
        <v>512</v>
      </c>
      <c r="F9" s="44"/>
      <c r="G9" s="44">
        <v>442</v>
      </c>
      <c r="H9" s="44">
        <v>492</v>
      </c>
      <c r="I9" s="44">
        <v>484</v>
      </c>
      <c r="J9" s="44"/>
      <c r="K9" s="42">
        <v>487</v>
      </c>
      <c r="L9" s="44">
        <v>533</v>
      </c>
      <c r="M9" s="44">
        <v>499</v>
      </c>
      <c r="N9" s="51"/>
      <c r="O9" s="51"/>
      <c r="P9" s="51"/>
      <c r="Q9" s="51"/>
      <c r="R9" s="51"/>
      <c r="S9" s="51"/>
      <c r="T9" s="51"/>
      <c r="U9" s="51"/>
      <c r="V9" s="51"/>
      <c r="W9" s="51"/>
      <c r="X9" s="51"/>
      <c r="Y9" s="51"/>
    </row>
    <row r="10" spans="1:28" s="4" customFormat="1" ht="13.8">
      <c r="A10" s="8"/>
      <c r="B10" s="48" t="s">
        <v>25</v>
      </c>
      <c r="C10" s="21">
        <v>547</v>
      </c>
      <c r="D10" s="21">
        <v>599</v>
      </c>
      <c r="E10" s="21">
        <v>537</v>
      </c>
      <c r="F10" s="21"/>
      <c r="G10" s="21">
        <v>512</v>
      </c>
      <c r="H10" s="21">
        <v>552</v>
      </c>
      <c r="I10" s="21">
        <v>518</v>
      </c>
      <c r="J10" s="21"/>
      <c r="K10" s="19">
        <v>555</v>
      </c>
      <c r="L10" s="21">
        <v>609</v>
      </c>
      <c r="M10" s="21">
        <v>524</v>
      </c>
      <c r="N10" s="51"/>
      <c r="O10"/>
      <c r="P10"/>
      <c r="Q10"/>
      <c r="R10"/>
      <c r="S10"/>
      <c r="T10"/>
      <c r="U10"/>
      <c r="V10"/>
      <c r="W10"/>
      <c r="X10"/>
      <c r="Y10"/>
      <c r="Z10"/>
      <c r="AA10"/>
      <c r="AB10"/>
    </row>
    <row r="11" spans="1:28" s="4" customFormat="1">
      <c r="A11" s="8"/>
      <c r="B11" s="48">
        <v>2008</v>
      </c>
      <c r="C11" s="21">
        <v>653</v>
      </c>
      <c r="D11" s="21">
        <v>673</v>
      </c>
      <c r="E11" s="21">
        <v>658</v>
      </c>
      <c r="F11" s="21"/>
      <c r="G11" s="21">
        <v>612</v>
      </c>
      <c r="H11" s="21">
        <v>617</v>
      </c>
      <c r="I11" s="21">
        <v>640</v>
      </c>
      <c r="J11" s="21"/>
      <c r="K11" s="19">
        <v>646</v>
      </c>
      <c r="L11" s="21">
        <v>686</v>
      </c>
      <c r="M11" s="21">
        <v>641</v>
      </c>
      <c r="N11" s="52"/>
      <c r="O11"/>
      <c r="P11"/>
      <c r="Q11"/>
      <c r="R11"/>
      <c r="S11"/>
      <c r="T11"/>
      <c r="U11"/>
      <c r="V11"/>
      <c r="W11"/>
      <c r="X11"/>
      <c r="Y11"/>
      <c r="Z11"/>
      <c r="AA11"/>
      <c r="AB11"/>
    </row>
    <row r="12" spans="1:28" s="4" customFormat="1">
      <c r="A12" s="8"/>
      <c r="B12" s="48">
        <v>2009</v>
      </c>
      <c r="C12" s="21">
        <v>689</v>
      </c>
      <c r="D12" s="21">
        <v>731</v>
      </c>
      <c r="E12" s="21">
        <v>743</v>
      </c>
      <c r="F12" s="21"/>
      <c r="G12" s="21">
        <v>640</v>
      </c>
      <c r="H12" s="21">
        <v>668</v>
      </c>
      <c r="I12" s="21">
        <v>725</v>
      </c>
      <c r="J12" s="21"/>
      <c r="K12" s="19">
        <v>678</v>
      </c>
      <c r="L12" s="21">
        <v>711</v>
      </c>
      <c r="M12" s="21">
        <v>724</v>
      </c>
      <c r="N12" s="52"/>
      <c r="O12"/>
      <c r="P12"/>
      <c r="Q12"/>
      <c r="R12"/>
      <c r="S12"/>
      <c r="T12"/>
      <c r="U12"/>
      <c r="V12"/>
      <c r="W12"/>
      <c r="X12"/>
      <c r="Y12"/>
      <c r="Z12"/>
      <c r="AA12"/>
      <c r="AB12"/>
    </row>
    <row r="13" spans="1:28" s="4" customFormat="1">
      <c r="A13" s="8"/>
      <c r="B13" s="48">
        <v>2010</v>
      </c>
      <c r="C13" s="21">
        <v>674</v>
      </c>
      <c r="D13" s="21">
        <v>736</v>
      </c>
      <c r="E13" s="21">
        <v>722</v>
      </c>
      <c r="F13" s="21"/>
      <c r="G13" s="21">
        <v>624</v>
      </c>
      <c r="H13" s="21">
        <v>670</v>
      </c>
      <c r="I13" s="21">
        <v>705</v>
      </c>
      <c r="J13" s="21"/>
      <c r="K13" s="19">
        <v>661</v>
      </c>
      <c r="L13" s="21">
        <v>682</v>
      </c>
      <c r="M13" s="21">
        <v>704</v>
      </c>
      <c r="N13" s="52"/>
      <c r="O13"/>
      <c r="P13"/>
      <c r="Q13"/>
      <c r="R13"/>
      <c r="S13"/>
      <c r="T13"/>
      <c r="U13"/>
      <c r="V13"/>
      <c r="W13"/>
      <c r="X13"/>
      <c r="Y13"/>
      <c r="Z13"/>
      <c r="AA13"/>
      <c r="AB13"/>
    </row>
    <row r="14" spans="1:28" s="4" customFormat="1">
      <c r="A14" s="8"/>
      <c r="B14" s="48">
        <v>2011</v>
      </c>
      <c r="C14" s="21">
        <v>733</v>
      </c>
      <c r="D14" s="21">
        <v>782</v>
      </c>
      <c r="E14" s="21">
        <v>762</v>
      </c>
      <c r="F14" s="21"/>
      <c r="G14" s="21">
        <v>677</v>
      </c>
      <c r="H14" s="21">
        <v>723</v>
      </c>
      <c r="I14" s="21">
        <v>741</v>
      </c>
      <c r="J14" s="21"/>
      <c r="K14" s="19">
        <v>729</v>
      </c>
      <c r="L14" s="21">
        <v>742</v>
      </c>
      <c r="M14" s="21">
        <v>743</v>
      </c>
      <c r="N14" s="52"/>
      <c r="O14"/>
      <c r="P14"/>
      <c r="Q14"/>
      <c r="R14"/>
      <c r="S14"/>
      <c r="T14"/>
      <c r="U14"/>
      <c r="V14"/>
      <c r="W14"/>
      <c r="X14"/>
      <c r="Y14"/>
      <c r="Z14"/>
      <c r="AA14"/>
      <c r="AB14"/>
    </row>
    <row r="15" spans="1:28" s="4" customFormat="1">
      <c r="A15" s="8"/>
      <c r="B15" s="48">
        <v>2012</v>
      </c>
      <c r="C15" s="21">
        <v>784</v>
      </c>
      <c r="D15" s="21">
        <v>856</v>
      </c>
      <c r="E15" s="21">
        <v>832</v>
      </c>
      <c r="F15" s="21"/>
      <c r="G15" s="21">
        <v>720</v>
      </c>
      <c r="H15" s="21">
        <v>788</v>
      </c>
      <c r="I15" s="21">
        <v>805</v>
      </c>
      <c r="J15" s="21"/>
      <c r="K15" s="19">
        <v>779</v>
      </c>
      <c r="L15" s="21">
        <v>778</v>
      </c>
      <c r="M15" s="21">
        <v>807</v>
      </c>
      <c r="N15" s="52"/>
      <c r="O15" s="56"/>
      <c r="P15" s="56"/>
      <c r="Q15" s="56"/>
      <c r="R15" s="56"/>
      <c r="S15" s="56"/>
      <c r="T15" s="56"/>
      <c r="U15" s="56"/>
      <c r="V15" s="56"/>
      <c r="W15" s="56"/>
      <c r="X15" s="56"/>
      <c r="Y15" s="56"/>
      <c r="Z15"/>
      <c r="AA15"/>
      <c r="AB15"/>
    </row>
    <row r="16" spans="1:28" s="4" customFormat="1">
      <c r="A16" s="30"/>
      <c r="B16" s="54">
        <v>2013</v>
      </c>
      <c r="C16" s="46">
        <v>845</v>
      </c>
      <c r="D16" s="46">
        <v>907</v>
      </c>
      <c r="E16" s="46">
        <v>840</v>
      </c>
      <c r="F16" s="46"/>
      <c r="G16" s="46">
        <v>778</v>
      </c>
      <c r="H16" s="46">
        <v>853</v>
      </c>
      <c r="I16" s="46">
        <v>818</v>
      </c>
      <c r="J16" s="46"/>
      <c r="K16" s="45">
        <v>848</v>
      </c>
      <c r="L16" s="46">
        <v>881</v>
      </c>
      <c r="M16" s="46">
        <v>813</v>
      </c>
      <c r="N16" s="34"/>
      <c r="O16" s="56"/>
      <c r="P16" s="56"/>
      <c r="Q16" s="56"/>
      <c r="R16" s="56"/>
      <c r="S16" s="56"/>
      <c r="T16" s="56"/>
      <c r="U16" s="56"/>
      <c r="V16" s="56"/>
      <c r="W16" s="56"/>
      <c r="X16" s="56"/>
      <c r="Y16" s="56"/>
      <c r="Z16"/>
      <c r="AA16"/>
      <c r="AB16"/>
    </row>
    <row r="17" spans="1:28" s="4" customFormat="1">
      <c r="A17" s="8" t="s">
        <v>3</v>
      </c>
      <c r="B17" s="9"/>
      <c r="C17" s="35"/>
      <c r="D17" s="35"/>
      <c r="E17" s="35"/>
      <c r="F17" s="35"/>
      <c r="G17" s="35"/>
      <c r="H17" s="35"/>
      <c r="I17" s="35"/>
      <c r="J17" s="35"/>
      <c r="K17" s="35"/>
      <c r="L17" s="35"/>
      <c r="M17" s="35"/>
      <c r="N17" s="51"/>
      <c r="O17"/>
      <c r="P17"/>
      <c r="Q17"/>
      <c r="R17"/>
      <c r="S17"/>
      <c r="T17"/>
      <c r="U17"/>
      <c r="V17"/>
      <c r="W17"/>
      <c r="X17"/>
      <c r="Y17"/>
      <c r="Z17"/>
      <c r="AA17"/>
      <c r="AB17"/>
    </row>
    <row r="18" spans="1:28" s="4" customFormat="1">
      <c r="A18" s="11"/>
      <c r="B18" s="10" t="s">
        <v>27</v>
      </c>
      <c r="C18" s="18">
        <v>7.7806122448979593</v>
      </c>
      <c r="D18" s="18">
        <v>5.9579439252336446</v>
      </c>
      <c r="E18" s="18">
        <v>0.96153846153846156</v>
      </c>
      <c r="F18" s="18"/>
      <c r="G18" s="18">
        <v>8.0555555555555554</v>
      </c>
      <c r="H18" s="18">
        <v>8.2487309644670042</v>
      </c>
      <c r="I18" s="18">
        <v>1.6149068322981366</v>
      </c>
      <c r="J18" s="18"/>
      <c r="K18" s="18">
        <v>8.8575096277278575</v>
      </c>
      <c r="L18" s="18">
        <v>13.239074550128535</v>
      </c>
      <c r="M18" s="18">
        <v>0.74349442379182151</v>
      </c>
      <c r="N18" s="21"/>
      <c r="O18" s="60"/>
      <c r="P18" s="60"/>
      <c r="Q18"/>
      <c r="R18"/>
      <c r="S18"/>
      <c r="T18"/>
      <c r="U18"/>
      <c r="V18"/>
      <c r="W18"/>
      <c r="X18"/>
      <c r="Y18"/>
      <c r="Z18"/>
      <c r="AA18"/>
      <c r="AB18"/>
    </row>
    <row r="19" spans="1:28" s="4" customFormat="1">
      <c r="B19" s="9"/>
      <c r="C19" s="17"/>
      <c r="D19" s="17"/>
      <c r="E19" s="17"/>
      <c r="F19" s="17"/>
      <c r="G19" s="17"/>
      <c r="H19" s="17"/>
      <c r="I19" s="17"/>
      <c r="J19" s="17"/>
      <c r="K19" s="17"/>
      <c r="L19" s="17"/>
      <c r="M19" s="17"/>
      <c r="N19" s="21"/>
      <c r="O19" s="60"/>
      <c r="P19" s="60"/>
      <c r="Q19"/>
      <c r="R19"/>
      <c r="S19"/>
      <c r="T19"/>
      <c r="U19"/>
      <c r="V19"/>
      <c r="W19"/>
      <c r="X19"/>
      <c r="Y19"/>
      <c r="Z19"/>
      <c r="AA19"/>
      <c r="AB19"/>
    </row>
    <row r="20" spans="1:28" s="4" customFormat="1" ht="13.8">
      <c r="A20" s="8" t="s">
        <v>10</v>
      </c>
      <c r="B20" s="28"/>
      <c r="C20" s="32"/>
      <c r="D20" s="32"/>
      <c r="E20" s="32"/>
      <c r="F20" s="32"/>
      <c r="G20" s="32"/>
      <c r="H20" s="32"/>
      <c r="I20" s="32"/>
      <c r="J20" s="32"/>
      <c r="K20" s="32"/>
      <c r="L20" s="32"/>
      <c r="M20" s="32"/>
      <c r="N20" s="51"/>
      <c r="O20"/>
      <c r="P20"/>
      <c r="Q20"/>
      <c r="R20"/>
      <c r="S20"/>
      <c r="T20"/>
      <c r="U20"/>
      <c r="V20"/>
      <c r="W20"/>
      <c r="X20"/>
      <c r="Y20"/>
      <c r="Z20"/>
      <c r="AA20"/>
      <c r="AB20"/>
    </row>
    <row r="21" spans="1:28" s="4" customFormat="1">
      <c r="A21" s="8"/>
      <c r="B21" s="48">
        <v>2004</v>
      </c>
      <c r="C21" s="19">
        <v>424</v>
      </c>
      <c r="D21" s="19">
        <v>503</v>
      </c>
      <c r="E21" s="39" t="s">
        <v>6</v>
      </c>
      <c r="F21" s="19"/>
      <c r="G21" s="19">
        <v>403</v>
      </c>
      <c r="H21" s="19">
        <v>480</v>
      </c>
      <c r="I21" s="39" t="s">
        <v>6</v>
      </c>
      <c r="J21" s="19"/>
      <c r="K21" s="19">
        <v>429</v>
      </c>
      <c r="L21" s="19">
        <v>484</v>
      </c>
      <c r="M21" s="39" t="s">
        <v>6</v>
      </c>
      <c r="N21" s="51"/>
      <c r="O21"/>
      <c r="P21"/>
      <c r="Q21"/>
      <c r="R21"/>
      <c r="S21"/>
      <c r="T21"/>
      <c r="U21"/>
      <c r="V21"/>
      <c r="W21"/>
      <c r="X21"/>
      <c r="Y21"/>
      <c r="Z21"/>
      <c r="AA21"/>
      <c r="AB21"/>
    </row>
    <row r="22" spans="1:28" s="4" customFormat="1">
      <c r="A22" s="8"/>
      <c r="B22" s="48">
        <v>2005</v>
      </c>
      <c r="C22" s="19">
        <v>457</v>
      </c>
      <c r="D22" s="19">
        <v>530</v>
      </c>
      <c r="E22" s="19">
        <v>553</v>
      </c>
      <c r="F22" s="19"/>
      <c r="G22" s="19">
        <v>433</v>
      </c>
      <c r="H22" s="19">
        <v>505</v>
      </c>
      <c r="I22" s="19">
        <v>538</v>
      </c>
      <c r="J22" s="19"/>
      <c r="K22" s="19">
        <v>464</v>
      </c>
      <c r="L22" s="19">
        <v>515</v>
      </c>
      <c r="M22" s="19">
        <v>539</v>
      </c>
      <c r="N22" s="51"/>
      <c r="O22"/>
      <c r="P22"/>
      <c r="Q22"/>
      <c r="R22"/>
      <c r="S22"/>
      <c r="T22"/>
      <c r="U22"/>
      <c r="V22"/>
      <c r="W22"/>
      <c r="X22"/>
      <c r="Y22"/>
      <c r="Z22"/>
      <c r="AA22"/>
      <c r="AB22"/>
    </row>
    <row r="23" spans="1:28" s="4" customFormat="1">
      <c r="A23" s="40"/>
      <c r="B23" s="49">
        <v>2006</v>
      </c>
      <c r="C23" s="42">
        <v>526</v>
      </c>
      <c r="D23" s="42">
        <v>581</v>
      </c>
      <c r="E23" s="42">
        <v>570</v>
      </c>
      <c r="F23" s="42"/>
      <c r="G23" s="42">
        <v>492</v>
      </c>
      <c r="H23" s="42">
        <v>547</v>
      </c>
      <c r="I23" s="42">
        <v>539</v>
      </c>
      <c r="J23" s="42"/>
      <c r="K23" s="42">
        <v>542</v>
      </c>
      <c r="L23" s="42">
        <v>592</v>
      </c>
      <c r="M23" s="42">
        <v>555</v>
      </c>
      <c r="N23" s="51"/>
      <c r="O23"/>
      <c r="P23"/>
      <c r="Q23"/>
      <c r="R23"/>
      <c r="S23"/>
      <c r="T23"/>
      <c r="U23"/>
      <c r="V23"/>
      <c r="W23"/>
      <c r="X23"/>
      <c r="Y23"/>
      <c r="Z23"/>
      <c r="AA23"/>
      <c r="AB23"/>
    </row>
    <row r="24" spans="1:28" s="4" customFormat="1" ht="13.8">
      <c r="A24" s="8"/>
      <c r="B24" s="48" t="s">
        <v>25</v>
      </c>
      <c r="C24" s="19">
        <v>595</v>
      </c>
      <c r="D24" s="19">
        <v>652</v>
      </c>
      <c r="E24" s="19">
        <v>584</v>
      </c>
      <c r="F24" s="19"/>
      <c r="G24" s="19">
        <v>557</v>
      </c>
      <c r="H24" s="19">
        <v>601</v>
      </c>
      <c r="I24" s="19">
        <v>564</v>
      </c>
      <c r="J24" s="19"/>
      <c r="K24" s="19">
        <v>604</v>
      </c>
      <c r="L24" s="19">
        <v>663</v>
      </c>
      <c r="M24" s="19">
        <v>570</v>
      </c>
      <c r="N24" s="51"/>
      <c r="O24"/>
      <c r="P24"/>
      <c r="Q24"/>
      <c r="R24"/>
      <c r="S24"/>
      <c r="T24"/>
      <c r="U24"/>
      <c r="V24"/>
      <c r="W24"/>
      <c r="X24"/>
      <c r="Y24"/>
      <c r="Z24"/>
      <c r="AA24"/>
      <c r="AB24"/>
    </row>
    <row r="25" spans="1:28" s="4" customFormat="1">
      <c r="A25" s="8"/>
      <c r="B25" s="48">
        <v>2008</v>
      </c>
      <c r="C25" s="19">
        <v>688</v>
      </c>
      <c r="D25" s="19">
        <v>709</v>
      </c>
      <c r="E25" s="19">
        <v>693</v>
      </c>
      <c r="F25" s="19"/>
      <c r="G25" s="19">
        <v>644</v>
      </c>
      <c r="H25" s="19">
        <v>650</v>
      </c>
      <c r="I25" s="19">
        <v>675</v>
      </c>
      <c r="J25" s="19"/>
      <c r="K25" s="19">
        <v>681</v>
      </c>
      <c r="L25" s="19">
        <v>723</v>
      </c>
      <c r="M25" s="19">
        <v>676</v>
      </c>
      <c r="N25" s="51"/>
      <c r="O25"/>
      <c r="P25"/>
      <c r="Q25"/>
      <c r="R25"/>
      <c r="S25"/>
      <c r="T25"/>
      <c r="U25"/>
      <c r="V25"/>
      <c r="W25"/>
      <c r="X25"/>
      <c r="Y25"/>
      <c r="Z25"/>
      <c r="AA25"/>
      <c r="AB25"/>
    </row>
    <row r="26" spans="1:28" s="4" customFormat="1">
      <c r="A26" s="8"/>
      <c r="B26" s="48">
        <v>2009</v>
      </c>
      <c r="C26" s="19">
        <v>711</v>
      </c>
      <c r="D26" s="19">
        <v>754</v>
      </c>
      <c r="E26" s="19">
        <v>765</v>
      </c>
      <c r="F26" s="19"/>
      <c r="G26" s="19">
        <v>660</v>
      </c>
      <c r="H26" s="19">
        <v>688</v>
      </c>
      <c r="I26" s="19">
        <v>748</v>
      </c>
      <c r="J26" s="19"/>
      <c r="K26" s="19">
        <v>699</v>
      </c>
      <c r="L26" s="19">
        <v>733</v>
      </c>
      <c r="M26" s="19">
        <v>746</v>
      </c>
      <c r="N26" s="51"/>
      <c r="O26"/>
      <c r="P26"/>
      <c r="Q26"/>
      <c r="R26"/>
      <c r="S26"/>
      <c r="T26"/>
      <c r="U26"/>
      <c r="V26"/>
      <c r="W26"/>
      <c r="X26"/>
      <c r="Y26"/>
      <c r="Z26"/>
      <c r="AA26"/>
      <c r="AB26"/>
    </row>
    <row r="27" spans="1:28" s="4" customFormat="1">
      <c r="A27" s="8"/>
      <c r="B27" s="48">
        <v>2010</v>
      </c>
      <c r="C27" s="19">
        <v>674</v>
      </c>
      <c r="D27" s="19">
        <v>736</v>
      </c>
      <c r="E27" s="19">
        <v>722</v>
      </c>
      <c r="F27" s="19"/>
      <c r="G27" s="19">
        <v>624</v>
      </c>
      <c r="H27" s="19">
        <v>670</v>
      </c>
      <c r="I27" s="19">
        <v>705</v>
      </c>
      <c r="J27" s="19"/>
      <c r="K27" s="19">
        <v>661</v>
      </c>
      <c r="L27" s="19">
        <v>682</v>
      </c>
      <c r="M27" s="19">
        <v>704</v>
      </c>
      <c r="N27" s="51"/>
      <c r="O27"/>
      <c r="P27"/>
      <c r="Q27"/>
      <c r="R27"/>
      <c r="S27"/>
      <c r="T27"/>
      <c r="U27"/>
      <c r="V27"/>
      <c r="W27"/>
      <c r="X27"/>
      <c r="Y27"/>
      <c r="Z27"/>
      <c r="AA27"/>
      <c r="AB27"/>
    </row>
    <row r="28" spans="1:28" s="4" customFormat="1">
      <c r="A28" s="8"/>
      <c r="B28" s="48">
        <v>2011</v>
      </c>
      <c r="C28" s="19">
        <v>716</v>
      </c>
      <c r="D28" s="19">
        <v>765</v>
      </c>
      <c r="E28" s="19">
        <v>745</v>
      </c>
      <c r="F28" s="19"/>
      <c r="G28" s="19">
        <v>662</v>
      </c>
      <c r="H28" s="19">
        <v>707</v>
      </c>
      <c r="I28" s="19">
        <v>725</v>
      </c>
      <c r="J28" s="19"/>
      <c r="K28" s="19">
        <v>713</v>
      </c>
      <c r="L28" s="19">
        <v>725</v>
      </c>
      <c r="M28" s="19">
        <v>726</v>
      </c>
      <c r="N28" s="51"/>
      <c r="O28"/>
      <c r="P28"/>
      <c r="Q28"/>
      <c r="R28"/>
      <c r="S28"/>
      <c r="T28"/>
      <c r="U28"/>
      <c r="V28"/>
      <c r="W28"/>
      <c r="X28"/>
      <c r="Y28"/>
      <c r="Z28"/>
      <c r="AA28"/>
      <c r="AB28"/>
    </row>
    <row r="29" spans="1:28" s="4" customFormat="1" ht="12">
      <c r="A29" s="8"/>
      <c r="B29" s="48">
        <v>2012</v>
      </c>
      <c r="C29" s="19">
        <v>753</v>
      </c>
      <c r="D29" s="19">
        <v>822</v>
      </c>
      <c r="E29" s="19">
        <v>799</v>
      </c>
      <c r="F29" s="19"/>
      <c r="G29" s="19">
        <v>692</v>
      </c>
      <c r="H29" s="19">
        <v>757</v>
      </c>
      <c r="I29" s="19">
        <v>774</v>
      </c>
      <c r="J29" s="19"/>
      <c r="K29" s="19">
        <v>749</v>
      </c>
      <c r="L29" s="19">
        <v>747</v>
      </c>
      <c r="M29" s="19">
        <v>776</v>
      </c>
      <c r="N29" s="51"/>
      <c r="O29" s="51"/>
      <c r="P29" s="51"/>
      <c r="Q29" s="51"/>
      <c r="R29" s="51"/>
      <c r="S29" s="51"/>
      <c r="T29" s="51"/>
      <c r="U29" s="51"/>
      <c r="V29" s="51"/>
      <c r="W29" s="51"/>
      <c r="X29" s="51"/>
      <c r="Y29" s="51"/>
    </row>
    <row r="30" spans="1:28" s="4" customFormat="1" ht="12">
      <c r="A30" s="30"/>
      <c r="B30" s="54">
        <v>2013</v>
      </c>
      <c r="C30" s="45">
        <v>799</v>
      </c>
      <c r="D30" s="45">
        <v>857</v>
      </c>
      <c r="E30" s="45">
        <v>794</v>
      </c>
      <c r="F30" s="45"/>
      <c r="G30" s="45">
        <v>736</v>
      </c>
      <c r="H30" s="45">
        <v>806</v>
      </c>
      <c r="I30" s="45">
        <v>773</v>
      </c>
      <c r="J30" s="45"/>
      <c r="K30" s="45">
        <v>802</v>
      </c>
      <c r="L30" s="45">
        <v>833</v>
      </c>
      <c r="M30" s="45">
        <v>768</v>
      </c>
      <c r="N30" s="51"/>
      <c r="O30" s="51"/>
      <c r="P30" s="51"/>
      <c r="Q30" s="51"/>
      <c r="R30" s="51"/>
      <c r="S30" s="51"/>
      <c r="T30" s="51"/>
      <c r="U30" s="51"/>
      <c r="V30" s="51"/>
      <c r="W30" s="51"/>
      <c r="X30" s="51"/>
      <c r="Y30" s="51"/>
    </row>
    <row r="31" spans="1:28" s="4" customFormat="1" ht="12">
      <c r="A31" s="8" t="s">
        <v>3</v>
      </c>
      <c r="B31" s="9"/>
      <c r="C31" s="31"/>
      <c r="D31" s="31"/>
      <c r="E31" s="31"/>
      <c r="F31" s="31"/>
      <c r="G31" s="31"/>
      <c r="H31" s="31"/>
      <c r="I31" s="32"/>
      <c r="J31" s="31"/>
      <c r="K31" s="31"/>
      <c r="L31" s="31"/>
      <c r="M31" s="31"/>
      <c r="N31" s="51"/>
      <c r="O31" s="53"/>
      <c r="P31" s="51"/>
      <c r="Q31" s="51"/>
      <c r="R31" s="51"/>
      <c r="S31" s="51"/>
      <c r="T31" s="51"/>
      <c r="U31" s="51"/>
      <c r="V31" s="51"/>
      <c r="W31" s="51"/>
      <c r="X31" s="51"/>
      <c r="Y31" s="51"/>
    </row>
    <row r="32" spans="1:28" s="4" customFormat="1" ht="11.4">
      <c r="A32" s="11"/>
      <c r="B32" s="10" t="s">
        <v>27</v>
      </c>
      <c r="C32" s="18">
        <v>6.1088977423638777</v>
      </c>
      <c r="D32" s="18">
        <v>4.2579075425790753</v>
      </c>
      <c r="E32" s="18">
        <v>-0.62578222778473092</v>
      </c>
      <c r="F32" s="18"/>
      <c r="G32" s="18">
        <v>6.3583815028901727</v>
      </c>
      <c r="H32" s="18">
        <v>6.4729194187582566</v>
      </c>
      <c r="I32" s="18">
        <v>-0.12919896640826875</v>
      </c>
      <c r="J32" s="18"/>
      <c r="K32" s="18">
        <v>7.0761014686248336</v>
      </c>
      <c r="L32" s="18">
        <v>11.512717536813923</v>
      </c>
      <c r="M32" s="18">
        <v>-1.0309278350515463</v>
      </c>
      <c r="N32" s="51"/>
      <c r="O32" s="53"/>
      <c r="P32" s="51"/>
      <c r="Q32" s="51"/>
      <c r="R32" s="51"/>
      <c r="S32" s="51"/>
      <c r="T32" s="51"/>
      <c r="U32" s="51"/>
      <c r="V32" s="51"/>
      <c r="W32" s="51"/>
      <c r="X32" s="51"/>
      <c r="Y32" s="51"/>
    </row>
    <row r="33" spans="1:13">
      <c r="A33" s="3"/>
      <c r="C33" s="2"/>
      <c r="D33" s="2"/>
      <c r="E33" s="2"/>
      <c r="F33" s="2"/>
      <c r="G33" s="2"/>
      <c r="H33" s="2"/>
      <c r="I33" s="2"/>
      <c r="J33" s="2"/>
      <c r="K33" s="2"/>
      <c r="L33" s="2"/>
      <c r="M33" s="9"/>
    </row>
    <row r="42" spans="1:13">
      <c r="A42" s="29"/>
      <c r="B42" s="29"/>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theme="5"/>
  </sheetPr>
  <dimension ref="A1:AI72"/>
  <sheetViews>
    <sheetView workbookViewId="0">
      <selection activeCell="X13" sqref="X13"/>
    </sheetView>
  </sheetViews>
  <sheetFormatPr defaultRowHeight="13.2"/>
  <cols>
    <col min="1" max="1" width="4" customWidth="1"/>
    <col min="2" max="2" width="6.5546875" style="2" customWidth="1"/>
    <col min="3" max="3" width="8.33203125" customWidth="1"/>
    <col min="4" max="4" width="8.109375" customWidth="1"/>
    <col min="5" max="5" width="8.33203125" customWidth="1"/>
    <col min="6" max="6" width="1.33203125" customWidth="1"/>
    <col min="7" max="7" width="8.33203125" customWidth="1"/>
    <col min="8" max="8" width="8.109375" customWidth="1"/>
    <col min="9" max="9" width="8.33203125" customWidth="1"/>
    <col min="10" max="10" width="1.33203125" customWidth="1"/>
    <col min="11" max="13" width="8.33203125" customWidth="1"/>
    <col min="14" max="14" width="1.33203125" customWidth="1"/>
    <col min="15" max="17" width="8.33203125" customWidth="1"/>
    <col min="23" max="23" width="9.77734375" customWidth="1"/>
    <col min="27" max="27" width="5.33203125" customWidth="1"/>
    <col min="31" max="31" width="2.77734375" customWidth="1"/>
  </cols>
  <sheetData>
    <row r="1" spans="1:34" ht="23.25" customHeight="1">
      <c r="A1" s="276" t="s">
        <v>8</v>
      </c>
      <c r="B1" s="277"/>
      <c r="C1" s="277"/>
      <c r="D1" s="277"/>
      <c r="E1" s="277"/>
      <c r="F1" s="277"/>
      <c r="G1" s="277"/>
      <c r="H1" s="277"/>
      <c r="I1" s="277"/>
      <c r="J1" s="277"/>
      <c r="K1" s="277"/>
      <c r="L1" s="277"/>
      <c r="M1" s="277"/>
      <c r="N1" s="164"/>
      <c r="O1" s="164"/>
      <c r="P1" s="164"/>
      <c r="Q1" s="164"/>
      <c r="S1" s="29" t="s">
        <v>28</v>
      </c>
    </row>
    <row r="2" spans="1:34" ht="15">
      <c r="A2" s="15" t="s">
        <v>7</v>
      </c>
    </row>
    <row r="3" spans="1:34" ht="13.8" thickBot="1">
      <c r="A3" s="1"/>
      <c r="C3" t="s">
        <v>18</v>
      </c>
      <c r="E3" s="1"/>
      <c r="F3" s="1"/>
      <c r="G3" s="1"/>
      <c r="H3" s="1"/>
      <c r="I3" s="1"/>
      <c r="J3" s="1"/>
      <c r="M3" s="14"/>
      <c r="N3" s="1"/>
      <c r="Q3" s="14" t="s">
        <v>4</v>
      </c>
      <c r="T3" t="s">
        <v>17</v>
      </c>
    </row>
    <row r="4" spans="1:34" s="4" customFormat="1" ht="14.4" thickTop="1">
      <c r="B4" s="13"/>
      <c r="C4" s="275" t="s">
        <v>11</v>
      </c>
      <c r="D4" s="275"/>
      <c r="E4" s="274"/>
      <c r="F4" s="5"/>
      <c r="G4" s="274" t="s">
        <v>12</v>
      </c>
      <c r="H4" s="274"/>
      <c r="I4" s="274"/>
      <c r="J4" s="5"/>
      <c r="K4" s="275" t="s">
        <v>9</v>
      </c>
      <c r="L4" s="275"/>
      <c r="M4" s="275"/>
      <c r="N4" s="5"/>
      <c r="O4" s="275" t="s">
        <v>69</v>
      </c>
      <c r="P4" s="275"/>
      <c r="Q4" s="275"/>
      <c r="T4" s="275" t="s">
        <v>11</v>
      </c>
      <c r="U4" s="275"/>
      <c r="V4" s="274"/>
      <c r="W4" s="5"/>
      <c r="X4" s="274" t="s">
        <v>12</v>
      </c>
      <c r="Y4" s="274"/>
      <c r="Z4" s="274"/>
      <c r="AA4" s="5"/>
      <c r="AB4" s="275" t="s">
        <v>9</v>
      </c>
      <c r="AC4" s="275"/>
      <c r="AD4" s="275"/>
      <c r="AF4" s="275" t="s">
        <v>69</v>
      </c>
      <c r="AG4" s="275"/>
      <c r="AH4" s="275"/>
    </row>
    <row r="5" spans="1:34" s="4" customFormat="1" ht="22.8">
      <c r="B5" s="9"/>
      <c r="C5" s="6" t="s">
        <v>0</v>
      </c>
      <c r="D5" s="6" t="s">
        <v>1</v>
      </c>
      <c r="E5" s="6" t="s">
        <v>2</v>
      </c>
      <c r="F5" s="7"/>
      <c r="G5" s="7" t="s">
        <v>0</v>
      </c>
      <c r="H5" s="7" t="s">
        <v>1</v>
      </c>
      <c r="I5" s="7" t="s">
        <v>2</v>
      </c>
      <c r="J5" s="7"/>
      <c r="K5" s="7" t="s">
        <v>0</v>
      </c>
      <c r="L5" s="7" t="s">
        <v>1</v>
      </c>
      <c r="M5" s="7" t="s">
        <v>2</v>
      </c>
      <c r="N5" s="7"/>
      <c r="O5" s="7" t="s">
        <v>0</v>
      </c>
      <c r="P5" s="7" t="s">
        <v>1</v>
      </c>
      <c r="Q5" s="7" t="s">
        <v>2</v>
      </c>
      <c r="T5" s="6" t="s">
        <v>0</v>
      </c>
      <c r="U5" s="6" t="s">
        <v>1</v>
      </c>
      <c r="V5" s="6" t="s">
        <v>2</v>
      </c>
      <c r="W5" s="7"/>
      <c r="X5" s="7" t="s">
        <v>0</v>
      </c>
      <c r="Y5" s="7" t="s">
        <v>1</v>
      </c>
      <c r="Z5" s="7" t="s">
        <v>2</v>
      </c>
      <c r="AA5" s="7"/>
      <c r="AB5" s="7" t="s">
        <v>0</v>
      </c>
      <c r="AC5" s="7" t="s">
        <v>1</v>
      </c>
      <c r="AD5" s="7" t="s">
        <v>2</v>
      </c>
      <c r="AF5" s="7" t="s">
        <v>0</v>
      </c>
      <c r="AG5" s="7" t="s">
        <v>1</v>
      </c>
      <c r="AH5" s="7" t="s">
        <v>2</v>
      </c>
    </row>
    <row r="6" spans="1:34" s="4" customFormat="1" ht="12">
      <c r="A6" s="8" t="s">
        <v>5</v>
      </c>
      <c r="B6" s="9"/>
      <c r="C6" s="12"/>
      <c r="D6" s="12"/>
      <c r="E6" s="12"/>
      <c r="F6" s="12"/>
      <c r="G6" s="12"/>
      <c r="H6" s="12"/>
      <c r="I6" s="12"/>
      <c r="J6" s="12"/>
      <c r="K6" s="12"/>
      <c r="L6" s="12"/>
      <c r="M6" s="12"/>
      <c r="N6" s="12"/>
      <c r="O6" s="12"/>
      <c r="P6" s="12"/>
      <c r="Q6" s="12"/>
    </row>
    <row r="7" spans="1:34" s="4" customFormat="1" ht="12">
      <c r="A7" s="8"/>
      <c r="B7" s="16">
        <v>1990</v>
      </c>
      <c r="C7" s="22">
        <v>278.30969169159357</v>
      </c>
      <c r="D7" s="22">
        <v>260.20824832953872</v>
      </c>
      <c r="E7" s="22">
        <v>295.27979484351999</v>
      </c>
      <c r="F7" s="22"/>
      <c r="G7" s="22" t="s">
        <v>6</v>
      </c>
      <c r="H7" s="22" t="s">
        <v>6</v>
      </c>
      <c r="I7" s="22" t="s">
        <v>6</v>
      </c>
      <c r="J7" s="22"/>
      <c r="K7" s="22">
        <v>300.30981128427129</v>
      </c>
      <c r="L7" s="22">
        <v>286.7108764336628</v>
      </c>
      <c r="M7" s="22">
        <v>311.64225699311174</v>
      </c>
      <c r="N7" s="22"/>
      <c r="O7" s="22"/>
      <c r="P7" s="22"/>
      <c r="Q7" s="22"/>
    </row>
    <row r="8" spans="1:34" s="4" customFormat="1" ht="12">
      <c r="A8" s="8"/>
      <c r="B8" s="16">
        <v>1991</v>
      </c>
      <c r="C8" s="22">
        <v>306.59319694480428</v>
      </c>
      <c r="D8" s="22">
        <v>282.83505253210728</v>
      </c>
      <c r="E8" s="22">
        <v>320.16927946634542</v>
      </c>
      <c r="F8" s="22"/>
      <c r="G8" s="22" t="s">
        <v>6</v>
      </c>
      <c r="H8" s="22" t="s">
        <v>6</v>
      </c>
      <c r="I8" s="22" t="s">
        <v>6</v>
      </c>
      <c r="J8" s="22"/>
      <c r="K8" s="22">
        <v>329.77417012725641</v>
      </c>
      <c r="L8" s="22">
        <v>312.77550156399576</v>
      </c>
      <c r="M8" s="22">
        <v>339.97337126521279</v>
      </c>
      <c r="N8" s="22"/>
      <c r="O8" s="22"/>
      <c r="P8" s="22"/>
      <c r="Q8" s="22"/>
    </row>
    <row r="9" spans="1:34" s="4" customFormat="1" ht="12">
      <c r="A9" s="8"/>
      <c r="B9" s="16">
        <v>1992</v>
      </c>
      <c r="C9" s="22">
        <v>328.08866093724447</v>
      </c>
      <c r="D9" s="22">
        <v>300.93649589416214</v>
      </c>
      <c r="E9" s="22">
        <v>341.66474345878561</v>
      </c>
      <c r="F9" s="22"/>
      <c r="G9" s="22" t="s">
        <v>6</v>
      </c>
      <c r="H9" s="22" t="s">
        <v>6</v>
      </c>
      <c r="I9" s="22" t="s">
        <v>6</v>
      </c>
      <c r="J9" s="22"/>
      <c r="K9" s="22">
        <v>352.43906154493726</v>
      </c>
      <c r="L9" s="22">
        <v>330.90741469814043</v>
      </c>
      <c r="M9" s="22">
        <v>367.17124096642982</v>
      </c>
      <c r="N9" s="22"/>
      <c r="O9" s="22"/>
      <c r="P9" s="22"/>
      <c r="Q9" s="22"/>
    </row>
    <row r="10" spans="1:34" s="4" customFormat="1" ht="12">
      <c r="A10" s="8"/>
      <c r="B10" s="16">
        <v>1993</v>
      </c>
      <c r="C10" s="22">
        <v>325.82598051698756</v>
      </c>
      <c r="D10" s="22">
        <v>303.19917631441899</v>
      </c>
      <c r="E10" s="22">
        <v>352.97814556006989</v>
      </c>
      <c r="F10" s="22"/>
      <c r="G10" s="22" t="s">
        <v>6</v>
      </c>
      <c r="H10" s="22" t="s">
        <v>6</v>
      </c>
      <c r="I10" s="22" t="s">
        <v>6</v>
      </c>
      <c r="J10" s="22"/>
      <c r="K10" s="22">
        <v>350.17257240316917</v>
      </c>
      <c r="L10" s="22">
        <v>326.37443641460425</v>
      </c>
      <c r="M10" s="22">
        <v>381.90342038792238</v>
      </c>
      <c r="N10" s="22"/>
      <c r="O10" s="22"/>
      <c r="P10" s="22"/>
      <c r="Q10" s="22"/>
    </row>
    <row r="11" spans="1:34" s="4" customFormat="1" ht="12">
      <c r="A11" s="8"/>
      <c r="B11" s="16">
        <v>1994</v>
      </c>
      <c r="C11" s="22">
        <v>325.82598051698756</v>
      </c>
      <c r="D11" s="22">
        <v>319.03793925621699</v>
      </c>
      <c r="E11" s="22">
        <v>367.68556829173946</v>
      </c>
      <c r="F11" s="22"/>
      <c r="G11" s="22">
        <v>323.66898757994272</v>
      </c>
      <c r="H11" s="22">
        <v>315.71922297271607</v>
      </c>
      <c r="I11" s="22">
        <v>369.09621390695224</v>
      </c>
      <c r="J11" s="22"/>
      <c r="K11" s="22">
        <v>349.03932783228515</v>
      </c>
      <c r="L11" s="22">
        <v>336.57363755256068</v>
      </c>
      <c r="M11" s="22">
        <v>397.76884438029896</v>
      </c>
      <c r="N11" s="22"/>
      <c r="O11" s="22"/>
      <c r="P11" s="22"/>
      <c r="Q11" s="22"/>
    </row>
    <row r="12" spans="1:34" s="4" customFormat="1" ht="12">
      <c r="A12" s="8"/>
      <c r="B12" s="16">
        <v>1995</v>
      </c>
      <c r="C12" s="22">
        <v>338.27072282840032</v>
      </c>
      <c r="D12" s="22">
        <v>331.48268156762975</v>
      </c>
      <c r="E12" s="22">
        <v>391.44371270443645</v>
      </c>
      <c r="F12" s="22"/>
      <c r="G12" s="22">
        <v>333.8901135035199</v>
      </c>
      <c r="H12" s="22">
        <v>329.34739087081891</v>
      </c>
      <c r="I12" s="22">
        <v>392.94550772863221</v>
      </c>
      <c r="J12" s="22"/>
      <c r="K12" s="22">
        <v>361.50501811200962</v>
      </c>
      <c r="L12" s="22">
        <v>350.17257240316917</v>
      </c>
      <c r="M12" s="22">
        <v>422.7002249397479</v>
      </c>
      <c r="N12" s="22"/>
      <c r="O12" s="22"/>
      <c r="P12" s="22"/>
      <c r="Q12" s="22"/>
    </row>
    <row r="13" spans="1:34" s="4" customFormat="1" ht="12">
      <c r="A13" s="8"/>
      <c r="B13" s="16">
        <v>1996</v>
      </c>
      <c r="C13" s="22">
        <v>333.74536198788661</v>
      </c>
      <c r="D13" s="22">
        <v>336.00804240814347</v>
      </c>
      <c r="E13" s="22">
        <v>409.54515606649136</v>
      </c>
      <c r="F13" s="22"/>
      <c r="G13" s="22">
        <v>328.21171021264371</v>
      </c>
      <c r="H13" s="22">
        <v>331.61875218716938</v>
      </c>
      <c r="I13" s="22">
        <v>411.11639825943604</v>
      </c>
      <c r="J13" s="22"/>
      <c r="K13" s="22">
        <v>356.97203982847344</v>
      </c>
      <c r="L13" s="22">
        <v>354.70555068670535</v>
      </c>
      <c r="M13" s="22">
        <v>440.83213807389257</v>
      </c>
      <c r="N13" s="22"/>
      <c r="O13" s="22"/>
      <c r="P13" s="22"/>
      <c r="Q13" s="22"/>
    </row>
    <row r="14" spans="1:34" s="4" customFormat="1" ht="12">
      <c r="A14" s="8"/>
      <c r="B14" s="16">
        <v>1997</v>
      </c>
      <c r="C14" s="22">
        <v>320.16927946634542</v>
      </c>
      <c r="D14" s="22">
        <v>320.16927946634542</v>
      </c>
      <c r="E14" s="22">
        <v>398.23175396520708</v>
      </c>
      <c r="F14" s="22"/>
      <c r="G14" s="22">
        <v>312.31218099819034</v>
      </c>
      <c r="H14" s="22">
        <v>315.71922297271607</v>
      </c>
      <c r="I14" s="22">
        <v>399.75959167768366</v>
      </c>
      <c r="J14" s="22"/>
      <c r="K14" s="22">
        <v>339.97337126521279</v>
      </c>
      <c r="L14" s="22">
        <v>335.44039298167661</v>
      </c>
      <c r="M14" s="22">
        <v>424.96671408151599</v>
      </c>
      <c r="N14" s="22"/>
      <c r="O14" s="22"/>
      <c r="P14" s="22"/>
      <c r="Q14" s="22"/>
    </row>
    <row r="15" spans="1:34" s="4" customFormat="1" ht="12">
      <c r="A15" s="8"/>
      <c r="B15" s="16">
        <v>1998</v>
      </c>
      <c r="C15" s="22">
        <v>300.93649589416214</v>
      </c>
      <c r="D15" s="22">
        <v>311.11855778531799</v>
      </c>
      <c r="E15" s="22">
        <v>368.81690850186789</v>
      </c>
      <c r="F15" s="22"/>
      <c r="G15" s="22">
        <v>290.73424849286084</v>
      </c>
      <c r="H15" s="22">
        <v>306.63377770731415</v>
      </c>
      <c r="I15" s="22">
        <v>360.01076864155033</v>
      </c>
      <c r="J15" s="22"/>
      <c r="K15" s="22">
        <v>320.70821356018405</v>
      </c>
      <c r="L15" s="22">
        <v>326.37443641460425</v>
      </c>
      <c r="M15" s="22">
        <v>390.96937695499469</v>
      </c>
      <c r="N15" s="22"/>
      <c r="O15" s="22"/>
      <c r="P15" s="22"/>
      <c r="Q15" s="22"/>
    </row>
    <row r="16" spans="1:34" s="4" customFormat="1" ht="12">
      <c r="A16" s="8"/>
      <c r="B16" s="16">
        <v>1999</v>
      </c>
      <c r="C16" s="22">
        <v>294.14845463339157</v>
      </c>
      <c r="D16" s="22">
        <v>308.85587736506113</v>
      </c>
      <c r="E16" s="22">
        <v>368.81690850186789</v>
      </c>
      <c r="F16" s="22"/>
      <c r="G16" s="22">
        <v>285.05584520198465</v>
      </c>
      <c r="H16" s="22">
        <v>299.81969375826276</v>
      </c>
      <c r="I16" s="22">
        <v>360.01076864155033</v>
      </c>
      <c r="J16" s="22"/>
      <c r="K16" s="22">
        <v>316.17523527664787</v>
      </c>
      <c r="L16" s="22">
        <v>322.97470270195214</v>
      </c>
      <c r="M16" s="22">
        <v>390.96937695499469</v>
      </c>
      <c r="N16" s="22"/>
      <c r="O16" s="22"/>
      <c r="P16" s="22"/>
      <c r="Q16" s="22"/>
    </row>
    <row r="17" spans="1:34" s="4" customFormat="1">
      <c r="A17" s="8"/>
      <c r="B17" s="16">
        <v>2000</v>
      </c>
      <c r="C17" s="22">
        <v>286.22907316249257</v>
      </c>
      <c r="D17" s="22">
        <v>304.33051652454742</v>
      </c>
      <c r="E17" s="22">
        <v>348.45278471955618</v>
      </c>
      <c r="F17" s="22"/>
      <c r="G17" s="22">
        <v>275.97039993658274</v>
      </c>
      <c r="H17" s="22">
        <v>294.14129046738657</v>
      </c>
      <c r="I17" s="22">
        <v>339.56851679439609</v>
      </c>
      <c r="J17" s="22"/>
      <c r="K17" s="22">
        <v>308.24252328045958</v>
      </c>
      <c r="L17" s="22">
        <v>317.30847984753194</v>
      </c>
      <c r="M17" s="22">
        <v>355.83879525758937</v>
      </c>
      <c r="N17" s="22"/>
      <c r="O17"/>
      <c r="P17"/>
      <c r="Q17"/>
    </row>
    <row r="18" spans="1:34" s="4" customFormat="1">
      <c r="A18" s="8"/>
      <c r="B18" s="16">
        <v>2001</v>
      </c>
      <c r="C18" s="22">
        <v>278.30969169159357</v>
      </c>
      <c r="D18" s="22">
        <v>302.06783610429056</v>
      </c>
      <c r="E18" s="22">
        <v>358.63484661071203</v>
      </c>
      <c r="F18" s="22"/>
      <c r="G18" s="22">
        <v>268.02063532935608</v>
      </c>
      <c r="H18" s="22">
        <v>289.59856783468558</v>
      </c>
      <c r="I18" s="22">
        <v>348.65396205979795</v>
      </c>
      <c r="J18" s="22"/>
      <c r="K18" s="22">
        <v>298.0433221425032</v>
      </c>
      <c r="L18" s="22">
        <v>312.77550156399576</v>
      </c>
      <c r="M18" s="22">
        <v>372.83746382085002</v>
      </c>
      <c r="N18" s="22"/>
      <c r="O18"/>
      <c r="P18"/>
      <c r="Q18"/>
    </row>
    <row r="19" spans="1:34" s="4" customFormat="1">
      <c r="A19" s="8"/>
      <c r="B19" s="16">
        <v>2002</v>
      </c>
      <c r="C19" s="22">
        <v>276.04701127133671</v>
      </c>
      <c r="D19" s="22">
        <v>302.06783610429056</v>
      </c>
      <c r="E19" s="22">
        <v>367.68556829173946</v>
      </c>
      <c r="F19" s="22"/>
      <c r="G19" s="22">
        <v>265.74927401300562</v>
      </c>
      <c r="H19" s="22">
        <v>290.73424849286084</v>
      </c>
      <c r="I19" s="22">
        <v>357.73940732519986</v>
      </c>
      <c r="J19" s="22"/>
      <c r="K19" s="22">
        <v>295.77683300073511</v>
      </c>
      <c r="L19" s="22">
        <v>313.90874613487983</v>
      </c>
      <c r="M19" s="22">
        <v>363.77150725377766</v>
      </c>
      <c r="N19" s="22"/>
      <c r="O19"/>
      <c r="P19"/>
      <c r="Q19"/>
      <c r="AF19"/>
      <c r="AG19"/>
      <c r="AH19"/>
    </row>
    <row r="20" spans="1:34" s="4" customFormat="1">
      <c r="A20" s="8"/>
      <c r="B20" s="16">
        <v>2003</v>
      </c>
      <c r="C20" s="22">
        <v>277.17835148146514</v>
      </c>
      <c r="D20" s="22">
        <v>303.19917631441899</v>
      </c>
      <c r="E20" s="22">
        <v>367.68556829173946</v>
      </c>
      <c r="F20" s="22"/>
      <c r="G20" s="22">
        <v>266.88495467118088</v>
      </c>
      <c r="H20" s="22">
        <v>294.14129046738657</v>
      </c>
      <c r="I20" s="22">
        <v>357.73940732519986</v>
      </c>
      <c r="J20" s="22"/>
      <c r="K20" s="22">
        <v>295.77683300073511</v>
      </c>
      <c r="L20" s="22">
        <v>317.30847984753194</v>
      </c>
      <c r="M20" s="22">
        <v>362.63826268289364</v>
      </c>
      <c r="N20" s="22"/>
      <c r="O20"/>
      <c r="P20"/>
      <c r="Q20"/>
      <c r="AF20"/>
      <c r="AG20"/>
      <c r="AH20"/>
    </row>
    <row r="21" spans="1:34" s="4" customFormat="1">
      <c r="A21" s="8"/>
      <c r="B21" s="16">
        <v>2004</v>
      </c>
      <c r="C21" s="22">
        <v>284.28316800107166</v>
      </c>
      <c r="D21" s="22">
        <v>323.86876195346537</v>
      </c>
      <c r="E21" s="22">
        <v>371.78101985240437</v>
      </c>
      <c r="F21" s="22"/>
      <c r="G21" s="22">
        <v>271.81380872766141</v>
      </c>
      <c r="H21" s="22">
        <v>309.4161953198435</v>
      </c>
      <c r="I21" s="22">
        <v>362.42976844346362</v>
      </c>
      <c r="J21" s="22"/>
      <c r="K21" s="22">
        <v>302.66695999171009</v>
      </c>
      <c r="L21" s="22">
        <v>337.21958695796457</v>
      </c>
      <c r="M21" s="22">
        <v>368.68978869141438</v>
      </c>
      <c r="N21" s="22"/>
      <c r="O21"/>
      <c r="P21"/>
      <c r="Q21"/>
      <c r="T21" s="21">
        <v>345.96938271405935</v>
      </c>
      <c r="U21" s="21">
        <v>410.38430289497956</v>
      </c>
      <c r="V21" s="21"/>
      <c r="W21" s="21"/>
      <c r="X21" s="21">
        <v>328.79544757769253</v>
      </c>
      <c r="Y21" s="21">
        <v>391.21978576481342</v>
      </c>
      <c r="Z21" s="21"/>
      <c r="AA21" s="21"/>
      <c r="AB21" s="21">
        <v>349.90711313878046</v>
      </c>
      <c r="AC21" s="21">
        <v>394.7784731796782</v>
      </c>
      <c r="AD21" s="21"/>
      <c r="AF21"/>
      <c r="AG21"/>
      <c r="AH21"/>
    </row>
    <row r="22" spans="1:34" s="4" customFormat="1">
      <c r="A22" s="8"/>
      <c r="B22" s="16">
        <v>2005</v>
      </c>
      <c r="C22" s="19">
        <v>317.73689801456936</v>
      </c>
      <c r="D22" s="19">
        <v>353.55512906723538</v>
      </c>
      <c r="E22" s="19">
        <v>382.75501989065015</v>
      </c>
      <c r="F22" s="19"/>
      <c r="G22" s="19">
        <v>301.35286264679934</v>
      </c>
      <c r="H22" s="19">
        <v>332.36830142156509</v>
      </c>
      <c r="I22" s="19">
        <v>368.72143928975441</v>
      </c>
      <c r="J22" s="19"/>
      <c r="K22" s="19">
        <v>340.91396425904651</v>
      </c>
      <c r="L22" s="19">
        <v>358.10528439935746</v>
      </c>
      <c r="M22" s="19">
        <v>373.82338659751912</v>
      </c>
      <c r="N22" s="19"/>
      <c r="O22"/>
      <c r="P22"/>
      <c r="Q22"/>
      <c r="T22" s="21">
        <v>380.44913365840932</v>
      </c>
      <c r="U22" s="21">
        <v>441.38654372750642</v>
      </c>
      <c r="V22" s="21">
        <v>460.14604348142336</v>
      </c>
      <c r="W22" s="21"/>
      <c r="X22" s="21">
        <v>360.27869600057386</v>
      </c>
      <c r="Y22" s="21">
        <v>419.42154756959991</v>
      </c>
      <c r="Z22" s="21">
        <v>447.39503204443196</v>
      </c>
      <c r="AA22" s="21"/>
      <c r="AB22" s="21">
        <v>386.36211793330568</v>
      </c>
      <c r="AC22" s="21">
        <v>428.36772805434128</v>
      </c>
      <c r="AD22" s="21">
        <v>448.40893596566946</v>
      </c>
      <c r="AF22"/>
      <c r="AG22"/>
      <c r="AH22"/>
    </row>
    <row r="23" spans="1:34" s="4" customFormat="1">
      <c r="A23" s="40"/>
      <c r="B23" s="41">
        <v>2006</v>
      </c>
      <c r="C23" s="42">
        <v>378.96503018671996</v>
      </c>
      <c r="D23" s="42">
        <v>409.47727565388362</v>
      </c>
      <c r="E23" s="42">
        <v>406.82993956218314</v>
      </c>
      <c r="F23" s="42"/>
      <c r="G23" s="42">
        <v>352.09507445406888</v>
      </c>
      <c r="H23" s="42">
        <v>379.82839612670824</v>
      </c>
      <c r="I23" s="42">
        <v>392.59344672459792</v>
      </c>
      <c r="J23" s="42"/>
      <c r="K23" s="42">
        <v>403.23108321196003</v>
      </c>
      <c r="L23" s="42">
        <v>432.8540962948689</v>
      </c>
      <c r="M23" s="42">
        <v>397.22488698627461</v>
      </c>
      <c r="N23" s="42"/>
      <c r="O23"/>
      <c r="P23"/>
      <c r="Q23"/>
      <c r="T23" s="44">
        <v>450.71389276716343</v>
      </c>
      <c r="U23" s="44">
        <v>497.92228346328233</v>
      </c>
      <c r="V23" s="44">
        <v>487.84226785147729</v>
      </c>
      <c r="W23" s="44"/>
      <c r="X23" s="44">
        <v>420.43928399898004</v>
      </c>
      <c r="Y23" s="44">
        <v>467.89243396325651</v>
      </c>
      <c r="Z23" s="44">
        <v>460.61609407095915</v>
      </c>
      <c r="AA23" s="44"/>
      <c r="AB23" s="44">
        <v>463.94682257435716</v>
      </c>
      <c r="AC23" s="44">
        <v>506.98067519155586</v>
      </c>
      <c r="AD23" s="44">
        <v>475.35269767068547</v>
      </c>
      <c r="AF23"/>
      <c r="AG23"/>
      <c r="AH23"/>
    </row>
    <row r="24" spans="1:34" s="4" customFormat="1" ht="13.8">
      <c r="A24" s="8"/>
      <c r="B24" s="47" t="s">
        <v>24</v>
      </c>
      <c r="C24" s="19">
        <v>425.8453664620647</v>
      </c>
      <c r="D24" s="19">
        <v>447.85318416065883</v>
      </c>
      <c r="E24" s="19">
        <v>426.20022637848353</v>
      </c>
      <c r="F24" s="19"/>
      <c r="G24" s="19">
        <v>394.0220882066107</v>
      </c>
      <c r="H24" s="19">
        <v>407.72107916585776</v>
      </c>
      <c r="I24" s="19">
        <v>412.39429710358604</v>
      </c>
      <c r="J24" s="19"/>
      <c r="K24" s="19">
        <v>445.66739946218536</v>
      </c>
      <c r="L24" s="19">
        <v>465.97308531864155</v>
      </c>
      <c r="M24" s="19">
        <v>416.1200488184549</v>
      </c>
      <c r="N24" s="19"/>
      <c r="O24"/>
      <c r="P24"/>
      <c r="Q24"/>
      <c r="T24" s="21">
        <v>521.33307146947732</v>
      </c>
      <c r="U24" s="21">
        <v>571.11395238491048</v>
      </c>
      <c r="V24" s="21">
        <v>511.7272268042276</v>
      </c>
      <c r="W24" s="21"/>
      <c r="X24" s="21">
        <v>486.77334126749219</v>
      </c>
      <c r="Y24" s="21">
        <v>525.11595782378583</v>
      </c>
      <c r="Z24" s="21">
        <v>492.81005217833678</v>
      </c>
      <c r="AA24" s="21"/>
      <c r="AB24" s="21">
        <v>528.73598865547797</v>
      </c>
      <c r="AC24" s="21">
        <v>579.74953697920625</v>
      </c>
      <c r="AD24" s="21">
        <v>498.5467940134879</v>
      </c>
      <c r="AF24"/>
      <c r="AG24"/>
      <c r="AH24"/>
    </row>
    <row r="25" spans="1:34" s="4" customFormat="1">
      <c r="A25" s="8"/>
      <c r="B25" s="16">
        <v>2008</v>
      </c>
      <c r="C25" s="19">
        <v>489.67379173660589</v>
      </c>
      <c r="D25" s="19">
        <v>506.0642376052154</v>
      </c>
      <c r="E25" s="19">
        <v>515.53153933277429</v>
      </c>
      <c r="G25" s="19">
        <v>453.07514928346257</v>
      </c>
      <c r="H25" s="19">
        <v>457.39118470852446</v>
      </c>
      <c r="I25" s="19">
        <v>497.8221415383498</v>
      </c>
      <c r="K25" s="19">
        <v>512.73485951756822</v>
      </c>
      <c r="L25" s="19">
        <v>529.36116455748709</v>
      </c>
      <c r="M25" s="19">
        <v>503.44130394928447</v>
      </c>
      <c r="O25"/>
      <c r="P25"/>
      <c r="Q25"/>
      <c r="T25" s="21">
        <v>622.29418771599273</v>
      </c>
      <c r="U25" s="21">
        <v>641.24006989879172</v>
      </c>
      <c r="V25" s="21">
        <v>626.49086396869086</v>
      </c>
      <c r="W25" s="21"/>
      <c r="X25" s="21">
        <v>581.65291535469032</v>
      </c>
      <c r="Y25" s="21">
        <v>586.66355992047704</v>
      </c>
      <c r="Z25" s="21">
        <v>609.13238560117225</v>
      </c>
      <c r="AA25" s="21"/>
      <c r="AB25" s="21">
        <v>615.05285534612767</v>
      </c>
      <c r="AC25" s="21">
        <v>653.35167270265094</v>
      </c>
      <c r="AD25" s="21">
        <v>610.44771917943126</v>
      </c>
      <c r="AF25"/>
      <c r="AG25"/>
      <c r="AH25"/>
    </row>
    <row r="26" spans="1:34" s="4" customFormat="1">
      <c r="A26" s="8"/>
      <c r="B26" s="16">
        <v>2009</v>
      </c>
      <c r="C26" s="19">
        <v>501.73095758620417</v>
      </c>
      <c r="D26" s="19">
        <v>529.94201408238348</v>
      </c>
      <c r="E26" s="19">
        <v>591.91650000000004</v>
      </c>
      <c r="G26" s="19">
        <v>461.84767745316424</v>
      </c>
      <c r="H26" s="19">
        <v>479.35414709688166</v>
      </c>
      <c r="I26" s="19">
        <v>569.56996951549866</v>
      </c>
      <c r="K26" s="19">
        <v>511.58488348219106</v>
      </c>
      <c r="L26" s="19">
        <v>533.26149843427254</v>
      </c>
      <c r="M26" s="19">
        <v>576.99393476998603</v>
      </c>
      <c r="O26"/>
      <c r="P26"/>
      <c r="Q26"/>
      <c r="T26" s="21">
        <v>658.18978586648996</v>
      </c>
      <c r="U26" s="21">
        <v>693.46938824146196</v>
      </c>
      <c r="V26" s="21">
        <v>704.23066874999995</v>
      </c>
      <c r="W26" s="21"/>
      <c r="X26" s="21">
        <v>610.08646035968195</v>
      </c>
      <c r="Y26" s="21">
        <v>633.23694897716393</v>
      </c>
      <c r="Z26" s="21">
        <v>686.86941036241876</v>
      </c>
      <c r="AA26" s="21"/>
      <c r="AB26" s="21">
        <v>647.17709999765634</v>
      </c>
      <c r="AC26" s="21">
        <v>674.10543944591359</v>
      </c>
      <c r="AD26" s="21">
        <v>686.64198750000014</v>
      </c>
      <c r="AF26"/>
      <c r="AG26"/>
      <c r="AH26"/>
    </row>
    <row r="27" spans="1:34" s="4" customFormat="1">
      <c r="A27" s="8"/>
      <c r="B27" s="16">
        <v>2010</v>
      </c>
      <c r="C27" s="19">
        <v>487.50175224339461</v>
      </c>
      <c r="D27" s="19">
        <v>516.38939706552299</v>
      </c>
      <c r="E27" s="19">
        <v>570.96900000000005</v>
      </c>
      <c r="G27" s="19">
        <v>449.3889457594878</v>
      </c>
      <c r="H27" s="19">
        <v>470.31772887114977</v>
      </c>
      <c r="I27" s="19">
        <v>549.48361437987649</v>
      </c>
      <c r="K27" s="19">
        <v>498.57311394211428</v>
      </c>
      <c r="L27" s="19">
        <v>520.35412277810644</v>
      </c>
      <c r="M27" s="19">
        <v>556.6049999999999</v>
      </c>
      <c r="O27"/>
      <c r="P27"/>
      <c r="Q27"/>
      <c r="T27" s="21">
        <v>643.42015479820725</v>
      </c>
      <c r="U27" s="21">
        <v>698.31179626431458</v>
      </c>
      <c r="V27" s="21">
        <v>683.64975000000004</v>
      </c>
      <c r="W27" s="21"/>
      <c r="X27" s="21">
        <v>594.26007842118395</v>
      </c>
      <c r="Y27" s="21">
        <v>635.83355459329482</v>
      </c>
      <c r="Z27" s="21">
        <v>667.08836611876995</v>
      </c>
      <c r="AA27" s="21"/>
      <c r="AB27" s="21">
        <v>630.24641118681359</v>
      </c>
      <c r="AC27" s="21">
        <v>646.22654770544739</v>
      </c>
      <c r="AD27" s="21">
        <v>666.58830000000012</v>
      </c>
      <c r="AF27"/>
      <c r="AG27"/>
      <c r="AH27"/>
    </row>
    <row r="28" spans="1:34" s="4" customFormat="1">
      <c r="A28" s="8"/>
      <c r="B28" s="16">
        <v>2011</v>
      </c>
      <c r="C28" s="19">
        <v>529.24856157603858</v>
      </c>
      <c r="D28" s="19">
        <v>550.87175201497189</v>
      </c>
      <c r="E28" s="19">
        <v>602.80920000000003</v>
      </c>
      <c r="G28" s="19">
        <v>489.93722467264945</v>
      </c>
      <c r="H28" s="19">
        <v>504.54219818824464</v>
      </c>
      <c r="I28" s="19">
        <v>580.16398130343555</v>
      </c>
      <c r="K28" s="19">
        <v>537.15704375619055</v>
      </c>
      <c r="L28" s="19">
        <v>548.33223263771413</v>
      </c>
      <c r="M28" s="19">
        <v>587.72699999999998</v>
      </c>
      <c r="O28"/>
      <c r="P28"/>
      <c r="Q28"/>
      <c r="T28" s="21">
        <v>698.67323788462522</v>
      </c>
      <c r="U28" s="21">
        <v>741.69994010005064</v>
      </c>
      <c r="V28" s="21">
        <v>721.32270000000005</v>
      </c>
      <c r="W28" s="21"/>
      <c r="X28" s="21">
        <v>644.73329004397715</v>
      </c>
      <c r="Y28" s="21">
        <v>685.60023933157674</v>
      </c>
      <c r="Z28" s="21">
        <v>701.2594620403936</v>
      </c>
      <c r="AA28" s="21"/>
      <c r="AB28" s="21">
        <v>695.36677562887508</v>
      </c>
      <c r="AC28" s="21">
        <v>703.09222545081047</v>
      </c>
      <c r="AD28" s="21">
        <v>703.2779250000001</v>
      </c>
      <c r="AF28"/>
      <c r="AG28"/>
      <c r="AH28"/>
    </row>
    <row r="29" spans="1:34" s="4" customFormat="1">
      <c r="A29" s="8"/>
      <c r="B29" s="16">
        <v>2012</v>
      </c>
      <c r="C29" s="19">
        <v>561.11261095366672</v>
      </c>
      <c r="D29" s="19">
        <v>579.68099320150634</v>
      </c>
      <c r="E29" s="19">
        <v>648.34648463083931</v>
      </c>
      <c r="G29" s="19">
        <v>518.76592370584092</v>
      </c>
      <c r="H29" s="19">
        <v>530.5953709049594</v>
      </c>
      <c r="I29" s="19">
        <v>613.92924337538284</v>
      </c>
      <c r="K29" s="19">
        <v>563.42750937127266</v>
      </c>
      <c r="L29" s="19">
        <v>565.03578814480773</v>
      </c>
      <c r="M29" s="19">
        <v>626.17854850782669</v>
      </c>
      <c r="O29"/>
      <c r="P29"/>
      <c r="Q29"/>
      <c r="T29" s="21">
        <v>746.76850735245398</v>
      </c>
      <c r="U29" s="21">
        <v>811.49516170488027</v>
      </c>
      <c r="V29" s="21">
        <v>786.24543186849962</v>
      </c>
      <c r="W29" s="21"/>
      <c r="X29" s="21">
        <v>684.67136766123417</v>
      </c>
      <c r="Y29" s="21">
        <v>746.2813495681537</v>
      </c>
      <c r="Z29" s="21">
        <v>760.59276095827499</v>
      </c>
      <c r="AA29" s="21"/>
      <c r="AB29" s="21">
        <v>741.87547403797714</v>
      </c>
      <c r="AC29" s="21">
        <v>737.40680180971106</v>
      </c>
      <c r="AD29" s="21">
        <v>763.1236719511918</v>
      </c>
      <c r="AF29"/>
      <c r="AG29"/>
      <c r="AH29"/>
    </row>
    <row r="30" spans="1:34" s="4" customFormat="1">
      <c r="A30" s="8"/>
      <c r="B30" s="16">
        <v>2013</v>
      </c>
      <c r="C30" s="19">
        <v>599.29786265212965</v>
      </c>
      <c r="D30" s="19">
        <v>615.62752017999537</v>
      </c>
      <c r="E30" s="19">
        <v>633.50430464005149</v>
      </c>
      <c r="G30" s="19">
        <v>554.72840056676534</v>
      </c>
      <c r="H30" s="19">
        <v>564.11983642144844</v>
      </c>
      <c r="I30" s="19">
        <v>600.45418106832108</v>
      </c>
      <c r="K30" s="19">
        <v>604.59058506114718</v>
      </c>
      <c r="L30" s="19">
        <v>608.77121206511106</v>
      </c>
      <c r="M30" s="19">
        <v>608.05963941351877</v>
      </c>
      <c r="O30"/>
      <c r="P30"/>
      <c r="Q30"/>
      <c r="T30" s="21">
        <v>804.06</v>
      </c>
      <c r="U30" s="21">
        <v>857.72</v>
      </c>
      <c r="V30" s="21">
        <v>790.81</v>
      </c>
      <c r="W30" s="21"/>
      <c r="X30" s="21">
        <v>738.91</v>
      </c>
      <c r="Y30" s="21">
        <v>804.96</v>
      </c>
      <c r="Z30" s="21">
        <v>769.31</v>
      </c>
      <c r="AA30" s="21"/>
      <c r="AB30" s="21">
        <v>807.12</v>
      </c>
      <c r="AC30" s="21">
        <v>831.71</v>
      </c>
      <c r="AD30" s="21">
        <v>764.67</v>
      </c>
      <c r="AF30" s="21"/>
      <c r="AG30" s="21"/>
      <c r="AH30" s="21"/>
    </row>
    <row r="31" spans="1:34" s="4" customFormat="1" ht="12">
      <c r="A31" s="8"/>
      <c r="B31" s="16">
        <v>2014</v>
      </c>
      <c r="C31" s="19">
        <v>616.17665669014502</v>
      </c>
      <c r="D31" s="19">
        <v>622.7266198953954</v>
      </c>
      <c r="E31" s="19">
        <v>685.42846927088169</v>
      </c>
      <c r="G31" s="19">
        <v>567.62923599062947</v>
      </c>
      <c r="H31" s="19">
        <v>571.21751919612359</v>
      </c>
      <c r="I31" s="19">
        <v>644.54755749213143</v>
      </c>
      <c r="K31" s="19">
        <v>620.60766928036855</v>
      </c>
      <c r="L31" s="19">
        <v>616.52073666367016</v>
      </c>
      <c r="M31" s="19">
        <v>662.38727769754041</v>
      </c>
      <c r="O31" s="19"/>
      <c r="P31" s="19"/>
      <c r="Q31" s="19"/>
      <c r="R31" s="34"/>
      <c r="T31" s="21">
        <v>833.48295939332002</v>
      </c>
      <c r="U31" s="21">
        <v>889.81773931565124</v>
      </c>
      <c r="V31" s="21">
        <v>851.93587636679194</v>
      </c>
      <c r="W31" s="21"/>
      <c r="X31" s="21">
        <v>759.67519613625689</v>
      </c>
      <c r="Y31" s="21">
        <v>828.096819788007</v>
      </c>
      <c r="Z31" s="21">
        <v>816.37037670856523</v>
      </c>
      <c r="AA31" s="21"/>
      <c r="AB31" s="21">
        <v>833.90824223258551</v>
      </c>
      <c r="AC31" s="21">
        <v>871.9260479663842</v>
      </c>
      <c r="AD31" s="21">
        <v>825.56363028257181</v>
      </c>
      <c r="AF31" s="21"/>
      <c r="AG31" s="21"/>
      <c r="AH31" s="21"/>
    </row>
    <row r="32" spans="1:34" s="4" customFormat="1" ht="12">
      <c r="A32" s="8"/>
      <c r="B32" s="16">
        <v>2015</v>
      </c>
      <c r="C32" s="19">
        <v>614.30060968767805</v>
      </c>
      <c r="D32" s="19">
        <v>618.83702297751393</v>
      </c>
      <c r="E32" s="19">
        <v>641.21602996938543</v>
      </c>
      <c r="G32" s="19">
        <v>557.22634138933813</v>
      </c>
      <c r="H32" s="19">
        <v>562.30828940689378</v>
      </c>
      <c r="I32" s="19">
        <v>612.91499320262756</v>
      </c>
      <c r="K32" s="19">
        <v>618.4476446107011</v>
      </c>
      <c r="L32" s="19">
        <v>614.17970768183704</v>
      </c>
      <c r="M32" s="19">
        <v>617.51617658481825</v>
      </c>
      <c r="O32" s="19"/>
      <c r="P32" s="19"/>
      <c r="Q32" s="19"/>
      <c r="R32" s="34"/>
      <c r="S32" s="34"/>
      <c r="T32" s="98">
        <v>827.49286539232503</v>
      </c>
      <c r="U32" s="21">
        <v>888.20361024228714</v>
      </c>
      <c r="V32" s="21">
        <v>793.96261558480694</v>
      </c>
      <c r="W32" s="21"/>
      <c r="X32" s="98">
        <v>751.37386430808601</v>
      </c>
      <c r="Y32" s="98">
        <v>826.59182972000406</v>
      </c>
      <c r="Z32" s="21">
        <v>776.92440339606674</v>
      </c>
      <c r="AA32" s="21"/>
      <c r="AB32" s="21">
        <v>831.66483128858681</v>
      </c>
      <c r="AC32" s="21">
        <v>870.20564683612054</v>
      </c>
      <c r="AD32" s="21">
        <v>769.08521278050694</v>
      </c>
      <c r="AF32" s="21"/>
      <c r="AG32" s="21"/>
      <c r="AH32" s="21"/>
    </row>
    <row r="33" spans="1:34" s="4" customFormat="1" ht="12">
      <c r="A33" s="8"/>
      <c r="B33" s="16">
        <v>2016</v>
      </c>
      <c r="C33" s="19">
        <v>624.99361796767914</v>
      </c>
      <c r="D33" s="19">
        <v>630.76241122545457</v>
      </c>
      <c r="E33" s="19">
        <v>577.44327969356198</v>
      </c>
      <c r="G33" s="19">
        <v>558.58550816964805</v>
      </c>
      <c r="H33" s="19">
        <v>563.37272066085075</v>
      </c>
      <c r="I33" s="19">
        <v>550.02580683854239</v>
      </c>
      <c r="K33" s="19">
        <v>628.40461688954156</v>
      </c>
      <c r="L33" s="19">
        <v>627.10219685066158</v>
      </c>
      <c r="M33" s="19">
        <v>552.99495277852691</v>
      </c>
      <c r="O33" s="19"/>
      <c r="P33" s="19"/>
      <c r="Q33" s="19"/>
      <c r="T33" s="21">
        <v>838.7635976964483</v>
      </c>
      <c r="U33" s="21">
        <v>898.8855200076697</v>
      </c>
      <c r="V33" s="21">
        <v>714.56627268247462</v>
      </c>
      <c r="W33" s="21"/>
      <c r="X33" s="21">
        <v>750.58228511888842</v>
      </c>
      <c r="Y33" s="21">
        <v>828.52531695534822</v>
      </c>
      <c r="Z33" s="21">
        <v>682.21467634070655</v>
      </c>
      <c r="AA33" s="21"/>
      <c r="AB33" s="21">
        <v>841.83254078678419</v>
      </c>
      <c r="AC33" s="21">
        <v>881.27681848773591</v>
      </c>
      <c r="AD33" s="21">
        <v>683.83627207194297</v>
      </c>
      <c r="AF33" s="21"/>
      <c r="AG33" s="21"/>
      <c r="AH33" s="21"/>
    </row>
    <row r="34" spans="1:34" s="4" customFormat="1" ht="14.25" customHeight="1">
      <c r="A34" s="8"/>
      <c r="B34" s="16">
        <v>2017</v>
      </c>
      <c r="C34" s="165">
        <v>672.94248179801252</v>
      </c>
      <c r="D34" s="165">
        <v>674.291179381642</v>
      </c>
      <c r="E34" s="165">
        <v>558.3255886724379</v>
      </c>
      <c r="F34" s="166"/>
      <c r="G34" s="165">
        <v>601.28583239361217</v>
      </c>
      <c r="H34" s="165">
        <v>605.51525003278971</v>
      </c>
      <c r="I34" s="165">
        <v>549.0662252905056</v>
      </c>
      <c r="J34" s="166"/>
      <c r="K34" s="165">
        <v>623.44570388166835</v>
      </c>
      <c r="L34" s="165">
        <v>627.04278574425814</v>
      </c>
      <c r="M34" s="165">
        <v>547.50597818601557</v>
      </c>
      <c r="O34" s="165">
        <v>621.1154694557332</v>
      </c>
      <c r="P34" s="165">
        <v>623.97485944510709</v>
      </c>
      <c r="Q34" s="165">
        <v>550.28014558396671</v>
      </c>
      <c r="R34" s="34"/>
      <c r="T34" s="21">
        <v>914</v>
      </c>
      <c r="U34" s="21">
        <v>965</v>
      </c>
      <c r="V34" s="21">
        <v>691</v>
      </c>
      <c r="W34" s="21"/>
      <c r="X34" s="21">
        <v>808</v>
      </c>
      <c r="Y34" s="21">
        <v>877</v>
      </c>
      <c r="Z34" s="21">
        <v>685</v>
      </c>
      <c r="AA34" s="21"/>
      <c r="AB34" s="21">
        <v>790</v>
      </c>
      <c r="AC34" s="21">
        <v>852</v>
      </c>
      <c r="AD34" s="21">
        <v>702</v>
      </c>
      <c r="AF34" s="21">
        <v>831.12308780887349</v>
      </c>
      <c r="AG34" s="21">
        <v>888.8968986940738</v>
      </c>
      <c r="AH34" s="21">
        <v>695.46060124590076</v>
      </c>
    </row>
    <row r="35" spans="1:34" s="4" customFormat="1" ht="14.25" customHeight="1">
      <c r="A35" s="8"/>
      <c r="B35" s="16">
        <v>2018</v>
      </c>
      <c r="C35" s="19">
        <v>731.25524169628545</v>
      </c>
      <c r="D35" s="19">
        <v>732.13100280683318</v>
      </c>
      <c r="E35" s="19">
        <v>614.36670123646672</v>
      </c>
      <c r="G35" s="19">
        <v>659.9496348536702</v>
      </c>
      <c r="H35" s="19">
        <v>666.01711073742024</v>
      </c>
      <c r="I35" s="19">
        <v>576.16578535530346</v>
      </c>
      <c r="K35" s="19">
        <v>652.55807779727081</v>
      </c>
      <c r="L35" s="19">
        <v>659.72583644865301</v>
      </c>
      <c r="M35" s="19">
        <v>604.6089023911419</v>
      </c>
      <c r="O35" s="22">
        <v>673.77930964856523</v>
      </c>
      <c r="P35" s="22">
        <v>678.026333768364</v>
      </c>
      <c r="Q35" s="22">
        <v>593.95779079629949</v>
      </c>
      <c r="R35" s="34"/>
      <c r="S35" s="34"/>
      <c r="T35" s="21">
        <v>988.90582769906894</v>
      </c>
      <c r="U35" s="21">
        <v>1034.47104539878</v>
      </c>
      <c r="V35" s="21">
        <v>762.60619670109338</v>
      </c>
      <c r="W35" s="21"/>
      <c r="X35" s="21">
        <v>899.3499990412779</v>
      </c>
      <c r="Y35" s="21">
        <v>962.486305283825</v>
      </c>
      <c r="Z35" s="21">
        <v>732.35991630338401</v>
      </c>
      <c r="AA35" s="21"/>
      <c r="AB35" s="21">
        <v>786.33373705630515</v>
      </c>
      <c r="AC35" s="21">
        <v>863.58986108256352</v>
      </c>
      <c r="AD35" s="21">
        <v>791.58345018983925</v>
      </c>
      <c r="AF35" s="21">
        <v>895.84490707380769</v>
      </c>
      <c r="AG35" s="21">
        <v>944.95740154956377</v>
      </c>
      <c r="AH35" s="21">
        <v>767.82089174037003</v>
      </c>
    </row>
    <row r="36" spans="1:34" s="4" customFormat="1" ht="14.25" customHeight="1">
      <c r="A36" s="8"/>
      <c r="B36" s="16">
        <v>2019</v>
      </c>
      <c r="C36" s="19">
        <v>779.34172976320428</v>
      </c>
      <c r="D36" s="19">
        <v>792.84222345654393</v>
      </c>
      <c r="E36" s="19">
        <v>651.21913124376965</v>
      </c>
      <c r="F36" s="19"/>
      <c r="G36" s="19">
        <v>708.85950964710025</v>
      </c>
      <c r="H36" s="19">
        <v>718.50425148152965</v>
      </c>
      <c r="I36" s="19">
        <v>610.16673603393485</v>
      </c>
      <c r="J36" s="19"/>
      <c r="K36" s="19">
        <v>661.8909392581138</v>
      </c>
      <c r="L36" s="19">
        <v>665.23453643622861</v>
      </c>
      <c r="M36" s="19">
        <v>637.49284186801242</v>
      </c>
      <c r="N36" s="19"/>
      <c r="O36" s="22">
        <v>715.26837446194384</v>
      </c>
      <c r="P36" s="22">
        <v>721.32033045145147</v>
      </c>
      <c r="Q36" s="22">
        <v>627.04829125207186</v>
      </c>
      <c r="R36" s="34"/>
      <c r="S36" s="34"/>
      <c r="T36" s="21">
        <v>1054.1914879318676</v>
      </c>
      <c r="U36" s="21">
        <v>1125.5955768544159</v>
      </c>
      <c r="V36" s="21">
        <v>836.26833452795142</v>
      </c>
      <c r="W36" s="21"/>
      <c r="X36" s="21">
        <v>966.50284687385431</v>
      </c>
      <c r="Y36" s="21">
        <v>1024.2835365144565</v>
      </c>
      <c r="Z36" s="21">
        <v>811.91520142006027</v>
      </c>
      <c r="AA36" s="21"/>
      <c r="AB36" s="21">
        <v>901.58227088099909</v>
      </c>
      <c r="AC36" s="21">
        <v>938.1128010112626</v>
      </c>
      <c r="AD36" s="21">
        <v>843.96413794457976</v>
      </c>
      <c r="AF36" s="21">
        <v>1007.8534824424523</v>
      </c>
      <c r="AG36" s="21">
        <v>969.85777460021507</v>
      </c>
      <c r="AH36" s="21">
        <v>981.44919456080413</v>
      </c>
    </row>
    <row r="37" spans="1:34" s="4" customFormat="1" ht="12">
      <c r="A37" s="57" t="s">
        <v>3</v>
      </c>
      <c r="B37" s="58"/>
      <c r="C37" s="59">
        <f>C36-C35</f>
        <v>48.086488066918832</v>
      </c>
      <c r="D37" s="59">
        <f t="shared" ref="D37:M37" si="0">D36-D35</f>
        <v>60.711220649710754</v>
      </c>
      <c r="E37" s="59">
        <f t="shared" si="0"/>
        <v>36.852430007302928</v>
      </c>
      <c r="F37" s="59"/>
      <c r="G37" s="59">
        <f t="shared" si="0"/>
        <v>48.909874793430049</v>
      </c>
      <c r="H37" s="59">
        <f t="shared" si="0"/>
        <v>52.487140744109411</v>
      </c>
      <c r="I37" s="59">
        <f t="shared" si="0"/>
        <v>34.000950678631398</v>
      </c>
      <c r="J37" s="59"/>
      <c r="K37" s="59">
        <f t="shared" si="0"/>
        <v>9.3328614608429916</v>
      </c>
      <c r="L37" s="59">
        <f t="shared" si="0"/>
        <v>5.5086999875755964</v>
      </c>
      <c r="M37" s="59">
        <f t="shared" si="0"/>
        <v>32.883939476870523</v>
      </c>
      <c r="N37" s="59"/>
      <c r="O37" s="59">
        <f t="shared" ref="O37:Q37" si="1">O36-O35</f>
        <v>41.489064813378604</v>
      </c>
      <c r="P37" s="59">
        <f t="shared" si="1"/>
        <v>43.293996683087471</v>
      </c>
      <c r="Q37" s="59">
        <f t="shared" si="1"/>
        <v>33.090500455772371</v>
      </c>
      <c r="R37" s="59"/>
      <c r="S37" s="59"/>
      <c r="T37" s="59">
        <f t="shared" ref="T37" si="2">T36-T35</f>
        <v>65.285660232798705</v>
      </c>
      <c r="U37" s="59">
        <f t="shared" ref="U37" si="3">U36-U35</f>
        <v>91.124531455635861</v>
      </c>
      <c r="V37" s="59">
        <f t="shared" ref="V37" si="4">V36-V35</f>
        <v>73.662137826858043</v>
      </c>
      <c r="W37" s="59"/>
      <c r="X37" s="59">
        <f t="shared" ref="X37" si="5">X36-X35</f>
        <v>67.152847832576413</v>
      </c>
      <c r="Y37" s="59">
        <f t="shared" ref="Y37" si="6">Y36-Y35</f>
        <v>61.797231230631496</v>
      </c>
      <c r="Z37" s="59">
        <f t="shared" ref="Z37" si="7">Z36-Z35</f>
        <v>79.555285116676259</v>
      </c>
      <c r="AA37" s="59"/>
      <c r="AB37" s="59">
        <f t="shared" ref="AB37" si="8">AB36-AB35</f>
        <v>115.24853382469394</v>
      </c>
      <c r="AC37" s="59">
        <f t="shared" ref="AC37" si="9">AC36-AC35</f>
        <v>74.522939928699088</v>
      </c>
      <c r="AD37" s="59">
        <f t="shared" ref="AD37" si="10">AD36-AD35</f>
        <v>52.380687754740507</v>
      </c>
      <c r="AF37" s="59">
        <f t="shared" ref="AF37:AH37" si="11">AF36-AF35</f>
        <v>112.00857536864464</v>
      </c>
      <c r="AG37" s="59">
        <f t="shared" si="11"/>
        <v>24.900373050651297</v>
      </c>
      <c r="AH37" s="59">
        <f t="shared" si="11"/>
        <v>213.6283028204341</v>
      </c>
    </row>
    <row r="38" spans="1:34" s="4" customFormat="1" ht="11.4">
      <c r="A38" s="26"/>
      <c r="B38" s="10" t="s">
        <v>65</v>
      </c>
      <c r="C38" s="18">
        <f>(C36-C35)/C35*100</f>
        <v>6.5758828552631075</v>
      </c>
      <c r="D38" s="18">
        <f>(D36-D35)/D35*100</f>
        <v>8.2923985484779301</v>
      </c>
      <c r="E38" s="18">
        <f>(E36-E35)/E35*100</f>
        <v>5.9984419619641152</v>
      </c>
      <c r="F38" s="18"/>
      <c r="G38" s="18">
        <f>(G36-G35)/G35*100</f>
        <v>7.411152641106435</v>
      </c>
      <c r="H38" s="18">
        <f>(H36-H35)/H35*100</f>
        <v>7.8807495930540234</v>
      </c>
      <c r="I38" s="18">
        <f>(I36-I35)/I35*100</f>
        <v>5.9012443194043662</v>
      </c>
      <c r="J38" s="18"/>
      <c r="K38" s="18">
        <f>(K36-K35)/K35*100</f>
        <v>1.4301962964501709</v>
      </c>
      <c r="L38" s="18">
        <f>(L36-L35)/L35*100</f>
        <v>0.83499837102474039</v>
      </c>
      <c r="M38" s="18">
        <f>(M36-M35)/M35*100</f>
        <v>5.4388778178454267</v>
      </c>
      <c r="N38" s="18"/>
      <c r="O38" s="18">
        <f>(O36-O35)/O35*100</f>
        <v>6.1576638254176688</v>
      </c>
      <c r="P38" s="18">
        <f>(P36-P35)/P35*100</f>
        <v>6.3852972262104082</v>
      </c>
      <c r="Q38" s="18">
        <f>(Q36-Q35)/Q35*100</f>
        <v>5.5711872069914321</v>
      </c>
      <c r="R38" s="18"/>
      <c r="S38" s="18"/>
      <c r="T38" s="18">
        <f>(T36-T35)/T35*100</f>
        <v>6.6018076144522011</v>
      </c>
      <c r="U38" s="18">
        <f>(U36-U35)/U35*100</f>
        <v>8.8088044475433449</v>
      </c>
      <c r="V38" s="18">
        <f>(V36-V35)/V35*100</f>
        <v>9.6592629519020576</v>
      </c>
      <c r="W38" s="18"/>
      <c r="X38" s="18">
        <f>(X36-X35)/X35*100</f>
        <v>7.4668202484196877</v>
      </c>
      <c r="Y38" s="18">
        <f>(Y36-Y35)/Y35*100</f>
        <v>6.4205829102584762</v>
      </c>
      <c r="Z38" s="18">
        <f>(Z36-Z35)/Z35*100</f>
        <v>10.862867197625279</v>
      </c>
      <c r="AA38" s="18"/>
      <c r="AB38" s="18">
        <f>(AB36-AB35)/AB35*100</f>
        <v>14.656440184817049</v>
      </c>
      <c r="AC38" s="18">
        <f>(AC36-AC35)/AC35*100</f>
        <v>8.6294366442977868</v>
      </c>
      <c r="AD38" s="18">
        <f>(AD36-AD35)/AD35*100</f>
        <v>6.6172034978975951</v>
      </c>
      <c r="AF38" s="18">
        <f>(AF36-AF35)/AF35*100</f>
        <v>12.503121297469896</v>
      </c>
      <c r="AG38" s="18">
        <f>(AG36-AG35)/AG35*100</f>
        <v>2.6350788945426609</v>
      </c>
      <c r="AH38" s="18">
        <f>(AH36-AH35)/AH35*100</f>
        <v>27.822673896801199</v>
      </c>
    </row>
    <row r="39" spans="1:34" s="4" customFormat="1" ht="13.8">
      <c r="A39" s="8" t="s">
        <v>10</v>
      </c>
      <c r="B39" s="2"/>
      <c r="C39" s="19"/>
      <c r="D39" s="19"/>
      <c r="E39" s="19"/>
      <c r="F39" s="19"/>
      <c r="G39" s="19"/>
      <c r="H39" s="19"/>
      <c r="I39" s="19"/>
      <c r="J39" s="19"/>
      <c r="K39" s="19"/>
      <c r="L39" s="19"/>
      <c r="M39" s="19"/>
      <c r="N39" s="19"/>
      <c r="O39" s="19"/>
      <c r="P39" s="19"/>
      <c r="Q39" s="19"/>
      <c r="R39" s="14" t="s">
        <v>13</v>
      </c>
      <c r="S39" s="14" t="s">
        <v>29</v>
      </c>
    </row>
    <row r="40" spans="1:34" s="4" customFormat="1">
      <c r="A40" s="8"/>
      <c r="B40" s="16">
        <v>1990</v>
      </c>
      <c r="C40" s="21">
        <f t="shared" ref="C40:E69" si="12">(C7/$R40)*100</f>
        <v>442.52673104306564</v>
      </c>
      <c r="D40" s="21">
        <f t="shared" si="12"/>
        <v>413.74450463376053</v>
      </c>
      <c r="E40" s="21">
        <f t="shared" si="12"/>
        <v>469.51006830178915</v>
      </c>
      <c r="F40" s="19"/>
      <c r="G40" s="19" t="s">
        <v>6</v>
      </c>
      <c r="H40" s="19" t="s">
        <v>6</v>
      </c>
      <c r="I40" s="19" t="s">
        <v>6</v>
      </c>
      <c r="J40" s="19"/>
      <c r="K40" s="21">
        <f t="shared" ref="K40:M69" si="13">(K7/$R40)*100</f>
        <v>477.50805327704893</v>
      </c>
      <c r="L40" s="21">
        <f t="shared" si="13"/>
        <v>455.88504709091842</v>
      </c>
      <c r="M40" s="21">
        <f t="shared" si="13"/>
        <v>495.52722509882432</v>
      </c>
      <c r="N40" s="19"/>
      <c r="O40" s="21"/>
      <c r="P40" s="21"/>
      <c r="Q40" s="21"/>
      <c r="R40" s="55">
        <v>62.891046386192016</v>
      </c>
      <c r="S40" s="33"/>
    </row>
    <row r="41" spans="1:34" s="4" customFormat="1">
      <c r="A41" s="8"/>
      <c r="B41" s="16">
        <v>1991</v>
      </c>
      <c r="C41" s="21">
        <f t="shared" si="12"/>
        <v>457.66810558427301</v>
      </c>
      <c r="D41" s="21">
        <f t="shared" si="12"/>
        <v>422.20304943198619</v>
      </c>
      <c r="E41" s="21">
        <f t="shared" si="12"/>
        <v>477.9338519570083</v>
      </c>
      <c r="F41" s="19"/>
      <c r="G41" s="19" t="s">
        <v>6</v>
      </c>
      <c r="H41" s="19" t="s">
        <v>6</v>
      </c>
      <c r="I41" s="19" t="s">
        <v>6</v>
      </c>
      <c r="J41" s="19"/>
      <c r="K41" s="21">
        <f t="shared" si="13"/>
        <v>492.27158729141172</v>
      </c>
      <c r="L41" s="21">
        <f t="shared" si="13"/>
        <v>466.89676320422552</v>
      </c>
      <c r="M41" s="21">
        <f t="shared" si="13"/>
        <v>507.49648174372339</v>
      </c>
      <c r="N41" s="19"/>
      <c r="O41" s="21"/>
      <c r="P41" s="21"/>
      <c r="Q41" s="21"/>
      <c r="R41" s="55">
        <v>66.990291262135926</v>
      </c>
      <c r="S41" s="33"/>
    </row>
    <row r="42" spans="1:34" s="4" customFormat="1">
      <c r="A42" s="8"/>
      <c r="B42" s="16">
        <v>1992</v>
      </c>
      <c r="C42" s="21">
        <f t="shared" si="12"/>
        <v>475.21591982629002</v>
      </c>
      <c r="D42" s="21">
        <f t="shared" si="12"/>
        <v>435.8877057717005</v>
      </c>
      <c r="E42" s="21">
        <f t="shared" si="12"/>
        <v>494.88002685358481</v>
      </c>
      <c r="F42" s="19"/>
      <c r="G42" s="19" t="s">
        <v>6</v>
      </c>
      <c r="H42" s="19" t="s">
        <v>6</v>
      </c>
      <c r="I42" s="19" t="s">
        <v>6</v>
      </c>
      <c r="J42" s="19"/>
      <c r="K42" s="21">
        <f t="shared" si="13"/>
        <v>510.48595320649508</v>
      </c>
      <c r="L42" s="21">
        <f t="shared" si="13"/>
        <v>479.29870847683782</v>
      </c>
      <c r="M42" s="21">
        <f t="shared" si="13"/>
        <v>531.82459433731321</v>
      </c>
      <c r="N42" s="19"/>
      <c r="O42" s="21"/>
      <c r="P42" s="21"/>
      <c r="Q42" s="21"/>
      <c r="R42" s="55">
        <v>69.039913700107874</v>
      </c>
      <c r="S42" s="33"/>
    </row>
    <row r="43" spans="1:34" s="4" customFormat="1" ht="13.5" customHeight="1">
      <c r="A43" s="8"/>
      <c r="B43" s="16">
        <v>1993</v>
      </c>
      <c r="C43" s="21">
        <f t="shared" si="12"/>
        <v>459.72706840068111</v>
      </c>
      <c r="D43" s="21">
        <f t="shared" si="12"/>
        <v>427.80157753952273</v>
      </c>
      <c r="E43" s="21">
        <f t="shared" si="12"/>
        <v>498.03765743407126</v>
      </c>
      <c r="F43" s="19"/>
      <c r="G43" s="19" t="s">
        <v>6</v>
      </c>
      <c r="H43" s="19" t="s">
        <v>6</v>
      </c>
      <c r="I43" s="19" t="s">
        <v>6</v>
      </c>
      <c r="J43" s="19"/>
      <c r="K43" s="21">
        <f t="shared" si="13"/>
        <v>494.07910900721134</v>
      </c>
      <c r="L43" s="21">
        <f t="shared" si="13"/>
        <v>460.50091713293477</v>
      </c>
      <c r="M43" s="21">
        <f t="shared" si="13"/>
        <v>538.85003150624664</v>
      </c>
      <c r="N43" s="19"/>
      <c r="O43" s="21"/>
      <c r="P43" s="21"/>
      <c r="Q43" s="21"/>
      <c r="R43" s="55">
        <v>70.873786407766985</v>
      </c>
      <c r="S43" s="33"/>
    </row>
    <row r="44" spans="1:34" s="4" customFormat="1" ht="13.5" customHeight="1">
      <c r="A44" s="8"/>
      <c r="B44" s="16">
        <v>1994</v>
      </c>
      <c r="C44" s="21">
        <f t="shared" si="12"/>
        <v>454.19651720187596</v>
      </c>
      <c r="D44" s="21">
        <f t="shared" si="12"/>
        <v>444.73408976017021</v>
      </c>
      <c r="E44" s="21">
        <f t="shared" si="12"/>
        <v>512.54815309239473</v>
      </c>
      <c r="F44" s="21">
        <f t="shared" ref="F44:I53" si="14">(F11/$R44)*100</f>
        <v>0</v>
      </c>
      <c r="G44" s="21">
        <f t="shared" si="14"/>
        <v>451.1897014836195</v>
      </c>
      <c r="H44" s="21">
        <f t="shared" si="14"/>
        <v>440.10784916647793</v>
      </c>
      <c r="I44" s="21">
        <f t="shared" si="14"/>
        <v>514.51457186728544</v>
      </c>
      <c r="J44" s="19"/>
      <c r="K44" s="21">
        <f t="shared" si="13"/>
        <v>486.55557428650883</v>
      </c>
      <c r="L44" s="21">
        <f t="shared" si="13"/>
        <v>469.1785894905621</v>
      </c>
      <c r="M44" s="21">
        <f t="shared" si="13"/>
        <v>554.48378757975513</v>
      </c>
      <c r="N44" s="19"/>
      <c r="O44" s="21"/>
      <c r="P44" s="21"/>
      <c r="Q44" s="21"/>
      <c r="R44" s="55">
        <v>71.736785329018332</v>
      </c>
      <c r="S44" s="33"/>
    </row>
    <row r="45" spans="1:34" s="4" customFormat="1">
      <c r="A45" s="8"/>
      <c r="B45" s="16">
        <v>1995</v>
      </c>
      <c r="C45" s="21">
        <f t="shared" si="12"/>
        <v>460.46543327742609</v>
      </c>
      <c r="D45" s="21">
        <f t="shared" si="12"/>
        <v>451.22532424844763</v>
      </c>
      <c r="E45" s="21">
        <f t="shared" si="12"/>
        <v>532.84628733775719</v>
      </c>
      <c r="F45" s="21">
        <f t="shared" si="14"/>
        <v>0</v>
      </c>
      <c r="G45" s="21">
        <f t="shared" si="14"/>
        <v>454.50240120082668</v>
      </c>
      <c r="H45" s="21">
        <f t="shared" si="14"/>
        <v>448.31869506203992</v>
      </c>
      <c r="I45" s="21">
        <f t="shared" si="14"/>
        <v>534.89058100505451</v>
      </c>
      <c r="J45" s="19"/>
      <c r="K45" s="21">
        <f t="shared" si="13"/>
        <v>492.09273390577533</v>
      </c>
      <c r="L45" s="21">
        <f t="shared" si="13"/>
        <v>476.66662939462248</v>
      </c>
      <c r="M45" s="21">
        <f t="shared" si="13"/>
        <v>575.39369826600057</v>
      </c>
      <c r="N45" s="19"/>
      <c r="O45" s="21"/>
      <c r="P45" s="21"/>
      <c r="Q45" s="21"/>
      <c r="R45" s="55">
        <v>73.462783171521025</v>
      </c>
      <c r="S45" s="33"/>
    </row>
    <row r="46" spans="1:34" s="4" customFormat="1">
      <c r="A46" s="8"/>
      <c r="B46" s="16">
        <v>1996</v>
      </c>
      <c r="C46" s="21">
        <f t="shared" si="12"/>
        <v>434.33805568439175</v>
      </c>
      <c r="D46" s="21">
        <f t="shared" si="12"/>
        <v>437.28272046869267</v>
      </c>
      <c r="E46" s="21">
        <f t="shared" si="12"/>
        <v>532.98432595847385</v>
      </c>
      <c r="F46" s="21">
        <f t="shared" si="14"/>
        <v>0</v>
      </c>
      <c r="G46" s="21">
        <f t="shared" si="14"/>
        <v>427.13653072962484</v>
      </c>
      <c r="H46" s="21">
        <f t="shared" si="14"/>
        <v>431.57047395519174</v>
      </c>
      <c r="I46" s="21">
        <f t="shared" si="14"/>
        <v>535.02914921842273</v>
      </c>
      <c r="J46" s="19"/>
      <c r="K46" s="21">
        <f t="shared" si="13"/>
        <v>464.56538238999661</v>
      </c>
      <c r="L46" s="21">
        <f t="shared" si="13"/>
        <v>461.61576091450456</v>
      </c>
      <c r="M46" s="21">
        <f t="shared" si="13"/>
        <v>573.70137698320218</v>
      </c>
      <c r="N46" s="19"/>
      <c r="O46" s="21"/>
      <c r="P46" s="21"/>
      <c r="Q46" s="21"/>
      <c r="R46" s="55">
        <v>76.84</v>
      </c>
      <c r="S46" s="33"/>
    </row>
    <row r="47" spans="1:34" s="4" customFormat="1">
      <c r="A47" s="8"/>
      <c r="B47" s="16">
        <v>1997</v>
      </c>
      <c r="C47" s="21">
        <f t="shared" si="12"/>
        <v>412.27051180317471</v>
      </c>
      <c r="D47" s="21">
        <f t="shared" si="12"/>
        <v>412.27051180317471</v>
      </c>
      <c r="E47" s="21">
        <f t="shared" si="12"/>
        <v>512.78876379758833</v>
      </c>
      <c r="F47" s="21">
        <f t="shared" si="14"/>
        <v>0</v>
      </c>
      <c r="G47" s="21">
        <f t="shared" si="14"/>
        <v>402.15320756913513</v>
      </c>
      <c r="H47" s="21">
        <f t="shared" si="14"/>
        <v>406.54033346988933</v>
      </c>
      <c r="I47" s="21">
        <f t="shared" si="14"/>
        <v>514.75610568849299</v>
      </c>
      <c r="J47" s="19"/>
      <c r="K47" s="21">
        <f t="shared" si="13"/>
        <v>437.77153137421169</v>
      </c>
      <c r="L47" s="21">
        <f t="shared" si="13"/>
        <v>431.93457762255554</v>
      </c>
      <c r="M47" s="21">
        <f t="shared" si="13"/>
        <v>547.21441421776467</v>
      </c>
      <c r="N47" s="19"/>
      <c r="O47" s="21"/>
      <c r="P47" s="21"/>
      <c r="Q47" s="21"/>
      <c r="R47" s="55">
        <v>77.66</v>
      </c>
      <c r="S47" s="33"/>
    </row>
    <row r="48" spans="1:34" s="4" customFormat="1">
      <c r="A48" s="8"/>
      <c r="B48" s="16">
        <v>1998</v>
      </c>
      <c r="C48" s="21">
        <f t="shared" si="12"/>
        <v>383.84757129357416</v>
      </c>
      <c r="D48" s="21">
        <f t="shared" si="12"/>
        <v>396.83489513433415</v>
      </c>
      <c r="E48" s="21">
        <f t="shared" si="12"/>
        <v>470.4297302319743</v>
      </c>
      <c r="F48" s="21">
        <f t="shared" si="14"/>
        <v>0</v>
      </c>
      <c r="G48" s="21">
        <f t="shared" si="14"/>
        <v>370.83450062864898</v>
      </c>
      <c r="H48" s="21">
        <f t="shared" si="14"/>
        <v>391.11451238177824</v>
      </c>
      <c r="I48" s="21">
        <f t="shared" si="14"/>
        <v>459.1974089815692</v>
      </c>
      <c r="J48" s="19"/>
      <c r="K48" s="21">
        <f t="shared" si="13"/>
        <v>409.06659892880617</v>
      </c>
      <c r="L48" s="21">
        <f t="shared" si="13"/>
        <v>416.29392399821967</v>
      </c>
      <c r="M48" s="21">
        <f t="shared" si="13"/>
        <v>498.68542978953394</v>
      </c>
      <c r="N48" s="19"/>
      <c r="O48" s="21"/>
      <c r="P48" s="21"/>
      <c r="Q48" s="21"/>
      <c r="R48" s="55">
        <v>78.400000000000006</v>
      </c>
      <c r="S48" s="33"/>
    </row>
    <row r="49" spans="1:35" s="4" customFormat="1">
      <c r="A49" s="8"/>
      <c r="B49" s="16">
        <v>1999</v>
      </c>
      <c r="C49" s="21">
        <f t="shared" si="12"/>
        <v>371.82208903222295</v>
      </c>
      <c r="D49" s="21">
        <f t="shared" si="12"/>
        <v>390.41319348383405</v>
      </c>
      <c r="E49" s="21">
        <f t="shared" si="12"/>
        <v>466.20769624809492</v>
      </c>
      <c r="F49" s="21">
        <f t="shared" si="14"/>
        <v>0</v>
      </c>
      <c r="G49" s="21">
        <f t="shared" si="14"/>
        <v>360.32846062695569</v>
      </c>
      <c r="H49" s="21">
        <f t="shared" si="14"/>
        <v>378.99089085863073</v>
      </c>
      <c r="I49" s="21">
        <f t="shared" si="14"/>
        <v>455.07618334161339</v>
      </c>
      <c r="J49" s="19"/>
      <c r="K49" s="21">
        <f t="shared" si="13"/>
        <v>399.66532078959409</v>
      </c>
      <c r="L49" s="21">
        <f t="shared" si="13"/>
        <v>408.26027392485418</v>
      </c>
      <c r="M49" s="21">
        <f t="shared" si="13"/>
        <v>494.20980527745508</v>
      </c>
      <c r="N49" s="19"/>
      <c r="O49" s="21"/>
      <c r="P49" s="21"/>
      <c r="Q49" s="21"/>
      <c r="R49" s="55">
        <v>79.11</v>
      </c>
      <c r="S49" s="33"/>
      <c r="AI49"/>
    </row>
    <row r="50" spans="1:35" s="4" customFormat="1">
      <c r="A50" s="8"/>
      <c r="B50" s="16">
        <v>2000</v>
      </c>
      <c r="C50" s="21">
        <f t="shared" si="12"/>
        <v>355.21106125898802</v>
      </c>
      <c r="D50" s="21">
        <f t="shared" si="12"/>
        <v>377.6750018919675</v>
      </c>
      <c r="E50" s="21">
        <f t="shared" si="12"/>
        <v>432.43085718485503</v>
      </c>
      <c r="F50" s="21">
        <f t="shared" si="14"/>
        <v>0</v>
      </c>
      <c r="G50" s="21">
        <f t="shared" si="14"/>
        <v>342.4800197773427</v>
      </c>
      <c r="H50" s="21">
        <f t="shared" si="14"/>
        <v>365.03014453634472</v>
      </c>
      <c r="I50" s="21">
        <f t="shared" si="14"/>
        <v>421.40545643384968</v>
      </c>
      <c r="J50" s="19"/>
      <c r="K50" s="21">
        <f t="shared" si="13"/>
        <v>382.52981295663886</v>
      </c>
      <c r="L50" s="21">
        <f t="shared" si="13"/>
        <v>393.78068980830471</v>
      </c>
      <c r="M50" s="21">
        <f t="shared" si="13"/>
        <v>441.59691642788454</v>
      </c>
      <c r="N50" s="19"/>
      <c r="O50" s="21"/>
      <c r="P50" s="21"/>
      <c r="Q50" s="21"/>
      <c r="R50" s="55">
        <v>80.58</v>
      </c>
      <c r="AI50"/>
    </row>
    <row r="51" spans="1:35" s="4" customFormat="1">
      <c r="A51" s="8"/>
      <c r="B51" s="16">
        <v>2001</v>
      </c>
      <c r="C51" s="21">
        <f t="shared" si="12"/>
        <v>341.94580623122442</v>
      </c>
      <c r="D51" s="21">
        <f t="shared" si="12"/>
        <v>371.13630188510945</v>
      </c>
      <c r="E51" s="21">
        <f t="shared" si="12"/>
        <v>440.63748201340707</v>
      </c>
      <c r="F51" s="21">
        <f t="shared" si="14"/>
        <v>0</v>
      </c>
      <c r="G51" s="21">
        <f t="shared" si="14"/>
        <v>329.3041348192113</v>
      </c>
      <c r="H51" s="21">
        <f t="shared" si="14"/>
        <v>355.81590838516473</v>
      </c>
      <c r="I51" s="21">
        <f t="shared" si="14"/>
        <v>428.37444656566896</v>
      </c>
      <c r="J51" s="19"/>
      <c r="K51" s="21">
        <f t="shared" si="13"/>
        <v>366.1915740785148</v>
      </c>
      <c r="L51" s="21">
        <f t="shared" si="13"/>
        <v>384.29229827250981</v>
      </c>
      <c r="M51" s="21">
        <f t="shared" si="13"/>
        <v>458.08755844802801</v>
      </c>
      <c r="N51" s="19"/>
      <c r="O51" s="21"/>
      <c r="P51" s="21"/>
      <c r="Q51" s="21"/>
      <c r="R51" s="55">
        <v>81.39</v>
      </c>
      <c r="S51" s="33"/>
      <c r="AI51"/>
    </row>
    <row r="52" spans="1:35" s="4" customFormat="1">
      <c r="A52" s="8"/>
      <c r="B52" s="16">
        <v>2002</v>
      </c>
      <c r="C52" s="21">
        <f t="shared" si="12"/>
        <v>332.14656632335061</v>
      </c>
      <c r="D52" s="21">
        <f t="shared" si="12"/>
        <v>363.45546396858447</v>
      </c>
      <c r="E52" s="21">
        <f t="shared" si="12"/>
        <v>442.40833629134818</v>
      </c>
      <c r="F52" s="21">
        <f t="shared" si="14"/>
        <v>0</v>
      </c>
      <c r="G52" s="21">
        <f t="shared" si="14"/>
        <v>319.75607509686637</v>
      </c>
      <c r="H52" s="21">
        <f t="shared" si="14"/>
        <v>349.81861207178542</v>
      </c>
      <c r="I52" s="21">
        <f t="shared" si="14"/>
        <v>430.44087032270465</v>
      </c>
      <c r="J52" s="19"/>
      <c r="K52" s="21">
        <f t="shared" si="13"/>
        <v>355.88597401123224</v>
      </c>
      <c r="L52" s="21">
        <f t="shared" si="13"/>
        <v>377.70273870157604</v>
      </c>
      <c r="M52" s="21">
        <f t="shared" si="13"/>
        <v>437.6988416000213</v>
      </c>
      <c r="N52" s="19"/>
      <c r="O52"/>
      <c r="P52"/>
      <c r="Q52"/>
      <c r="R52" s="55">
        <v>83.11</v>
      </c>
      <c r="S52" s="33"/>
      <c r="AI52"/>
    </row>
    <row r="53" spans="1:35" s="4" customFormat="1" ht="13.5" customHeight="1">
      <c r="A53" s="8"/>
      <c r="B53" s="16">
        <v>2003</v>
      </c>
      <c r="C53" s="21">
        <f t="shared" si="12"/>
        <v>326.16892384262781</v>
      </c>
      <c r="D53" s="21">
        <f t="shared" si="12"/>
        <v>356.78886363193573</v>
      </c>
      <c r="E53" s="21">
        <f t="shared" si="12"/>
        <v>432.67306224022059</v>
      </c>
      <c r="F53" s="21">
        <f t="shared" si="14"/>
        <v>0</v>
      </c>
      <c r="G53" s="21">
        <f t="shared" si="14"/>
        <v>314.05619518849244</v>
      </c>
      <c r="H53" s="21">
        <f t="shared" si="14"/>
        <v>346.13001937795548</v>
      </c>
      <c r="I53" s="21">
        <f t="shared" si="14"/>
        <v>420.96894248670259</v>
      </c>
      <c r="J53" s="19"/>
      <c r="K53" s="21">
        <f t="shared" si="13"/>
        <v>348.05463991613919</v>
      </c>
      <c r="L53" s="21">
        <f t="shared" si="13"/>
        <v>373.3919508678888</v>
      </c>
      <c r="M53" s="21">
        <f t="shared" si="13"/>
        <v>426.73365813473015</v>
      </c>
      <c r="N53" s="19"/>
      <c r="O53"/>
      <c r="P53"/>
      <c r="Q53"/>
      <c r="R53" s="55">
        <v>84.98</v>
      </c>
      <c r="S53" s="33"/>
      <c r="AI53"/>
    </row>
    <row r="54" spans="1:35" s="4" customFormat="1" ht="13.5" customHeight="1">
      <c r="A54" s="8"/>
      <c r="B54" s="16">
        <v>2004</v>
      </c>
      <c r="C54" s="21">
        <f t="shared" si="12"/>
        <v>326.19984853823485</v>
      </c>
      <c r="D54" s="21">
        <f t="shared" si="12"/>
        <v>371.62221681407385</v>
      </c>
      <c r="E54" s="21">
        <f t="shared" si="12"/>
        <v>426.59899007734293</v>
      </c>
      <c r="F54" s="21"/>
      <c r="G54" s="21">
        <f t="shared" ref="G54:I69" si="15">(G21/$R54)*100</f>
        <v>311.89192051366769</v>
      </c>
      <c r="H54" s="21">
        <f t="shared" si="15"/>
        <v>355.03866359132928</v>
      </c>
      <c r="I54" s="21">
        <f t="shared" si="15"/>
        <v>415.86892535107694</v>
      </c>
      <c r="J54" s="21"/>
      <c r="K54" s="21">
        <f t="shared" si="13"/>
        <v>347.29427423030415</v>
      </c>
      <c r="L54" s="21">
        <f t="shared" si="13"/>
        <v>386.94157998618994</v>
      </c>
      <c r="M54" s="21">
        <f t="shared" si="13"/>
        <v>423.05196636995339</v>
      </c>
      <c r="N54" s="21"/>
      <c r="O54"/>
      <c r="P54"/>
      <c r="Q54"/>
      <c r="R54" s="55">
        <v>87.15</v>
      </c>
      <c r="S54" s="20"/>
      <c r="T54" s="21">
        <f t="shared" ref="T54:V69" si="16">(T21/$R54)*100</f>
        <v>396.98150626971807</v>
      </c>
      <c r="U54" s="21">
        <f t="shared" si="16"/>
        <v>470.89420871483594</v>
      </c>
      <c r="V54" s="21">
        <f t="shared" si="16"/>
        <v>0</v>
      </c>
      <c r="W54" s="21"/>
      <c r="X54" s="21">
        <f t="shared" ref="X54:Z69" si="17">(X21/$R54)*100</f>
        <v>377.27532711152321</v>
      </c>
      <c r="Y54" s="21">
        <f t="shared" si="17"/>
        <v>448.90394235778939</v>
      </c>
      <c r="Z54" s="21">
        <f t="shared" si="17"/>
        <v>0</v>
      </c>
      <c r="AA54" s="21"/>
      <c r="AB54" s="21">
        <f t="shared" ref="AB54:AD69" si="18">(AB21/$R54)*100</f>
        <v>401.49984295901373</v>
      </c>
      <c r="AC54" s="21">
        <f t="shared" si="18"/>
        <v>452.9873473088677</v>
      </c>
      <c r="AD54" s="21">
        <f t="shared" si="18"/>
        <v>0</v>
      </c>
      <c r="AF54"/>
      <c r="AG54"/>
      <c r="AH54"/>
      <c r="AI54"/>
    </row>
    <row r="55" spans="1:35" s="4" customFormat="1" ht="13.5" customHeight="1">
      <c r="A55" s="8"/>
      <c r="B55" s="27">
        <v>2005</v>
      </c>
      <c r="C55" s="21">
        <f t="shared" si="12"/>
        <v>355.68890407989409</v>
      </c>
      <c r="D55" s="21">
        <f t="shared" si="12"/>
        <v>395.78543497955377</v>
      </c>
      <c r="E55" s="21">
        <f t="shared" si="12"/>
        <v>428.47309962011656</v>
      </c>
      <c r="F55" s="21"/>
      <c r="G55" s="21">
        <f t="shared" si="15"/>
        <v>337.34788161513416</v>
      </c>
      <c r="H55" s="21">
        <f t="shared" si="15"/>
        <v>372.06795188801647</v>
      </c>
      <c r="I55" s="21">
        <f t="shared" si="15"/>
        <v>412.76328141694216</v>
      </c>
      <c r="J55" s="19"/>
      <c r="K55" s="21">
        <f t="shared" si="13"/>
        <v>381.634349332863</v>
      </c>
      <c r="L55" s="21">
        <f t="shared" si="13"/>
        <v>400.87908250235921</v>
      </c>
      <c r="M55" s="21">
        <f t="shared" si="13"/>
        <v>418.47462957295318</v>
      </c>
      <c r="N55" s="19"/>
      <c r="O55"/>
      <c r="P55"/>
      <c r="Q55"/>
      <c r="R55" s="55">
        <v>89.33</v>
      </c>
      <c r="S55" s="20"/>
      <c r="T55" s="21">
        <f t="shared" si="16"/>
        <v>425.89178737088247</v>
      </c>
      <c r="U55" s="21">
        <f t="shared" si="16"/>
        <v>494.10785148047285</v>
      </c>
      <c r="V55" s="21">
        <f t="shared" si="16"/>
        <v>515.10807509394749</v>
      </c>
      <c r="W55" s="21"/>
      <c r="X55" s="21">
        <f t="shared" si="17"/>
        <v>403.31209672066927</v>
      </c>
      <c r="Y55" s="21">
        <f t="shared" si="17"/>
        <v>469.51925172909432</v>
      </c>
      <c r="Z55" s="21">
        <f t="shared" si="17"/>
        <v>500.83402221474529</v>
      </c>
      <c r="AA55" s="21"/>
      <c r="AB55" s="21">
        <f t="shared" si="18"/>
        <v>432.51104660618569</v>
      </c>
      <c r="AC55" s="21">
        <f t="shared" si="18"/>
        <v>479.53400655361168</v>
      </c>
      <c r="AD55" s="21">
        <f t="shared" si="18"/>
        <v>501.96903164185539</v>
      </c>
      <c r="AF55"/>
      <c r="AG55"/>
      <c r="AH55"/>
      <c r="AI55"/>
    </row>
    <row r="56" spans="1:35" s="4" customFormat="1" ht="13.5" customHeight="1">
      <c r="A56" s="8"/>
      <c r="B56" s="43">
        <v>2006</v>
      </c>
      <c r="C56" s="44">
        <f t="shared" si="12"/>
        <v>412.77097286430671</v>
      </c>
      <c r="D56" s="44">
        <f t="shared" si="12"/>
        <v>446.00509275011831</v>
      </c>
      <c r="E56" s="44">
        <f t="shared" si="12"/>
        <v>443.12159847748956</v>
      </c>
      <c r="F56" s="44"/>
      <c r="G56" s="44">
        <f t="shared" si="15"/>
        <v>383.50405669760249</v>
      </c>
      <c r="H56" s="44">
        <f t="shared" si="15"/>
        <v>413.71135619944255</v>
      </c>
      <c r="I56" s="44">
        <f t="shared" si="15"/>
        <v>427.61512550331975</v>
      </c>
      <c r="J56" s="44"/>
      <c r="K56" s="44">
        <f t="shared" si="13"/>
        <v>439.20170265979743</v>
      </c>
      <c r="L56" s="44">
        <f t="shared" si="13"/>
        <v>471.46726532498519</v>
      </c>
      <c r="M56" s="44">
        <f t="shared" si="13"/>
        <v>432.65971788070425</v>
      </c>
      <c r="N56" s="44"/>
      <c r="O56"/>
      <c r="P56"/>
      <c r="Q56"/>
      <c r="R56" s="96">
        <v>91.81</v>
      </c>
      <c r="S56" s="44"/>
      <c r="T56" s="44">
        <f t="shared" si="16"/>
        <v>490.92026224503149</v>
      </c>
      <c r="U56" s="44">
        <f t="shared" si="16"/>
        <v>542.33992317098614</v>
      </c>
      <c r="V56" s="44">
        <f t="shared" si="16"/>
        <v>531.36071000051982</v>
      </c>
      <c r="W56" s="44"/>
      <c r="X56" s="44">
        <f t="shared" si="17"/>
        <v>457.94497767016668</v>
      </c>
      <c r="Y56" s="44">
        <f t="shared" si="17"/>
        <v>509.63123185192956</v>
      </c>
      <c r="Z56" s="44">
        <f t="shared" si="17"/>
        <v>501.70579900986729</v>
      </c>
      <c r="AA56" s="44"/>
      <c r="AB56" s="44">
        <f t="shared" si="18"/>
        <v>505.33364837638288</v>
      </c>
      <c r="AC56" s="44">
        <f t="shared" si="18"/>
        <v>552.20637750959133</v>
      </c>
      <c r="AD56" s="44">
        <f t="shared" si="18"/>
        <v>517.75699561124657</v>
      </c>
      <c r="AF56"/>
      <c r="AG56"/>
      <c r="AH56"/>
      <c r="AI56"/>
    </row>
    <row r="57" spans="1:35" s="4" customFormat="1" ht="13.5" customHeight="1">
      <c r="A57" s="8"/>
      <c r="B57" s="47" t="s">
        <v>24</v>
      </c>
      <c r="C57" s="21">
        <f t="shared" si="12"/>
        <v>452.16114510731018</v>
      </c>
      <c r="D57" s="21">
        <f t="shared" si="12"/>
        <v>475.52897022792393</v>
      </c>
      <c r="E57" s="21">
        <f t="shared" si="12"/>
        <v>452.53793414576717</v>
      </c>
      <c r="F57" s="21"/>
      <c r="G57" s="21">
        <f t="shared" si="15"/>
        <v>418.37129773477454</v>
      </c>
      <c r="H57" s="21">
        <f t="shared" si="15"/>
        <v>432.91683920774869</v>
      </c>
      <c r="I57" s="21">
        <f t="shared" si="15"/>
        <v>437.87884593712681</v>
      </c>
      <c r="J57" s="21"/>
      <c r="K57" s="21">
        <f t="shared" si="13"/>
        <v>473.20811155466691</v>
      </c>
      <c r="L57" s="21">
        <f t="shared" si="13"/>
        <v>494.76861894100824</v>
      </c>
      <c r="M57" s="21">
        <f t="shared" si="13"/>
        <v>441.83483629056582</v>
      </c>
      <c r="N57" s="21"/>
      <c r="O57"/>
      <c r="P57"/>
      <c r="Q57"/>
      <c r="R57" s="96">
        <v>94.18</v>
      </c>
      <c r="S57" s="21"/>
      <c r="T57" s="21">
        <f t="shared" si="16"/>
        <v>553.54966178538677</v>
      </c>
      <c r="U57" s="21">
        <f t="shared" si="16"/>
        <v>606.40682988416904</v>
      </c>
      <c r="V57" s="21">
        <f t="shared" si="16"/>
        <v>543.35020896605181</v>
      </c>
      <c r="W57" s="21"/>
      <c r="X57" s="21">
        <f t="shared" si="17"/>
        <v>516.85425915002349</v>
      </c>
      <c r="Y57" s="21">
        <f t="shared" si="17"/>
        <v>557.56631750242707</v>
      </c>
      <c r="Z57" s="21">
        <f t="shared" si="17"/>
        <v>523.26401802753958</v>
      </c>
      <c r="AA57" s="21"/>
      <c r="AB57" s="21">
        <f t="shared" si="18"/>
        <v>561.41005378581224</v>
      </c>
      <c r="AC57" s="21">
        <f t="shared" si="18"/>
        <v>615.57606389807415</v>
      </c>
      <c r="AD57" s="21">
        <f t="shared" si="18"/>
        <v>529.3552707724441</v>
      </c>
      <c r="AF57"/>
      <c r="AG57"/>
      <c r="AH57"/>
      <c r="AI57"/>
    </row>
    <row r="58" spans="1:35" s="4" customFormat="1" ht="13.5" customHeight="1">
      <c r="A58" s="8"/>
      <c r="B58" s="27">
        <v>2008</v>
      </c>
      <c r="C58" s="21">
        <f t="shared" si="12"/>
        <v>505.39146633977288</v>
      </c>
      <c r="D58" s="21">
        <f t="shared" si="12"/>
        <v>522.30801693179421</v>
      </c>
      <c r="E58" s="21">
        <f t="shared" si="12"/>
        <v>532.07920253150405</v>
      </c>
      <c r="F58" s="21"/>
      <c r="G58" s="21">
        <f t="shared" si="15"/>
        <v>467.6180713009212</v>
      </c>
      <c r="H58" s="21">
        <f t="shared" si="15"/>
        <v>472.07264393489982</v>
      </c>
      <c r="I58" s="21">
        <f t="shared" si="15"/>
        <v>513.80136395742579</v>
      </c>
      <c r="J58" s="21"/>
      <c r="K58" s="21">
        <f t="shared" si="13"/>
        <v>529.19275417232768</v>
      </c>
      <c r="L58" s="21">
        <f t="shared" si="13"/>
        <v>546.35273460366091</v>
      </c>
      <c r="M58" s="21">
        <f t="shared" si="13"/>
        <v>519.60089168054958</v>
      </c>
      <c r="N58" s="21"/>
      <c r="O58"/>
      <c r="P58"/>
      <c r="Q58"/>
      <c r="R58" s="96">
        <v>96.89</v>
      </c>
      <c r="S58" s="20"/>
      <c r="T58" s="21">
        <f t="shared" si="16"/>
        <v>642.26874570749578</v>
      </c>
      <c r="U58" s="21">
        <f t="shared" si="16"/>
        <v>661.82275766208249</v>
      </c>
      <c r="V58" s="21">
        <f t="shared" si="16"/>
        <v>646.60012794786951</v>
      </c>
      <c r="W58" s="21"/>
      <c r="X58" s="21">
        <f t="shared" si="17"/>
        <v>600.32295939177459</v>
      </c>
      <c r="Y58" s="21">
        <f t="shared" si="17"/>
        <v>605.49443690832595</v>
      </c>
      <c r="Z58" s="21">
        <f t="shared" si="17"/>
        <v>628.684472702211</v>
      </c>
      <c r="AA58" s="21"/>
      <c r="AB58" s="21">
        <f t="shared" si="18"/>
        <v>634.79497919922346</v>
      </c>
      <c r="AC58" s="21">
        <f t="shared" si="18"/>
        <v>674.32312179033022</v>
      </c>
      <c r="AD58" s="21">
        <f t="shared" si="18"/>
        <v>630.04202619406669</v>
      </c>
      <c r="AF58"/>
      <c r="AG58"/>
      <c r="AH58"/>
      <c r="AI58"/>
    </row>
    <row r="59" spans="1:35" s="4" customFormat="1" ht="13.5" customHeight="1">
      <c r="A59" s="8"/>
      <c r="B59" s="16">
        <v>2009</v>
      </c>
      <c r="C59" s="21">
        <f t="shared" si="12"/>
        <v>509.42324864067842</v>
      </c>
      <c r="D59" s="21">
        <f t="shared" si="12"/>
        <v>538.06682311136512</v>
      </c>
      <c r="E59" s="21">
        <f t="shared" si="12"/>
        <v>600.99147121535191</v>
      </c>
      <c r="F59" s="21"/>
      <c r="G59" s="21">
        <f t="shared" si="15"/>
        <v>468.92849776948344</v>
      </c>
      <c r="H59" s="21">
        <f t="shared" si="15"/>
        <v>486.70336795297152</v>
      </c>
      <c r="I59" s="21">
        <f t="shared" si="15"/>
        <v>578.30233477053378</v>
      </c>
      <c r="J59" s="21"/>
      <c r="K59" s="21">
        <f t="shared" si="13"/>
        <v>519.42825005806799</v>
      </c>
      <c r="L59" s="21">
        <f t="shared" si="13"/>
        <v>541.4372001566378</v>
      </c>
      <c r="M59" s="21">
        <f t="shared" si="13"/>
        <v>585.84012059090878</v>
      </c>
      <c r="N59" s="21"/>
      <c r="O59"/>
      <c r="P59"/>
      <c r="Q59"/>
      <c r="R59" s="96">
        <v>98.49</v>
      </c>
      <c r="S59" s="20"/>
      <c r="T59" s="21">
        <f t="shared" si="16"/>
        <v>668.28082634428881</v>
      </c>
      <c r="U59" s="21">
        <f t="shared" si="16"/>
        <v>704.10131814545844</v>
      </c>
      <c r="V59" s="21">
        <f t="shared" si="16"/>
        <v>715.02758528784648</v>
      </c>
      <c r="W59" s="21"/>
      <c r="X59" s="21">
        <f t="shared" si="17"/>
        <v>619.44000442652248</v>
      </c>
      <c r="Y59" s="21">
        <f t="shared" si="17"/>
        <v>642.94542489304899</v>
      </c>
      <c r="Z59" s="21">
        <f t="shared" si="17"/>
        <v>697.40015266770104</v>
      </c>
      <c r="AA59" s="21"/>
      <c r="AB59" s="21">
        <f t="shared" si="18"/>
        <v>657.09929941888151</v>
      </c>
      <c r="AC59" s="21">
        <f t="shared" si="18"/>
        <v>684.44049085786742</v>
      </c>
      <c r="AD59" s="21">
        <f t="shared" si="18"/>
        <v>697.16924307036265</v>
      </c>
      <c r="AF59"/>
      <c r="AG59"/>
      <c r="AH59"/>
      <c r="AI59"/>
    </row>
    <row r="60" spans="1:35" s="4" customFormat="1" ht="13.5" customHeight="1">
      <c r="A60" s="8"/>
      <c r="B60" s="27">
        <v>2010</v>
      </c>
      <c r="C60" s="21">
        <f t="shared" si="12"/>
        <v>487.50175224339466</v>
      </c>
      <c r="D60" s="21">
        <f t="shared" si="12"/>
        <v>516.38939706552299</v>
      </c>
      <c r="E60" s="21">
        <f t="shared" si="12"/>
        <v>570.96900000000005</v>
      </c>
      <c r="F60" s="21"/>
      <c r="G60" s="21">
        <f t="shared" si="15"/>
        <v>449.3889457594878</v>
      </c>
      <c r="H60" s="21">
        <f t="shared" si="15"/>
        <v>470.31772887114977</v>
      </c>
      <c r="I60" s="21">
        <f t="shared" si="15"/>
        <v>549.48361437987649</v>
      </c>
      <c r="J60" s="21"/>
      <c r="K60" s="21">
        <f t="shared" si="13"/>
        <v>498.57311394211428</v>
      </c>
      <c r="L60" s="21">
        <f t="shared" si="13"/>
        <v>520.35412277810644</v>
      </c>
      <c r="M60" s="21">
        <f t="shared" si="13"/>
        <v>556.6049999999999</v>
      </c>
      <c r="N60" s="21"/>
      <c r="O60"/>
      <c r="P60"/>
      <c r="Q60"/>
      <c r="R60" s="96">
        <v>100</v>
      </c>
      <c r="S60" s="20"/>
      <c r="T60" s="21">
        <f t="shared" si="16"/>
        <v>643.42015479820725</v>
      </c>
      <c r="U60" s="21">
        <f t="shared" si="16"/>
        <v>698.31179626431458</v>
      </c>
      <c r="V60" s="21">
        <f t="shared" si="16"/>
        <v>683.64975000000004</v>
      </c>
      <c r="W60" s="21"/>
      <c r="X60" s="21">
        <f t="shared" si="17"/>
        <v>594.26007842118395</v>
      </c>
      <c r="Y60" s="21">
        <f t="shared" si="17"/>
        <v>635.83355459329482</v>
      </c>
      <c r="Z60" s="21">
        <f t="shared" si="17"/>
        <v>667.08836611876995</v>
      </c>
      <c r="AA60" s="21"/>
      <c r="AB60" s="21">
        <f t="shared" si="18"/>
        <v>630.24641118681359</v>
      </c>
      <c r="AC60" s="21">
        <f t="shared" si="18"/>
        <v>646.22654770544739</v>
      </c>
      <c r="AD60" s="21">
        <f t="shared" si="18"/>
        <v>666.58830000000012</v>
      </c>
      <c r="AF60"/>
      <c r="AG60"/>
      <c r="AH60"/>
      <c r="AI60"/>
    </row>
    <row r="61" spans="1:35" s="4" customFormat="1" ht="13.5" customHeight="1">
      <c r="A61" s="8"/>
      <c r="B61" s="16">
        <v>2011</v>
      </c>
      <c r="C61" s="21">
        <f t="shared" si="12"/>
        <v>518.6677396864352</v>
      </c>
      <c r="D61" s="21">
        <f t="shared" si="12"/>
        <v>539.8586358437592</v>
      </c>
      <c r="E61" s="21">
        <f t="shared" si="12"/>
        <v>590.75774206193648</v>
      </c>
      <c r="F61" s="21"/>
      <c r="G61" s="21">
        <f t="shared" si="15"/>
        <v>480.14232131776697</v>
      </c>
      <c r="H61" s="21">
        <f t="shared" si="15"/>
        <v>494.4553098669586</v>
      </c>
      <c r="I61" s="21">
        <f t="shared" si="15"/>
        <v>568.56525019936839</v>
      </c>
      <c r="J61" s="21"/>
      <c r="K61" s="21">
        <f t="shared" si="13"/>
        <v>526.4181142259805</v>
      </c>
      <c r="L61" s="21">
        <f t="shared" si="13"/>
        <v>537.36988694405534</v>
      </c>
      <c r="M61" s="21">
        <f t="shared" si="13"/>
        <v>575.97706781654244</v>
      </c>
      <c r="N61" s="21"/>
      <c r="O61"/>
      <c r="P61"/>
      <c r="Q61"/>
      <c r="R61" s="96">
        <v>102.04</v>
      </c>
      <c r="S61" s="20"/>
      <c r="T61" s="21">
        <f t="shared" si="16"/>
        <v>684.70525076893875</v>
      </c>
      <c r="U61" s="21">
        <f t="shared" si="16"/>
        <v>726.87175627209979</v>
      </c>
      <c r="V61" s="21">
        <f t="shared" si="16"/>
        <v>706.9019012152097</v>
      </c>
      <c r="W61" s="21"/>
      <c r="X61" s="21">
        <f t="shared" si="17"/>
        <v>631.84367899252948</v>
      </c>
      <c r="Y61" s="21">
        <f t="shared" si="17"/>
        <v>671.89360969382278</v>
      </c>
      <c r="Z61" s="21">
        <f t="shared" si="17"/>
        <v>687.23977071775141</v>
      </c>
      <c r="AA61" s="21"/>
      <c r="AB61" s="21">
        <f t="shared" si="18"/>
        <v>681.46489183543224</v>
      </c>
      <c r="AC61" s="21">
        <f t="shared" si="18"/>
        <v>689.03589322894004</v>
      </c>
      <c r="AD61" s="21">
        <f t="shared" si="18"/>
        <v>689.21788024304203</v>
      </c>
      <c r="AF61"/>
      <c r="AG61"/>
      <c r="AH61"/>
      <c r="AI61"/>
    </row>
    <row r="62" spans="1:35" s="4" customFormat="1" ht="13.5" customHeight="1">
      <c r="A62" s="8"/>
      <c r="B62" s="16">
        <v>2012</v>
      </c>
      <c r="C62" s="21">
        <f t="shared" si="12"/>
        <v>540.88356560021862</v>
      </c>
      <c r="D62" s="21">
        <f t="shared" si="12"/>
        <v>558.78252670282086</v>
      </c>
      <c r="E62" s="21">
        <f t="shared" si="12"/>
        <v>624.97251265745069</v>
      </c>
      <c r="F62" s="21"/>
      <c r="G62" s="21">
        <f t="shared" si="15"/>
        <v>500.063547046309</v>
      </c>
      <c r="H62" s="21">
        <f t="shared" si="15"/>
        <v>511.46652294675096</v>
      </c>
      <c r="I62" s="21">
        <f t="shared" si="15"/>
        <v>591.79607034449862</v>
      </c>
      <c r="J62" s="21"/>
      <c r="K62" s="21">
        <f t="shared" si="13"/>
        <v>543.11500806947436</v>
      </c>
      <c r="L62" s="21">
        <f t="shared" si="13"/>
        <v>544.66530571120848</v>
      </c>
      <c r="M62" s="21">
        <f t="shared" si="13"/>
        <v>603.60376759960161</v>
      </c>
      <c r="N62" s="21"/>
      <c r="O62"/>
      <c r="P62"/>
      <c r="Q62"/>
      <c r="R62" s="96">
        <v>103.74</v>
      </c>
      <c r="S62" s="20"/>
      <c r="T62" s="21">
        <f t="shared" si="16"/>
        <v>719.84625732837287</v>
      </c>
      <c r="U62" s="21">
        <f t="shared" si="16"/>
        <v>782.23940785124387</v>
      </c>
      <c r="V62" s="21">
        <f t="shared" si="16"/>
        <v>757.89997288268717</v>
      </c>
      <c r="W62" s="21"/>
      <c r="X62" s="21">
        <f t="shared" si="17"/>
        <v>659.9878230781128</v>
      </c>
      <c r="Y62" s="21">
        <f t="shared" si="17"/>
        <v>719.37666239459577</v>
      </c>
      <c r="Z62" s="21">
        <f t="shared" si="17"/>
        <v>733.17212353795549</v>
      </c>
      <c r="AA62" s="21"/>
      <c r="AB62" s="21">
        <f t="shared" si="18"/>
        <v>715.12962602465507</v>
      </c>
      <c r="AC62" s="21">
        <f t="shared" si="18"/>
        <v>710.82205688231261</v>
      </c>
      <c r="AD62" s="21">
        <f t="shared" si="18"/>
        <v>735.61179096895307</v>
      </c>
      <c r="AF62"/>
      <c r="AG62"/>
      <c r="AH62"/>
      <c r="AI62"/>
    </row>
    <row r="63" spans="1:35" s="4" customFormat="1">
      <c r="A63" s="8"/>
      <c r="B63" s="16">
        <v>2013</v>
      </c>
      <c r="C63" s="21">
        <f t="shared" si="12"/>
        <v>566.98000250911036</v>
      </c>
      <c r="D63" s="21">
        <f t="shared" si="12"/>
        <v>582.42906355723301</v>
      </c>
      <c r="E63" s="21">
        <f t="shared" si="12"/>
        <v>599.34182085151508</v>
      </c>
      <c r="F63" s="21"/>
      <c r="G63" s="21">
        <f t="shared" si="15"/>
        <v>524.81400242834934</v>
      </c>
      <c r="H63" s="21">
        <f t="shared" si="15"/>
        <v>533.6989937762047</v>
      </c>
      <c r="I63" s="21">
        <f t="shared" si="15"/>
        <v>568.07396505990641</v>
      </c>
      <c r="J63" s="21"/>
      <c r="K63" s="21">
        <f t="shared" si="13"/>
        <v>571.98730847790648</v>
      </c>
      <c r="L63" s="21">
        <f t="shared" si="13"/>
        <v>575.94249012782507</v>
      </c>
      <c r="M63" s="21">
        <f t="shared" si="13"/>
        <v>575.26928988980012</v>
      </c>
      <c r="N63" s="21"/>
      <c r="O63"/>
      <c r="P63"/>
      <c r="Q63"/>
      <c r="R63" s="96">
        <v>105.7</v>
      </c>
      <c r="T63" s="21">
        <f t="shared" si="16"/>
        <v>760.70009460737924</v>
      </c>
      <c r="U63" s="21">
        <f t="shared" si="16"/>
        <v>811.46641438032157</v>
      </c>
      <c r="V63" s="21">
        <f t="shared" si="16"/>
        <v>748.16461684011347</v>
      </c>
      <c r="W63" s="21"/>
      <c r="X63" s="21">
        <f t="shared" si="17"/>
        <v>699.06338694418162</v>
      </c>
      <c r="Y63" s="21">
        <f t="shared" si="17"/>
        <v>761.55156102175965</v>
      </c>
      <c r="Z63" s="21">
        <f t="shared" si="17"/>
        <v>727.82403027436135</v>
      </c>
      <c r="AA63" s="21"/>
      <c r="AB63" s="21">
        <f t="shared" si="18"/>
        <v>763.59508041627237</v>
      </c>
      <c r="AC63" s="21">
        <f t="shared" si="18"/>
        <v>786.85903500473046</v>
      </c>
      <c r="AD63" s="21">
        <f t="shared" si="18"/>
        <v>723.43424787133392</v>
      </c>
      <c r="AF63"/>
      <c r="AG63"/>
      <c r="AH63"/>
    </row>
    <row r="64" spans="1:35" s="4" customFormat="1">
      <c r="A64" s="8"/>
      <c r="B64" s="16">
        <v>2014</v>
      </c>
      <c r="C64" s="21">
        <f t="shared" si="12"/>
        <v>572.49526776005303</v>
      </c>
      <c r="D64" s="21">
        <f t="shared" si="12"/>
        <v>578.58089742208995</v>
      </c>
      <c r="E64" s="21">
        <f t="shared" si="12"/>
        <v>636.83774902060918</v>
      </c>
      <c r="F64" s="21"/>
      <c r="G64" s="21">
        <f t="shared" si="15"/>
        <v>527.38942301461441</v>
      </c>
      <c r="H64" s="21">
        <f t="shared" si="15"/>
        <v>530.72332917971164</v>
      </c>
      <c r="I64" s="21">
        <f t="shared" si="15"/>
        <v>598.85492659307943</v>
      </c>
      <c r="J64" s="21"/>
      <c r="K64" s="21">
        <f t="shared" si="13"/>
        <v>576.61216136799089</v>
      </c>
      <c r="L64" s="21">
        <f t="shared" si="13"/>
        <v>572.81495555483616</v>
      </c>
      <c r="M64" s="21">
        <f t="shared" si="13"/>
        <v>615.42997091660357</v>
      </c>
      <c r="N64" s="21"/>
      <c r="O64"/>
      <c r="P64"/>
      <c r="Q64"/>
      <c r="R64" s="96">
        <v>107.63</v>
      </c>
      <c r="T64" s="21">
        <f t="shared" si="16"/>
        <v>774.39650598654657</v>
      </c>
      <c r="U64" s="21">
        <f t="shared" si="16"/>
        <v>826.73765615130662</v>
      </c>
      <c r="V64" s="21">
        <f t="shared" si="16"/>
        <v>791.54127693653436</v>
      </c>
      <c r="W64" s="21"/>
      <c r="X64" s="21">
        <f t="shared" si="17"/>
        <v>705.82105001975003</v>
      </c>
      <c r="Y64" s="21">
        <f t="shared" si="17"/>
        <v>769.39219528756576</v>
      </c>
      <c r="Z64" s="21">
        <f t="shared" si="17"/>
        <v>758.49705166641752</v>
      </c>
      <c r="AA64" s="21"/>
      <c r="AB64" s="21">
        <f t="shared" si="18"/>
        <v>774.79164009345493</v>
      </c>
      <c r="AC64" s="21">
        <f t="shared" si="18"/>
        <v>810.11432497109013</v>
      </c>
      <c r="AD64" s="21">
        <f t="shared" si="18"/>
        <v>767.03858615866568</v>
      </c>
      <c r="AF64"/>
      <c r="AG64"/>
      <c r="AH64"/>
    </row>
    <row r="65" spans="1:35" s="4" customFormat="1">
      <c r="A65" s="8"/>
      <c r="B65" s="16">
        <v>2015</v>
      </c>
      <c r="C65" s="21">
        <f t="shared" si="12"/>
        <v>567.4308236538684</v>
      </c>
      <c r="D65" s="21">
        <f t="shared" si="12"/>
        <v>571.62111858259175</v>
      </c>
      <c r="E65" s="21">
        <f t="shared" si="12"/>
        <v>592.29265653924392</v>
      </c>
      <c r="F65" s="21"/>
      <c r="G65" s="21">
        <f t="shared" si="15"/>
        <v>514.71119655397933</v>
      </c>
      <c r="H65" s="21">
        <f t="shared" si="15"/>
        <v>519.40540311000711</v>
      </c>
      <c r="I65" s="21">
        <f t="shared" si="15"/>
        <v>566.15092666047246</v>
      </c>
      <c r="J65" s="21"/>
      <c r="K65" s="21">
        <f t="shared" si="13"/>
        <v>571.26144892915306</v>
      </c>
      <c r="L65" s="21">
        <f t="shared" si="13"/>
        <v>567.31914620528084</v>
      </c>
      <c r="M65" s="21">
        <f t="shared" si="13"/>
        <v>570.40104986589529</v>
      </c>
      <c r="N65" s="21"/>
      <c r="O65"/>
      <c r="P65"/>
      <c r="Q65"/>
      <c r="R65" s="96">
        <v>108.26</v>
      </c>
      <c r="T65" s="21">
        <f t="shared" si="16"/>
        <v>764.35697893250051</v>
      </c>
      <c r="U65" s="21">
        <f t="shared" si="16"/>
        <v>820.43562741759376</v>
      </c>
      <c r="V65" s="21">
        <f t="shared" si="16"/>
        <v>733.38501347201816</v>
      </c>
      <c r="W65" s="21"/>
      <c r="X65" s="21">
        <f t="shared" si="17"/>
        <v>694.04569029012191</v>
      </c>
      <c r="Y65" s="21">
        <f t="shared" si="17"/>
        <v>763.52469030113059</v>
      </c>
      <c r="Z65" s="21">
        <f t="shared" si="17"/>
        <v>717.64677941628179</v>
      </c>
      <c r="AA65" s="21"/>
      <c r="AB65" s="21">
        <f t="shared" si="18"/>
        <v>768.21063300257413</v>
      </c>
      <c r="AC65" s="21">
        <f t="shared" si="18"/>
        <v>803.81086905239295</v>
      </c>
      <c r="AD65" s="21">
        <f t="shared" si="18"/>
        <v>710.4057018109246</v>
      </c>
      <c r="AF65"/>
      <c r="AG65"/>
      <c r="AH65"/>
    </row>
    <row r="66" spans="1:35" s="4" customFormat="1">
      <c r="A66" s="8"/>
      <c r="B66" s="16">
        <v>2016</v>
      </c>
      <c r="C66" s="21">
        <f t="shared" si="12"/>
        <v>565.24700910525382</v>
      </c>
      <c r="D66" s="21">
        <f t="shared" si="12"/>
        <v>570.46433139681164</v>
      </c>
      <c r="E66" s="21">
        <f t="shared" si="12"/>
        <v>522.24227158683368</v>
      </c>
      <c r="F66" s="21"/>
      <c r="G66" s="21">
        <f t="shared" si="15"/>
        <v>505.18721910974779</v>
      </c>
      <c r="H66" s="21">
        <f t="shared" si="15"/>
        <v>509.51679538830678</v>
      </c>
      <c r="I66" s="21">
        <f t="shared" si="15"/>
        <v>497.44578713805049</v>
      </c>
      <c r="J66" s="21"/>
      <c r="K66" s="21">
        <f t="shared" si="13"/>
        <v>568.33193170800541</v>
      </c>
      <c r="L66" s="21">
        <f t="shared" si="13"/>
        <v>567.15401722950321</v>
      </c>
      <c r="M66" s="21">
        <f t="shared" si="13"/>
        <v>500.13109593789176</v>
      </c>
      <c r="N66" s="21"/>
      <c r="O66" s="21"/>
      <c r="P66" s="21"/>
      <c r="Q66" s="21"/>
      <c r="R66" s="96">
        <v>110.57</v>
      </c>
      <c r="T66" s="21">
        <f t="shared" si="16"/>
        <v>758.58152997779541</v>
      </c>
      <c r="U66" s="21">
        <f t="shared" si="16"/>
        <v>812.95606403877161</v>
      </c>
      <c r="V66" s="21">
        <f t="shared" si="16"/>
        <v>646.25691659805977</v>
      </c>
      <c r="W66" s="21"/>
      <c r="X66" s="21">
        <f t="shared" si="17"/>
        <v>678.82995850491852</v>
      </c>
      <c r="Y66" s="21">
        <f t="shared" si="17"/>
        <v>749.32198331857489</v>
      </c>
      <c r="Z66" s="21">
        <f t="shared" si="17"/>
        <v>616.99798891264049</v>
      </c>
      <c r="AA66" s="21"/>
      <c r="AB66" s="21">
        <f t="shared" si="18"/>
        <v>761.3570957644788</v>
      </c>
      <c r="AC66" s="21">
        <f t="shared" si="18"/>
        <v>797.03067603123441</v>
      </c>
      <c r="AD66" s="21">
        <f t="shared" si="18"/>
        <v>618.46456730753641</v>
      </c>
      <c r="AF66"/>
      <c r="AG66"/>
      <c r="AH66"/>
    </row>
    <row r="67" spans="1:35" s="4" customFormat="1" ht="12">
      <c r="A67" s="8"/>
      <c r="B67" s="16">
        <v>2017</v>
      </c>
      <c r="C67" s="21">
        <f t="shared" si="12"/>
        <v>597.3215709195922</v>
      </c>
      <c r="D67" s="21">
        <f t="shared" si="12"/>
        <v>598.51871061747022</v>
      </c>
      <c r="E67" s="21">
        <f t="shared" si="12"/>
        <v>495.58458074954547</v>
      </c>
      <c r="F67" s="21"/>
      <c r="G67" s="21">
        <f t="shared" si="15"/>
        <v>533.71723095474181</v>
      </c>
      <c r="H67" s="21">
        <f t="shared" si="15"/>
        <v>537.47137407490652</v>
      </c>
      <c r="I67" s="21">
        <f t="shared" si="15"/>
        <v>487.36572456107365</v>
      </c>
      <c r="J67" s="21"/>
      <c r="K67" s="21">
        <f t="shared" si="13"/>
        <v>553.38691983105662</v>
      </c>
      <c r="L67" s="21">
        <f t="shared" si="13"/>
        <v>556.57978496738701</v>
      </c>
      <c r="M67" s="21">
        <f t="shared" si="13"/>
        <v>485.98080790521533</v>
      </c>
      <c r="N67" s="21"/>
      <c r="O67" s="21">
        <f t="shared" ref="O67:Q69" si="19">(O34/$R67)*100</f>
        <v>551.31854203420312</v>
      </c>
      <c r="P67" s="21">
        <f t="shared" si="19"/>
        <v>553.8566123247889</v>
      </c>
      <c r="Q67" s="21">
        <f t="shared" si="19"/>
        <v>488.44323236638269</v>
      </c>
      <c r="R67" s="96">
        <v>112.66</v>
      </c>
      <c r="T67" s="21">
        <f t="shared" si="16"/>
        <v>811.29060891176982</v>
      </c>
      <c r="U67" s="21">
        <f t="shared" si="16"/>
        <v>856.55955973726259</v>
      </c>
      <c r="V67" s="21">
        <f t="shared" si="16"/>
        <v>613.34990236108649</v>
      </c>
      <c r="W67" s="21"/>
      <c r="X67" s="21">
        <f t="shared" si="17"/>
        <v>717.20220131368717</v>
      </c>
      <c r="Y67" s="21">
        <f t="shared" si="17"/>
        <v>778.44842890111852</v>
      </c>
      <c r="Z67" s="21">
        <f t="shared" si="17"/>
        <v>608.0241434404403</v>
      </c>
      <c r="AA67" s="21"/>
      <c r="AB67" s="21">
        <f t="shared" si="18"/>
        <v>701.22492455174859</v>
      </c>
      <c r="AC67" s="21">
        <f t="shared" si="18"/>
        <v>756.25776673175938</v>
      </c>
      <c r="AD67" s="21">
        <f t="shared" si="18"/>
        <v>623.11379371560452</v>
      </c>
      <c r="AF67" s="21">
        <f t="shared" ref="AF67:AH69" si="20">(AF34/$R67)*100</f>
        <v>737.72686650885271</v>
      </c>
      <c r="AG67" s="21">
        <f t="shared" si="20"/>
        <v>789.0084312924497</v>
      </c>
      <c r="AH67" s="21">
        <f t="shared" si="20"/>
        <v>617.30925017388665</v>
      </c>
    </row>
    <row r="68" spans="1:35" s="4" customFormat="1" ht="12">
      <c r="A68" s="8"/>
      <c r="B68" s="16">
        <v>2018</v>
      </c>
      <c r="C68" s="21">
        <f t="shared" si="12"/>
        <v>635.48730485468457</v>
      </c>
      <c r="D68" s="21">
        <f t="shared" si="12"/>
        <v>636.24837299629201</v>
      </c>
      <c r="E68" s="21">
        <f t="shared" si="12"/>
        <v>533.90692729335774</v>
      </c>
      <c r="F68" s="21"/>
      <c r="G68" s="21">
        <f t="shared" si="15"/>
        <v>573.52014847803105</v>
      </c>
      <c r="H68" s="21">
        <f t="shared" si="15"/>
        <v>578.79300489912259</v>
      </c>
      <c r="I68" s="21">
        <f t="shared" si="15"/>
        <v>500.70894703685019</v>
      </c>
      <c r="J68" s="21"/>
      <c r="K68" s="21">
        <f t="shared" si="13"/>
        <v>567.09661753477963</v>
      </c>
      <c r="L68" s="21">
        <f t="shared" si="13"/>
        <v>573.32565955388293</v>
      </c>
      <c r="M68" s="21">
        <f t="shared" si="13"/>
        <v>525.42704648574079</v>
      </c>
      <c r="N68" s="21"/>
      <c r="O68" s="21">
        <f t="shared" si="19"/>
        <v>585.53863704576804</v>
      </c>
      <c r="P68" s="21">
        <f t="shared" si="19"/>
        <v>589.22945491297821</v>
      </c>
      <c r="Q68" s="21">
        <f t="shared" si="19"/>
        <v>516.17084452620099</v>
      </c>
      <c r="R68" s="96">
        <v>115.07</v>
      </c>
      <c r="T68" s="21">
        <f t="shared" si="16"/>
        <v>859.39500104203432</v>
      </c>
      <c r="U68" s="21">
        <f t="shared" si="16"/>
        <v>898.99282645240305</v>
      </c>
      <c r="V68" s="21">
        <f t="shared" si="16"/>
        <v>662.73242087520066</v>
      </c>
      <c r="W68" s="21"/>
      <c r="X68" s="21">
        <f t="shared" si="17"/>
        <v>781.56774054165112</v>
      </c>
      <c r="Y68" s="21">
        <f t="shared" si="17"/>
        <v>836.43547865110384</v>
      </c>
      <c r="Z68" s="21">
        <f t="shared" si="17"/>
        <v>636.44730712034766</v>
      </c>
      <c r="AA68" s="21"/>
      <c r="AB68" s="21">
        <f t="shared" si="18"/>
        <v>683.35251330173389</v>
      </c>
      <c r="AC68" s="21">
        <f t="shared" si="18"/>
        <v>750.49088475064184</v>
      </c>
      <c r="AD68" s="21">
        <f t="shared" si="18"/>
        <v>687.91470425813793</v>
      </c>
      <c r="AF68" s="21">
        <f t="shared" si="20"/>
        <v>778.52168860155359</v>
      </c>
      <c r="AG68" s="21">
        <f t="shared" si="20"/>
        <v>821.20222607939843</v>
      </c>
      <c r="AH68" s="21">
        <f t="shared" si="20"/>
        <v>667.26417983868089</v>
      </c>
    </row>
    <row r="69" spans="1:35" s="4" customFormat="1" ht="12">
      <c r="A69" s="8"/>
      <c r="B69" s="16">
        <v>2019</v>
      </c>
      <c r="C69" s="21">
        <f t="shared" si="12"/>
        <v>664.8538899191301</v>
      </c>
      <c r="D69" s="21">
        <f t="shared" si="12"/>
        <v>676.37111709311034</v>
      </c>
      <c r="E69" s="21">
        <f t="shared" si="12"/>
        <v>555.55291865191066</v>
      </c>
      <c r="F69" s="21"/>
      <c r="G69" s="21">
        <f t="shared" si="15"/>
        <v>604.72573762762352</v>
      </c>
      <c r="H69" s="21">
        <f t="shared" si="15"/>
        <v>612.95363545600549</v>
      </c>
      <c r="I69" s="21">
        <f t="shared" si="15"/>
        <v>520.5312540811592</v>
      </c>
      <c r="J69" s="21"/>
      <c r="K69" s="21">
        <f t="shared" si="13"/>
        <v>564.65700329134427</v>
      </c>
      <c r="L69" s="21">
        <f t="shared" si="13"/>
        <v>567.50941514778083</v>
      </c>
      <c r="M69" s="21">
        <f t="shared" si="13"/>
        <v>543.84306591708958</v>
      </c>
      <c r="N69" s="21"/>
      <c r="O69" s="21">
        <f t="shared" si="19"/>
        <v>610.19311931576851</v>
      </c>
      <c r="P69" s="21">
        <f t="shared" si="19"/>
        <v>615.35602324812442</v>
      </c>
      <c r="Q69" s="21">
        <f t="shared" si="19"/>
        <v>534.93285382364093</v>
      </c>
      <c r="R69" s="96">
        <v>117.22</v>
      </c>
      <c r="T69" s="21">
        <f t="shared" si="16"/>
        <v>899.32732292430262</v>
      </c>
      <c r="U69" s="21">
        <f t="shared" si="16"/>
        <v>960.24191849037356</v>
      </c>
      <c r="V69" s="21">
        <f t="shared" si="16"/>
        <v>713.41779092983404</v>
      </c>
      <c r="W69" s="21"/>
      <c r="X69" s="21">
        <f t="shared" si="17"/>
        <v>824.52042900004642</v>
      </c>
      <c r="Y69" s="21">
        <f t="shared" si="17"/>
        <v>873.81294703502522</v>
      </c>
      <c r="Z69" s="21">
        <f t="shared" si="17"/>
        <v>692.64221243820191</v>
      </c>
      <c r="AA69" s="21"/>
      <c r="AB69" s="21">
        <f t="shared" si="18"/>
        <v>769.13689718563307</v>
      </c>
      <c r="AC69" s="21">
        <f t="shared" si="18"/>
        <v>800.3009733929897</v>
      </c>
      <c r="AD69" s="21">
        <f t="shared" si="18"/>
        <v>719.98305574524807</v>
      </c>
      <c r="AF69" s="21">
        <f t="shared" si="20"/>
        <v>859.79652144894419</v>
      </c>
      <c r="AG69" s="21">
        <f t="shared" si="20"/>
        <v>827.38250691026701</v>
      </c>
      <c r="AH69" s="21">
        <f t="shared" si="20"/>
        <v>837.27110950418364</v>
      </c>
    </row>
    <row r="70" spans="1:35" s="92" customFormat="1">
      <c r="A70" s="57" t="s">
        <v>3</v>
      </c>
      <c r="B70" s="58"/>
      <c r="C70" s="97">
        <f>C69-C68</f>
        <v>29.36658506444553</v>
      </c>
      <c r="D70" s="97">
        <f t="shared" ref="D70:M70" si="21">D69-D68</f>
        <v>40.122744096818337</v>
      </c>
      <c r="E70" s="97">
        <f t="shared" si="21"/>
        <v>21.645991358552919</v>
      </c>
      <c r="F70" s="97"/>
      <c r="G70" s="97">
        <f t="shared" si="21"/>
        <v>31.20558914959247</v>
      </c>
      <c r="H70" s="97">
        <f t="shared" si="21"/>
        <v>34.160630556882893</v>
      </c>
      <c r="I70" s="97">
        <f t="shared" si="21"/>
        <v>19.822307044309014</v>
      </c>
      <c r="J70" s="97"/>
      <c r="K70" s="97">
        <f t="shared" si="21"/>
        <v>-2.4396142434353578</v>
      </c>
      <c r="L70" s="97">
        <f t="shared" si="21"/>
        <v>-5.8162444061021006</v>
      </c>
      <c r="M70" s="97">
        <f t="shared" si="21"/>
        <v>18.416019431348786</v>
      </c>
      <c r="N70" s="97"/>
      <c r="O70" s="97">
        <f t="shared" ref="O70:Q70" si="22">O69-O68</f>
        <v>24.654482270000472</v>
      </c>
      <c r="P70" s="97">
        <f t="shared" si="22"/>
        <v>26.126568335146203</v>
      </c>
      <c r="Q70" s="97">
        <f t="shared" si="22"/>
        <v>18.762009297439931</v>
      </c>
      <c r="R70" s="91"/>
      <c r="T70" s="93"/>
      <c r="U70" s="93"/>
      <c r="V70" s="93"/>
      <c r="W70" s="93"/>
      <c r="X70" s="93"/>
      <c r="Y70" s="93"/>
      <c r="Z70" s="93"/>
      <c r="AA70" s="93"/>
      <c r="AB70" s="93"/>
      <c r="AC70" s="93"/>
      <c r="AD70" s="93"/>
      <c r="AF70" s="93"/>
      <c r="AG70" s="93"/>
      <c r="AH70" s="93"/>
      <c r="AI70" s="94"/>
    </row>
    <row r="71" spans="1:35" s="4" customFormat="1">
      <c r="A71" s="11"/>
      <c r="B71" s="10" t="s">
        <v>65</v>
      </c>
      <c r="C71" s="18">
        <f>(C69-C68)/C68*100</f>
        <v>4.6211127807125463</v>
      </c>
      <c r="D71" s="18">
        <f t="shared" ref="D71:M71" si="23">(D69-D68)/D68*100</f>
        <v>6.3061448641303111</v>
      </c>
      <c r="E71" s="18">
        <f t="shared" si="23"/>
        <v>4.0542630657158387</v>
      </c>
      <c r="F71" s="18"/>
      <c r="G71" s="18">
        <f t="shared" si="23"/>
        <v>5.4410623990113951</v>
      </c>
      <c r="H71" s="18">
        <f t="shared" si="23"/>
        <v>5.9020462009275185</v>
      </c>
      <c r="I71" s="18">
        <f t="shared" si="23"/>
        <v>3.9588481814865935</v>
      </c>
      <c r="J71" s="18"/>
      <c r="K71" s="18">
        <f t="shared" si="23"/>
        <v>-0.43019375676063487</v>
      </c>
      <c r="L71" s="18">
        <f t="shared" si="23"/>
        <v>-1.0144748118596063</v>
      </c>
      <c r="M71" s="18">
        <f t="shared" si="23"/>
        <v>3.5049622120753479</v>
      </c>
      <c r="N71" s="18"/>
      <c r="O71" s="18">
        <f t="shared" ref="O71:Q71" si="24">(O69-O68)/O68*100</f>
        <v>4.2105645486334282</v>
      </c>
      <c r="P71" s="18">
        <f t="shared" si="24"/>
        <v>4.4340227932096115</v>
      </c>
      <c r="Q71" s="18">
        <f t="shared" si="24"/>
        <v>3.6348448379841733</v>
      </c>
      <c r="R71" s="18"/>
      <c r="S71" s="18"/>
      <c r="T71" s="18">
        <f t="shared" ref="T71:AD71" si="25">(T69-T68)/T68*100</f>
        <v>4.6465620388586766</v>
      </c>
      <c r="U71" s="18">
        <f t="shared" si="25"/>
        <v>6.8130790631190123</v>
      </c>
      <c r="V71" s="18">
        <f t="shared" si="25"/>
        <v>7.6479388148385095</v>
      </c>
      <c r="W71" s="18"/>
      <c r="X71" s="18">
        <f t="shared" si="25"/>
        <v>5.4957089744553347</v>
      </c>
      <c r="Y71" s="18">
        <f t="shared" si="25"/>
        <v>4.46866128206314</v>
      </c>
      <c r="Z71" s="18">
        <f t="shared" si="25"/>
        <v>8.8294670570784888</v>
      </c>
      <c r="AA71" s="18"/>
      <c r="AB71" s="18">
        <f t="shared" si="25"/>
        <v>12.553459922085796</v>
      </c>
      <c r="AC71" s="18">
        <f t="shared" si="25"/>
        <v>6.6370011487744813</v>
      </c>
      <c r="AD71" s="18">
        <f t="shared" si="25"/>
        <v>4.6616755374771843</v>
      </c>
      <c r="AF71" s="18">
        <f t="shared" ref="AF71:AH71" si="26">(AF69-AF68)/AF68*100</f>
        <v>10.439636305236828</v>
      </c>
      <c r="AG71" s="18">
        <f t="shared" si="26"/>
        <v>0.75258939084646836</v>
      </c>
      <c r="AH71" s="18">
        <f t="shared" si="26"/>
        <v>25.478204105996515</v>
      </c>
      <c r="AI71"/>
    </row>
    <row r="72" spans="1:35">
      <c r="A72" s="3"/>
      <c r="C72" s="2"/>
      <c r="D72" s="2"/>
      <c r="E72" s="2"/>
      <c r="F72" s="2"/>
      <c r="G72" s="2"/>
      <c r="H72" s="2"/>
      <c r="I72" s="2"/>
      <c r="J72" s="2"/>
      <c r="K72" s="2"/>
      <c r="L72" s="2"/>
      <c r="M72" s="9"/>
      <c r="N72" s="2"/>
      <c r="O72" s="2"/>
      <c r="P72" s="2"/>
      <c r="Q72" s="9"/>
      <c r="R72" s="95" t="s">
        <v>70</v>
      </c>
    </row>
  </sheetData>
  <mergeCells count="9">
    <mergeCell ref="AF4:AH4"/>
    <mergeCell ref="T4:V4"/>
    <mergeCell ref="X4:Z4"/>
    <mergeCell ref="AB4:AD4"/>
    <mergeCell ref="A1:M1"/>
    <mergeCell ref="C4:E4"/>
    <mergeCell ref="G4:I4"/>
    <mergeCell ref="K4:M4"/>
    <mergeCell ref="O4:Q4"/>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W22"/>
  <sheetViews>
    <sheetView showGridLines="0" workbookViewId="0"/>
  </sheetViews>
  <sheetFormatPr defaultColWidth="8.77734375" defaultRowHeight="15" customHeight="1"/>
  <cols>
    <col min="4" max="4" width="12.21875" bestFit="1" customWidth="1"/>
  </cols>
  <sheetData>
    <row r="1" spans="1:23" ht="36" customHeight="1">
      <c r="A1" s="242" t="s">
        <v>105</v>
      </c>
      <c r="B1" s="243"/>
      <c r="C1" s="243"/>
      <c r="D1" s="243"/>
      <c r="E1" s="243"/>
      <c r="F1" s="243"/>
      <c r="G1" s="243"/>
      <c r="H1" s="243"/>
      <c r="I1" s="243"/>
      <c r="J1" s="243"/>
      <c r="K1" s="243"/>
      <c r="L1" s="243"/>
      <c r="M1" s="135"/>
      <c r="N1" s="135"/>
      <c r="O1" s="107"/>
    </row>
    <row r="2" spans="1:23" ht="24" customHeight="1">
      <c r="A2" s="195" t="s">
        <v>80</v>
      </c>
      <c r="B2" s="136"/>
      <c r="C2" s="136"/>
      <c r="D2" s="136"/>
      <c r="E2" s="136"/>
      <c r="F2" s="136"/>
      <c r="G2" s="136"/>
      <c r="H2" s="136"/>
      <c r="I2" s="136"/>
      <c r="J2" s="136"/>
      <c r="K2" s="136"/>
      <c r="L2" s="136"/>
      <c r="M2" s="107"/>
      <c r="N2" s="107"/>
      <c r="O2" s="107"/>
    </row>
    <row r="3" spans="1:23" s="248" customFormat="1" ht="18" customHeight="1">
      <c r="A3" s="244" t="s">
        <v>116</v>
      </c>
      <c r="B3" s="245"/>
      <c r="C3" s="245"/>
      <c r="D3" s="246"/>
      <c r="E3" s="247"/>
    </row>
    <row r="4" spans="1:23" s="248" customFormat="1" ht="18" customHeight="1">
      <c r="A4" s="249" t="s">
        <v>117</v>
      </c>
      <c r="B4" s="250"/>
      <c r="C4" s="250"/>
      <c r="D4" s="251"/>
      <c r="E4" s="252"/>
      <c r="F4" s="252"/>
      <c r="G4" s="252"/>
      <c r="H4" s="252"/>
      <c r="I4" s="252"/>
      <c r="J4" s="252"/>
      <c r="K4" s="252"/>
      <c r="L4" s="252"/>
      <c r="M4" s="252"/>
      <c r="N4" s="252"/>
      <c r="O4" s="252"/>
    </row>
    <row r="5" spans="1:23" s="248" customFormat="1" ht="18" customHeight="1">
      <c r="A5" s="249" t="s">
        <v>134</v>
      </c>
      <c r="B5" s="250"/>
      <c r="C5" s="250"/>
      <c r="D5" s="253"/>
      <c r="E5" s="252"/>
      <c r="F5" s="252"/>
      <c r="G5" s="252"/>
      <c r="H5" s="252"/>
      <c r="I5" s="252"/>
      <c r="J5" s="252"/>
      <c r="K5" s="252"/>
      <c r="L5" s="252"/>
      <c r="M5" s="252"/>
      <c r="N5" s="252"/>
      <c r="O5" s="252"/>
    </row>
    <row r="6" spans="1:23" ht="36" customHeight="1">
      <c r="A6" s="254" t="s">
        <v>78</v>
      </c>
      <c r="B6" s="15"/>
      <c r="C6" s="15"/>
      <c r="D6" s="15"/>
      <c r="E6" s="15"/>
      <c r="F6" s="15"/>
      <c r="G6" s="15"/>
      <c r="H6" s="15"/>
      <c r="I6" s="15"/>
      <c r="J6" s="15"/>
      <c r="K6" s="15"/>
      <c r="L6" s="15"/>
      <c r="M6" s="15"/>
      <c r="N6" s="15"/>
      <c r="O6" s="15"/>
    </row>
    <row r="7" spans="1:23" ht="16.05" customHeight="1">
      <c r="A7" s="252" t="s">
        <v>79</v>
      </c>
      <c r="B7" s="136"/>
      <c r="C7" s="136"/>
      <c r="D7" s="136"/>
      <c r="E7" s="136"/>
      <c r="F7" s="136"/>
      <c r="G7" s="136"/>
      <c r="H7" s="136"/>
      <c r="I7" s="136"/>
      <c r="J7" s="136"/>
      <c r="K7" s="136"/>
      <c r="L7" s="136"/>
      <c r="M7" s="136"/>
      <c r="N7" s="136"/>
      <c r="O7" s="136"/>
    </row>
    <row r="8" spans="1:23" ht="16.05" customHeight="1">
      <c r="A8" s="252" t="s">
        <v>47</v>
      </c>
      <c r="B8" s="136"/>
      <c r="C8" s="136"/>
      <c r="D8" s="136"/>
      <c r="E8" s="136"/>
      <c r="F8" s="136"/>
      <c r="G8" s="136"/>
      <c r="H8" s="136"/>
      <c r="I8" s="136"/>
      <c r="J8" s="136"/>
      <c r="K8" s="136"/>
      <c r="L8" s="136"/>
      <c r="M8" s="136"/>
      <c r="N8" s="136"/>
      <c r="O8" s="136"/>
    </row>
    <row r="9" spans="1:23" ht="16.05" customHeight="1">
      <c r="A9" s="252" t="s">
        <v>115</v>
      </c>
      <c r="B9" s="136"/>
      <c r="C9" s="136"/>
      <c r="D9" s="136"/>
      <c r="E9" s="136"/>
      <c r="F9" s="136"/>
      <c r="G9" s="136"/>
      <c r="H9" s="136"/>
      <c r="I9" s="136"/>
      <c r="J9" s="136"/>
      <c r="K9" s="136"/>
      <c r="L9" s="136"/>
      <c r="M9" s="136"/>
      <c r="N9" s="136"/>
      <c r="O9" s="136"/>
    </row>
    <row r="10" spans="1:23" ht="36" customHeight="1">
      <c r="A10" s="254" t="s">
        <v>43</v>
      </c>
      <c r="B10" s="15"/>
      <c r="C10" s="15"/>
      <c r="D10" s="15"/>
      <c r="E10" s="15"/>
      <c r="F10" s="15"/>
      <c r="G10" s="15"/>
      <c r="H10" s="15"/>
      <c r="I10" s="15"/>
      <c r="J10" s="15"/>
      <c r="K10" s="15"/>
      <c r="L10" s="15"/>
      <c r="M10" s="15"/>
      <c r="N10" s="15"/>
      <c r="O10" s="15"/>
    </row>
    <row r="11" spans="1:23" ht="16.5" customHeight="1">
      <c r="A11" s="255" t="s">
        <v>106</v>
      </c>
      <c r="B11" s="136"/>
      <c r="C11" s="136"/>
      <c r="J11" s="136"/>
      <c r="K11" s="136"/>
      <c r="L11" s="136"/>
      <c r="M11" s="136"/>
      <c r="N11" s="136"/>
      <c r="O11" s="136"/>
    </row>
    <row r="12" spans="1:23" ht="16.5" customHeight="1">
      <c r="A12" s="255" t="s">
        <v>111</v>
      </c>
      <c r="B12" s="136"/>
      <c r="C12" s="136"/>
      <c r="J12" s="136"/>
      <c r="K12" s="136"/>
      <c r="L12" s="136"/>
      <c r="M12" s="136"/>
      <c r="N12" s="136"/>
      <c r="O12" s="136"/>
    </row>
    <row r="13" spans="1:23" ht="16.5" customHeight="1">
      <c r="A13" s="255" t="s">
        <v>112</v>
      </c>
      <c r="B13" s="136"/>
      <c r="C13" s="136"/>
      <c r="J13" s="136"/>
      <c r="K13" s="136"/>
      <c r="L13" s="136"/>
      <c r="M13" s="136"/>
      <c r="N13" s="136"/>
      <c r="O13" s="136"/>
    </row>
    <row r="14" spans="1:23" ht="16.5" customHeight="1">
      <c r="A14" s="255" t="s">
        <v>113</v>
      </c>
      <c r="B14" s="136"/>
      <c r="C14" s="136"/>
      <c r="J14" s="136"/>
      <c r="K14" s="136"/>
      <c r="L14" s="136"/>
      <c r="M14" s="136"/>
      <c r="N14" s="136"/>
      <c r="O14" s="136"/>
    </row>
    <row r="15" spans="1:23" ht="16.5" customHeight="1">
      <c r="A15" s="256" t="s">
        <v>114</v>
      </c>
      <c r="B15" s="136"/>
      <c r="C15" s="136"/>
      <c r="J15" s="136"/>
      <c r="K15" s="136"/>
      <c r="L15" s="136"/>
      <c r="M15" s="136"/>
      <c r="N15" s="136"/>
      <c r="O15" s="136"/>
    </row>
    <row r="16" spans="1:23" ht="36" customHeight="1">
      <c r="A16" s="240" t="s">
        <v>44</v>
      </c>
      <c r="B16" s="257"/>
      <c r="C16" s="257"/>
      <c r="D16" s="257"/>
      <c r="E16" s="257"/>
      <c r="F16" s="257"/>
      <c r="G16" s="257"/>
      <c r="H16" s="257"/>
      <c r="I16" s="257"/>
      <c r="J16" s="107"/>
      <c r="K16" s="107"/>
      <c r="L16" s="107"/>
      <c r="M16" s="107"/>
      <c r="N16" s="107"/>
      <c r="O16" s="107"/>
      <c r="P16" s="107"/>
      <c r="Q16" s="107"/>
      <c r="R16" s="107"/>
      <c r="S16" s="107"/>
      <c r="T16" s="107"/>
      <c r="U16" s="107"/>
      <c r="V16" s="107"/>
      <c r="W16" s="107"/>
    </row>
    <row r="17" spans="1:23" ht="16.05" customHeight="1">
      <c r="A17" s="177" t="s">
        <v>107</v>
      </c>
    </row>
    <row r="18" spans="1:23" ht="16.05" customHeight="1">
      <c r="A18" s="176" t="s">
        <v>108</v>
      </c>
      <c r="B18" s="107"/>
      <c r="C18" s="107"/>
      <c r="D18" s="107"/>
      <c r="E18" s="107"/>
      <c r="F18" s="107"/>
      <c r="G18" s="107"/>
      <c r="H18" s="107"/>
      <c r="I18" s="107"/>
      <c r="J18" s="107"/>
      <c r="K18" s="107"/>
      <c r="L18" s="107"/>
      <c r="M18" s="107"/>
      <c r="N18" s="107"/>
      <c r="O18" s="107"/>
      <c r="P18" s="107"/>
      <c r="Q18" s="107"/>
      <c r="R18" s="107"/>
      <c r="S18" s="107"/>
      <c r="T18" s="107"/>
      <c r="U18" s="107"/>
      <c r="V18" s="107"/>
      <c r="W18" s="107"/>
    </row>
    <row r="19" spans="1:23" ht="16.05" customHeight="1">
      <c r="A19" s="258" t="s">
        <v>68</v>
      </c>
      <c r="B19" s="107"/>
      <c r="C19" s="107"/>
      <c r="D19" s="107"/>
      <c r="E19" s="107"/>
      <c r="F19" s="107"/>
      <c r="G19" s="107"/>
      <c r="H19" s="107"/>
      <c r="I19" s="107"/>
      <c r="J19" s="107"/>
      <c r="K19" s="107"/>
      <c r="L19" s="107"/>
      <c r="M19" s="107"/>
      <c r="N19" s="107"/>
      <c r="O19" s="107"/>
      <c r="P19" s="107"/>
      <c r="Q19" s="107"/>
      <c r="R19" s="107"/>
      <c r="S19" s="107"/>
      <c r="T19" s="107"/>
      <c r="U19" s="107"/>
      <c r="V19" s="107"/>
      <c r="W19" s="107"/>
    </row>
    <row r="20" spans="1:23" ht="36" customHeight="1">
      <c r="A20" s="248" t="s">
        <v>109</v>
      </c>
    </row>
    <row r="21" spans="1:23" ht="16.05" customHeight="1">
      <c r="A21" s="176" t="s">
        <v>110</v>
      </c>
    </row>
    <row r="22" spans="1:23" ht="16.05" customHeight="1">
      <c r="A22" s="259" t="s">
        <v>64</v>
      </c>
    </row>
  </sheetData>
  <hyperlinks>
    <hyperlink ref="A11" r:id="rId1" xr:uid="{31E55D37-7A5D-458A-BE33-D0F85B5D41D6}"/>
    <hyperlink ref="A12" r:id="rId2" xr:uid="{C9A4553A-4413-4AFB-BBC5-DBFEAAA95208}"/>
    <hyperlink ref="A13" r:id="rId3" xr:uid="{31D8BC3C-B314-4AF5-B100-A89E37C4F6AE}"/>
    <hyperlink ref="A15" r:id="rId4" xr:uid="{5A693A1A-2332-4C95-9CF3-18BAD6EBDE62}"/>
    <hyperlink ref="A14" r:id="rId5" xr:uid="{8C6257DA-691C-4714-8E3A-48D8B832F81B}"/>
    <hyperlink ref="A19" r:id="rId6" xr:uid="{B751688D-58A7-45B9-91EE-34625822D830}"/>
    <hyperlink ref="A22" r:id="rId7" xr:uid="{BE4BD425-F972-4684-91B9-6C141B2996DC}"/>
  </hyperlinks>
  <pageMargins left="0.7" right="0.7" top="0.75" bottom="0.75" header="0.3" footer="0.3"/>
  <pageSetup paperSize="9" orientation="portrait" verticalDpi="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DCAB-D834-41C6-BABF-78EC079729FB}">
  <sheetPr>
    <tabColor theme="3"/>
  </sheetPr>
  <dimension ref="A1:P16"/>
  <sheetViews>
    <sheetView showGridLines="0" workbookViewId="0"/>
  </sheetViews>
  <sheetFormatPr defaultRowHeight="13.2"/>
  <sheetData>
    <row r="1" spans="1:16" ht="15.6">
      <c r="A1" s="236" t="s">
        <v>39</v>
      </c>
      <c r="B1" s="237"/>
      <c r="C1" s="237"/>
      <c r="D1" s="238"/>
      <c r="E1" s="201"/>
      <c r="F1" s="201"/>
      <c r="G1" s="201"/>
      <c r="H1" s="201"/>
      <c r="I1" s="201"/>
      <c r="J1" s="201"/>
      <c r="K1" s="201"/>
      <c r="L1" s="201"/>
      <c r="M1" s="201"/>
      <c r="N1" s="201"/>
      <c r="O1" s="200"/>
      <c r="P1" s="200"/>
    </row>
    <row r="2" spans="1:16" ht="15">
      <c r="A2" s="201" t="s">
        <v>40</v>
      </c>
      <c r="B2" s="201"/>
      <c r="C2" s="201"/>
      <c r="E2" s="201"/>
      <c r="F2" s="201"/>
      <c r="G2" s="201"/>
      <c r="H2" s="201"/>
      <c r="I2" s="201"/>
      <c r="J2" s="201"/>
      <c r="K2" s="201"/>
      <c r="L2" s="201"/>
      <c r="M2" s="201"/>
      <c r="N2" s="201"/>
      <c r="O2" s="200"/>
      <c r="P2" s="200"/>
    </row>
    <row r="3" spans="1:16" ht="15">
      <c r="A3" s="261" t="s">
        <v>45</v>
      </c>
      <c r="B3" s="201"/>
      <c r="C3" s="201"/>
      <c r="E3" s="201"/>
      <c r="F3" s="201"/>
      <c r="G3" s="201"/>
      <c r="H3" s="201"/>
      <c r="I3" s="201"/>
      <c r="J3" s="201"/>
      <c r="K3" s="201"/>
      <c r="L3" s="201"/>
      <c r="M3" s="201"/>
      <c r="N3" s="201"/>
      <c r="O3" s="200"/>
      <c r="P3" s="200"/>
    </row>
    <row r="4" spans="1:16" ht="15">
      <c r="A4" s="261" t="s">
        <v>127</v>
      </c>
      <c r="B4" s="201"/>
      <c r="C4" s="201"/>
      <c r="E4" s="201"/>
      <c r="F4" s="201"/>
      <c r="G4" s="201"/>
      <c r="H4" s="201"/>
      <c r="I4" s="201"/>
      <c r="J4" s="201"/>
      <c r="K4" s="201"/>
      <c r="L4" s="201"/>
      <c r="M4" s="201"/>
      <c r="N4" s="201"/>
      <c r="O4" s="200"/>
      <c r="P4" s="200"/>
    </row>
    <row r="5" spans="1:16" ht="15">
      <c r="A5" s="261" t="s">
        <v>46</v>
      </c>
      <c r="B5" s="201"/>
      <c r="C5" s="201"/>
      <c r="D5" s="239"/>
      <c r="E5" s="201"/>
      <c r="F5" s="201"/>
      <c r="G5" s="201"/>
      <c r="H5" s="201"/>
      <c r="I5" s="201"/>
      <c r="J5" s="201"/>
      <c r="K5" s="201"/>
      <c r="L5" s="201"/>
      <c r="M5" s="201"/>
      <c r="N5" s="201"/>
      <c r="O5" s="200"/>
      <c r="P5" s="200"/>
    </row>
    <row r="6" spans="1:16" ht="15">
      <c r="A6" s="261" t="s">
        <v>128</v>
      </c>
      <c r="B6" s="201"/>
      <c r="C6" s="201"/>
      <c r="D6" s="239"/>
      <c r="E6" s="201"/>
      <c r="F6" s="201"/>
      <c r="G6" s="201"/>
      <c r="H6" s="201"/>
      <c r="I6" s="201"/>
      <c r="J6" s="201"/>
      <c r="K6" s="201"/>
      <c r="L6" s="201"/>
      <c r="M6" s="201"/>
      <c r="N6" s="201"/>
      <c r="O6" s="200"/>
      <c r="P6" s="200"/>
    </row>
    <row r="7" spans="1:16" ht="15">
      <c r="A7" s="201" t="s">
        <v>41</v>
      </c>
      <c r="B7" s="201"/>
      <c r="C7" s="201"/>
      <c r="E7" s="201"/>
      <c r="F7" s="201"/>
      <c r="G7" s="201"/>
      <c r="H7" s="201"/>
      <c r="I7" s="201"/>
      <c r="J7" s="201"/>
      <c r="K7" s="201"/>
      <c r="L7" s="201"/>
      <c r="M7" s="201"/>
      <c r="N7" s="201"/>
      <c r="O7" s="200"/>
      <c r="P7" s="200"/>
    </row>
    <row r="8" spans="1:16" ht="15">
      <c r="A8" s="239" t="s">
        <v>42</v>
      </c>
      <c r="B8" s="238"/>
      <c r="C8" s="238"/>
      <c r="D8" s="239"/>
      <c r="E8" s="238"/>
      <c r="F8" s="238"/>
      <c r="G8" s="238"/>
      <c r="H8" s="238"/>
      <c r="I8" s="238"/>
      <c r="J8" s="238"/>
      <c r="K8" s="238"/>
      <c r="L8" s="199"/>
      <c r="M8" s="199"/>
      <c r="N8" s="199"/>
      <c r="O8" s="200"/>
      <c r="P8" s="200"/>
    </row>
    <row r="9" spans="1:16" ht="15">
      <c r="A9" s="241" t="s">
        <v>77</v>
      </c>
      <c r="B9" s="238"/>
      <c r="C9" s="238"/>
      <c r="D9" s="239"/>
      <c r="E9" s="238"/>
      <c r="F9" s="238"/>
      <c r="G9" s="238"/>
      <c r="H9" s="238"/>
      <c r="I9" s="238"/>
      <c r="J9" s="238"/>
      <c r="K9" s="238"/>
      <c r="L9" s="199"/>
      <c r="M9" s="199"/>
      <c r="N9" s="199"/>
      <c r="O9" s="200"/>
      <c r="P9" s="200"/>
    </row>
    <row r="10" spans="1:16" ht="15">
      <c r="A10" s="201"/>
      <c r="B10" s="201"/>
      <c r="D10" s="201"/>
      <c r="E10" s="201"/>
      <c r="F10" s="201"/>
      <c r="G10" s="201"/>
      <c r="H10" s="201"/>
      <c r="I10" s="201"/>
      <c r="J10" s="201"/>
      <c r="K10" s="201"/>
      <c r="L10" s="201"/>
      <c r="M10" s="201"/>
      <c r="N10" s="200"/>
      <c r="O10" s="200"/>
    </row>
    <row r="11" spans="1:16" ht="15">
      <c r="A11" s="201"/>
      <c r="B11" s="201"/>
      <c r="C11" s="201"/>
      <c r="D11" s="201"/>
      <c r="E11" s="201"/>
      <c r="F11" s="201"/>
      <c r="G11" s="201"/>
      <c r="H11" s="201"/>
      <c r="I11" s="201"/>
      <c r="J11" s="201"/>
      <c r="K11" s="201"/>
      <c r="L11" s="201"/>
      <c r="M11" s="201"/>
      <c r="N11" s="200"/>
      <c r="O11" s="200"/>
    </row>
    <row r="12" spans="1:16">
      <c r="A12" s="200"/>
      <c r="B12" s="200"/>
      <c r="C12" s="200"/>
      <c r="D12" s="200"/>
      <c r="E12" s="200"/>
      <c r="F12" s="200"/>
      <c r="G12" s="200"/>
      <c r="H12" s="200"/>
      <c r="I12" s="200"/>
      <c r="J12" s="200"/>
      <c r="K12" s="200"/>
      <c r="L12" s="200"/>
      <c r="M12" s="200"/>
      <c r="N12" s="200"/>
      <c r="O12" s="200"/>
      <c r="P12" s="200"/>
    </row>
    <row r="13" spans="1:16">
      <c r="A13" s="200"/>
      <c r="B13" s="200"/>
      <c r="C13" s="200"/>
      <c r="D13" s="200"/>
      <c r="E13" s="200"/>
      <c r="F13" s="200"/>
      <c r="G13" s="200"/>
      <c r="H13" s="200"/>
      <c r="I13" s="200"/>
      <c r="J13" s="200"/>
      <c r="K13" s="200"/>
      <c r="L13" s="200"/>
      <c r="M13" s="200"/>
      <c r="N13" s="200"/>
      <c r="O13" s="200"/>
      <c r="P13" s="200"/>
    </row>
    <row r="14" spans="1:16">
      <c r="A14" s="200"/>
      <c r="B14" s="200"/>
      <c r="C14" s="200"/>
      <c r="D14" s="200"/>
      <c r="E14" s="200"/>
      <c r="F14" s="200"/>
      <c r="G14" s="200"/>
      <c r="H14" s="200"/>
      <c r="I14" s="200"/>
      <c r="J14" s="200"/>
      <c r="K14" s="200"/>
      <c r="L14" s="200"/>
      <c r="M14" s="200"/>
      <c r="N14" s="200"/>
      <c r="O14" s="200"/>
      <c r="P14" s="200"/>
    </row>
    <row r="15" spans="1:16">
      <c r="A15" s="200"/>
      <c r="B15" s="200"/>
      <c r="C15" s="200"/>
      <c r="D15" s="200"/>
      <c r="E15" s="200"/>
      <c r="F15" s="200"/>
      <c r="G15" s="200"/>
      <c r="H15" s="200"/>
      <c r="I15" s="200"/>
      <c r="J15" s="200"/>
      <c r="K15" s="200"/>
      <c r="L15" s="200"/>
      <c r="M15" s="200"/>
      <c r="N15" s="200"/>
      <c r="O15" s="200"/>
      <c r="P15" s="200"/>
    </row>
    <row r="16" spans="1:16">
      <c r="A16" s="200"/>
      <c r="B16" s="200"/>
      <c r="C16" s="200"/>
      <c r="D16" s="200"/>
      <c r="E16" s="200"/>
      <c r="F16" s="200"/>
      <c r="G16" s="200"/>
      <c r="H16" s="200"/>
      <c r="I16" s="200"/>
      <c r="J16" s="200"/>
      <c r="K16" s="200"/>
      <c r="L16" s="200"/>
      <c r="M16" s="200"/>
      <c r="N16" s="200"/>
      <c r="O16" s="200"/>
      <c r="P16" s="200"/>
    </row>
  </sheetData>
  <hyperlinks>
    <hyperlink ref="A3" location="'Table 2.2.2 (St) Cash Terms'!A1" display="Table 2.2.2 (standard): Average annual domestic standard electricity bills by UK country" xr:uid="{00000000-0004-0000-0000-000001000000}"/>
    <hyperlink ref="A5" location="'Table 2.2.2 (E7) Cash Terms'!A1" display="Table 2.2.2 (E7): Average annual domestic Economy 7 electricity bills by UK country" xr:uid="{00000000-0004-0000-0000-000002000000}"/>
    <hyperlink ref="A8" location="Methodology!A1" display="Methodology notes" xr:uid="{00000000-0004-0000-0000-000003000000}"/>
    <hyperlink ref="A4" location="'Table 2.2.2 (St) Real Terms'!A1" display="Table 2.2.2 (standard): Average annual domestic standard electricity bills by UK country in real terms" xr:uid="{D54FD8AC-AB62-42B4-8D43-66243F0D32A4}"/>
    <hyperlink ref="A6" location="'Table 2.2.2 (E7) Real Terms'!A1" display="Table 2.2.2 (E7): Average annual domestic Economy 7 electricity bills by UK country in real terms" xr:uid="{7B8B0984-0799-445E-9165-0E9342CAD8B8}"/>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35E6-4F0F-4870-A37D-E460F8EDEC38}">
  <sheetPr>
    <tabColor theme="4"/>
    <pageSetUpPr fitToPage="1"/>
  </sheetPr>
  <dimension ref="A1:N13"/>
  <sheetViews>
    <sheetView showGridLines="0" tabSelected="1" zoomScaleNormal="100" workbookViewId="0">
      <selection activeCell="F18" sqref="F18"/>
    </sheetView>
  </sheetViews>
  <sheetFormatPr defaultColWidth="17" defaultRowHeight="13.2"/>
  <cols>
    <col min="1" max="14" width="14.6640625" style="200" customWidth="1"/>
    <col min="15" max="16384" width="17" style="200"/>
  </cols>
  <sheetData>
    <row r="1" spans="1:14" ht="18" customHeight="1">
      <c r="A1" s="198" t="s">
        <v>101</v>
      </c>
      <c r="B1" s="199"/>
      <c r="C1" s="199"/>
      <c r="D1" s="199"/>
      <c r="E1" s="199"/>
      <c r="F1" s="199"/>
      <c r="G1" s="199"/>
      <c r="H1" s="199"/>
      <c r="I1" s="199"/>
      <c r="J1" s="199"/>
      <c r="K1" s="199"/>
      <c r="L1" s="199"/>
      <c r="M1" s="199"/>
      <c r="N1" s="199"/>
    </row>
    <row r="2" spans="1:14" ht="18" customHeight="1">
      <c r="A2" s="222" t="s">
        <v>96</v>
      </c>
      <c r="B2" s="199"/>
      <c r="C2" s="199"/>
      <c r="D2" s="199"/>
      <c r="E2" s="199"/>
      <c r="F2" s="199"/>
      <c r="G2" s="199"/>
      <c r="H2" s="199"/>
      <c r="I2" s="199"/>
      <c r="J2" s="199"/>
      <c r="K2" s="199"/>
      <c r="L2" s="199"/>
      <c r="M2" s="199"/>
      <c r="N2" s="199"/>
    </row>
    <row r="3" spans="1:14" ht="18" customHeight="1">
      <c r="A3" s="201" t="s">
        <v>75</v>
      </c>
      <c r="B3" s="202"/>
      <c r="C3" s="202"/>
      <c r="D3" s="202"/>
      <c r="E3" s="202"/>
      <c r="F3" s="202"/>
      <c r="G3" s="202"/>
      <c r="H3" s="202"/>
      <c r="I3" s="202"/>
      <c r="J3" s="202"/>
      <c r="K3" s="202"/>
      <c r="L3" s="202"/>
      <c r="M3" s="202"/>
      <c r="N3" s="199"/>
    </row>
    <row r="4" spans="1:14" s="270" customFormat="1" ht="18" customHeight="1">
      <c r="A4" s="267" t="s">
        <v>98</v>
      </c>
      <c r="B4" s="268"/>
      <c r="C4" s="268"/>
      <c r="D4" s="268"/>
      <c r="E4" s="268"/>
      <c r="F4" s="268"/>
      <c r="G4" s="268"/>
      <c r="H4" s="268"/>
      <c r="I4" s="268"/>
      <c r="J4" s="268"/>
      <c r="K4" s="268"/>
      <c r="L4" s="268"/>
      <c r="M4" s="268"/>
      <c r="N4" s="269"/>
    </row>
    <row r="5" spans="1:14" ht="18" customHeight="1">
      <c r="A5" s="203" t="s">
        <v>99</v>
      </c>
      <c r="B5" s="202"/>
      <c r="C5" s="202"/>
      <c r="D5" s="202"/>
      <c r="E5" s="202"/>
      <c r="F5" s="202"/>
      <c r="G5" s="202"/>
      <c r="H5" s="202"/>
      <c r="I5" s="202"/>
      <c r="J5" s="202"/>
      <c r="K5" s="202"/>
      <c r="L5" s="202"/>
      <c r="M5" s="202"/>
      <c r="N5" s="199"/>
    </row>
    <row r="6" spans="1:14" ht="18" customHeight="1">
      <c r="A6" s="204" t="s">
        <v>132</v>
      </c>
      <c r="B6" s="202"/>
      <c r="C6" s="202"/>
      <c r="D6" s="202"/>
      <c r="E6" s="202"/>
      <c r="F6" s="202"/>
      <c r="G6" s="202"/>
      <c r="H6" s="202"/>
      <c r="I6" s="202"/>
      <c r="J6" s="202"/>
      <c r="K6" s="202"/>
      <c r="L6" s="202"/>
      <c r="M6" s="202"/>
      <c r="N6" s="199"/>
    </row>
    <row r="7" spans="1:14" ht="18" customHeight="1">
      <c r="A7" s="205" t="s">
        <v>100</v>
      </c>
      <c r="B7" s="202"/>
      <c r="C7" s="202"/>
      <c r="D7" s="202"/>
      <c r="E7" s="202"/>
      <c r="F7" s="202"/>
      <c r="G7" s="202"/>
      <c r="H7" s="202"/>
      <c r="I7" s="202"/>
      <c r="J7" s="202"/>
      <c r="K7" s="202"/>
      <c r="L7" s="202"/>
      <c r="M7" s="202"/>
      <c r="N7" s="199"/>
    </row>
    <row r="8" spans="1:14" s="233" customFormat="1" ht="64.05" customHeight="1">
      <c r="A8" s="231" t="s">
        <v>95</v>
      </c>
      <c r="B8" s="231" t="s">
        <v>83</v>
      </c>
      <c r="C8" s="231" t="s">
        <v>84</v>
      </c>
      <c r="D8" s="231" t="s">
        <v>85</v>
      </c>
      <c r="E8" s="231" t="s">
        <v>86</v>
      </c>
      <c r="F8" s="231" t="s">
        <v>87</v>
      </c>
      <c r="G8" s="231" t="s">
        <v>88</v>
      </c>
      <c r="H8" s="231" t="s">
        <v>89</v>
      </c>
      <c r="I8" s="231" t="s">
        <v>90</v>
      </c>
      <c r="J8" s="231" t="s">
        <v>91</v>
      </c>
      <c r="K8" s="231" t="s">
        <v>92</v>
      </c>
      <c r="L8" s="231" t="s">
        <v>93</v>
      </c>
      <c r="M8" s="231" t="s">
        <v>94</v>
      </c>
      <c r="N8" s="232"/>
    </row>
    <row r="9" spans="1:14" ht="14.25" customHeight="1">
      <c r="A9" s="206">
        <v>2017</v>
      </c>
      <c r="B9" s="207">
        <f>calc_new!C7</f>
        <v>644.65929230308348</v>
      </c>
      <c r="C9" s="207">
        <f>calc_new!D7</f>
        <v>646.22207321463748</v>
      </c>
      <c r="D9" s="207">
        <f>calc_new!E7</f>
        <v>528.94005495666454</v>
      </c>
      <c r="E9" s="207">
        <f>calc_new!F7</f>
        <v>576.53478407096338</v>
      </c>
      <c r="F9" s="207">
        <f>calc_new!G7</f>
        <v>580.19770122650027</v>
      </c>
      <c r="G9" s="207">
        <f>calc_new!H7</f>
        <v>518.96538048388175</v>
      </c>
      <c r="H9" s="207">
        <f>calc_new!I7</f>
        <v>596.98642459557539</v>
      </c>
      <c r="I9" s="207">
        <f>calc_new!J7</f>
        <v>600.40414209703863</v>
      </c>
      <c r="J9" s="207">
        <f>calc_new!K7</f>
        <v>518.68987407096222</v>
      </c>
      <c r="K9" s="207">
        <f>calc_new!L7</f>
        <v>595.28610286897049</v>
      </c>
      <c r="L9" s="207">
        <f>calc_new!M7</f>
        <v>597.81631585795503</v>
      </c>
      <c r="M9" s="207">
        <f>calc_new!N7</f>
        <v>520.86707385420993</v>
      </c>
      <c r="N9" s="208"/>
    </row>
    <row r="10" spans="1:14" ht="14.25" customHeight="1">
      <c r="A10" s="206">
        <v>2018</v>
      </c>
      <c r="B10" s="207">
        <f>calc_new!C8</f>
        <v>698.25799992809209</v>
      </c>
      <c r="C10" s="207">
        <f>calc_new!D8</f>
        <v>699.18340643237684</v>
      </c>
      <c r="D10" s="207">
        <f>calc_new!E8</f>
        <v>582.03105100893799</v>
      </c>
      <c r="E10" s="207">
        <f>calc_new!F8</f>
        <v>628.94527366621503</v>
      </c>
      <c r="F10" s="207">
        <f>calc_new!G8</f>
        <v>634.82882437135879</v>
      </c>
      <c r="G10" s="207">
        <f>calc_new!H8</f>
        <v>544.73360113491844</v>
      </c>
      <c r="H10" s="207">
        <f>calc_new!I8</f>
        <v>626.34496879401684</v>
      </c>
      <c r="I10" s="207">
        <f>calc_new!J8</f>
        <v>632.70394215500062</v>
      </c>
      <c r="J10" s="207">
        <f>calc_new!K8</f>
        <v>572.78737060556216</v>
      </c>
      <c r="K10" s="207">
        <f>calc_new!L8</f>
        <v>643.0529346209496</v>
      </c>
      <c r="L10" s="207">
        <f>calc_new!M8</f>
        <v>647.27856309762285</v>
      </c>
      <c r="M10" s="207">
        <f>calc_new!N8</f>
        <v>562.21022299550657</v>
      </c>
      <c r="N10" s="208"/>
    </row>
    <row r="11" spans="1:14" ht="14.25" customHeight="1">
      <c r="A11" s="206">
        <v>2019</v>
      </c>
      <c r="B11" s="207">
        <f>calc_new!C9</f>
        <v>755.64192932528908</v>
      </c>
      <c r="C11" s="207">
        <f>calc_new!D9</f>
        <v>758.6074718982959</v>
      </c>
      <c r="D11" s="207">
        <f>calc_new!E9</f>
        <v>648.38258758640927</v>
      </c>
      <c r="E11" s="207">
        <f>calc_new!F9</f>
        <v>682.77260901711782</v>
      </c>
      <c r="F11" s="207">
        <f>calc_new!G9</f>
        <v>688.65913306985533</v>
      </c>
      <c r="G11" s="207">
        <f>calc_new!H9</f>
        <v>616.73610855537663</v>
      </c>
      <c r="H11" s="207">
        <f>calc_new!I9</f>
        <v>702.6372622815361</v>
      </c>
      <c r="I11" s="207">
        <f>calc_new!J9</f>
        <v>704.5316716021938</v>
      </c>
      <c r="J11" s="207">
        <f>calc_new!K9</f>
        <v>642.48202103259484</v>
      </c>
      <c r="K11" s="207">
        <f>calc_new!L9</f>
        <v>699.55979875903699</v>
      </c>
      <c r="L11" s="207">
        <f>calc_new!M9</f>
        <v>704.57782917088582</v>
      </c>
      <c r="M11" s="207">
        <f>calc_new!N9</f>
        <v>631.30701061721163</v>
      </c>
      <c r="N11" s="209"/>
    </row>
    <row r="12" spans="1:14" ht="14.25" customHeight="1">
      <c r="A12" s="206">
        <v>2020</v>
      </c>
      <c r="B12" s="207">
        <f>calc_new!C10</f>
        <v>763.59674736656336</v>
      </c>
      <c r="C12" s="207">
        <f>calc_new!D10</f>
        <v>765.78136724592139</v>
      </c>
      <c r="D12" s="207">
        <f>calc_new!E10</f>
        <v>659.78087266402918</v>
      </c>
      <c r="E12" s="207">
        <f>calc_new!F10</f>
        <v>690.32110189425055</v>
      </c>
      <c r="F12" s="207">
        <f>calc_new!G10</f>
        <v>696.68446969544834</v>
      </c>
      <c r="G12" s="207">
        <f>calc_new!H10</f>
        <v>626.68703626870308</v>
      </c>
      <c r="H12" s="207">
        <f>calc_new!I10</f>
        <v>729.00201991046345</v>
      </c>
      <c r="I12" s="207">
        <f>calc_new!J10</f>
        <v>728.06683715083761</v>
      </c>
      <c r="J12" s="207">
        <f>calc_new!K10</f>
        <v>653.41190701159087</v>
      </c>
      <c r="K12" s="207">
        <f>calc_new!L10</f>
        <v>708.19733669199843</v>
      </c>
      <c r="L12" s="207">
        <f>calc_new!M10</f>
        <v>713.76522516832836</v>
      </c>
      <c r="M12" s="207">
        <f>calc_new!N10</f>
        <v>641.58930696239213</v>
      </c>
      <c r="N12" s="209"/>
    </row>
    <row r="13" spans="1:14">
      <c r="A13" s="265">
        <v>2021</v>
      </c>
      <c r="B13" s="207">
        <v>824</v>
      </c>
      <c r="C13" s="207">
        <v>817</v>
      </c>
      <c r="D13" s="207">
        <v>707</v>
      </c>
      <c r="E13" s="207">
        <v>755</v>
      </c>
      <c r="F13" s="207">
        <v>755</v>
      </c>
      <c r="G13" s="207">
        <v>697</v>
      </c>
      <c r="H13" s="207">
        <v>766</v>
      </c>
      <c r="I13" s="207">
        <v>759</v>
      </c>
      <c r="J13" s="207">
        <v>699</v>
      </c>
      <c r="K13" s="207">
        <v>768</v>
      </c>
      <c r="L13" s="207">
        <v>766</v>
      </c>
      <c r="M13" s="207">
        <v>699</v>
      </c>
    </row>
  </sheetData>
  <hyperlinks>
    <hyperlink ref="A4" r:id="rId1" xr:uid="{96B6C090-CEE5-484D-A5AB-D03D0C94C617}"/>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EAA2-4345-4B84-AF29-4412E2408219}">
  <sheetPr>
    <tabColor theme="4"/>
  </sheetPr>
  <dimension ref="A1:N16"/>
  <sheetViews>
    <sheetView showGridLines="0" workbookViewId="0"/>
  </sheetViews>
  <sheetFormatPr defaultColWidth="15.88671875" defaultRowHeight="13.2"/>
  <cols>
    <col min="1" max="14" width="14.6640625" style="212" customWidth="1"/>
    <col min="15" max="16384" width="15.88671875" style="212"/>
  </cols>
  <sheetData>
    <row r="1" spans="1:14" ht="18" customHeight="1">
      <c r="A1" s="198" t="s">
        <v>102</v>
      </c>
      <c r="B1" s="211"/>
      <c r="C1" s="211"/>
      <c r="D1" s="211"/>
      <c r="E1" s="211"/>
      <c r="F1" s="211"/>
      <c r="G1" s="211"/>
      <c r="H1" s="211"/>
      <c r="I1" s="211"/>
      <c r="J1" s="211"/>
      <c r="K1" s="211"/>
      <c r="L1" s="211"/>
      <c r="M1" s="211"/>
      <c r="N1" s="211"/>
    </row>
    <row r="2" spans="1:14" ht="18" customHeight="1">
      <c r="A2" s="222" t="s">
        <v>97</v>
      </c>
      <c r="B2" s="211"/>
      <c r="C2" s="211"/>
      <c r="D2" s="211"/>
      <c r="E2" s="211"/>
      <c r="F2" s="211"/>
      <c r="G2" s="211"/>
      <c r="H2" s="211"/>
      <c r="I2" s="211"/>
      <c r="J2" s="211"/>
      <c r="K2" s="211"/>
      <c r="L2" s="211"/>
      <c r="M2" s="211"/>
      <c r="N2" s="211"/>
    </row>
    <row r="3" spans="1:14" ht="18" customHeight="1">
      <c r="A3" s="220" t="s">
        <v>75</v>
      </c>
      <c r="B3" s="213"/>
      <c r="C3" s="213"/>
      <c r="D3" s="213"/>
      <c r="E3" s="213"/>
      <c r="F3" s="213"/>
      <c r="G3" s="213"/>
      <c r="H3" s="213"/>
      <c r="I3" s="213"/>
      <c r="J3" s="213"/>
      <c r="K3" s="213"/>
      <c r="L3" s="213"/>
      <c r="M3" s="213"/>
      <c r="N3" s="211"/>
    </row>
    <row r="4" spans="1:14" s="273" customFormat="1" ht="18" customHeight="1">
      <c r="A4" s="267" t="s">
        <v>98</v>
      </c>
      <c r="B4" s="271"/>
      <c r="C4" s="271"/>
      <c r="D4" s="271"/>
      <c r="E4" s="271"/>
      <c r="F4" s="271"/>
      <c r="G4" s="271"/>
      <c r="H4" s="271"/>
      <c r="I4" s="271"/>
      <c r="J4" s="271"/>
      <c r="K4" s="271"/>
      <c r="L4" s="271"/>
      <c r="M4" s="271"/>
      <c r="N4" s="272"/>
    </row>
    <row r="5" spans="1:14" ht="18" customHeight="1">
      <c r="A5" s="221" t="s">
        <v>74</v>
      </c>
      <c r="B5" s="213"/>
      <c r="C5" s="213"/>
      <c r="D5" s="213"/>
      <c r="E5" s="213"/>
      <c r="F5" s="213"/>
      <c r="G5" s="213"/>
      <c r="H5" s="213"/>
      <c r="I5" s="213"/>
      <c r="J5" s="213"/>
      <c r="K5" s="213"/>
      <c r="L5" s="213"/>
      <c r="M5" s="213"/>
      <c r="N5" s="211"/>
    </row>
    <row r="6" spans="1:14" ht="18" customHeight="1">
      <c r="A6" s="203" t="s">
        <v>133</v>
      </c>
      <c r="B6" s="213"/>
      <c r="C6" s="213"/>
      <c r="D6" s="213"/>
      <c r="E6" s="213"/>
      <c r="F6" s="213"/>
      <c r="G6" s="213"/>
      <c r="H6" s="213"/>
      <c r="I6" s="213"/>
      <c r="J6" s="213"/>
      <c r="K6" s="213"/>
      <c r="L6" s="213"/>
      <c r="M6" s="213"/>
      <c r="N6" s="211"/>
    </row>
    <row r="7" spans="1:14" ht="18" customHeight="1">
      <c r="A7" s="203" t="s">
        <v>99</v>
      </c>
      <c r="B7" s="213"/>
      <c r="C7" s="213"/>
      <c r="D7" s="213"/>
      <c r="E7" s="213"/>
      <c r="F7" s="213"/>
      <c r="G7" s="213"/>
      <c r="H7" s="213"/>
      <c r="I7" s="213"/>
      <c r="J7" s="213"/>
      <c r="K7" s="213"/>
      <c r="L7" s="213"/>
      <c r="M7" s="213"/>
      <c r="N7" s="211"/>
    </row>
    <row r="8" spans="1:14" ht="18" customHeight="1">
      <c r="A8" s="204" t="s">
        <v>132</v>
      </c>
      <c r="B8" s="213"/>
      <c r="C8" s="213"/>
      <c r="D8" s="213"/>
      <c r="E8" s="213"/>
      <c r="F8" s="213"/>
      <c r="G8" s="213"/>
      <c r="H8" s="213"/>
      <c r="I8" s="213"/>
      <c r="J8" s="213"/>
      <c r="K8" s="213"/>
      <c r="L8" s="213"/>
      <c r="M8" s="213"/>
      <c r="N8" s="211"/>
    </row>
    <row r="9" spans="1:14" ht="18" customHeight="1">
      <c r="A9" s="220" t="s">
        <v>100</v>
      </c>
      <c r="B9" s="213"/>
      <c r="C9" s="213"/>
      <c r="D9" s="213"/>
      <c r="E9" s="213"/>
      <c r="F9" s="213"/>
      <c r="G9" s="213"/>
      <c r="H9" s="213"/>
      <c r="I9" s="213"/>
      <c r="J9" s="213"/>
      <c r="K9" s="213"/>
      <c r="L9" s="213"/>
      <c r="M9" s="213"/>
      <c r="N9" s="211"/>
    </row>
    <row r="10" spans="1:14" s="219" customFormat="1" ht="64.05" customHeight="1">
      <c r="A10" s="234" t="s">
        <v>95</v>
      </c>
      <c r="B10" s="234" t="s">
        <v>83</v>
      </c>
      <c r="C10" s="234" t="s">
        <v>84</v>
      </c>
      <c r="D10" s="234" t="s">
        <v>85</v>
      </c>
      <c r="E10" s="234" t="s">
        <v>86</v>
      </c>
      <c r="F10" s="234" t="s">
        <v>87</v>
      </c>
      <c r="G10" s="234" t="s">
        <v>88</v>
      </c>
      <c r="H10" s="234" t="s">
        <v>89</v>
      </c>
      <c r="I10" s="234" t="s">
        <v>90</v>
      </c>
      <c r="J10" s="234" t="s">
        <v>91</v>
      </c>
      <c r="K10" s="234" t="s">
        <v>92</v>
      </c>
      <c r="L10" s="234" t="s">
        <v>93</v>
      </c>
      <c r="M10" s="234" t="s">
        <v>94</v>
      </c>
      <c r="N10" s="235"/>
    </row>
    <row r="11" spans="1:14" ht="14.25" customHeight="1">
      <c r="A11" s="266">
        <v>2017</v>
      </c>
      <c r="B11" s="207">
        <f>calc_new!C15</f>
        <v>573.55223196580266</v>
      </c>
      <c r="C11" s="207">
        <f>calc_new!D15</f>
        <v>574.94263537826748</v>
      </c>
      <c r="D11" s="207">
        <f>calc_new!E15</f>
        <v>470.59703120494089</v>
      </c>
      <c r="E11" s="207">
        <f>calc_new!F15</f>
        <v>512.9419775033025</v>
      </c>
      <c r="F11" s="207">
        <f>calc_new!G15</f>
        <v>516.20086841691761</v>
      </c>
      <c r="G11" s="207">
        <f>calc_new!H15</f>
        <v>461.72258097161176</v>
      </c>
      <c r="H11" s="207">
        <f>calc_new!I15</f>
        <v>531.13776589928921</v>
      </c>
      <c r="I11" s="207">
        <f>calc_new!J15</f>
        <v>534.17850311443078</v>
      </c>
      <c r="J11" s="207">
        <f>calc_new!K15</f>
        <v>461.47746340340552</v>
      </c>
      <c r="K11" s="207">
        <f>calc_new!L15</f>
        <v>529.62499266698205</v>
      </c>
      <c r="L11" s="207">
        <f>calc_new!M15</f>
        <v>531.87611868735848</v>
      </c>
      <c r="M11" s="207">
        <f>calc_new!N15</f>
        <v>463.41451419911499</v>
      </c>
      <c r="N11" s="214"/>
    </row>
    <row r="12" spans="1:14" ht="14.25" customHeight="1">
      <c r="A12" s="266">
        <v>2018</v>
      </c>
      <c r="B12" s="207">
        <f>calc_new!C16</f>
        <v>609.19447952910082</v>
      </c>
      <c r="C12" s="207">
        <f>calc_new!D16</f>
        <v>610.00184948947162</v>
      </c>
      <c r="D12" s="207">
        <f>calc_new!E16</f>
        <v>507.79239654351233</v>
      </c>
      <c r="E12" s="207">
        <f>calc_new!F16</f>
        <v>548.72266222919791</v>
      </c>
      <c r="F12" s="207">
        <f>calc_new!G16</f>
        <v>553.85576003827737</v>
      </c>
      <c r="G12" s="207">
        <f>calc_new!H16</f>
        <v>475.25227445954624</v>
      </c>
      <c r="H12" s="207">
        <f>calc_new!I16</f>
        <v>546.45402889682089</v>
      </c>
      <c r="I12" s="207">
        <f>calc_new!J16</f>
        <v>552.00190871686289</v>
      </c>
      <c r="J12" s="207">
        <f>calc_new!K16</f>
        <v>499.72775700791397</v>
      </c>
      <c r="K12" s="207">
        <f>calc_new!L16</f>
        <v>561.0308766335836</v>
      </c>
      <c r="L12" s="207">
        <f>calc_new!M16</f>
        <v>564.71752188619143</v>
      </c>
      <c r="M12" s="207">
        <f>calc_new!N16</f>
        <v>490.49973536852872</v>
      </c>
    </row>
    <row r="13" spans="1:14" ht="14.25" customHeight="1">
      <c r="A13" s="266">
        <v>2019</v>
      </c>
      <c r="B13" s="207">
        <f>calc_new!C17</f>
        <v>646.07384957312217</v>
      </c>
      <c r="C13" s="207">
        <f>calc_new!D17</f>
        <v>648.60938847304294</v>
      </c>
      <c r="D13" s="207">
        <f>calc_new!E17</f>
        <v>554.36711238637986</v>
      </c>
      <c r="E13" s="207">
        <f>calc_new!F17</f>
        <v>583.77058070963574</v>
      </c>
      <c r="F13" s="207">
        <f>calc_new!G17</f>
        <v>588.8035587747263</v>
      </c>
      <c r="G13" s="207">
        <f>calc_new!H17</f>
        <v>527.30937281484705</v>
      </c>
      <c r="H13" s="207">
        <f>calc_new!I17</f>
        <v>600.75485925071337</v>
      </c>
      <c r="I13" s="207">
        <f>calc_new!J17</f>
        <v>602.37457921987573</v>
      </c>
      <c r="J13" s="207">
        <f>calc_new!K17</f>
        <v>549.32212798286855</v>
      </c>
      <c r="K13" s="207">
        <f>calc_new!L17</f>
        <v>598.1236279389766</v>
      </c>
      <c r="L13" s="207">
        <f>calc_new!M17</f>
        <v>602.41404394110737</v>
      </c>
      <c r="M13" s="207">
        <f>calc_new!N17</f>
        <v>539.76749407771592</v>
      </c>
    </row>
    <row r="14" spans="1:14" ht="14.25" customHeight="1">
      <c r="A14" s="266">
        <v>2020</v>
      </c>
      <c r="B14" s="207">
        <f>calc_new!C18</f>
        <v>616.50162322796189</v>
      </c>
      <c r="C14" s="207">
        <f>calc_new!D18</f>
        <v>618.26540981611208</v>
      </c>
      <c r="D14" s="207">
        <f>calc_new!E18</f>
        <v>532.68427396387619</v>
      </c>
      <c r="E14" s="207">
        <f>calc_new!F18</f>
        <v>557.34139954634952</v>
      </c>
      <c r="F14" s="207">
        <f>calc_new!G18</f>
        <v>562.47896278527696</v>
      </c>
      <c r="G14" s="207">
        <f>calc_new!H18</f>
        <v>505.96545421127581</v>
      </c>
      <c r="H14" s="207">
        <f>calc_new!I18</f>
        <v>588.57103590504835</v>
      </c>
      <c r="I14" s="207">
        <f>calc_new!J18</f>
        <v>587.81600166569035</v>
      </c>
      <c r="J14" s="207">
        <f>calc_new!K18</f>
        <v>527.54219121332403</v>
      </c>
      <c r="K14" s="207">
        <f>calc_new!L18</f>
        <v>571.77405370317149</v>
      </c>
      <c r="L14" s="207">
        <f>calc_new!M18</f>
        <v>576.26937442768713</v>
      </c>
      <c r="M14" s="207">
        <f>calc_new!N18</f>
        <v>517.99703253337611</v>
      </c>
    </row>
    <row r="15" spans="1:14" ht="12" customHeight="1">
      <c r="A15" s="215"/>
      <c r="B15" s="216"/>
      <c r="C15" s="216"/>
      <c r="D15" s="216"/>
      <c r="E15" s="216"/>
      <c r="F15" s="216"/>
      <c r="G15" s="216"/>
      <c r="H15" s="216"/>
      <c r="I15" s="216"/>
      <c r="J15" s="216"/>
      <c r="K15" s="216"/>
      <c r="L15" s="216"/>
      <c r="M15" s="216"/>
    </row>
    <row r="16" spans="1:14">
      <c r="A16" s="217"/>
      <c r="B16" s="217"/>
      <c r="C16" s="217"/>
      <c r="D16" s="217"/>
      <c r="E16" s="217"/>
      <c r="F16" s="217"/>
      <c r="G16" s="217"/>
      <c r="H16" s="217"/>
      <c r="I16" s="217"/>
      <c r="J16" s="218"/>
      <c r="K16" s="217"/>
      <c r="L16" s="217"/>
      <c r="M16" s="218"/>
    </row>
  </sheetData>
  <hyperlinks>
    <hyperlink ref="A4" r:id="rId1" xr:uid="{9275D647-3F89-4D48-909F-6E0A13A63FD4}"/>
  </hyperlinks>
  <pageMargins left="0.7" right="0.7" top="0.75" bottom="0.75" header="0.3" footer="0.3"/>
  <pageSetup paperSize="9" orientation="portrait" verticalDpi="0"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C49E8-B07C-42B3-ADAD-0BCA490CE969}">
  <sheetPr>
    <tabColor theme="4"/>
  </sheetPr>
  <dimension ref="A1:O19"/>
  <sheetViews>
    <sheetView showGridLines="0" zoomScaleNormal="100" workbookViewId="0"/>
  </sheetViews>
  <sheetFormatPr defaultColWidth="15.5546875" defaultRowHeight="13.2"/>
  <cols>
    <col min="1" max="14" width="14.6640625" style="200" customWidth="1"/>
    <col min="15" max="16384" width="15.5546875" style="200"/>
  </cols>
  <sheetData>
    <row r="1" spans="1:15" ht="18" customHeight="1">
      <c r="A1" s="198" t="s">
        <v>103</v>
      </c>
      <c r="B1" s="199"/>
      <c r="C1" s="199"/>
      <c r="D1" s="199"/>
      <c r="E1" s="199"/>
      <c r="F1" s="199"/>
      <c r="G1" s="199"/>
      <c r="H1" s="199"/>
      <c r="I1" s="199"/>
      <c r="J1" s="199"/>
      <c r="K1" s="223"/>
      <c r="L1" s="223"/>
      <c r="M1" s="223"/>
      <c r="N1" s="223"/>
    </row>
    <row r="2" spans="1:15" ht="18" customHeight="1">
      <c r="A2" s="222" t="s">
        <v>96</v>
      </c>
      <c r="B2" s="199"/>
      <c r="C2" s="199"/>
      <c r="D2" s="199"/>
      <c r="E2" s="199"/>
      <c r="F2" s="199"/>
      <c r="G2" s="199"/>
      <c r="H2" s="199"/>
      <c r="I2" s="199"/>
      <c r="J2" s="199"/>
      <c r="K2" s="223"/>
      <c r="L2" s="223"/>
      <c r="M2" s="223"/>
      <c r="N2" s="223"/>
    </row>
    <row r="3" spans="1:15" ht="18" customHeight="1">
      <c r="A3" s="201" t="s">
        <v>76</v>
      </c>
      <c r="B3" s="199"/>
      <c r="C3" s="199"/>
      <c r="D3" s="199"/>
      <c r="E3" s="199"/>
      <c r="F3" s="199"/>
      <c r="G3" s="199"/>
      <c r="H3" s="199"/>
      <c r="I3" s="199"/>
      <c r="J3" s="199"/>
      <c r="K3" s="223"/>
      <c r="L3" s="223"/>
      <c r="M3" s="223"/>
      <c r="N3" s="223"/>
    </row>
    <row r="4" spans="1:15" s="270" customFormat="1" ht="18" customHeight="1">
      <c r="A4" s="267" t="s">
        <v>98</v>
      </c>
      <c r="B4" s="269"/>
      <c r="C4" s="269"/>
      <c r="D4" s="269"/>
      <c r="E4" s="269"/>
      <c r="F4" s="269"/>
      <c r="G4" s="269"/>
      <c r="H4" s="269"/>
      <c r="I4" s="269"/>
      <c r="J4" s="269"/>
      <c r="K4" s="269"/>
      <c r="L4" s="269"/>
      <c r="M4" s="269"/>
      <c r="N4" s="269"/>
    </row>
    <row r="5" spans="1:15" ht="18" customHeight="1">
      <c r="A5" s="203" t="s">
        <v>99</v>
      </c>
      <c r="B5" s="199"/>
      <c r="C5" s="199"/>
      <c r="D5" s="199"/>
      <c r="E5" s="199"/>
      <c r="F5" s="199"/>
      <c r="G5" s="199"/>
      <c r="H5" s="199"/>
      <c r="I5" s="199"/>
      <c r="J5" s="199"/>
      <c r="K5" s="223"/>
      <c r="L5" s="223"/>
      <c r="M5" s="223"/>
      <c r="N5" s="223"/>
    </row>
    <row r="6" spans="1:15" ht="18" customHeight="1">
      <c r="A6" s="204" t="s">
        <v>132</v>
      </c>
      <c r="B6" s="199"/>
      <c r="C6" s="199"/>
      <c r="D6" s="199"/>
      <c r="E6" s="199"/>
      <c r="F6" s="199"/>
      <c r="G6" s="199"/>
      <c r="H6" s="199"/>
      <c r="I6" s="199"/>
      <c r="J6" s="199"/>
      <c r="K6" s="223"/>
      <c r="L6" s="223"/>
      <c r="M6" s="223"/>
      <c r="N6" s="223"/>
    </row>
    <row r="7" spans="1:15" ht="18" customHeight="1">
      <c r="A7" s="205" t="s">
        <v>100</v>
      </c>
      <c r="B7" s="199"/>
      <c r="C7" s="199"/>
      <c r="D7" s="199"/>
      <c r="E7" s="199"/>
      <c r="F7" s="199"/>
      <c r="G7" s="199"/>
      <c r="H7" s="199"/>
      <c r="I7" s="199"/>
      <c r="J7" s="199"/>
      <c r="K7" s="223"/>
      <c r="L7" s="223"/>
      <c r="M7" s="223"/>
      <c r="N7" s="223"/>
    </row>
    <row r="8" spans="1:15" s="233" customFormat="1" ht="64.05" customHeight="1">
      <c r="A8" s="231" t="s">
        <v>95</v>
      </c>
      <c r="B8" s="231" t="s">
        <v>83</v>
      </c>
      <c r="C8" s="231" t="s">
        <v>84</v>
      </c>
      <c r="D8" s="231" t="s">
        <v>85</v>
      </c>
      <c r="E8" s="231" t="s">
        <v>86</v>
      </c>
      <c r="F8" s="231" t="s">
        <v>87</v>
      </c>
      <c r="G8" s="231" t="s">
        <v>88</v>
      </c>
      <c r="H8" s="231" t="s">
        <v>89</v>
      </c>
      <c r="I8" s="231" t="s">
        <v>90</v>
      </c>
      <c r="J8" s="231" t="s">
        <v>91</v>
      </c>
      <c r="K8" s="231" t="s">
        <v>92</v>
      </c>
      <c r="L8" s="231" t="s">
        <v>93</v>
      </c>
      <c r="M8" s="231" t="s">
        <v>94</v>
      </c>
      <c r="N8" s="227"/>
      <c r="O8" s="219"/>
    </row>
    <row r="9" spans="1:15" ht="14.25" customHeight="1">
      <c r="A9" s="206">
        <v>2017</v>
      </c>
      <c r="B9" s="207">
        <f>calc_new!Q7</f>
        <v>792.17751147492515</v>
      </c>
      <c r="C9" s="207">
        <f>calc_new!R7</f>
        <v>834.42870444742391</v>
      </c>
      <c r="D9" s="207">
        <f>calc_new!S7</f>
        <v>591.02170674581805</v>
      </c>
      <c r="E9" s="207">
        <f>calc_new!T7</f>
        <v>705.40236073222957</v>
      </c>
      <c r="F9" s="207">
        <f>calc_new!U7</f>
        <v>759.04324622150398</v>
      </c>
      <c r="G9" s="207">
        <f>calc_new!V7</f>
        <v>582.32105468950806</v>
      </c>
      <c r="H9" s="207">
        <f>calc_new!W7</f>
        <v>681.48748018055005</v>
      </c>
      <c r="I9" s="207">
        <f>calc_new!X7</f>
        <v>738.09863703159306</v>
      </c>
      <c r="J9" s="207">
        <f>calc_new!Y7</f>
        <v>599.97875076439482</v>
      </c>
      <c r="K9" s="207">
        <f>calc_new!Z7</f>
        <v>721.40142413260639</v>
      </c>
      <c r="L9" s="207">
        <f>calc_new!AA7</f>
        <v>769.84740589845285</v>
      </c>
      <c r="M9" s="207">
        <f>calc_new!AB7</f>
        <v>593.70807383849751</v>
      </c>
      <c r="N9" s="209"/>
      <c r="O9" s="212"/>
    </row>
    <row r="10" spans="1:15" ht="14.25" customHeight="1">
      <c r="A10" s="206">
        <v>2018</v>
      </c>
      <c r="B10" s="207">
        <f>calc_new!Q8</f>
        <v>858.13813507935026</v>
      </c>
      <c r="C10" s="207">
        <f>calc_new!R8</f>
        <v>894.64932030076989</v>
      </c>
      <c r="D10" s="207">
        <f>calc_new!S8</f>
        <v>652.60560665898061</v>
      </c>
      <c r="E10" s="207">
        <f>calc_new!T8</f>
        <v>773.6713722051627</v>
      </c>
      <c r="F10" s="207">
        <f>calc_new!U8</f>
        <v>829.54328565306309</v>
      </c>
      <c r="G10" s="207">
        <f>calc_new!V8</f>
        <v>623.11096950315562</v>
      </c>
      <c r="H10" s="207">
        <f>calc_new!W8</f>
        <v>713.07316813955595</v>
      </c>
      <c r="I10" s="207">
        <f>calc_new!X8</f>
        <v>751.1809489984912</v>
      </c>
      <c r="J10" s="207">
        <f>calc_new!Y8</f>
        <v>676.78004236361051</v>
      </c>
      <c r="K10" s="207">
        <f>calc_new!Z8</f>
        <v>779.11755396585295</v>
      </c>
      <c r="L10" s="207">
        <f>calc_new!AA8</f>
        <v>817.48795802604457</v>
      </c>
      <c r="M10" s="207">
        <f>calc_new!AB8</f>
        <v>655.51914302737418</v>
      </c>
      <c r="N10" s="209"/>
      <c r="O10" s="212"/>
    </row>
    <row r="11" spans="1:15" ht="14.25" customHeight="1">
      <c r="A11" s="206">
        <v>2019</v>
      </c>
      <c r="B11" s="207">
        <f>calc_new!Q9</f>
        <v>922.61141965165791</v>
      </c>
      <c r="C11" s="207">
        <f>calc_new!R9</f>
        <v>982.65199739943591</v>
      </c>
      <c r="D11" s="207">
        <f>calc_new!S9</f>
        <v>723.54602363566721</v>
      </c>
      <c r="E11" s="207">
        <f>calc_new!T9</f>
        <v>837.92643258282146</v>
      </c>
      <c r="F11" s="207">
        <f>calc_new!U9</f>
        <v>889.34324725987267</v>
      </c>
      <c r="G11" s="207">
        <f>calc_new!V9</f>
        <v>702.36881785300466</v>
      </c>
      <c r="H11" s="207">
        <f>calc_new!W9</f>
        <v>815.17925930218689</v>
      </c>
      <c r="I11" s="207">
        <f>calc_new!X9</f>
        <v>839.40394275741767</v>
      </c>
      <c r="J11" s="207">
        <f>calc_new!Y9</f>
        <v>738.05065015429909</v>
      </c>
      <c r="K11" s="207">
        <f>calc_new!Z9</f>
        <v>850.34376597092569</v>
      </c>
      <c r="L11" s="207">
        <f>calc_new!AA9</f>
        <v>892.96612984608191</v>
      </c>
      <c r="M11" s="207">
        <f>calc_new!AB9</f>
        <v>723.06373152674632</v>
      </c>
      <c r="N11" s="209"/>
      <c r="O11" s="212"/>
    </row>
    <row r="12" spans="1:15" ht="14.25" customHeight="1">
      <c r="A12" s="206">
        <v>2020</v>
      </c>
      <c r="B12" s="207">
        <f>calc_new!Q10</f>
        <v>923.91507668662484</v>
      </c>
      <c r="C12" s="207">
        <f>calc_new!R10</f>
        <v>957.72256842423644</v>
      </c>
      <c r="D12" s="207">
        <f>calc_new!S10</f>
        <v>737.83663000625097</v>
      </c>
      <c r="E12" s="207">
        <f>calc_new!T10</f>
        <v>847.06931389501608</v>
      </c>
      <c r="F12" s="207">
        <f>calc_new!U10</f>
        <v>894.38105505826184</v>
      </c>
      <c r="G12" s="207">
        <f>calc_new!V10</f>
        <v>709.03508473540137</v>
      </c>
      <c r="H12" s="207">
        <f>calc_new!W10</f>
        <v>862.87790560790438</v>
      </c>
      <c r="I12" s="207">
        <f>calc_new!X10</f>
        <v>896.70124690279499</v>
      </c>
      <c r="J12" s="207">
        <f>calc_new!Y10</f>
        <v>756.99104544404508</v>
      </c>
      <c r="K12" s="207">
        <f>calc_new!Z10</f>
        <v>864.15245024493004</v>
      </c>
      <c r="L12" s="207">
        <f>calc_new!AA10</f>
        <v>909.28038112858383</v>
      </c>
      <c r="M12" s="207">
        <f>calc_new!AB10</f>
        <v>737.02920270971788</v>
      </c>
      <c r="N12" s="209"/>
      <c r="O12" s="212"/>
    </row>
    <row r="13" spans="1:15" ht="16.05" customHeight="1">
      <c r="A13" s="265">
        <v>2021</v>
      </c>
      <c r="B13" s="207">
        <f>calc_new!Q11</f>
        <v>1005.8933762860338</v>
      </c>
      <c r="C13" s="207">
        <f>calc_new!R11</f>
        <v>1064.5669004510262</v>
      </c>
      <c r="D13" s="207">
        <f>calc_new!S11</f>
        <v>795.61297244941954</v>
      </c>
      <c r="E13" s="207">
        <f>calc_new!T11</f>
        <v>908.35695137390201</v>
      </c>
      <c r="F13" s="207">
        <f>calc_new!U11</f>
        <v>973.18475264109475</v>
      </c>
      <c r="G13" s="207">
        <f>calc_new!V11</f>
        <v>808.48978608531831</v>
      </c>
      <c r="H13" s="207">
        <f>calc_new!W11</f>
        <v>934.32572247448002</v>
      </c>
      <c r="I13" s="207">
        <f>calc_new!X11</f>
        <v>990.45501119919913</v>
      </c>
      <c r="J13" s="207">
        <f>calc_new!Y11</f>
        <v>825.69355986786718</v>
      </c>
      <c r="K13" s="207">
        <f>calc_new!Z11</f>
        <v>930.39953578922155</v>
      </c>
      <c r="L13" s="207">
        <f>calc_new!AA11</f>
        <v>999.00934486659787</v>
      </c>
      <c r="M13" s="207">
        <f>calc_new!AB11</f>
        <v>814.67053117042678</v>
      </c>
      <c r="N13" s="225"/>
      <c r="O13" s="212"/>
    </row>
    <row r="14" spans="1:15" ht="12" customHeight="1">
      <c r="A14" s="218"/>
      <c r="B14" s="210"/>
      <c r="C14" s="210"/>
      <c r="D14" s="210"/>
      <c r="E14" s="210"/>
      <c r="F14" s="210"/>
      <c r="G14" s="210"/>
      <c r="H14" s="210"/>
      <c r="I14" s="210"/>
      <c r="J14" s="210"/>
      <c r="K14" s="210"/>
      <c r="L14" s="210"/>
      <c r="M14" s="210"/>
      <c r="N14" s="227"/>
      <c r="O14" s="212"/>
    </row>
    <row r="15" spans="1:15">
      <c r="A15" s="226"/>
      <c r="B15" s="226"/>
      <c r="C15" s="226"/>
      <c r="D15" s="226"/>
      <c r="E15" s="226"/>
      <c r="F15" s="226"/>
      <c r="G15" s="226"/>
      <c r="H15" s="226"/>
      <c r="I15" s="226"/>
      <c r="J15" s="218"/>
      <c r="K15" s="227"/>
      <c r="L15" s="227"/>
      <c r="M15" s="227"/>
      <c r="N15" s="212"/>
      <c r="O15" s="212"/>
    </row>
    <row r="16" spans="1:15">
      <c r="A16" s="212"/>
      <c r="B16" s="212"/>
      <c r="C16" s="212"/>
      <c r="D16" s="212"/>
      <c r="E16" s="212"/>
      <c r="F16" s="212"/>
      <c r="G16" s="212"/>
      <c r="H16" s="212"/>
      <c r="I16" s="212"/>
      <c r="J16" s="212"/>
      <c r="K16" s="212"/>
      <c r="L16" s="212"/>
      <c r="M16" s="212"/>
      <c r="N16" s="212"/>
      <c r="O16" s="212"/>
    </row>
    <row r="17" spans="1:15">
      <c r="A17" s="212"/>
      <c r="B17" s="212"/>
      <c r="C17" s="212"/>
      <c r="D17" s="212"/>
      <c r="E17" s="212"/>
      <c r="F17" s="212"/>
      <c r="G17" s="212"/>
      <c r="H17" s="212"/>
      <c r="I17" s="212"/>
      <c r="J17" s="212"/>
      <c r="K17" s="212"/>
      <c r="L17" s="212"/>
      <c r="M17" s="212"/>
      <c r="N17" s="212"/>
      <c r="O17" s="212"/>
    </row>
    <row r="18" spans="1:15">
      <c r="A18" s="212"/>
      <c r="B18" s="212"/>
      <c r="C18" s="212"/>
      <c r="D18" s="212"/>
      <c r="E18" s="212"/>
      <c r="F18" s="212"/>
      <c r="G18" s="212"/>
      <c r="H18" s="212"/>
      <c r="I18" s="212"/>
      <c r="J18" s="212"/>
      <c r="K18" s="212"/>
      <c r="L18" s="212"/>
      <c r="M18" s="212"/>
      <c r="N18" s="212"/>
      <c r="O18" s="212"/>
    </row>
    <row r="19" spans="1:15">
      <c r="A19" s="212"/>
      <c r="B19" s="212"/>
      <c r="C19" s="212"/>
      <c r="D19" s="212"/>
      <c r="E19" s="212"/>
      <c r="F19" s="212"/>
      <c r="G19" s="212"/>
      <c r="H19" s="212"/>
      <c r="I19" s="212"/>
      <c r="J19" s="212"/>
      <c r="K19" s="212"/>
      <c r="L19" s="212"/>
      <c r="M19" s="212"/>
    </row>
  </sheetData>
  <hyperlinks>
    <hyperlink ref="A4" r:id="rId1" xr:uid="{45EDD636-EBEC-4968-AE5A-7FA724256A93}"/>
  </hyperlinks>
  <pageMargins left="0.78740157480314965" right="0.19685039370078741" top="0.78740157480314965" bottom="0" header="0.51181102362204722" footer="0.51181102362204722"/>
  <pageSetup paperSize="9" orientation="portrait" horizontalDpi="4294967292" r:id="rId2"/>
  <headerFooter alignWithMargins="0"/>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DFE58-37BE-44E1-97B9-2B92026F2FCE}">
  <sheetPr>
    <tabColor theme="4"/>
  </sheetPr>
  <dimension ref="A1:O19"/>
  <sheetViews>
    <sheetView showGridLines="0" workbookViewId="0"/>
  </sheetViews>
  <sheetFormatPr defaultColWidth="14.5546875" defaultRowHeight="13.2"/>
  <cols>
    <col min="1" max="14" width="14.6640625" style="200" customWidth="1"/>
    <col min="15" max="16384" width="14.5546875" style="200"/>
  </cols>
  <sheetData>
    <row r="1" spans="1:15" ht="18" customHeight="1">
      <c r="A1" s="198" t="s">
        <v>104</v>
      </c>
      <c r="B1" s="199"/>
      <c r="C1" s="199"/>
      <c r="D1" s="199"/>
      <c r="E1" s="199"/>
      <c r="F1" s="199"/>
      <c r="G1" s="199"/>
      <c r="H1" s="199"/>
      <c r="I1" s="199"/>
      <c r="J1" s="199"/>
      <c r="K1" s="223"/>
      <c r="L1" s="223"/>
      <c r="M1" s="223"/>
      <c r="N1" s="223"/>
    </row>
    <row r="2" spans="1:15" ht="18" customHeight="1">
      <c r="A2" s="222" t="s">
        <v>97</v>
      </c>
      <c r="B2" s="199"/>
      <c r="C2" s="199"/>
      <c r="D2" s="199"/>
      <c r="E2" s="199"/>
      <c r="F2" s="199"/>
      <c r="G2" s="199"/>
      <c r="H2" s="199"/>
      <c r="I2" s="199"/>
      <c r="J2" s="199"/>
      <c r="K2" s="223"/>
      <c r="L2" s="223"/>
      <c r="M2" s="223"/>
      <c r="N2" s="223"/>
    </row>
    <row r="3" spans="1:15" ht="18" customHeight="1">
      <c r="A3" s="220" t="s">
        <v>76</v>
      </c>
      <c r="B3" s="199"/>
      <c r="C3" s="199"/>
      <c r="D3" s="199"/>
      <c r="E3" s="199"/>
      <c r="F3" s="199"/>
      <c r="G3" s="199"/>
      <c r="H3" s="199"/>
      <c r="I3" s="199"/>
      <c r="J3" s="199"/>
      <c r="K3" s="223"/>
      <c r="L3" s="223"/>
      <c r="M3" s="223"/>
      <c r="N3" s="223"/>
    </row>
    <row r="4" spans="1:15" s="270" customFormat="1" ht="18" customHeight="1">
      <c r="A4" s="267" t="s">
        <v>98</v>
      </c>
      <c r="B4" s="269"/>
      <c r="C4" s="269"/>
      <c r="D4" s="269"/>
      <c r="E4" s="269"/>
      <c r="F4" s="269"/>
      <c r="G4" s="269"/>
      <c r="H4" s="269"/>
      <c r="I4" s="269"/>
      <c r="J4" s="269"/>
      <c r="K4" s="269"/>
      <c r="L4" s="269"/>
      <c r="M4" s="269"/>
      <c r="N4" s="269"/>
    </row>
    <row r="5" spans="1:15" ht="18" customHeight="1">
      <c r="A5" s="221" t="s">
        <v>74</v>
      </c>
      <c r="B5" s="199"/>
      <c r="C5" s="199"/>
      <c r="D5" s="199"/>
      <c r="E5" s="199"/>
      <c r="F5" s="199"/>
      <c r="G5" s="199"/>
      <c r="H5" s="199"/>
      <c r="I5" s="199"/>
      <c r="J5" s="199"/>
      <c r="K5" s="223"/>
      <c r="L5" s="223"/>
      <c r="M5" s="223"/>
      <c r="N5" s="223"/>
    </row>
    <row r="6" spans="1:15" ht="18" customHeight="1">
      <c r="A6" s="203" t="s">
        <v>133</v>
      </c>
      <c r="B6" s="199"/>
      <c r="C6" s="199"/>
      <c r="D6" s="199"/>
      <c r="E6" s="199"/>
      <c r="F6" s="199"/>
      <c r="G6" s="199"/>
      <c r="H6" s="199"/>
      <c r="I6" s="199"/>
      <c r="J6" s="199"/>
      <c r="K6" s="223"/>
      <c r="L6" s="223"/>
      <c r="M6" s="223"/>
      <c r="N6" s="223"/>
    </row>
    <row r="7" spans="1:15" ht="18" customHeight="1">
      <c r="A7" s="203" t="s">
        <v>99</v>
      </c>
      <c r="B7" s="199"/>
      <c r="C7" s="199"/>
      <c r="D7" s="199"/>
      <c r="E7" s="199"/>
      <c r="F7" s="199"/>
      <c r="G7" s="199"/>
      <c r="H7" s="199"/>
      <c r="I7" s="199"/>
      <c r="J7" s="199"/>
      <c r="K7" s="223"/>
      <c r="L7" s="223"/>
      <c r="M7" s="223"/>
      <c r="N7" s="223"/>
    </row>
    <row r="8" spans="1:15" ht="18" customHeight="1">
      <c r="A8" s="204" t="s">
        <v>132</v>
      </c>
      <c r="B8" s="199"/>
      <c r="C8" s="199"/>
      <c r="D8" s="199"/>
      <c r="E8" s="199"/>
      <c r="F8" s="199"/>
      <c r="G8" s="199"/>
      <c r="H8" s="199"/>
      <c r="I8" s="199"/>
      <c r="J8" s="199"/>
      <c r="K8" s="223"/>
      <c r="L8" s="223"/>
      <c r="M8" s="223"/>
      <c r="N8" s="223"/>
    </row>
    <row r="9" spans="1:15" ht="18" customHeight="1">
      <c r="A9" s="220" t="s">
        <v>100</v>
      </c>
      <c r="B9" s="211"/>
      <c r="C9" s="211"/>
      <c r="D9" s="211"/>
      <c r="E9" s="211"/>
      <c r="F9" s="211"/>
      <c r="G9" s="211"/>
      <c r="H9" s="211"/>
      <c r="I9" s="211"/>
      <c r="J9" s="211"/>
      <c r="K9" s="227"/>
      <c r="L9" s="227"/>
      <c r="M9" s="227"/>
      <c r="N9" s="227"/>
      <c r="O9" s="212"/>
    </row>
    <row r="10" spans="1:15" s="233" customFormat="1" ht="64.05" customHeight="1">
      <c r="A10" s="231" t="s">
        <v>95</v>
      </c>
      <c r="B10" s="231" t="s">
        <v>83</v>
      </c>
      <c r="C10" s="231" t="s">
        <v>84</v>
      </c>
      <c r="D10" s="231" t="s">
        <v>85</v>
      </c>
      <c r="E10" s="231" t="s">
        <v>86</v>
      </c>
      <c r="F10" s="231" t="s">
        <v>87</v>
      </c>
      <c r="G10" s="231" t="s">
        <v>88</v>
      </c>
      <c r="H10" s="231" t="s">
        <v>89</v>
      </c>
      <c r="I10" s="231" t="s">
        <v>90</v>
      </c>
      <c r="J10" s="231" t="s">
        <v>91</v>
      </c>
      <c r="K10" s="231" t="s">
        <v>92</v>
      </c>
      <c r="L10" s="231" t="s">
        <v>93</v>
      </c>
      <c r="M10" s="231" t="s">
        <v>94</v>
      </c>
      <c r="N10" s="227"/>
      <c r="O10" s="219"/>
    </row>
    <row r="11" spans="1:15" ht="14.25" customHeight="1">
      <c r="A11" s="266">
        <v>2017</v>
      </c>
      <c r="B11" s="207">
        <f>calc_new!Q15</f>
        <v>704.79893060464201</v>
      </c>
      <c r="C11" s="207">
        <f>calc_new!R15</f>
        <v>742.3897422503095</v>
      </c>
      <c r="D11" s="207">
        <f>calc_new!S15</f>
        <v>525.83096697989015</v>
      </c>
      <c r="E11" s="207">
        <f>calc_new!T15</f>
        <v>627.59523249329482</v>
      </c>
      <c r="F11" s="207">
        <f>calc_new!U15</f>
        <v>675.31943342287809</v>
      </c>
      <c r="G11" s="207">
        <f>calc_new!V15</f>
        <v>518.09001223676319</v>
      </c>
      <c r="H11" s="207">
        <f>calc_new!W15</f>
        <v>606.31820557166532</v>
      </c>
      <c r="I11" s="207">
        <f>calc_new!X15</f>
        <v>656.68505167743194</v>
      </c>
      <c r="J11" s="207">
        <f>calc_new!Y15</f>
        <v>533.80003319829098</v>
      </c>
      <c r="K11" s="207">
        <f>calc_new!Z15</f>
        <v>641.8295708984167</v>
      </c>
      <c r="L11" s="207">
        <f>calc_new!AA15</f>
        <v>684.93187517500235</v>
      </c>
      <c r="M11" s="207">
        <f>calc_new!AB15</f>
        <v>528.22102303008887</v>
      </c>
      <c r="N11" s="224"/>
      <c r="O11" s="212"/>
    </row>
    <row r="12" spans="1:15" ht="14.25" customHeight="1">
      <c r="A12" s="266">
        <v>2018</v>
      </c>
      <c r="B12" s="207">
        <f>calc_new!Q16</f>
        <v>748.68174029882096</v>
      </c>
      <c r="C12" s="207">
        <f>calc_new!R16</f>
        <v>780.53588658893705</v>
      </c>
      <c r="D12" s="207">
        <f>calc_new!S16</f>
        <v>569.3650956055393</v>
      </c>
      <c r="E12" s="207">
        <f>calc_new!T16</f>
        <v>674.98879921981029</v>
      </c>
      <c r="F12" s="207">
        <f>calc_new!U16</f>
        <v>723.73419309527446</v>
      </c>
      <c r="G12" s="207">
        <f>calc_new!V16</f>
        <v>543.63252951550828</v>
      </c>
      <c r="H12" s="207">
        <f>calc_new!W16</f>
        <v>622.1199579176739</v>
      </c>
      <c r="I12" s="207">
        <f>calc_new!X16</f>
        <v>655.36705244256132</v>
      </c>
      <c r="J12" s="207">
        <f>calc_new!Y16</f>
        <v>590.45605736825212</v>
      </c>
      <c r="K12" s="207">
        <f>calc_new!Z16</f>
        <v>679.74031493959626</v>
      </c>
      <c r="L12" s="207">
        <f>calc_new!AA16</f>
        <v>713.2165348084369</v>
      </c>
      <c r="M12" s="207">
        <f>calc_new!AB16</f>
        <v>571.90700743714785</v>
      </c>
      <c r="N12" s="224"/>
      <c r="O12" s="212"/>
    </row>
    <row r="13" spans="1:15" ht="14.25" customHeight="1">
      <c r="A13" s="266">
        <v>2019</v>
      </c>
      <c r="B13" s="207">
        <f>calc_new!Q17</f>
        <v>788.83276380216751</v>
      </c>
      <c r="C13" s="207">
        <f>calc_new!R17</f>
        <v>840.16745777651772</v>
      </c>
      <c r="D13" s="207">
        <f>calc_new!S17</f>
        <v>618.63185020849551</v>
      </c>
      <c r="E13" s="207">
        <f>calc_new!T17</f>
        <v>716.42709985831243</v>
      </c>
      <c r="F13" s="207">
        <f>calc_new!U17</f>
        <v>760.38847640719109</v>
      </c>
      <c r="G13" s="207">
        <f>calc_new!V17</f>
        <v>600.52533926431897</v>
      </c>
      <c r="H13" s="207">
        <f>calc_new!W17</f>
        <v>696.97826670336985</v>
      </c>
      <c r="I13" s="207">
        <f>calc_new!X17</f>
        <v>717.69037105759207</v>
      </c>
      <c r="J13" s="207">
        <f>calc_new!Y17</f>
        <v>631.03330588192568</v>
      </c>
      <c r="K13" s="207">
        <f>calc_new!Z17</f>
        <v>727.04391990514148</v>
      </c>
      <c r="L13" s="207">
        <f>calc_new!AA17</f>
        <v>763.48604101839999</v>
      </c>
      <c r="M13" s="207">
        <f>calc_new!AB17</f>
        <v>618.21949045536803</v>
      </c>
      <c r="N13" s="224"/>
      <c r="O13" s="212"/>
    </row>
    <row r="14" spans="1:15" ht="14.25" customHeight="1">
      <c r="A14" s="266">
        <v>2020</v>
      </c>
      <c r="B14" s="207">
        <f>calc_new!Q18</f>
        <v>745.93710157418718</v>
      </c>
      <c r="C14" s="207">
        <f>calc_new!R18</f>
        <v>773.23210198557331</v>
      </c>
      <c r="D14" s="207">
        <f>calc_new!S18</f>
        <v>595.70379476425353</v>
      </c>
      <c r="E14" s="207">
        <f>calc_new!T18</f>
        <v>683.89448855546618</v>
      </c>
      <c r="F14" s="207">
        <f>calc_new!U18</f>
        <v>722.09235323400731</v>
      </c>
      <c r="G14" s="207">
        <f>calc_new!V18</f>
        <v>572.45042252008318</v>
      </c>
      <c r="H14" s="207">
        <f>calc_new!W18</f>
        <v>696.65779914519192</v>
      </c>
      <c r="I14" s="207">
        <f>calc_new!X18</f>
        <v>723.96559594134999</v>
      </c>
      <c r="J14" s="207">
        <f>calc_new!Y18</f>
        <v>611.16840779476729</v>
      </c>
      <c r="K14" s="207">
        <f>calc_new!Z18</f>
        <v>697.68682243570834</v>
      </c>
      <c r="L14" s="207">
        <f>calc_new!AA18</f>
        <v>734.12155416896985</v>
      </c>
      <c r="M14" s="207">
        <f>calc_new!AB18</f>
        <v>595.05190587045206</v>
      </c>
      <c r="N14" s="224"/>
      <c r="O14" s="212"/>
    </row>
    <row r="15" spans="1:15" ht="12" customHeight="1">
      <c r="A15" s="228"/>
      <c r="B15" s="229"/>
      <c r="C15" s="229"/>
      <c r="D15" s="229"/>
      <c r="E15" s="229"/>
      <c r="F15" s="229"/>
      <c r="G15" s="230"/>
      <c r="H15" s="229"/>
      <c r="I15" s="229"/>
      <c r="J15" s="229"/>
      <c r="K15" s="216"/>
      <c r="L15" s="216"/>
      <c r="M15" s="216"/>
      <c r="N15" s="227"/>
      <c r="O15" s="212"/>
    </row>
    <row r="16" spans="1:15">
      <c r="A16" s="226"/>
      <c r="B16" s="226"/>
      <c r="C16" s="226"/>
      <c r="D16" s="226"/>
      <c r="E16" s="226"/>
      <c r="F16" s="226"/>
      <c r="G16" s="226"/>
      <c r="H16" s="226"/>
      <c r="I16" s="226"/>
      <c r="J16" s="218"/>
      <c r="K16" s="227"/>
      <c r="L16" s="227"/>
      <c r="M16" s="227"/>
      <c r="N16" s="212"/>
      <c r="O16" s="212"/>
    </row>
    <row r="17" spans="1:15">
      <c r="A17" s="212"/>
      <c r="B17" s="212"/>
      <c r="C17" s="212"/>
      <c r="D17" s="212"/>
      <c r="E17" s="212"/>
      <c r="F17" s="212"/>
      <c r="G17" s="212"/>
      <c r="H17" s="212"/>
      <c r="I17" s="212"/>
      <c r="J17" s="212"/>
      <c r="K17" s="212"/>
      <c r="L17" s="212"/>
      <c r="M17" s="212"/>
      <c r="N17" s="212"/>
      <c r="O17" s="212"/>
    </row>
    <row r="18" spans="1:15">
      <c r="A18" s="212"/>
      <c r="B18" s="212"/>
      <c r="C18" s="212"/>
      <c r="D18" s="212"/>
      <c r="E18" s="212"/>
      <c r="F18" s="212"/>
      <c r="G18" s="212"/>
      <c r="H18" s="212"/>
      <c r="I18" s="212"/>
      <c r="J18" s="212"/>
      <c r="K18" s="212"/>
      <c r="L18" s="212"/>
      <c r="M18" s="212"/>
      <c r="N18" s="212"/>
      <c r="O18" s="212"/>
    </row>
    <row r="19" spans="1:15">
      <c r="A19" s="212"/>
      <c r="B19" s="212"/>
      <c r="C19" s="212"/>
      <c r="D19" s="212"/>
      <c r="E19" s="212"/>
      <c r="F19" s="212"/>
      <c r="G19" s="212"/>
      <c r="H19" s="212"/>
      <c r="I19" s="212"/>
      <c r="J19" s="212"/>
      <c r="K19" s="212"/>
      <c r="L19" s="212"/>
      <c r="M19" s="212"/>
    </row>
  </sheetData>
  <hyperlinks>
    <hyperlink ref="A4" r:id="rId1" xr:uid="{4A344FAB-44F3-446E-8A0D-0FED57800C28}"/>
  </hyperlinks>
  <pageMargins left="0.7" right="0.7" top="0.75" bottom="0.75" header="0.3" footer="0.3"/>
  <pageSetup paperSize="9" orientation="portrait" verticalDpi="0"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3"/>
  </sheetPr>
  <dimension ref="A1:Q24"/>
  <sheetViews>
    <sheetView showGridLines="0" workbookViewId="0"/>
  </sheetViews>
  <sheetFormatPr defaultColWidth="9.109375" defaultRowHeight="13.2"/>
  <cols>
    <col min="1" max="1" width="219.77734375" customWidth="1"/>
    <col min="2" max="2" width="26.33203125" customWidth="1"/>
    <col min="3" max="3" width="20" customWidth="1"/>
    <col min="4" max="4" width="12.109375" customWidth="1"/>
    <col min="5" max="6" width="1.77734375" customWidth="1"/>
    <col min="7" max="7" width="12.33203125" customWidth="1"/>
    <col min="8" max="8" width="1.77734375" customWidth="1"/>
    <col min="9" max="9" width="11.5546875" customWidth="1"/>
    <col min="10" max="10" width="1.77734375" customWidth="1"/>
    <col min="11" max="11" width="9.5546875" customWidth="1"/>
    <col min="12" max="12" width="0.109375" customWidth="1"/>
    <col min="13" max="13" width="2.33203125" customWidth="1"/>
    <col min="17" max="17" width="42" customWidth="1"/>
  </cols>
  <sheetData>
    <row r="1" spans="1:17" s="183" customFormat="1" ht="15.6">
      <c r="A1" s="181" t="s">
        <v>63</v>
      </c>
      <c r="B1" s="182"/>
      <c r="C1" s="182"/>
      <c r="D1" s="182"/>
      <c r="E1" s="182"/>
      <c r="F1" s="182"/>
      <c r="G1" s="182"/>
      <c r="H1" s="182"/>
      <c r="I1" s="182"/>
      <c r="J1" s="182"/>
      <c r="K1" s="182"/>
      <c r="L1" s="182"/>
      <c r="M1" s="182"/>
      <c r="N1" s="182"/>
      <c r="O1" s="182"/>
      <c r="P1" s="182"/>
      <c r="Q1" s="182"/>
    </row>
    <row r="2" spans="1:17" s="183" customFormat="1" ht="28.5" customHeight="1">
      <c r="A2" s="184" t="s">
        <v>19</v>
      </c>
      <c r="B2" s="182"/>
      <c r="C2" s="182"/>
      <c r="D2" s="182"/>
      <c r="E2" s="182"/>
      <c r="F2" s="182"/>
      <c r="G2" s="182"/>
      <c r="H2" s="182"/>
      <c r="I2" s="182"/>
      <c r="J2" s="182"/>
      <c r="K2" s="182"/>
      <c r="L2" s="182"/>
      <c r="M2" s="182"/>
      <c r="N2" s="182"/>
      <c r="O2" s="182"/>
      <c r="P2" s="182"/>
      <c r="Q2" s="182"/>
    </row>
    <row r="3" spans="1:17" s="183" customFormat="1" ht="27.6">
      <c r="A3" s="187" t="s">
        <v>20</v>
      </c>
      <c r="B3" s="187"/>
      <c r="C3" s="187"/>
      <c r="D3" s="187"/>
      <c r="E3" s="187"/>
      <c r="F3" s="187"/>
      <c r="G3" s="187"/>
      <c r="H3" s="187"/>
      <c r="I3" s="187"/>
      <c r="J3" s="187"/>
      <c r="K3" s="187"/>
      <c r="L3" s="187"/>
      <c r="M3" s="187"/>
      <c r="N3" s="187"/>
      <c r="O3" s="187"/>
      <c r="P3" s="187"/>
      <c r="Q3" s="187"/>
    </row>
    <row r="4" spans="1:17" s="183" customFormat="1" ht="13.8">
      <c r="A4" s="189" t="s">
        <v>49</v>
      </c>
      <c r="B4" s="189"/>
      <c r="C4" s="189"/>
      <c r="D4" s="189"/>
      <c r="E4" s="189"/>
      <c r="F4" s="189"/>
      <c r="G4" s="189"/>
      <c r="H4" s="189"/>
      <c r="I4" s="189"/>
      <c r="J4" s="189"/>
      <c r="K4" s="189"/>
      <c r="L4" s="189"/>
      <c r="M4" s="189"/>
      <c r="N4" s="189"/>
      <c r="O4" s="189"/>
      <c r="P4" s="189"/>
      <c r="Q4" s="189"/>
    </row>
    <row r="5" spans="1:17" s="183" customFormat="1" ht="31.5" customHeight="1">
      <c r="A5" s="184" t="s">
        <v>21</v>
      </c>
      <c r="B5" s="185"/>
      <c r="C5" s="185"/>
      <c r="D5" s="185"/>
      <c r="E5" s="185"/>
      <c r="F5" s="185"/>
      <c r="G5" s="185"/>
      <c r="H5" s="185"/>
      <c r="I5" s="185"/>
      <c r="J5" s="185"/>
      <c r="K5" s="185"/>
      <c r="L5" s="182"/>
      <c r="M5" s="182"/>
      <c r="N5" s="182"/>
      <c r="O5" s="182"/>
      <c r="P5" s="182"/>
      <c r="Q5" s="182"/>
    </row>
    <row r="6" spans="1:17" s="183" customFormat="1" ht="41.4">
      <c r="A6" s="187" t="s">
        <v>26</v>
      </c>
      <c r="B6" s="187"/>
      <c r="C6" s="187"/>
      <c r="D6" s="187"/>
      <c r="E6" s="187"/>
      <c r="F6" s="187"/>
      <c r="G6" s="187"/>
      <c r="H6" s="187"/>
      <c r="I6" s="187"/>
      <c r="J6" s="187"/>
      <c r="K6" s="187"/>
      <c r="L6" s="187"/>
      <c r="M6" s="187"/>
      <c r="N6" s="187"/>
      <c r="O6" s="187"/>
      <c r="P6" s="187"/>
      <c r="Q6" s="187"/>
    </row>
    <row r="7" spans="1:17" s="183" customFormat="1" ht="25.95" customHeight="1">
      <c r="A7" s="184" t="s">
        <v>22</v>
      </c>
      <c r="B7" s="182"/>
      <c r="C7" s="182"/>
      <c r="D7" s="182"/>
      <c r="E7" s="182"/>
      <c r="F7" s="182"/>
      <c r="G7" s="182"/>
      <c r="H7" s="182"/>
      <c r="I7" s="182"/>
      <c r="J7" s="182"/>
      <c r="K7" s="182"/>
      <c r="L7" s="182"/>
      <c r="M7" s="182"/>
      <c r="N7" s="182"/>
      <c r="O7" s="182"/>
      <c r="P7" s="182"/>
      <c r="Q7" s="182"/>
    </row>
    <row r="8" spans="1:17" s="183" customFormat="1" ht="13.8">
      <c r="A8" s="187" t="s">
        <v>73</v>
      </c>
      <c r="B8" s="187"/>
      <c r="C8" s="187"/>
      <c r="D8" s="187"/>
      <c r="E8" s="187"/>
      <c r="F8" s="187"/>
      <c r="G8" s="187"/>
      <c r="H8" s="187"/>
      <c r="I8" s="187"/>
      <c r="J8" s="187"/>
      <c r="K8" s="187"/>
      <c r="L8" s="187"/>
      <c r="M8" s="187"/>
      <c r="N8" s="187"/>
      <c r="O8" s="187"/>
      <c r="P8" s="187"/>
      <c r="Q8" s="187"/>
    </row>
    <row r="9" spans="1:17" s="183" customFormat="1" ht="28.5" customHeight="1">
      <c r="A9" s="184" t="s">
        <v>23</v>
      </c>
      <c r="B9" s="182"/>
      <c r="C9" s="182"/>
      <c r="D9" s="182"/>
      <c r="E9" s="182"/>
      <c r="F9" s="182"/>
      <c r="G9" s="182"/>
      <c r="H9" s="182"/>
      <c r="I9" s="182"/>
      <c r="J9" s="182"/>
      <c r="K9" s="182"/>
      <c r="L9" s="182"/>
      <c r="M9" s="182"/>
      <c r="N9" s="182"/>
      <c r="O9" s="182"/>
      <c r="P9" s="182"/>
      <c r="Q9" s="182"/>
    </row>
    <row r="10" spans="1:17" s="183" customFormat="1" ht="13.8">
      <c r="A10" s="187" t="s">
        <v>126</v>
      </c>
      <c r="B10" s="187"/>
      <c r="C10" s="187"/>
      <c r="D10" s="187"/>
      <c r="E10" s="187"/>
      <c r="F10" s="187"/>
      <c r="G10" s="187"/>
      <c r="H10" s="187"/>
      <c r="I10" s="187"/>
      <c r="J10" s="187"/>
      <c r="K10" s="187"/>
      <c r="L10" s="187"/>
      <c r="M10" s="187"/>
      <c r="N10" s="187"/>
      <c r="O10" s="187"/>
      <c r="P10" s="187"/>
      <c r="Q10" s="187"/>
    </row>
    <row r="11" spans="1:17" s="183" customFormat="1" ht="13.8">
      <c r="A11" s="187" t="s">
        <v>120</v>
      </c>
      <c r="B11" s="187"/>
      <c r="C11" s="187"/>
      <c r="D11" s="187"/>
      <c r="E11" s="187"/>
      <c r="F11" s="187"/>
      <c r="G11" s="187"/>
      <c r="H11" s="187"/>
      <c r="I11" s="187"/>
      <c r="J11" s="187"/>
      <c r="K11" s="187"/>
      <c r="L11" s="187"/>
      <c r="M11" s="187"/>
      <c r="N11" s="187"/>
      <c r="O11" s="187"/>
      <c r="P11" s="187"/>
      <c r="Q11" s="187"/>
    </row>
    <row r="12" spans="1:17" s="183" customFormat="1" ht="13.8">
      <c r="A12" s="187" t="s">
        <v>121</v>
      </c>
      <c r="B12" s="187"/>
      <c r="C12" s="187"/>
      <c r="D12" s="187"/>
      <c r="E12" s="187"/>
      <c r="F12" s="187"/>
      <c r="G12" s="187"/>
      <c r="H12" s="187"/>
      <c r="I12" s="187"/>
      <c r="J12" s="187"/>
      <c r="K12" s="187"/>
      <c r="L12" s="187"/>
      <c r="M12" s="187"/>
      <c r="N12" s="187"/>
      <c r="O12" s="187"/>
      <c r="P12" s="187"/>
      <c r="Q12" s="187"/>
    </row>
    <row r="13" spans="1:17" s="183" customFormat="1" ht="41.4">
      <c r="A13" s="187" t="s">
        <v>122</v>
      </c>
      <c r="B13" s="187"/>
      <c r="C13" s="187"/>
      <c r="D13" s="187"/>
      <c r="E13" s="187"/>
      <c r="F13" s="187"/>
      <c r="G13" s="187"/>
      <c r="H13" s="187"/>
      <c r="I13" s="187"/>
      <c r="J13" s="187"/>
      <c r="K13" s="187"/>
      <c r="L13" s="187"/>
      <c r="M13" s="187"/>
      <c r="N13" s="187"/>
      <c r="O13" s="187"/>
      <c r="P13" s="187"/>
      <c r="Q13" s="187"/>
    </row>
    <row r="14" spans="1:17" s="183" customFormat="1" ht="13.8">
      <c r="A14" s="187" t="s">
        <v>123</v>
      </c>
      <c r="B14" s="187"/>
      <c r="C14" s="187"/>
      <c r="D14" s="187"/>
      <c r="E14" s="187"/>
      <c r="F14" s="187"/>
      <c r="G14" s="187"/>
      <c r="H14" s="187"/>
      <c r="I14" s="187"/>
      <c r="J14" s="187"/>
      <c r="K14" s="187"/>
      <c r="L14" s="187"/>
      <c r="M14" s="187"/>
      <c r="N14" s="187"/>
      <c r="O14" s="187"/>
      <c r="P14" s="187"/>
      <c r="Q14" s="187"/>
    </row>
    <row r="15" spans="1:17" s="183" customFormat="1" ht="13.8">
      <c r="A15" s="187" t="s">
        <v>124</v>
      </c>
      <c r="B15" s="187"/>
      <c r="C15" s="187"/>
      <c r="D15" s="187"/>
      <c r="E15" s="187"/>
      <c r="F15" s="187"/>
      <c r="G15" s="187"/>
      <c r="H15" s="187"/>
      <c r="I15" s="187"/>
      <c r="J15" s="187"/>
      <c r="K15" s="187"/>
      <c r="L15" s="187"/>
      <c r="M15" s="187"/>
      <c r="N15" s="187"/>
      <c r="O15" s="187"/>
      <c r="P15" s="187"/>
      <c r="Q15" s="187"/>
    </row>
    <row r="16" spans="1:17" s="183" customFormat="1" ht="13.8">
      <c r="A16" s="187" t="s">
        <v>125</v>
      </c>
      <c r="B16" s="187"/>
      <c r="C16" s="187"/>
      <c r="D16" s="187"/>
      <c r="E16" s="187"/>
      <c r="F16" s="187"/>
      <c r="G16" s="187"/>
      <c r="H16" s="187"/>
      <c r="I16" s="187"/>
      <c r="J16" s="187"/>
      <c r="K16" s="187"/>
      <c r="L16" s="187"/>
      <c r="M16" s="187"/>
      <c r="N16" s="187"/>
      <c r="O16" s="187"/>
      <c r="P16" s="187"/>
      <c r="Q16" s="187"/>
    </row>
    <row r="17" spans="1:17" s="186" customFormat="1" ht="30.45" customHeight="1">
      <c r="A17" s="278" t="s">
        <v>61</v>
      </c>
      <c r="B17" s="278"/>
      <c r="C17" s="278"/>
      <c r="D17" s="185"/>
      <c r="E17" s="185"/>
      <c r="F17" s="185"/>
      <c r="G17" s="185"/>
      <c r="H17" s="185"/>
      <c r="I17" s="185"/>
      <c r="J17" s="185"/>
      <c r="K17" s="185"/>
      <c r="L17" s="185"/>
      <c r="M17" s="185"/>
      <c r="N17" s="185"/>
      <c r="O17" s="185"/>
      <c r="P17" s="185"/>
      <c r="Q17" s="185"/>
    </row>
    <row r="18" spans="1:17" s="186" customFormat="1" ht="82.8">
      <c r="A18" s="187" t="s">
        <v>129</v>
      </c>
      <c r="B18" s="189"/>
      <c r="C18" s="189"/>
      <c r="D18" s="189"/>
      <c r="E18" s="189"/>
      <c r="F18" s="189"/>
      <c r="G18" s="189"/>
      <c r="H18" s="189"/>
      <c r="I18" s="189"/>
      <c r="J18" s="189"/>
      <c r="K18" s="189"/>
      <c r="L18" s="189"/>
      <c r="M18" s="189"/>
      <c r="N18" s="189"/>
      <c r="O18" s="189"/>
      <c r="P18" s="189"/>
      <c r="Q18" s="189"/>
    </row>
    <row r="19" spans="1:17" s="264" customFormat="1" ht="15">
      <c r="A19" s="262" t="s">
        <v>130</v>
      </c>
      <c r="B19" s="263"/>
      <c r="C19" s="263"/>
      <c r="D19" s="263"/>
      <c r="E19" s="263"/>
      <c r="F19" s="263"/>
      <c r="G19" s="263"/>
      <c r="H19" s="263"/>
      <c r="I19" s="263"/>
      <c r="J19" s="263"/>
      <c r="K19" s="263"/>
      <c r="L19" s="263"/>
      <c r="M19" s="263"/>
      <c r="N19" s="263"/>
      <c r="O19" s="263"/>
      <c r="P19" s="263"/>
      <c r="Q19" s="263"/>
    </row>
    <row r="20" spans="1:17" s="186" customFormat="1" ht="55.2">
      <c r="A20" s="187" t="s">
        <v>62</v>
      </c>
      <c r="B20" s="187"/>
      <c r="C20" s="187"/>
      <c r="D20" s="187"/>
      <c r="E20" s="187"/>
      <c r="F20" s="187"/>
      <c r="G20" s="187"/>
      <c r="H20" s="187"/>
      <c r="I20" s="187"/>
      <c r="J20" s="187"/>
      <c r="K20" s="187"/>
      <c r="L20" s="187"/>
      <c r="M20" s="187"/>
      <c r="N20" s="187"/>
      <c r="O20" s="187"/>
      <c r="P20" s="187"/>
      <c r="Q20" s="187"/>
    </row>
    <row r="21" spans="1:17" s="186" customFormat="1" ht="15">
      <c r="A21" s="262" t="s">
        <v>131</v>
      </c>
      <c r="B21" s="187"/>
      <c r="C21" s="187"/>
      <c r="D21" s="187"/>
      <c r="E21" s="187"/>
      <c r="F21" s="187"/>
      <c r="G21" s="187"/>
      <c r="H21" s="187"/>
      <c r="I21" s="187"/>
      <c r="J21" s="187"/>
      <c r="K21" s="187"/>
      <c r="L21" s="187"/>
      <c r="M21" s="187"/>
      <c r="N21" s="187"/>
      <c r="O21" s="187"/>
      <c r="P21" s="187"/>
      <c r="Q21" s="187"/>
    </row>
    <row r="22" spans="1:17" s="186" customFormat="1" ht="13.8">
      <c r="A22" s="189" t="s">
        <v>81</v>
      </c>
      <c r="B22" s="180"/>
      <c r="C22" s="180"/>
      <c r="D22" s="180"/>
      <c r="E22" s="180"/>
      <c r="F22" s="180"/>
      <c r="G22" s="180"/>
      <c r="H22" s="180"/>
      <c r="I22" s="180"/>
      <c r="J22" s="102"/>
      <c r="K22" s="102"/>
      <c r="L22" s="185"/>
      <c r="M22" s="185"/>
      <c r="N22" s="185"/>
      <c r="O22" s="185"/>
      <c r="P22" s="185"/>
      <c r="Q22" s="185"/>
    </row>
    <row r="23" spans="1:17" s="186" customFormat="1" ht="13.8">
      <c r="A23" s="189" t="s">
        <v>82</v>
      </c>
      <c r="B23" s="188"/>
      <c r="C23" s="188"/>
      <c r="D23" s="188"/>
      <c r="E23" s="188"/>
      <c r="F23" s="188"/>
      <c r="G23" s="188"/>
      <c r="H23" s="188"/>
      <c r="I23" s="188"/>
      <c r="J23" s="188"/>
      <c r="K23" s="188"/>
      <c r="L23" s="185"/>
      <c r="M23" s="185"/>
      <c r="N23" s="185"/>
      <c r="O23" s="185"/>
      <c r="P23" s="185"/>
      <c r="Q23" s="185"/>
    </row>
    <row r="24" spans="1:17" ht="15.6">
      <c r="A24" s="196" t="s">
        <v>37</v>
      </c>
      <c r="B24" s="197"/>
      <c r="C24" s="197"/>
      <c r="D24" s="197"/>
      <c r="E24" s="197"/>
      <c r="F24" s="197"/>
      <c r="G24" s="197"/>
      <c r="H24" s="197"/>
      <c r="I24" s="197"/>
      <c r="J24" s="197"/>
      <c r="K24" s="197"/>
      <c r="L24" s="197"/>
    </row>
  </sheetData>
  <mergeCells count="1">
    <mergeCell ref="A17:C17"/>
  </mergeCells>
  <hyperlinks>
    <hyperlink ref="A24" location="Contents!A1" display="Return to Contents Page" xr:uid="{38511CB0-F410-4AAD-9427-6B9876695C44}"/>
    <hyperlink ref="A19" r:id="rId1" xr:uid="{1C645E14-E3C9-455A-81DE-1D231396A1FF}"/>
    <hyperlink ref="A21" r:id="rId2" xr:uid="{BFF15159-3941-4C1F-8496-4A0CFB96511E}"/>
  </hyperlinks>
  <pageMargins left="0.78740157480314965" right="0.78740157480314965" top="0.78740157480314965" bottom="0.78740157480314965" header="0.51181102362204722" footer="0.51181102362204722"/>
  <pageSetup paperSize="9" orientation="portrait" horizontalDpi="300" r:id="rId3"/>
  <headerFooter alignWithMargins="0">
    <oddFooter>&amp;C34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calc_new</vt:lpstr>
      <vt:lpstr>calc</vt:lpstr>
      <vt:lpstr>Cover sheet</vt:lpstr>
      <vt:lpstr>Contents</vt:lpstr>
      <vt:lpstr>2.2.2</vt:lpstr>
      <vt:lpstr>2.2.2 (Real Terms)</vt:lpstr>
      <vt:lpstr>2.2.2 (Economy 7)</vt:lpstr>
      <vt:lpstr>2.2.2 (Economy 7 Real Terms)</vt:lpstr>
      <vt:lpstr>Methodology</vt:lpstr>
      <vt:lpstr>Table 2.2.2 (St) 3,800 kWh</vt:lpstr>
      <vt:lpstr>Table 2.2.2 (E7) 6,000 kWh</vt:lpstr>
      <vt:lpstr>Table 2.2.2 (St) 3,300kWh</vt:lpstr>
      <vt:lpstr>Table 2.2.2 (E7) 6,600kWh</vt:lpstr>
      <vt:lpstr>'2.2.2'!Print_Area</vt:lpstr>
      <vt:lpstr>'2.2.2 (Economy 7)'!Print_Area</vt:lpstr>
      <vt:lpstr>Methodology!Print_Area</vt:lpstr>
      <vt:lpstr>'Table 2.2.2 (E7) 6,000 kWh'!Print_Area</vt:lpstr>
      <vt:lpstr>'Table 2.2.2 (E7) 6,600kWh'!Print_Area</vt:lpstr>
      <vt:lpstr>'Table 2.2.2 (St) 3,300kWh'!Print_Area</vt:lpstr>
      <vt:lpstr>'Table 2.2.2 (St) 3,800 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Energy Stats</cp:lastModifiedBy>
  <cp:lastPrinted>2018-03-27T18:07:15Z</cp:lastPrinted>
  <dcterms:created xsi:type="dcterms:W3CDTF">2001-04-18T12:39:26Z</dcterms:created>
  <dcterms:modified xsi:type="dcterms:W3CDTF">2022-05-19T11:43:06Z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2019-12-11T16:39:56Z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9e15f1e2-319d-4e3f-8bcf-00009ab35e53</vt:lpwstr>
  </property>
  <property fmtid="{D5CDD505-2E9C-101B-9397-08002B2CF9AE}" pid="8" name="MSIP_Label_ba62f585-b40f-4ab9-bafe-39150f03d124_ContentBits">
    <vt:lpwstr>0</vt:lpwstr>
  </property>
</Properties>
</file>