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C:\Users\Energy Stats\Documents\Github\ScottishEnergyStatsProcessing\Data Sources\Imports Exports\"/>
    </mc:Choice>
  </mc:AlternateContent>
  <xr:revisionPtr revIDLastSave="0" documentId="8_{D07DDFAD-411D-41ED-9F88-CF97EEEF2EEB}" xr6:coauthVersionLast="47" xr6:coauthVersionMax="47" xr10:uidLastSave="{00000000-0000-0000-0000-000000000000}"/>
  <bookViews>
    <workbookView xWindow="-108" yWindow="-108" windowWidth="23256" windowHeight="12576" xr2:uid="{00000000-000D-0000-FFFF-FFFF00000000}"/>
  </bookViews>
  <sheets>
    <sheet name="Cover Sheet" sheetId="9" r:id="rId1"/>
    <sheet name="Contents" sheetId="10" r:id="rId2"/>
    <sheet name="Commentary" sheetId="12" r:id="rId3"/>
    <sheet name="Notes" sheetId="11" r:id="rId4"/>
    <sheet name="Main Table" sheetId="3" r:id="rId5"/>
    <sheet name="Annual" sheetId="5" r:id="rId6"/>
    <sheet name="Quarter" sheetId="4" r:id="rId7"/>
    <sheet name="Calculation" sheetId="6" state="hidden" r:id="rId8"/>
  </sheets>
  <externalReferences>
    <externalReference r:id="rId9"/>
  </externalReferences>
  <definedNames>
    <definedName name="INPUT_BOX">'[1]Calculation (MM3)'!#REF!</definedName>
    <definedName name="_xlnm.Print_Area" localSheetId="4">'Main Table'!$A$1:$AB$21</definedName>
    <definedName name="t11_short">#REF!</definedName>
    <definedName name="t11full">#REF!</definedName>
    <definedName name="TABLE_4.1_No_footnotes">#REF!</definedName>
    <definedName name="table_8_full">#REF!</definedName>
    <definedName name="table_8_short">#REF!</definedName>
    <definedName name="table11_full">#REF!</definedName>
    <definedName name="table11_sh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R30" i="5" l="1"/>
  <c r="C30" i="5"/>
  <c r="D30" i="5"/>
  <c r="E30" i="5"/>
  <c r="F30" i="5"/>
  <c r="G30" i="5"/>
  <c r="H30" i="5"/>
  <c r="I30" i="5"/>
  <c r="J30" i="5"/>
  <c r="K30" i="5"/>
  <c r="L30" i="5"/>
  <c r="M30" i="5"/>
  <c r="N30" i="5"/>
  <c r="O30" i="5"/>
  <c r="P30" i="5"/>
  <c r="Q30" i="5"/>
  <c r="S30" i="5"/>
  <c r="T30" i="5"/>
  <c r="U30" i="5"/>
  <c r="V30" i="5"/>
  <c r="W30" i="5"/>
  <c r="X30" i="5"/>
  <c r="Y30" i="5"/>
  <c r="Z30" i="5"/>
  <c r="AA30" i="5"/>
  <c r="AB30" i="5"/>
  <c r="B30" i="5"/>
  <c r="D15" i="6" l="1"/>
  <c r="AI15" i="6" s="1"/>
  <c r="D12" i="6"/>
  <c r="AG12" i="6" s="1"/>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F11" i="6"/>
  <c r="AB29" i="5"/>
  <c r="AA29" i="5"/>
  <c r="Z29" i="5"/>
  <c r="Y29" i="5"/>
  <c r="X29" i="5"/>
  <c r="W29" i="5"/>
  <c r="V29" i="5"/>
  <c r="U29" i="5"/>
  <c r="T29" i="5"/>
  <c r="P29" i="5"/>
  <c r="O29" i="5"/>
  <c r="N29" i="5"/>
  <c r="M29" i="5"/>
  <c r="L29" i="5"/>
  <c r="K29" i="5"/>
  <c r="J29" i="5"/>
  <c r="I29" i="5"/>
  <c r="H29" i="5"/>
  <c r="G29" i="5"/>
  <c r="F29" i="5"/>
  <c r="E29" i="5"/>
  <c r="D29" i="5"/>
  <c r="C29" i="5"/>
  <c r="B29" i="5"/>
  <c r="AB28" i="5"/>
  <c r="AA28" i="5"/>
  <c r="Z28" i="5"/>
  <c r="Y28" i="5"/>
  <c r="X28" i="5"/>
  <c r="W28" i="5"/>
  <c r="V28" i="5"/>
  <c r="U28" i="5"/>
  <c r="T28" i="5"/>
  <c r="P28" i="5"/>
  <c r="O28" i="5"/>
  <c r="N28" i="5"/>
  <c r="M28" i="5"/>
  <c r="L28" i="5"/>
  <c r="K28" i="5"/>
  <c r="J28" i="5"/>
  <c r="I28" i="5"/>
  <c r="H28" i="5"/>
  <c r="G28" i="5"/>
  <c r="F28" i="5"/>
  <c r="E28" i="5"/>
  <c r="D28" i="5"/>
  <c r="C28" i="5"/>
  <c r="B28" i="5"/>
  <c r="AB27" i="5"/>
  <c r="AA27" i="5"/>
  <c r="Z27" i="5"/>
  <c r="Y27" i="5"/>
  <c r="X27" i="5"/>
  <c r="W27" i="5"/>
  <c r="V27" i="5"/>
  <c r="U27" i="5"/>
  <c r="T27" i="5"/>
  <c r="M27" i="5"/>
  <c r="L27" i="5"/>
  <c r="K27" i="5"/>
  <c r="J27" i="5"/>
  <c r="I27" i="5"/>
  <c r="H27" i="5"/>
  <c r="G27" i="5"/>
  <c r="F27" i="5"/>
  <c r="E27" i="5"/>
  <c r="D27" i="5"/>
  <c r="C27" i="5"/>
  <c r="B27" i="5"/>
  <c r="AB26" i="5"/>
  <c r="AA26" i="5"/>
  <c r="Z26" i="5"/>
  <c r="Y26" i="5"/>
  <c r="X26" i="5"/>
  <c r="W26" i="5"/>
  <c r="V26" i="5"/>
  <c r="U26" i="5"/>
  <c r="T26" i="5"/>
  <c r="M26" i="5"/>
  <c r="L26" i="5"/>
  <c r="K26" i="5"/>
  <c r="J26" i="5"/>
  <c r="I26" i="5"/>
  <c r="H26" i="5"/>
  <c r="G26" i="5"/>
  <c r="F26" i="5"/>
  <c r="E26" i="5"/>
  <c r="D26" i="5"/>
  <c r="C26" i="5"/>
  <c r="B26" i="5"/>
  <c r="AB25" i="5"/>
  <c r="AA25" i="5"/>
  <c r="Z25" i="5"/>
  <c r="Y25" i="5"/>
  <c r="X25" i="5"/>
  <c r="W25" i="5"/>
  <c r="V25" i="5"/>
  <c r="U25" i="5"/>
  <c r="T25" i="5"/>
  <c r="M25" i="5"/>
  <c r="L25" i="5"/>
  <c r="K25" i="5"/>
  <c r="J25" i="5"/>
  <c r="I25" i="5"/>
  <c r="H25" i="5"/>
  <c r="G25" i="5"/>
  <c r="F25" i="5"/>
  <c r="E25" i="5"/>
  <c r="D25" i="5"/>
  <c r="C25" i="5"/>
  <c r="B25" i="5"/>
  <c r="AB24" i="5"/>
  <c r="AA24" i="5"/>
  <c r="Z24" i="5"/>
  <c r="Y24" i="5"/>
  <c r="X24" i="5"/>
  <c r="W24" i="5"/>
  <c r="V24" i="5"/>
  <c r="U24" i="5"/>
  <c r="T24" i="5"/>
  <c r="M24" i="5"/>
  <c r="L24" i="5"/>
  <c r="K24" i="5"/>
  <c r="J24" i="5"/>
  <c r="I24" i="5"/>
  <c r="H24" i="5"/>
  <c r="G24" i="5"/>
  <c r="F24" i="5"/>
  <c r="E24" i="5"/>
  <c r="D24" i="5"/>
  <c r="C24" i="5"/>
  <c r="B24" i="5"/>
  <c r="AB23" i="5"/>
  <c r="AA23" i="5"/>
  <c r="Z23" i="5"/>
  <c r="Y23" i="5"/>
  <c r="X23" i="5"/>
  <c r="W23" i="5"/>
  <c r="V23" i="5"/>
  <c r="U23" i="5"/>
  <c r="T23" i="5"/>
  <c r="M23" i="5"/>
  <c r="L23" i="5"/>
  <c r="K23" i="5"/>
  <c r="J23" i="5"/>
  <c r="I23" i="5"/>
  <c r="H23" i="5"/>
  <c r="G23" i="5"/>
  <c r="F23" i="5"/>
  <c r="E23" i="5"/>
  <c r="D23" i="5"/>
  <c r="C23" i="5"/>
  <c r="B23" i="5"/>
  <c r="AB22" i="5"/>
  <c r="AA22" i="5"/>
  <c r="Z22" i="5"/>
  <c r="Y22" i="5"/>
  <c r="X22" i="5"/>
  <c r="W22" i="5"/>
  <c r="V22" i="5"/>
  <c r="U22" i="5"/>
  <c r="T22" i="5"/>
  <c r="M22" i="5"/>
  <c r="L22" i="5"/>
  <c r="K22" i="5"/>
  <c r="J22" i="5"/>
  <c r="I22" i="5"/>
  <c r="H22" i="5"/>
  <c r="G22" i="5"/>
  <c r="F22" i="5"/>
  <c r="E22" i="5"/>
  <c r="D22" i="5"/>
  <c r="C22" i="5"/>
  <c r="B22" i="5"/>
  <c r="AB21" i="5"/>
  <c r="AA21" i="5"/>
  <c r="Z21" i="5"/>
  <c r="Y21" i="5"/>
  <c r="X21" i="5"/>
  <c r="W21" i="5"/>
  <c r="V21" i="5"/>
  <c r="U21" i="5"/>
  <c r="T21" i="5"/>
  <c r="M21" i="5"/>
  <c r="L21" i="5"/>
  <c r="K21" i="5"/>
  <c r="J21" i="5"/>
  <c r="I21" i="5"/>
  <c r="H21" i="5"/>
  <c r="G21" i="5"/>
  <c r="F21" i="5"/>
  <c r="E21" i="5"/>
  <c r="D21" i="5"/>
  <c r="C21" i="5"/>
  <c r="B21" i="5"/>
  <c r="AB20" i="5"/>
  <c r="AA20" i="5"/>
  <c r="Z20" i="5"/>
  <c r="Y20" i="5"/>
  <c r="X20" i="5"/>
  <c r="W20" i="5"/>
  <c r="V20" i="5"/>
  <c r="U20" i="5"/>
  <c r="T20" i="5"/>
  <c r="J20" i="5"/>
  <c r="I20" i="5"/>
  <c r="H20" i="5"/>
  <c r="G20" i="5"/>
  <c r="F20" i="5"/>
  <c r="E20" i="5"/>
  <c r="D20" i="5"/>
  <c r="C20" i="5"/>
  <c r="B20" i="5"/>
  <c r="AB19" i="5"/>
  <c r="AA19" i="5"/>
  <c r="Z19" i="5"/>
  <c r="Y19" i="5"/>
  <c r="X19" i="5"/>
  <c r="W19" i="5"/>
  <c r="V19" i="5"/>
  <c r="U19" i="5"/>
  <c r="T19" i="5"/>
  <c r="G19" i="5"/>
  <c r="F19" i="5"/>
  <c r="E19" i="5"/>
  <c r="D19" i="5"/>
  <c r="C19" i="5"/>
  <c r="B19" i="5"/>
  <c r="AB18" i="5"/>
  <c r="AA18" i="5"/>
  <c r="Z18" i="5"/>
  <c r="Y18" i="5"/>
  <c r="X18" i="5"/>
  <c r="W18" i="5"/>
  <c r="V18" i="5"/>
  <c r="U18" i="5"/>
  <c r="T18" i="5"/>
  <c r="G18" i="5"/>
  <c r="F18" i="5"/>
  <c r="E18" i="5"/>
  <c r="D18" i="5"/>
  <c r="C18" i="5"/>
  <c r="B18" i="5"/>
  <c r="AB17" i="5"/>
  <c r="AA17" i="5"/>
  <c r="Z17" i="5"/>
  <c r="Y17" i="5"/>
  <c r="X17" i="5"/>
  <c r="W17" i="5"/>
  <c r="V17" i="5"/>
  <c r="U17" i="5"/>
  <c r="T17" i="5"/>
  <c r="G17" i="5"/>
  <c r="F17" i="5"/>
  <c r="E17" i="5"/>
  <c r="D17" i="5"/>
  <c r="C17" i="5"/>
  <c r="B17" i="5"/>
  <c r="AB16" i="5"/>
  <c r="AA16" i="5"/>
  <c r="Z16" i="5"/>
  <c r="Y16" i="5"/>
  <c r="X16" i="5"/>
  <c r="W16" i="5"/>
  <c r="V16" i="5"/>
  <c r="U16" i="5"/>
  <c r="T16" i="5"/>
  <c r="G16" i="5"/>
  <c r="F16" i="5"/>
  <c r="E16" i="5"/>
  <c r="D16" i="5"/>
  <c r="C16" i="5"/>
  <c r="B16" i="5"/>
  <c r="AB15" i="5"/>
  <c r="AA15" i="5"/>
  <c r="Z15" i="5"/>
  <c r="Y15" i="5"/>
  <c r="X15" i="5"/>
  <c r="W15" i="5"/>
  <c r="V15" i="5"/>
  <c r="U15" i="5"/>
  <c r="T15" i="5"/>
  <c r="G15" i="5"/>
  <c r="F15" i="5"/>
  <c r="E15" i="5"/>
  <c r="D15" i="5"/>
  <c r="C15" i="5"/>
  <c r="B15" i="5"/>
  <c r="AB14" i="5"/>
  <c r="AA14" i="5"/>
  <c r="Z14" i="5"/>
  <c r="Y14" i="5"/>
  <c r="X14" i="5"/>
  <c r="W14" i="5"/>
  <c r="V14" i="5"/>
  <c r="U14" i="5"/>
  <c r="T14" i="5"/>
  <c r="G14" i="5"/>
  <c r="F14" i="5"/>
  <c r="E14" i="5"/>
  <c r="D14" i="5"/>
  <c r="C14" i="5"/>
  <c r="B14" i="5"/>
  <c r="AB13" i="5"/>
  <c r="AA13" i="5"/>
  <c r="Z13" i="5"/>
  <c r="Y13" i="5"/>
  <c r="X13" i="5"/>
  <c r="W13" i="5"/>
  <c r="V13" i="5"/>
  <c r="U13" i="5"/>
  <c r="T13" i="5"/>
  <c r="G13" i="5"/>
  <c r="F13" i="5"/>
  <c r="E13" i="5"/>
  <c r="D13" i="5"/>
  <c r="C13" i="5"/>
  <c r="B13" i="5"/>
  <c r="AB12" i="5"/>
  <c r="AA12" i="5"/>
  <c r="Z12" i="5"/>
  <c r="Y12" i="5"/>
  <c r="X12" i="5"/>
  <c r="W12" i="5"/>
  <c r="V12" i="5"/>
  <c r="U12" i="5"/>
  <c r="T12" i="5"/>
  <c r="G12" i="5"/>
  <c r="F12" i="5"/>
  <c r="E12" i="5"/>
  <c r="D12" i="5"/>
  <c r="C12" i="5"/>
  <c r="B12" i="5"/>
  <c r="AB11" i="5"/>
  <c r="AA11" i="5"/>
  <c r="Z11" i="5"/>
  <c r="Y11" i="5"/>
  <c r="X11" i="5"/>
  <c r="W11" i="5"/>
  <c r="V11" i="5"/>
  <c r="U11" i="5"/>
  <c r="T11" i="5"/>
  <c r="G11" i="5"/>
  <c r="F11" i="5"/>
  <c r="E11" i="5"/>
  <c r="D11" i="5"/>
  <c r="C11" i="5"/>
  <c r="B11" i="5"/>
  <c r="Y10" i="5"/>
  <c r="X10" i="5"/>
  <c r="W10" i="5"/>
  <c r="V10" i="5"/>
  <c r="U10" i="5"/>
  <c r="T10" i="5"/>
  <c r="G10" i="5"/>
  <c r="F10" i="5"/>
  <c r="E10" i="5"/>
  <c r="D10" i="5"/>
  <c r="C10" i="5"/>
  <c r="B10" i="5"/>
  <c r="Y9" i="5"/>
  <c r="X9" i="5"/>
  <c r="W9" i="5"/>
  <c r="V9" i="5"/>
  <c r="U9" i="5"/>
  <c r="T9" i="5"/>
  <c r="G9" i="5"/>
  <c r="F9" i="5"/>
  <c r="E9" i="5"/>
  <c r="D9" i="5"/>
  <c r="C9" i="5"/>
  <c r="B9" i="5"/>
  <c r="V8" i="5"/>
  <c r="U8" i="5"/>
  <c r="T8" i="5"/>
  <c r="G8" i="5"/>
  <c r="F8" i="5"/>
  <c r="E8" i="5"/>
  <c r="D8" i="5"/>
  <c r="C8" i="5"/>
  <c r="B8" i="5"/>
  <c r="V7" i="5"/>
  <c r="U7" i="5"/>
  <c r="T7" i="5"/>
  <c r="G7" i="5"/>
  <c r="F7" i="5"/>
  <c r="E7" i="5"/>
  <c r="D7" i="5"/>
  <c r="C7" i="5"/>
  <c r="B7" i="5"/>
  <c r="T20" i="3"/>
  <c r="S20" i="3"/>
  <c r="R20" i="3"/>
  <c r="T10" i="3"/>
  <c r="S10" i="3"/>
  <c r="R10" i="3"/>
  <c r="AA9" i="3"/>
  <c r="G8" i="3"/>
  <c r="L8" i="3"/>
  <c r="F8" i="3"/>
  <c r="U8" i="3"/>
  <c r="T8" i="3"/>
  <c r="N8" i="3"/>
  <c r="O8" i="3"/>
  <c r="AC8" i="3"/>
  <c r="E8" i="3"/>
  <c r="D8" i="3"/>
  <c r="AA8" i="3"/>
  <c r="AB8" i="3"/>
  <c r="V8" i="3"/>
  <c r="W8" i="3"/>
  <c r="M8" i="3"/>
  <c r="K8" i="3"/>
  <c r="C8" i="3"/>
  <c r="I8" i="3"/>
  <c r="S8" i="3"/>
  <c r="Z8" i="3"/>
  <c r="H8" i="3"/>
  <c r="A8" i="3"/>
  <c r="Y8" i="3"/>
  <c r="J8" i="3"/>
  <c r="Q8" i="3"/>
  <c r="R8" i="3"/>
  <c r="P8" i="3"/>
  <c r="X8" i="3"/>
  <c r="J12" i="6" l="1"/>
  <c r="Z12" i="6"/>
  <c r="V12" i="6"/>
  <c r="L15" i="6"/>
  <c r="P15" i="6"/>
  <c r="Q15" i="6"/>
  <c r="X15" i="6"/>
  <c r="AD12" i="6"/>
  <c r="AH12" i="6"/>
  <c r="K12" i="6"/>
  <c r="AI12" i="6"/>
  <c r="Y15" i="6"/>
  <c r="N12" i="6"/>
  <c r="AB15" i="6"/>
  <c r="R12" i="6"/>
  <c r="G15" i="6"/>
  <c r="AF15" i="6"/>
  <c r="S12" i="6"/>
  <c r="I15" i="6"/>
  <c r="AG15" i="6"/>
  <c r="T15" i="6"/>
  <c r="D16" i="6"/>
  <c r="AC16" i="6" s="1"/>
  <c r="U15" i="6"/>
  <c r="AA12" i="6"/>
  <c r="M15" i="6"/>
  <c r="AC15" i="6"/>
  <c r="L12" i="6"/>
  <c r="T12" i="6"/>
  <c r="AB12" i="6"/>
  <c r="N15" i="6"/>
  <c r="AD15" i="6"/>
  <c r="V15" i="6"/>
  <c r="M12" i="6"/>
  <c r="U12" i="6"/>
  <c r="AC12" i="6"/>
  <c r="F15" i="6"/>
  <c r="O15" i="6"/>
  <c r="W15" i="6"/>
  <c r="AE15" i="6"/>
  <c r="O12" i="6"/>
  <c r="AE12" i="6"/>
  <c r="F12" i="6"/>
  <c r="P12" i="6"/>
  <c r="X12" i="6"/>
  <c r="AF12" i="6"/>
  <c r="J15" i="6"/>
  <c r="R15" i="6"/>
  <c r="Z15" i="6"/>
  <c r="AH15" i="6"/>
  <c r="W12" i="6"/>
  <c r="I12" i="6"/>
  <c r="Q12" i="6"/>
  <c r="Y12" i="6"/>
  <c r="K15" i="6"/>
  <c r="S15" i="6"/>
  <c r="AA15" i="6"/>
  <c r="AA10" i="3"/>
  <c r="T9" i="3"/>
  <c r="M9" i="3"/>
  <c r="W9" i="3"/>
  <c r="K9" i="3"/>
  <c r="C9" i="3"/>
  <c r="A9" i="3"/>
  <c r="F9" i="3"/>
  <c r="N9" i="3"/>
  <c r="O9" i="3"/>
  <c r="W11" i="3"/>
  <c r="D9" i="3"/>
  <c r="R9" i="3"/>
  <c r="P9" i="3"/>
  <c r="Y9" i="3"/>
  <c r="AC9" i="3"/>
  <c r="AB9" i="3"/>
  <c r="G9" i="3"/>
  <c r="Q9" i="3"/>
  <c r="E9" i="3"/>
  <c r="V9" i="3"/>
  <c r="Z9" i="3"/>
  <c r="H9" i="3"/>
  <c r="J9" i="3"/>
  <c r="S9" i="3"/>
  <c r="L9" i="3"/>
  <c r="U9" i="3"/>
  <c r="X9" i="3"/>
  <c r="I9" i="3"/>
  <c r="D10" i="3" l="1"/>
  <c r="P16" i="6"/>
  <c r="G16" i="6"/>
  <c r="O16" i="6"/>
  <c r="K16" i="6"/>
  <c r="L16" i="6"/>
  <c r="Y16" i="6"/>
  <c r="S16" i="6"/>
  <c r="V16" i="6"/>
  <c r="R16" i="6"/>
  <c r="X16" i="6"/>
  <c r="T16" i="6"/>
  <c r="F16" i="6"/>
  <c r="AB16" i="6"/>
  <c r="I16" i="6"/>
  <c r="W16" i="6"/>
  <c r="Q16" i="6"/>
  <c r="D17" i="6"/>
  <c r="V17" i="6" s="1"/>
  <c r="AF16" i="6"/>
  <c r="AG16" i="6"/>
  <c r="AA16" i="6"/>
  <c r="M16" i="6"/>
  <c r="AE16" i="6"/>
  <c r="AI16" i="6"/>
  <c r="U16" i="6"/>
  <c r="P10" i="3"/>
  <c r="L10" i="3"/>
  <c r="H10" i="3"/>
  <c r="AC10" i="3"/>
  <c r="M10" i="3"/>
  <c r="E10" i="3"/>
  <c r="AB10" i="3"/>
  <c r="X10" i="3"/>
  <c r="U10" i="3"/>
  <c r="AH16" i="6"/>
  <c r="Z16" i="6"/>
  <c r="AD16" i="6"/>
  <c r="N16" i="6"/>
  <c r="J16" i="6"/>
  <c r="Q10" i="3"/>
  <c r="G10" i="3"/>
  <c r="I10" i="3"/>
  <c r="K10" i="3"/>
  <c r="N10" i="3"/>
  <c r="C10" i="3"/>
  <c r="O10" i="3"/>
  <c r="Y10" i="3"/>
  <c r="Z10" i="3"/>
  <c r="V10" i="3"/>
  <c r="J10" i="3"/>
  <c r="W10" i="3"/>
  <c r="F10" i="3"/>
  <c r="X17" i="6"/>
  <c r="L11" i="3"/>
  <c r="B11" i="3"/>
  <c r="Q11" i="3"/>
  <c r="J11" i="3"/>
  <c r="N11" i="3"/>
  <c r="R11" i="3"/>
  <c r="K11" i="3"/>
  <c r="O11" i="3"/>
  <c r="AC11" i="3"/>
  <c r="U11" i="3"/>
  <c r="M11" i="3"/>
  <c r="P12" i="3"/>
  <c r="Z11" i="3"/>
  <c r="A11" i="3"/>
  <c r="I11" i="3"/>
  <c r="R12" i="3"/>
  <c r="X11" i="3"/>
  <c r="T11" i="3"/>
  <c r="P11" i="3"/>
  <c r="E11" i="3"/>
  <c r="AB11" i="3"/>
  <c r="F11" i="3"/>
  <c r="AA11" i="3"/>
  <c r="D11" i="3"/>
  <c r="G11" i="3"/>
  <c r="S11" i="3"/>
  <c r="Y11" i="3"/>
  <c r="V11" i="3"/>
  <c r="C11" i="3"/>
  <c r="H11" i="3"/>
  <c r="AD17" i="6" l="1"/>
  <c r="M17" i="6"/>
  <c r="Z17" i="6"/>
  <c r="K17" i="6"/>
  <c r="I17" i="6"/>
  <c r="AB17" i="6"/>
  <c r="AF17" i="6"/>
  <c r="S17" i="6"/>
  <c r="G17" i="6"/>
  <c r="AH17" i="6"/>
  <c r="AI17" i="6"/>
  <c r="O17" i="6"/>
  <c r="D18" i="6"/>
  <c r="Q18" i="6" s="1"/>
  <c r="R17" i="6"/>
  <c r="AA17" i="6"/>
  <c r="F17" i="6"/>
  <c r="Q17" i="6"/>
  <c r="P17" i="6"/>
  <c r="AG17" i="6"/>
  <c r="N17" i="6"/>
  <c r="AE17" i="6"/>
  <c r="Y17" i="6"/>
  <c r="AC17" i="6"/>
  <c r="L17" i="6"/>
  <c r="U17" i="6"/>
  <c r="W17" i="6"/>
  <c r="T17" i="6"/>
  <c r="J17" i="6"/>
  <c r="Q12" i="3"/>
  <c r="Y12" i="3"/>
  <c r="T12" i="3"/>
  <c r="AB12" i="3"/>
  <c r="AC12" i="3"/>
  <c r="N12" i="3"/>
  <c r="K13" i="3"/>
  <c r="C12" i="3"/>
  <c r="G12" i="3"/>
  <c r="V12" i="3"/>
  <c r="H12" i="3"/>
  <c r="J12" i="3"/>
  <c r="I12" i="3"/>
  <c r="D12" i="3"/>
  <c r="E12" i="3"/>
  <c r="AA12" i="3"/>
  <c r="X12" i="3"/>
  <c r="B12" i="3"/>
  <c r="O12" i="3"/>
  <c r="Z12" i="3"/>
  <c r="F12" i="3"/>
  <c r="S12" i="3"/>
  <c r="W12" i="3"/>
  <c r="K12" i="3"/>
  <c r="L12" i="3"/>
  <c r="U12" i="3"/>
  <c r="M12" i="3"/>
  <c r="Y18" i="6" l="1"/>
  <c r="AG18" i="6"/>
  <c r="D19" i="6"/>
  <c r="AG19" i="6" s="1"/>
  <c r="V18" i="6"/>
  <c r="S18" i="6"/>
  <c r="G18" i="6"/>
  <c r="R18" i="6"/>
  <c r="P18" i="6"/>
  <c r="Z18" i="6"/>
  <c r="AI18" i="6"/>
  <c r="X18" i="6"/>
  <c r="K18" i="6"/>
  <c r="M18" i="6"/>
  <c r="AF18" i="6"/>
  <c r="AH18" i="6"/>
  <c r="L18" i="6"/>
  <c r="AC18" i="6"/>
  <c r="AE18" i="6"/>
  <c r="T18" i="6"/>
  <c r="AD18" i="6"/>
  <c r="AA18" i="6"/>
  <c r="U18" i="6"/>
  <c r="O18" i="6"/>
  <c r="J18" i="6"/>
  <c r="F18" i="6"/>
  <c r="I18" i="6"/>
  <c r="N18" i="6"/>
  <c r="AB18" i="6"/>
  <c r="W18" i="6"/>
  <c r="Z19" i="6"/>
  <c r="V19" i="6"/>
  <c r="D20" i="6"/>
  <c r="AA13" i="3"/>
  <c r="R13" i="3"/>
  <c r="E13" i="3"/>
  <c r="V13" i="3"/>
  <c r="AC13" i="3"/>
  <c r="P13" i="3"/>
  <c r="H13" i="3"/>
  <c r="Z13" i="3"/>
  <c r="Y13" i="3"/>
  <c r="X13" i="3"/>
  <c r="G13" i="3"/>
  <c r="N13" i="3"/>
  <c r="C13" i="3"/>
  <c r="U13" i="3"/>
  <c r="M13" i="3"/>
  <c r="B13" i="3"/>
  <c r="AB13" i="3"/>
  <c r="S13" i="3"/>
  <c r="O13" i="3"/>
  <c r="AA14" i="3"/>
  <c r="T13" i="3"/>
  <c r="W13" i="3"/>
  <c r="Q13" i="3"/>
  <c r="L13" i="3"/>
  <c r="I13" i="3"/>
  <c r="P14" i="3"/>
  <c r="F13" i="3"/>
  <c r="T14" i="3"/>
  <c r="J13" i="3"/>
  <c r="D13" i="3"/>
  <c r="O19" i="6" l="1"/>
  <c r="X19" i="6"/>
  <c r="W19" i="6"/>
  <c r="S19" i="6"/>
  <c r="I19" i="6"/>
  <c r="T19" i="6"/>
  <c r="AB19" i="6"/>
  <c r="AI19" i="6"/>
  <c r="L19" i="6"/>
  <c r="K19" i="6"/>
  <c r="M19" i="6"/>
  <c r="Y19" i="6"/>
  <c r="N19" i="6"/>
  <c r="R19" i="6"/>
  <c r="AD19" i="6"/>
  <c r="AH19" i="6"/>
  <c r="P19" i="6"/>
  <c r="F19" i="6"/>
  <c r="Q19" i="6"/>
  <c r="AF19" i="6"/>
  <c r="U19" i="6"/>
  <c r="J19" i="6"/>
  <c r="AA19" i="6"/>
  <c r="G19" i="6"/>
  <c r="AC19" i="6"/>
  <c r="AE19" i="6"/>
  <c r="AC20" i="6"/>
  <c r="U20" i="6"/>
  <c r="M20" i="6"/>
  <c r="AI20" i="6"/>
  <c r="D21" i="6"/>
  <c r="AB20" i="6"/>
  <c r="T20" i="6"/>
  <c r="L20" i="6"/>
  <c r="AA20" i="6"/>
  <c r="S20" i="6"/>
  <c r="K20" i="6"/>
  <c r="AG20" i="6"/>
  <c r="Y20" i="6"/>
  <c r="Q20" i="6"/>
  <c r="I20" i="6"/>
  <c r="W20" i="6"/>
  <c r="F20" i="6"/>
  <c r="AF20" i="6"/>
  <c r="X20" i="6"/>
  <c r="P20" i="6"/>
  <c r="G20" i="6"/>
  <c r="AE20" i="6"/>
  <c r="O20" i="6"/>
  <c r="AD20" i="6"/>
  <c r="Z20" i="6"/>
  <c r="V20" i="6"/>
  <c r="R20" i="6"/>
  <c r="N20" i="6"/>
  <c r="J20" i="6"/>
  <c r="AH20" i="6"/>
  <c r="I14" i="3"/>
  <c r="J14" i="3"/>
  <c r="Z14" i="3"/>
  <c r="R14" i="3"/>
  <c r="P15" i="3"/>
  <c r="D14" i="3"/>
  <c r="AC15" i="3"/>
  <c r="H14" i="3"/>
  <c r="B14" i="3"/>
  <c r="E14" i="3"/>
  <c r="S14" i="3"/>
  <c r="J15" i="3"/>
  <c r="U14" i="3"/>
  <c r="AA15" i="3"/>
  <c r="Q14" i="3"/>
  <c r="B15" i="3"/>
  <c r="K14" i="3"/>
  <c r="Y14" i="3"/>
  <c r="N15" i="3"/>
  <c r="L15" i="3"/>
  <c r="L14" i="3"/>
  <c r="W15" i="3"/>
  <c r="W14" i="3"/>
  <c r="X15" i="3"/>
  <c r="X14" i="3"/>
  <c r="T15" i="3"/>
  <c r="Z15" i="3"/>
  <c r="F15" i="3"/>
  <c r="Y15" i="3"/>
  <c r="V14" i="3"/>
  <c r="F14" i="3"/>
  <c r="C15" i="3"/>
  <c r="O15" i="3"/>
  <c r="H15" i="3"/>
  <c r="M14" i="3"/>
  <c r="Q15" i="3"/>
  <c r="U15" i="3"/>
  <c r="G14" i="3"/>
  <c r="N14" i="3"/>
  <c r="D15" i="3"/>
  <c r="S15" i="3"/>
  <c r="M15" i="3"/>
  <c r="C14" i="3"/>
  <c r="O14" i="3"/>
  <c r="G15" i="3"/>
  <c r="R15" i="3"/>
  <c r="AC14" i="3"/>
  <c r="V15" i="3"/>
  <c r="AB15" i="3"/>
  <c r="E15" i="3"/>
  <c r="K15" i="3"/>
  <c r="I15" i="3"/>
  <c r="AB14" i="3"/>
  <c r="AE21" i="6" l="1"/>
  <c r="W21" i="6"/>
  <c r="O21" i="6"/>
  <c r="F21" i="6"/>
  <c r="U21" i="6"/>
  <c r="AD21" i="6"/>
  <c r="V21" i="6"/>
  <c r="N21" i="6"/>
  <c r="AC21" i="6"/>
  <c r="M21" i="6"/>
  <c r="AI21" i="6"/>
  <c r="AA21" i="6"/>
  <c r="S21" i="6"/>
  <c r="K21" i="6"/>
  <c r="Y21" i="6"/>
  <c r="I21" i="6"/>
  <c r="AH21" i="6"/>
  <c r="Z21" i="6"/>
  <c r="R21" i="6"/>
  <c r="J21" i="6"/>
  <c r="AG21" i="6"/>
  <c r="Q21" i="6"/>
  <c r="AF21" i="6"/>
  <c r="AB21" i="6"/>
  <c r="X21" i="6"/>
  <c r="T21" i="6"/>
  <c r="P21" i="6"/>
  <c r="D22" i="6"/>
  <c r="L21" i="6"/>
  <c r="G21" i="6"/>
  <c r="T16" i="3"/>
  <c r="M16" i="3"/>
  <c r="AA16" i="3"/>
  <c r="N16" i="3"/>
  <c r="G16" i="3"/>
  <c r="U16" i="3"/>
  <c r="P16" i="3"/>
  <c r="F16" i="3"/>
  <c r="Z16" i="3"/>
  <c r="J16" i="3"/>
  <c r="V16" i="3"/>
  <c r="Q16" i="3"/>
  <c r="O16" i="3"/>
  <c r="S16" i="3"/>
  <c r="I16" i="3"/>
  <c r="C16" i="3"/>
  <c r="E16" i="3"/>
  <c r="AC16" i="3"/>
  <c r="L16" i="3"/>
  <c r="D16" i="3"/>
  <c r="X16" i="3"/>
  <c r="B16" i="3"/>
  <c r="H16" i="3"/>
  <c r="W16" i="3"/>
  <c r="AB16" i="3"/>
  <c r="R16" i="3"/>
  <c r="K16" i="3"/>
  <c r="Y16" i="3"/>
  <c r="AG22" i="6" l="1"/>
  <c r="Y22" i="6"/>
  <c r="Q22" i="6"/>
  <c r="I22" i="6"/>
  <c r="W22" i="6"/>
  <c r="F22" i="6"/>
  <c r="AF22" i="6"/>
  <c r="X22" i="6"/>
  <c r="P22" i="6"/>
  <c r="G22" i="6"/>
  <c r="AE22" i="6"/>
  <c r="O22" i="6"/>
  <c r="AC22" i="6"/>
  <c r="U22" i="6"/>
  <c r="M22" i="6"/>
  <c r="AA22" i="6"/>
  <c r="K22" i="6"/>
  <c r="D23" i="6"/>
  <c r="AB22" i="6"/>
  <c r="T22" i="6"/>
  <c r="L22" i="6"/>
  <c r="AI22" i="6"/>
  <c r="S22" i="6"/>
  <c r="AH22" i="6"/>
  <c r="AD22" i="6"/>
  <c r="Z22" i="6"/>
  <c r="V22" i="6"/>
  <c r="R22" i="6"/>
  <c r="N22" i="6"/>
  <c r="J22" i="6"/>
  <c r="AA17" i="3"/>
  <c r="S17" i="3"/>
  <c r="P17" i="3"/>
  <c r="B17" i="3"/>
  <c r="C17" i="3"/>
  <c r="L17" i="3"/>
  <c r="G17" i="3"/>
  <c r="E17" i="3"/>
  <c r="J17" i="3"/>
  <c r="K17" i="3"/>
  <c r="F17" i="3"/>
  <c r="N17" i="3"/>
  <c r="T17" i="3"/>
  <c r="H17" i="3"/>
  <c r="I17" i="3"/>
  <c r="O17" i="3"/>
  <c r="AC17" i="3"/>
  <c r="M17" i="3"/>
  <c r="X17" i="3"/>
  <c r="Q17" i="3"/>
  <c r="W17" i="3"/>
  <c r="V17" i="3"/>
  <c r="Z17" i="3"/>
  <c r="Y17" i="3"/>
  <c r="D17" i="3"/>
  <c r="U17" i="3"/>
  <c r="AB17" i="3"/>
  <c r="R17" i="3"/>
  <c r="AI23" i="6" l="1"/>
  <c r="AA23" i="6"/>
  <c r="S23" i="6"/>
  <c r="K23" i="6"/>
  <c r="Y23" i="6"/>
  <c r="I23" i="6"/>
  <c r="AH23" i="6"/>
  <c r="Z23" i="6"/>
  <c r="R23" i="6"/>
  <c r="J23" i="6"/>
  <c r="AG23" i="6"/>
  <c r="Q23" i="6"/>
  <c r="AE23" i="6"/>
  <c r="W23" i="6"/>
  <c r="O23" i="6"/>
  <c r="F23" i="6"/>
  <c r="AC23" i="6"/>
  <c r="M23" i="6"/>
  <c r="AD23" i="6"/>
  <c r="V23" i="6"/>
  <c r="N23" i="6"/>
  <c r="U23" i="6"/>
  <c r="D24" i="6"/>
  <c r="AF23" i="6"/>
  <c r="G23" i="6"/>
  <c r="AB23" i="6"/>
  <c r="X23" i="6"/>
  <c r="T23" i="6"/>
  <c r="P23" i="6"/>
  <c r="L23" i="6"/>
  <c r="V18" i="3"/>
  <c r="C18" i="3"/>
  <c r="Q18" i="3"/>
  <c r="F18" i="3"/>
  <c r="S18" i="3"/>
  <c r="H18" i="3"/>
  <c r="M18" i="3"/>
  <c r="AB18" i="3"/>
  <c r="I18" i="3"/>
  <c r="Y18" i="3"/>
  <c r="G18" i="3"/>
  <c r="O18" i="3"/>
  <c r="T18" i="3"/>
  <c r="J18" i="3"/>
  <c r="Z18" i="3"/>
  <c r="AC18" i="3"/>
  <c r="L18" i="3"/>
  <c r="W18" i="3"/>
  <c r="B18" i="3"/>
  <c r="X18" i="3"/>
  <c r="K18" i="3"/>
  <c r="N18" i="3"/>
  <c r="U18" i="3"/>
  <c r="D18" i="3"/>
  <c r="E18" i="3"/>
  <c r="AA18" i="3"/>
  <c r="R18" i="3"/>
  <c r="P18" i="3"/>
  <c r="AI27" i="6" l="1"/>
  <c r="AA27" i="6"/>
  <c r="S27" i="6"/>
  <c r="K27" i="6"/>
  <c r="AG26" i="6"/>
  <c r="Y26" i="6"/>
  <c r="Q26" i="6"/>
  <c r="I26" i="6"/>
  <c r="AE25" i="6"/>
  <c r="W25" i="6"/>
  <c r="O25" i="6"/>
  <c r="AC24" i="6"/>
  <c r="U24" i="6"/>
  <c r="M24" i="6"/>
  <c r="Y27" i="6"/>
  <c r="Q27" i="6"/>
  <c r="AE26" i="6"/>
  <c r="O26" i="6"/>
  <c r="AC25" i="6"/>
  <c r="M25" i="6"/>
  <c r="AA24" i="6"/>
  <c r="K24" i="6"/>
  <c r="AF27" i="6"/>
  <c r="G27" i="6"/>
  <c r="V26" i="6"/>
  <c r="T25" i="6"/>
  <c r="Z24" i="6"/>
  <c r="AH27" i="6"/>
  <c r="Z27" i="6"/>
  <c r="R27" i="6"/>
  <c r="J27" i="6"/>
  <c r="AF26" i="6"/>
  <c r="X26" i="6"/>
  <c r="P26" i="6"/>
  <c r="G26" i="6"/>
  <c r="AD25" i="6"/>
  <c r="V25" i="6"/>
  <c r="N25" i="6"/>
  <c r="D25" i="6"/>
  <c r="AB24" i="6"/>
  <c r="T24" i="6"/>
  <c r="L24" i="6"/>
  <c r="AG27" i="6"/>
  <c r="I27" i="6"/>
  <c r="W26" i="6"/>
  <c r="U25" i="6"/>
  <c r="AI24" i="6"/>
  <c r="S24" i="6"/>
  <c r="X27" i="6"/>
  <c r="P27" i="6"/>
  <c r="AD26" i="6"/>
  <c r="N26" i="6"/>
  <c r="AB25" i="6"/>
  <c r="L25" i="6"/>
  <c r="AH24" i="6"/>
  <c r="AE27" i="6"/>
  <c r="W27" i="6"/>
  <c r="O27" i="6"/>
  <c r="AC26" i="6"/>
  <c r="U26" i="6"/>
  <c r="M26" i="6"/>
  <c r="AI25" i="6"/>
  <c r="AA25" i="6"/>
  <c r="S25" i="6"/>
  <c r="K25" i="6"/>
  <c r="AG24" i="6"/>
  <c r="Y24" i="6"/>
  <c r="Q24" i="6"/>
  <c r="I24" i="6"/>
  <c r="U27" i="6"/>
  <c r="M27" i="6"/>
  <c r="AA26" i="6"/>
  <c r="K26" i="6"/>
  <c r="Y25" i="6"/>
  <c r="I25" i="6"/>
  <c r="O24" i="6"/>
  <c r="AD27" i="6"/>
  <c r="V27" i="6"/>
  <c r="N27" i="6"/>
  <c r="AB26" i="6"/>
  <c r="T26" i="6"/>
  <c r="L26" i="6"/>
  <c r="AH25" i="6"/>
  <c r="Z25" i="6"/>
  <c r="R25" i="6"/>
  <c r="J25" i="6"/>
  <c r="AF24" i="6"/>
  <c r="X24" i="6"/>
  <c r="P24" i="6"/>
  <c r="G24" i="6"/>
  <c r="AC27" i="6"/>
  <c r="AI26" i="6"/>
  <c r="S26" i="6"/>
  <c r="AG25" i="6"/>
  <c r="Q25" i="6"/>
  <c r="AE24" i="6"/>
  <c r="W24" i="6"/>
  <c r="F24" i="6"/>
  <c r="AB27" i="6"/>
  <c r="X25" i="6"/>
  <c r="J24" i="6"/>
  <c r="T27" i="6"/>
  <c r="P25" i="6"/>
  <c r="L27" i="6"/>
  <c r="G25" i="6"/>
  <c r="AH26" i="6"/>
  <c r="AD24" i="6"/>
  <c r="AF25" i="6"/>
  <c r="Z26" i="6"/>
  <c r="V24" i="6"/>
  <c r="N24" i="6"/>
  <c r="R26" i="6"/>
  <c r="R24" i="6"/>
  <c r="J26" i="6"/>
  <c r="E19" i="3"/>
  <c r="P19" i="3"/>
  <c r="U19" i="3"/>
  <c r="D19" i="3"/>
  <c r="F19" i="3"/>
  <c r="W19" i="3"/>
  <c r="X19" i="3"/>
  <c r="AA19" i="3"/>
  <c r="N19" i="3"/>
  <c r="C19" i="3"/>
  <c r="J19" i="3"/>
  <c r="G19" i="3"/>
  <c r="S19" i="3"/>
  <c r="AB19" i="3"/>
  <c r="I19" i="3"/>
  <c r="O19" i="3"/>
  <c r="Q19" i="3"/>
  <c r="T19" i="3"/>
  <c r="V19" i="3"/>
  <c r="B19" i="3"/>
  <c r="K19" i="3"/>
  <c r="L19" i="3"/>
  <c r="Z19" i="3"/>
  <c r="M19" i="3"/>
  <c r="Y19" i="3"/>
  <c r="AC19" i="3"/>
  <c r="H19" i="3"/>
  <c r="R19" i="3"/>
  <c r="E20" i="3" l="1"/>
  <c r="W20" i="3"/>
  <c r="Q20" i="3"/>
  <c r="J20" i="3"/>
  <c r="Y20" i="3"/>
  <c r="M20" i="3"/>
  <c r="V20" i="3"/>
  <c r="H20" i="3"/>
  <c r="Z20" i="3"/>
  <c r="AB20" i="3"/>
  <c r="G20" i="3"/>
  <c r="D20" i="3"/>
  <c r="C20" i="3"/>
  <c r="U20" i="3"/>
  <c r="O20" i="3"/>
  <c r="L20" i="3"/>
  <c r="N20" i="3"/>
  <c r="P20" i="3"/>
  <c r="I20" i="3"/>
  <c r="K20" i="3"/>
  <c r="X20" i="3"/>
  <c r="AA20" i="3"/>
  <c r="F20" i="3"/>
  <c r="F25" i="6"/>
  <c r="D26" i="6"/>
  <c r="F26" i="6" l="1"/>
  <c r="D27" i="6"/>
  <c r="F27" i="6" s="1"/>
</calcChain>
</file>

<file path=xl/sharedStrings.xml><?xml version="1.0" encoding="utf-8"?>
<sst xmlns="http://schemas.openxmlformats.org/spreadsheetml/2006/main" count="1504" uniqueCount="155">
  <si>
    <t>France-UK</t>
  </si>
  <si>
    <t>Ireland-NI</t>
  </si>
  <si>
    <t>Netherlands-UK</t>
  </si>
  <si>
    <t>Ireland-Wales</t>
  </si>
  <si>
    <t>Imports</t>
  </si>
  <si>
    <t>Exports</t>
  </si>
  <si>
    <t>Total</t>
  </si>
  <si>
    <t>Imports/Exports</t>
  </si>
  <si>
    <t>Scotland-England</t>
  </si>
  <si>
    <t>England-Scotland</t>
  </si>
  <si>
    <t>Transfers</t>
  </si>
  <si>
    <t>NI-Scotland</t>
  </si>
  <si>
    <t>Scotland-NI</t>
  </si>
  <si>
    <t>Year</t>
  </si>
  <si>
    <t>Quarter</t>
  </si>
  <si>
    <t>Annual!</t>
  </si>
  <si>
    <t>Quarter!</t>
  </si>
  <si>
    <t>Contents</t>
  </si>
  <si>
    <t>Imports, exports and transfers of electricity</t>
  </si>
  <si>
    <t>electricitystatistics@beis.gov.uk</t>
  </si>
  <si>
    <t>Belgium-UK</t>
  </si>
  <si>
    <t>newsdesk@beis.gov.uk</t>
  </si>
  <si>
    <t>Scot-NI Net Transfer</t>
  </si>
  <si>
    <t>Net Imports</t>
  </si>
  <si>
    <t>Scot-Eng Net Transfer</t>
  </si>
  <si>
    <t>Norway-UK</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</si>
  <si>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</si>
  <si>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</si>
  <si>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</si>
  <si>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</si>
  <si>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</si>
  <si>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</si>
  <si>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</si>
  <si>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</si>
  <si>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</si>
  <si>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</si>
  <si>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</si>
  <si>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</si>
  <si>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(opens in a new window)</t>
  </si>
  <si>
    <t xml:space="preserve">Contact details </t>
  </si>
  <si>
    <t xml:space="preserve">Statistical enquiries </t>
  </si>
  <si>
    <t>Vanessa Martin</t>
  </si>
  <si>
    <t>020 7215 2995</t>
  </si>
  <si>
    <t xml:space="preserve">Media enquiries </t>
  </si>
  <si>
    <t>020 7215 1000</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</si>
  <si>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</si>
  <si>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</si>
  <si>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</si>
  <si>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</si>
  <si>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</si>
  <si>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</si>
  <si>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</si>
  <si>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</si>
  <si>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</si>
  <si>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</si>
  <si>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</si>
  <si>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 xml:space="preserve">This worksheet contains one table 
</t>
  </si>
  <si>
    <t xml:space="preserve">Note </t>
  </si>
  <si>
    <t>Description</t>
  </si>
  <si>
    <t>Note 1</t>
  </si>
  <si>
    <t>Note 2</t>
  </si>
  <si>
    <t xml:space="preserve">Note 3 </t>
  </si>
  <si>
    <t>Note 4</t>
  </si>
  <si>
    <t>Note 5</t>
  </si>
  <si>
    <t>Note 6</t>
  </si>
  <si>
    <t xml:space="preserve">Commentary </t>
  </si>
  <si>
    <t>Main table (GWh)</t>
  </si>
  <si>
    <t>Annual (GWh)</t>
  </si>
  <si>
    <t>Quarter (GWh)</t>
  </si>
  <si>
    <t>Main table in GWh</t>
  </si>
  <si>
    <t>Annual table data from 1998 to 2020, in GWh</t>
  </si>
  <si>
    <t>Calculations for shares of electricity supplied do not include pumped storage. See Energy Trends table 5.1 for a detailed breakdown of electricity supply.</t>
  </si>
  <si>
    <t>The IFA2 interconnector became operational in quarter 1 2021. Since then, the France-UK totals include imports and exports from both the IFA and IFA2 interconnectors. Before this, the import and export data is from IFA only.</t>
  </si>
  <si>
    <t>Data for the UK-Belgium interconnector has been included in this table since it became fully operational on 31st January 2019.</t>
  </si>
  <si>
    <t>The Western HVDC link between Scotland and Wales is included under transfers between Scotland and England, so as to reflect the separation of Scotland's electricity grid from England and Wales' grid.</t>
  </si>
  <si>
    <t>Per cent change [note 6]</t>
  </si>
  <si>
    <t>Table 5.6 Imports, exports and transfers of electricity main table (GWh)</t>
  </si>
  <si>
    <t>Some cells refer to notes which can be found on the notes worksheet</t>
  </si>
  <si>
    <t>Figures in this table are rounded to four decimal places. Therefore, totals may not equal the exact sum of their constituents.</t>
  </si>
  <si>
    <t>The symbol '[x]' indicates where data was not available</t>
  </si>
  <si>
    <t>Annual per cent change</t>
  </si>
  <si>
    <t>Exports 
(UK to France)</t>
  </si>
  <si>
    <t>Net imports
(France to UK)</t>
  </si>
  <si>
    <t>Imports
(Ireland to NI)</t>
  </si>
  <si>
    <t>Exports
(NI to Ireland)</t>
  </si>
  <si>
    <t>Net imports
(Ireland to NI)</t>
  </si>
  <si>
    <t>Ireland and Northern Ireland (NI)</t>
  </si>
  <si>
    <t>France and UK [note 2]</t>
  </si>
  <si>
    <t>Netherlands and UK</t>
  </si>
  <si>
    <t>Ireland and Wales</t>
  </si>
  <si>
    <t>Belgium and UK [note 3]</t>
  </si>
  <si>
    <t>Norway and UK [note 4]</t>
  </si>
  <si>
    <t>Imports
(Netherlands to UK)</t>
  </si>
  <si>
    <t>Exports
(UK to Netherlands)</t>
  </si>
  <si>
    <t>Net imports
(Netherlands to UK)</t>
  </si>
  <si>
    <t>Imports
(Ireland to Wales)</t>
  </si>
  <si>
    <t>Exports
(Wales to Ireland)</t>
  </si>
  <si>
    <t>Net imports
(Ireland to Wales)</t>
  </si>
  <si>
    <t>Imports
(Belgium to UK)</t>
  </si>
  <si>
    <t>Exports
(UK to Belgium)</t>
  </si>
  <si>
    <t>Net imports
(Belgium to UK)</t>
  </si>
  <si>
    <t>Imports
(Norway to UK)</t>
  </si>
  <si>
    <t>Exports
(UK to Norway)</t>
  </si>
  <si>
    <t>Net imports
(Norway to UK)</t>
  </si>
  <si>
    <t>UK total imports</t>
  </si>
  <si>
    <t>UK total exports</t>
  </si>
  <si>
    <t>UK total net imports</t>
  </si>
  <si>
    <t>Scotland and England [note 5]</t>
  </si>
  <si>
    <t>Transfers 
(Scotland to England)</t>
  </si>
  <si>
    <t>Transfers 
(England to Scotland)</t>
  </si>
  <si>
    <t>Net transfers 
(Scotland to England)</t>
  </si>
  <si>
    <t>Transfers 
(Scotland to NI)</t>
  </si>
  <si>
    <t>Net transfers 
(Scotland to NI)</t>
  </si>
  <si>
    <t>Transfers 
(NI to Scotland)</t>
  </si>
  <si>
    <t>[x]</t>
  </si>
  <si>
    <t>Some cells refer to notes which can be found on the notes worksheet. The symbol '[x]' indicates where data was not available.</t>
  </si>
  <si>
    <t>Imports 
(France to UK)</t>
  </si>
  <si>
    <t>This worksheet contains one table.</t>
  </si>
  <si>
    <t>Quarter 1</t>
  </si>
  <si>
    <t>Quarter 2</t>
  </si>
  <si>
    <t>Quarter 3</t>
  </si>
  <si>
    <t>Quarter 4</t>
  </si>
  <si>
    <t xml:space="preserve">This table contains supplementary information supporting electricity imports, exports and transfers data which are referred to in the data presented in this workbook </t>
  </si>
  <si>
    <t>This row refers to the percentage change between the most recent quarter and the same quarter a year earlier; the symbol '(+)' represents a positive percentage change greater than 100%.</t>
  </si>
  <si>
    <t xml:space="preserve">This spreadsheet forms part of the National Statistics publication Energy Trends produced by the Department for Business, Energy and Industrial Strategy (BEIS). 
The data presented is on UK imports, exports and transfers of electricity; monthly data are published a quarter in arrears in GWh. </t>
  </si>
  <si>
    <t>Table 5.6 imports, exports and transfers of electricity quarter 1 1998 to quarter 2 2021 (GWh)</t>
  </si>
  <si>
    <t>Imports 
(France to UK) [note 2]</t>
  </si>
  <si>
    <t>Exports 
(UK to France) [note 2]</t>
  </si>
  <si>
    <t>Net imports
(France to UK) [note 2]</t>
  </si>
  <si>
    <t>Imports
(Belgium to UK) [note 3]</t>
  </si>
  <si>
    <t>Exports
(UK to Belgium) [note 3]</t>
  </si>
  <si>
    <t>Net imports
(Belgium to UK) [note 3]</t>
  </si>
  <si>
    <t>Imports
(Norway to UK) [note 4]</t>
  </si>
  <si>
    <t>Exports
(UK to Norway) [note 4]</t>
  </si>
  <si>
    <t>Net imports
(Norway to UK) [note4]</t>
  </si>
  <si>
    <t>Transfers 
(Scotland to England) [note 5]</t>
  </si>
  <si>
    <t>Transfers 
(England to Scotland) [note 5]</t>
  </si>
  <si>
    <t>Net transfers 
(Scotland to England)[note 5]</t>
  </si>
  <si>
    <t>Table 5.6 imports, exports and transfers of electricity 1998 to 2020 (GWh)</t>
  </si>
  <si>
    <t>The UK-Norway interconnector became operational on 1st October 2021.</t>
  </si>
  <si>
    <t xml:space="preserve">(+)  </t>
  </si>
  <si>
    <t>In the latest three months</t>
  </si>
  <si>
    <t>2021 [provisional]</t>
  </si>
  <si>
    <t>Quarter 1 [provisional]</t>
  </si>
  <si>
    <r>
      <t xml:space="preserve">This data was published on </t>
    </r>
    <r>
      <rPr>
        <b/>
        <sz val="12"/>
        <color theme="1"/>
        <rFont val="Calibri"/>
        <family val="2"/>
        <scheme val="minor"/>
      </rPr>
      <t>Thursday 30th June 2022</t>
    </r>
    <r>
      <rPr>
        <sz val="12"/>
        <color theme="1"/>
        <rFont val="Calibri"/>
        <family val="2"/>
        <scheme val="minor"/>
      </rPr>
      <t xml:space="preserve">
The next publication date is </t>
    </r>
    <r>
      <rPr>
        <b/>
        <sz val="12"/>
        <color theme="1"/>
        <rFont val="Calibri"/>
        <family val="2"/>
        <scheme val="minor"/>
      </rPr>
      <t>Thursday 29th September 2022</t>
    </r>
  </si>
  <si>
    <r>
      <t xml:space="preserve">This spreadsheet contains quarterly data including </t>
    </r>
    <r>
      <rPr>
        <b/>
        <sz val="12"/>
        <color theme="1"/>
        <rFont val="Calibri"/>
        <family val="2"/>
        <scheme val="minor"/>
      </rPr>
      <t>new data for quarter 1 2022</t>
    </r>
  </si>
  <si>
    <r>
      <t xml:space="preserve">The revisions period is </t>
    </r>
    <r>
      <rPr>
        <b/>
        <sz val="12"/>
        <color theme="1"/>
        <rFont val="Calibri"/>
        <family val="2"/>
        <scheme val="minor"/>
      </rPr>
      <t>2020 and 2021</t>
    </r>
    <r>
      <rPr>
        <sz val="12"/>
        <color theme="1"/>
        <rFont val="Calibri"/>
        <family val="2"/>
        <scheme val="minor"/>
      </rPr>
      <t xml:space="preserve">
Revisions are due to updates from data suppliers or the receipt of data replacing estimates unless otherwise stated</t>
    </r>
  </si>
  <si>
    <t xml:space="preserve">The UK had total net imports in Quarter 1 2022 of 4.9 TWh. This is down 22 per cent relative to the same period a year ago, as electricity imports fell by 6.3 per cent to 6.6 TWh, while exports more than doubled to 1.6 TWh. The UK remained a net importer of electricity, as it has been since Quarter 2 2010.  The substantial increase in UK exports was driven by unusually high exports to France. </t>
  </si>
  <si>
    <t>Between Quarter 1 2021 and 2022, net electricity transfers from Scotland to England rose by 12 per cent to 5.9 TWh, as weather conditions were particularly favourable for Scottish renewables. Electricity transfers between Scotland and NI remained low, with net transfers from NI to Scotland totalling 0.07 TWh.</t>
  </si>
  <si>
    <t>Quarterly data from quarter 1 1998 to quarter 1 2022, in GWh</t>
  </si>
  <si>
    <t>Net imports fell with a small decrease in imports whilst exports more than doubled</t>
  </si>
  <si>
    <t>Unusually high exports to France led to a fall in net imports, while net imports from the Netherlands increased</t>
  </si>
  <si>
    <t>Quarter 1 2022 saw a second consecutive quarter of unusually high exports to France. Exports to France were 1.1 TWh in Quarter 1 2022, five times the value for Quarter 1 2021. At the same time, imports from France fell 70 per cent to 1.3 TWh. This came as French production was impacted by nuclear outages, meaning there was less electricity available in France to export to the UK and greater demand for imports.  French interconnector capacity also remained restricted, as the IFA interconnector continued operating at half capacity (1 GW). 
Net imports from the Netherlands were three times higher than the low baseline seen in Quarter 1 2021 when there were interconnector outages, but remained broadly level between Quarter 4 2021 and Quarter 1 2022 at 1.5 TWh. The North Sea Link (NSL) interconnector between the UK and Norway commenced operations during Quarter 4 2021 and has since been a net importer of electricity to the UK, with net imports totalling 1.7 GWh during Quarter 1 2022. Net electricity trading volumes between the UK and Ireland remained low during Quarter 1 2022, as net imports from Ireland to Wales totalled 0.2 TWh and net exports from Northern Ireland to Ireland totalled 0.2 TWh.</t>
  </si>
  <si>
    <t>Considerable increase in Scotland-England transfers but Scotland-NI transfers remain low</t>
  </si>
  <si>
    <t>Scotland and Northern Ireland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</si>
</sst>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 ;\-#,##0.00\ ;&quot;-&quot;\ "/>
    <numFmt numFmtId="165" formatCode="0;;;@"/>
    <numFmt numFmtId="166" formatCode="#,##0.00\ "/>
    <numFmt numFmtId="167" formatCode="0.0"/>
    <numFmt numFmtId="168" formatCode="#,##0.0_ ;\-#,##0.0\ "/>
    <numFmt numFmtId="169" formatCode="0.0%"/>
    <numFmt numFmtId="170" formatCode="#,##0.00000_ ;\-#,##0.00000\ "/>
    <numFmt numFmtId="171" formatCode="#,##0.0000_ ;\-#,##0.0000\ "/>
    <numFmt numFmtId="172" formatCode="0.000"/>
    <numFmt numFmtId="173" formatCode="#,##0.0\ ;\-#,##0.0\ ;&quot;-&quot;\ "/>
    <numFmt numFmtId="174" formatCode="_-* #,##0.0_-;\-* #,##0.0_-;_-* &quot;-&quot;??_-;_-@_-"/>
    <numFmt numFmtId="175" formatCode="\+0.0;\-0.0;0.0"/>
    <numFmt numFmtId="176" formatCode="#,##0.0\ ;\-#,##0.0\ ;&quot;[x]&quot;\ "/>
  </numFmts>
  <fonts count="41" x14ac:knownFonts="1">
    <font>
      <sz val="11"/>
      <color theme="1"/>
      <name val="Calibri"/>
      <family val="2"/>
      <scheme val="minor"/>
    </font>
    <font>
      <sz val="11"/>
      <color theme="1"/>
      <name val="Arial"/>
      <family val="2"/>
    </font>
    <font>
      <i/>
      <sz val="8.5"/>
      <name val="MS Sans Serif"/>
      <family val="2"/>
    </font>
    <font>
      <sz val="7"/>
      <name val="MS Sans Serif"/>
      <family val="2"/>
    </font>
    <font>
      <sz val="10"/>
      <name val="MS Sans Serif"/>
      <family val="2"/>
    </font>
    <font>
      <b/>
      <sz val="10"/>
      <name val="Arial"/>
      <family val="2"/>
    </font>
    <font>
      <sz val="12"/>
      <name val="Arial"/>
      <family val="2"/>
    </font>
    <font>
      <i/>
      <sz val="9"/>
      <name val="MS Sans Serif"/>
      <family val="2"/>
    </font>
    <font>
      <sz val="10"/>
      <name val="MS Sans Serif"/>
      <family val="2"/>
    </font>
    <font>
      <u/>
      <sz val="10"/>
      <color indexed="12"/>
      <name val="MS Sans Serif"/>
      <family val="2"/>
    </font>
    <font>
      <u/>
      <sz val="12"/>
      <color indexed="12"/>
      <name val="Arial"/>
      <family val="2"/>
    </font>
    <font>
      <u/>
      <sz val="12"/>
      <name val="Arial"/>
      <family val="2"/>
    </font>
    <font>
      <sz val="12"/>
      <name val="MS Sans Serif"/>
      <family val="2"/>
    </font>
    <font>
      <u/>
      <sz val="10"/>
      <color indexed="12"/>
      <name val="Arial"/>
      <family val="2"/>
    </font>
    <font>
      <sz val="10"/>
      <name val="Arial"/>
      <family val="2"/>
    </font>
    <font>
      <sz val="8"/>
      <name val="Calibri"/>
      <family val="2"/>
    </font>
    <font>
      <sz val="11"/>
      <color theme="1"/>
      <name val="Calibri"/>
      <family val="2"/>
      <scheme val="minor"/>
    </font>
    <font>
      <sz val="11"/>
      <color rgb="FFFF0000"/>
      <name val="Calibri"/>
      <family val="2"/>
      <scheme val="minor"/>
    </font>
    <font>
      <sz val="10"/>
      <color theme="1"/>
      <name val="MS Sans Serif"/>
      <family val="2"/>
    </font>
    <font>
      <sz val="8"/>
      <color theme="1"/>
      <name val="MS Sans Serif"/>
      <family val="2"/>
    </font>
    <font>
      <sz val="9"/>
      <color theme="1"/>
      <name val="MS Sans Serif"/>
      <family val="2"/>
    </font>
    <font>
      <sz val="9"/>
      <color theme="1"/>
      <name val="Arial"/>
      <family val="2"/>
    </font>
    <font>
      <sz val="9"/>
      <color rgb="FFFF0000"/>
      <name val="MS Sans Serif"/>
      <family val="2"/>
    </font>
    <font>
      <sz val="8"/>
      <color theme="1"/>
      <name val="Arial"/>
      <family val="2"/>
    </font>
    <font>
      <sz val="10"/>
      <color theme="1"/>
      <name val="Arial"/>
      <family val="2"/>
    </font>
    <font>
      <sz val="10"/>
      <color rgb="FFFF0000"/>
      <name val="Arial"/>
      <family val="2"/>
    </font>
    <font>
      <b/>
      <sz val="10"/>
      <color theme="1"/>
      <name val="Arial"/>
      <family val="2"/>
    </font>
    <font>
      <b/>
      <sz val="9"/>
      <color theme="1"/>
      <name val="Arial"/>
      <family val="2"/>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b/>
      <sz val="12"/>
      <name val="Calibri"/>
      <family val="2"/>
      <scheme val="minor"/>
    </font>
    <font>
      <sz val="12"/>
      <name val="Calibri"/>
      <family val="2"/>
      <scheme val="minor"/>
    </font>
    <font>
      <sz val="12"/>
      <color indexed="8"/>
      <name val="Calibri"/>
      <family val="2"/>
      <scheme val="minor"/>
    </font>
    <font>
      <b/>
      <sz val="14"/>
      <color theme="1"/>
      <name val="Calibri"/>
      <family val="2"/>
      <scheme val="minor"/>
    </font>
    <font>
      <sz val="14"/>
      <color rgb="FF111111"/>
      <name val="Arial"/>
      <family val="2"/>
    </font>
  </fonts>
  <fills count="5">
    <fill>
      <patternFill patternType="none"/>
    </fill>
    <fill>
      <patternFill patternType="gray125"/>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s>
  <cellStyleXfs count="14">
    <xf numFmtId="0" fontId="0" fillId="0" borderId="0"/>
    <xf numFmtId="43" fontId="16" fillId="0" borderId="0" applyFont="0" applyFill="0" applyBorder="0" applyAlignment="0" applyProtection="0"/>
    <xf numFmtId="0" fontId="9"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8" fillId="0" borderId="0"/>
    <xf numFmtId="0" fontId="14" fillId="0" borderId="0"/>
    <xf numFmtId="9" fontId="16" fillId="0" borderId="0" applyFont="0" applyFill="0" applyBorder="0" applyAlignment="0" applyProtection="0"/>
    <xf numFmtId="0" fontId="28" fillId="0" borderId="0" applyNumberFormat="0" applyFill="0" applyProtection="0">
      <alignment vertical="center"/>
    </xf>
    <xf numFmtId="0" fontId="29" fillId="0" borderId="0">
      <alignment vertical="center" wrapText="1"/>
    </xf>
    <xf numFmtId="0" fontId="30" fillId="0" borderId="0" applyNumberFormat="0" applyFill="0" applyProtection="0"/>
    <xf numFmtId="0" fontId="3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34" fillId="0" borderId="0" applyNumberFormat="0" applyFill="0" applyProtection="0"/>
    <xf numFmtId="0" fontId="35" fillId="0" borderId="0"/>
  </cellStyleXfs>
  <cellXfs count="165">
    <xf numFmtId="0" fontId="0" fillId="0" borderId="0" xfId="0"/>
    <xf numFmtId="0" fontId="5" fillId="0" borderId="0" xfId="0" applyFont="1"/>
    <xf numFmtId="0" fontId="0" fillId="0" borderId="0" xfId="0"/>
    <xf numFmtId="1" fontId="14" fillId="0" borderId="0" xfId="0" applyNumberFormat="1" applyFont="1"/>
    <xf numFmtId="1" fontId="25" fillId="0" borderId="0" xfId="0" applyNumberFormat="1" applyFont="1"/>
    <xf numFmtId="0" fontId="24" fillId="0" borderId="0" xfId="0" applyFont="1"/>
    <xf numFmtId="0" fontId="24" fillId="2" borderId="8" xfId="0" applyFont="1" applyFill="1" applyBorder="1"/>
    <xf numFmtId="0" fontId="24" fillId="2" borderId="9" xfId="0" applyFont="1" applyFill="1" applyBorder="1"/>
    <xf numFmtId="0" fontId="24" fillId="2" borderId="10" xfId="0" applyFont="1" applyFill="1" applyBorder="1"/>
    <xf numFmtId="0" fontId="24" fillId="2" borderId="11" xfId="0" applyFont="1" applyFill="1" applyBorder="1"/>
    <xf numFmtId="0" fontId="14" fillId="0" borderId="0" xfId="0" applyFont="1"/>
    <xf numFmtId="0" fontId="14" fillId="0" borderId="5" xfId="0" applyFont="1" applyBorder="1"/>
    <xf numFmtId="0" fontId="25" fillId="0" borderId="0" xfId="0" applyFont="1"/>
    <xf numFmtId="3" fontId="26" fillId="3" borderId="0" xfId="0" applyNumberFormat="1" applyFont="1" applyFill="1"/>
    <xf numFmtId="3" fontId="14" fillId="0" borderId="0" xfId="0" applyNumberFormat="1" applyFont="1" applyAlignment="1">
      <alignment horizontal="center"/>
    </xf>
    <xf numFmtId="3" fontId="14" fillId="0" borderId="2" xfId="0" applyNumberFormat="1" applyFont="1" applyBorder="1" applyAlignment="1">
      <alignment horizontal="center"/>
    </xf>
    <xf numFmtId="3" fontId="24" fillId="0" borderId="0" xfId="0" applyNumberFormat="1" applyFont="1"/>
    <xf numFmtId="0" fontId="14" fillId="0" borderId="0" xfId="0" applyFont="1" applyAlignment="1">
      <alignment horizontal="center"/>
    </xf>
    <xf numFmtId="0" fontId="25" fillId="0" borderId="2" xfId="0" applyFont="1" applyBorder="1"/>
    <xf numFmtId="0" fontId="26" fillId="3" borderId="0" xfId="0" applyFont="1" applyFill="1"/>
    <xf numFmtId="0" fontId="24" fillId="0" borderId="2" xfId="0" applyFont="1" applyBorder="1"/>
    <xf numFmtId="0" fontId="28" fillId="0" borderId="0" xfId="7" applyAlignment="1">
      <alignment vertical="center" wrapText="1"/>
    </xf>
    <xf numFmtId="0" fontId="29" fillId="0" borderId="0" xfId="8">
      <alignment vertical="center" wrapText="1"/>
    </xf>
    <xf numFmtId="0" fontId="29" fillId="0" borderId="0" xfId="8" applyAlignment="1">
      <alignment vertical="center"/>
    </xf>
    <xf numFmtId="0" fontId="30" fillId="0" borderId="0" xfId="9"/>
    <xf numFmtId="0" fontId="33" fillId="0" borderId="0" xfId="10" applyAlignment="1" applyProtection="1">
      <alignment vertical="center"/>
    </xf>
    <xf numFmtId="0" fontId="28" fillId="0" borderId="0" xfId="7">
      <alignment vertical="center"/>
    </xf>
    <xf numFmtId="0" fontId="35" fillId="0" borderId="0" xfId="13"/>
    <xf numFmtId="0" fontId="30" fillId="0" borderId="0" xfId="9" applyFill="1"/>
    <xf numFmtId="0" fontId="28" fillId="0" borderId="0" xfId="7" applyFill="1" applyAlignment="1">
      <alignment vertical="center" wrapText="1"/>
    </xf>
    <xf numFmtId="0" fontId="29" fillId="0" borderId="0" xfId="8" applyFill="1">
      <alignment vertical="center" wrapText="1"/>
    </xf>
    <xf numFmtId="0" fontId="29" fillId="0" borderId="0" xfId="8" applyFill="1" applyAlignment="1">
      <alignment vertical="center"/>
    </xf>
    <xf numFmtId="0" fontId="30" fillId="0" borderId="0" xfId="9" applyFill="1" applyAlignment="1">
      <alignment wrapText="1"/>
    </xf>
    <xf numFmtId="0" fontId="31" fillId="0" borderId="0" xfId="8" applyFont="1" applyFill="1" applyAlignment="1">
      <alignment vertical="center"/>
    </xf>
    <xf numFmtId="0" fontId="33" fillId="0" borderId="0" xfId="10" applyFill="1" applyAlignment="1" applyProtection="1">
      <alignment vertical="center" wrapText="1"/>
    </xf>
    <xf numFmtId="0" fontId="33" fillId="0" borderId="0" xfId="11" applyFont="1" applyFill="1" applyAlignment="1" applyProtection="1">
      <alignment vertical="center" wrapText="1"/>
    </xf>
    <xf numFmtId="0" fontId="6" fillId="0" borderId="0" xfId="0" applyFont="1" applyFill="1"/>
    <xf numFmtId="0" fontId="10" fillId="0" borderId="0" xfId="11" applyFont="1" applyFill="1" applyAlignment="1" applyProtection="1"/>
    <xf numFmtId="0" fontId="29" fillId="0" borderId="0" xfId="8" applyFill="1" applyAlignment="1">
      <alignment horizontal="left" vertical="center"/>
    </xf>
    <xf numFmtId="0" fontId="34" fillId="0" borderId="0" xfId="12" applyFill="1"/>
    <xf numFmtId="0" fontId="11" fillId="0" borderId="0" xfId="0" applyFont="1" applyFill="1"/>
    <xf numFmtId="0" fontId="33" fillId="0" borderId="0" xfId="10" applyFill="1" applyAlignment="1" applyProtection="1">
      <alignment vertical="center"/>
    </xf>
    <xf numFmtId="0" fontId="29" fillId="0" borderId="0" xfId="8" applyFill="1" applyAlignment="1">
      <alignment wrapText="1"/>
    </xf>
    <xf numFmtId="0" fontId="28" fillId="0" borderId="0" xfId="7" applyFill="1">
      <alignment vertical="center"/>
    </xf>
    <xf numFmtId="0" fontId="0" fillId="0" borderId="0" xfId="0" applyFill="1"/>
    <xf numFmtId="0" fontId="0" fillId="0" borderId="0" xfId="0" applyFill="1" applyBorder="1"/>
    <xf numFmtId="171" fontId="0" fillId="0" borderId="0" xfId="0" applyNumberFormat="1" applyFill="1" applyBorder="1"/>
    <xf numFmtId="0" fontId="3" fillId="0" borderId="0" xfId="0" applyFont="1" applyFill="1"/>
    <xf numFmtId="169" fontId="3" fillId="0" borderId="0" xfId="6" applyNumberFormat="1" applyFont="1" applyFill="1" applyBorder="1"/>
    <xf numFmtId="9" fontId="3" fillId="0" borderId="0" xfId="6" applyFont="1" applyFill="1" applyBorder="1"/>
    <xf numFmtId="170" fontId="0" fillId="0" borderId="0" xfId="0" applyNumberFormat="1" applyFill="1" applyBorder="1"/>
    <xf numFmtId="164" fontId="0" fillId="0" borderId="0" xfId="0" applyNumberFormat="1" applyFill="1"/>
    <xf numFmtId="167" fontId="17" fillId="0" borderId="0" xfId="0" applyNumberFormat="1" applyFont="1" applyFill="1"/>
    <xf numFmtId="172" fontId="17" fillId="0" borderId="0" xfId="6" applyNumberFormat="1" applyFont="1" applyFill="1"/>
    <xf numFmtId="169" fontId="17" fillId="0" borderId="0" xfId="6" applyNumberFormat="1" applyFont="1" applyFill="1"/>
    <xf numFmtId="9" fontId="17" fillId="0" borderId="0" xfId="6" applyFont="1" applyFill="1"/>
    <xf numFmtId="2" fontId="16" fillId="0" borderId="0" xfId="6" applyNumberFormat="1" applyFill="1"/>
    <xf numFmtId="9" fontId="17" fillId="0" borderId="0" xfId="0" applyNumberFormat="1" applyFont="1" applyFill="1"/>
    <xf numFmtId="169" fontId="17" fillId="0" borderId="0" xfId="0" applyNumberFormat="1" applyFont="1" applyFill="1"/>
    <xf numFmtId="0" fontId="3" fillId="0" borderId="0" xfId="0" applyFont="1" applyFill="1" applyBorder="1"/>
    <xf numFmtId="0" fontId="7" fillId="0" borderId="0" xfId="0" applyFont="1" applyFill="1" applyBorder="1" applyAlignment="1">
      <alignment horizontal="left" vertical="center"/>
    </xf>
    <xf numFmtId="0" fontId="7" fillId="0" borderId="0" xfId="0" applyFont="1" applyFill="1" applyBorder="1" applyAlignment="1">
      <alignment horizontal="right" vertical="center"/>
    </xf>
    <xf numFmtId="9" fontId="2" fillId="0" borderId="0" xfId="6" applyFont="1" applyFill="1" applyBorder="1" applyAlignment="1">
      <alignment horizontal="right" vertical="center"/>
    </xf>
    <xf numFmtId="169" fontId="2" fillId="0" borderId="0" xfId="6" applyNumberFormat="1" applyFont="1" applyFill="1" applyBorder="1" applyAlignment="1">
      <alignment horizontal="right" vertical="center"/>
    </xf>
    <xf numFmtId="168" fontId="12" fillId="0" borderId="0" xfId="0" applyNumberFormat="1" applyFont="1" applyFill="1" applyBorder="1"/>
    <xf numFmtId="167" fontId="2" fillId="0" borderId="0" xfId="6" applyNumberFormat="1" applyFont="1" applyFill="1" applyBorder="1" applyAlignment="1">
      <alignment horizontal="right" vertical="center"/>
    </xf>
    <xf numFmtId="1" fontId="2" fillId="0" borderId="0" xfId="6" applyNumberFormat="1" applyFont="1" applyFill="1" applyBorder="1" applyAlignment="1">
      <alignment horizontal="right" vertical="center"/>
    </xf>
    <xf numFmtId="171" fontId="0" fillId="0" borderId="0" xfId="0" applyNumberFormat="1" applyFont="1" applyFill="1" applyBorder="1"/>
    <xf numFmtId="0" fontId="36" fillId="0" borderId="0" xfId="0" applyFont="1" applyFill="1" applyBorder="1" applyAlignment="1">
      <alignment horizontal="left" vertical="center" wrapText="1"/>
    </xf>
    <xf numFmtId="0" fontId="36" fillId="0" borderId="0" xfId="0" applyFont="1" applyFill="1" applyBorder="1" applyAlignment="1">
      <alignment horizontal="left" vertical="center"/>
    </xf>
    <xf numFmtId="173" fontId="38" fillId="0" borderId="0" xfId="0" applyNumberFormat="1" applyFont="1" applyFill="1" applyBorder="1" applyAlignment="1">
      <alignment horizontal="right" vertical="center"/>
    </xf>
    <xf numFmtId="0" fontId="29" fillId="0" borderId="6" xfId="0" applyFont="1" applyFill="1" applyBorder="1"/>
    <xf numFmtId="0" fontId="36" fillId="0" borderId="2" xfId="0" applyFont="1" applyFill="1" applyBorder="1" applyAlignment="1">
      <alignment horizontal="left" vertical="center" wrapText="1"/>
    </xf>
    <xf numFmtId="0" fontId="37" fillId="0" borderId="2" xfId="0" applyFont="1" applyFill="1" applyBorder="1" applyAlignment="1">
      <alignment horizontal="left" vertical="center"/>
    </xf>
    <xf numFmtId="0" fontId="37" fillId="4" borderId="2" xfId="0" applyFont="1" applyFill="1" applyBorder="1" applyAlignment="1">
      <alignment horizontal="left" vertical="center"/>
    </xf>
    <xf numFmtId="175" fontId="37" fillId="4" borderId="0" xfId="6" applyNumberFormat="1" applyFont="1" applyFill="1" applyBorder="1" applyAlignment="1">
      <alignment horizontal="right" vertical="center"/>
    </xf>
    <xf numFmtId="0" fontId="29" fillId="0" borderId="3" xfId="0" applyFont="1" applyFill="1" applyBorder="1" applyAlignment="1">
      <alignment horizontal="center"/>
    </xf>
    <xf numFmtId="0" fontId="29" fillId="0" borderId="7" xfId="0" applyFont="1" applyFill="1" applyBorder="1"/>
    <xf numFmtId="3" fontId="36" fillId="0" borderId="7" xfId="0" applyNumberFormat="1" applyFont="1" applyFill="1" applyBorder="1" applyAlignment="1">
      <alignment horizontal="center" vertical="center"/>
    </xf>
    <xf numFmtId="0" fontId="36" fillId="0" borderId="7" xfId="0" applyFont="1" applyFill="1" applyBorder="1" applyAlignment="1">
      <alignment horizontal="center" vertical="center"/>
    </xf>
    <xf numFmtId="3" fontId="36" fillId="0" borderId="5" xfId="0" applyNumberFormat="1" applyFont="1" applyFill="1" applyBorder="1" applyAlignment="1">
      <alignment horizontal="center" vertical="center" wrapText="1"/>
    </xf>
    <xf numFmtId="0" fontId="37" fillId="0" borderId="1" xfId="0" applyFont="1" applyFill="1" applyBorder="1" applyAlignment="1">
      <alignment horizontal="right" wrapText="1"/>
    </xf>
    <xf numFmtId="3" fontId="36" fillId="0" borderId="1" xfId="0" applyNumberFormat="1" applyFont="1" applyFill="1" applyBorder="1" applyAlignment="1">
      <alignment horizontal="right" wrapText="1"/>
    </xf>
    <xf numFmtId="3" fontId="37" fillId="0" borderId="1" xfId="0" applyNumberFormat="1" applyFont="1" applyFill="1" applyBorder="1" applyAlignment="1">
      <alignment horizontal="right" wrapText="1"/>
    </xf>
    <xf numFmtId="0" fontId="37" fillId="0" borderId="3" xfId="0" applyFont="1" applyFill="1" applyBorder="1" applyAlignment="1">
      <alignment horizontal="right" wrapText="1"/>
    </xf>
    <xf numFmtId="0" fontId="29" fillId="0" borderId="5" xfId="0" applyFont="1" applyFill="1" applyBorder="1"/>
    <xf numFmtId="0" fontId="32" fillId="0" borderId="6" xfId="0" applyFont="1" applyFill="1" applyBorder="1" applyAlignment="1">
      <alignment horizontal="center"/>
    </xf>
    <xf numFmtId="3" fontId="36" fillId="0" borderId="5" xfId="0" applyNumberFormat="1" applyFont="1" applyFill="1" applyBorder="1" applyAlignment="1">
      <alignment horizontal="center" vertical="center"/>
    </xf>
    <xf numFmtId="0" fontId="37" fillId="0" borderId="12" xfId="0" applyFont="1" applyFill="1" applyBorder="1" applyAlignment="1">
      <alignment horizontal="right" wrapText="1"/>
    </xf>
    <xf numFmtId="173" fontId="38" fillId="0" borderId="4" xfId="0" applyNumberFormat="1" applyFont="1" applyFill="1" applyBorder="1" applyAlignment="1">
      <alignment horizontal="right" vertical="center"/>
    </xf>
    <xf numFmtId="173" fontId="38" fillId="0" borderId="2" xfId="0" applyNumberFormat="1" applyFont="1" applyFill="1" applyBorder="1" applyAlignment="1">
      <alignment horizontal="right" vertical="center"/>
    </xf>
    <xf numFmtId="175" fontId="37" fillId="4" borderId="4" xfId="6" applyNumberFormat="1" applyFont="1" applyFill="1" applyBorder="1" applyAlignment="1">
      <alignment horizontal="right" vertical="center"/>
    </xf>
    <xf numFmtId="175" fontId="37" fillId="4" borderId="2" xfId="6" applyNumberFormat="1" applyFont="1" applyFill="1" applyBorder="1" applyAlignment="1">
      <alignment horizontal="right" vertical="center"/>
    </xf>
    <xf numFmtId="0" fontId="32" fillId="0" borderId="6" xfId="0" applyFont="1" applyFill="1" applyBorder="1"/>
    <xf numFmtId="176" fontId="38" fillId="0" borderId="4" xfId="0" applyNumberFormat="1" applyFont="1" applyFill="1" applyBorder="1" applyAlignment="1">
      <alignment horizontal="right" vertical="center"/>
    </xf>
    <xf numFmtId="0" fontId="36" fillId="0" borderId="12" xfId="0" applyFont="1" applyFill="1" applyBorder="1" applyAlignment="1">
      <alignment horizontal="right" wrapText="1"/>
    </xf>
    <xf numFmtId="0" fontId="36" fillId="0" borderId="3" xfId="0" applyFont="1" applyFill="1" applyBorder="1" applyAlignment="1">
      <alignment horizontal="right" wrapText="1"/>
    </xf>
    <xf numFmtId="3" fontId="37" fillId="0" borderId="12" xfId="0" applyNumberFormat="1" applyFont="1" applyFill="1" applyBorder="1" applyAlignment="1">
      <alignment horizontal="right" wrapText="1"/>
    </xf>
    <xf numFmtId="173" fontId="38" fillId="0" borderId="6" xfId="0" applyNumberFormat="1" applyFont="1" applyFill="1" applyBorder="1" applyAlignment="1">
      <alignment horizontal="right" vertical="center"/>
    </xf>
    <xf numFmtId="173" fontId="38" fillId="0" borderId="7" xfId="0" applyNumberFormat="1" applyFont="1" applyFill="1" applyBorder="1" applyAlignment="1">
      <alignment horizontal="right" vertical="center"/>
    </xf>
    <xf numFmtId="3" fontId="36" fillId="0" borderId="5" xfId="0" applyNumberFormat="1" applyFont="1" applyFill="1" applyBorder="1" applyAlignment="1">
      <alignment horizontal="right" vertical="center"/>
    </xf>
    <xf numFmtId="43" fontId="20" fillId="0" borderId="0" xfId="1" applyFont="1" applyFill="1" applyBorder="1"/>
    <xf numFmtId="9" fontId="20" fillId="0" borderId="0" xfId="6" applyFont="1" applyFill="1" applyBorder="1"/>
    <xf numFmtId="174" fontId="20" fillId="0" borderId="0" xfId="1" applyNumberFormat="1" applyFont="1" applyFill="1" applyBorder="1"/>
    <xf numFmtId="169" fontId="20" fillId="0" borderId="0" xfId="6" applyNumberFormat="1" applyFont="1" applyFill="1" applyBorder="1"/>
    <xf numFmtId="43" fontId="22" fillId="0" borderId="0" xfId="1" applyFont="1" applyFill="1" applyBorder="1"/>
    <xf numFmtId="0" fontId="29" fillId="0" borderId="1" xfId="0" applyFont="1" applyFill="1" applyBorder="1"/>
    <xf numFmtId="0" fontId="37" fillId="4" borderId="0" xfId="0" applyFont="1" applyFill="1" applyBorder="1" applyAlignment="1">
      <alignment horizontal="left" vertical="center"/>
    </xf>
    <xf numFmtId="10" fontId="20" fillId="0" borderId="0" xfId="6" applyNumberFormat="1" applyFont="1" applyFill="1" applyBorder="1"/>
    <xf numFmtId="10" fontId="22" fillId="0" borderId="0" xfId="6" applyNumberFormat="1" applyFont="1" applyFill="1" applyBorder="1"/>
    <xf numFmtId="0" fontId="6" fillId="0" borderId="0" xfId="0" applyFont="1" applyFill="1" applyAlignment="1">
      <alignment wrapText="1"/>
    </xf>
    <xf numFmtId="0" fontId="0" fillId="0" borderId="0" xfId="0" applyFill="1" applyAlignment="1">
      <alignment wrapText="1"/>
    </xf>
    <xf numFmtId="0" fontId="21" fillId="0" borderId="0" xfId="0" applyFont="1" applyAlignment="1">
      <alignment horizontal="center"/>
    </xf>
    <xf numFmtId="0" fontId="1" fillId="0" borderId="0" xfId="0" applyFont="1"/>
    <xf numFmtId="0" fontId="27" fillId="0" borderId="0" xfId="0" applyFont="1" applyAlignment="1">
      <alignment horizontal="center"/>
    </xf>
    <xf numFmtId="0" fontId="27" fillId="0" borderId="0" xfId="0" applyFont="1"/>
    <xf numFmtId="0" fontId="29" fillId="0" borderId="7" xfId="0" applyFont="1" applyBorder="1"/>
    <xf numFmtId="0" fontId="32" fillId="0" borderId="7" xfId="0" applyFont="1" applyBorder="1" applyAlignment="1">
      <alignment horizontal="center"/>
    </xf>
    <xf numFmtId="3" fontId="36" fillId="0" borderId="7" xfId="0" applyNumberFormat="1" applyFont="1" applyBorder="1" applyAlignment="1">
      <alignment horizontal="center" vertical="center"/>
    </xf>
    <xf numFmtId="0" fontId="32" fillId="0" borderId="7" xfId="0" applyFont="1" applyBorder="1"/>
    <xf numFmtId="0" fontId="36" fillId="0" borderId="7" xfId="0" applyFont="1" applyBorder="1" applyAlignment="1">
      <alignment horizontal="center" vertical="center"/>
    </xf>
    <xf numFmtId="3" fontId="36" fillId="0" borderId="7" xfId="0" applyNumberFormat="1" applyFont="1" applyBorder="1" applyAlignment="1">
      <alignment horizontal="center" vertical="center" wrapText="1"/>
    </xf>
    <xf numFmtId="3" fontId="36" fillId="0" borderId="7" xfId="0" applyNumberFormat="1" applyFont="1" applyBorder="1" applyAlignment="1">
      <alignment horizontal="right" vertical="center"/>
    </xf>
    <xf numFmtId="0" fontId="19" fillId="0" borderId="0" xfId="0" applyFont="1" applyAlignment="1">
      <alignment horizontal="center"/>
    </xf>
    <xf numFmtId="0" fontId="32" fillId="0" borderId="1" xfId="0" applyFont="1" applyBorder="1"/>
    <xf numFmtId="0" fontId="32" fillId="0" borderId="1" xfId="0" applyFont="1" applyBorder="1" applyAlignment="1">
      <alignment horizontal="left"/>
    </xf>
    <xf numFmtId="0" fontId="36" fillId="0" borderId="1" xfId="0" applyFont="1" applyBorder="1" applyAlignment="1">
      <alignment horizontal="right" wrapText="1"/>
    </xf>
    <xf numFmtId="3" fontId="36" fillId="0" borderId="1" xfId="0" applyNumberFormat="1" applyFont="1" applyBorder="1" applyAlignment="1">
      <alignment horizontal="right" wrapText="1"/>
    </xf>
    <xf numFmtId="0" fontId="23" fillId="0" borderId="0" xfId="0" applyFont="1" applyAlignment="1">
      <alignment horizontal="center"/>
    </xf>
    <xf numFmtId="0" fontId="29" fillId="0" borderId="0" xfId="0" applyFont="1" applyAlignment="1">
      <alignment horizontal="left"/>
    </xf>
    <xf numFmtId="2" fontId="29" fillId="0" borderId="0" xfId="0" applyNumberFormat="1" applyFont="1" applyAlignment="1">
      <alignment horizontal="right"/>
    </xf>
    <xf numFmtId="0" fontId="29" fillId="0" borderId="0" xfId="0" applyFont="1"/>
    <xf numFmtId="165" fontId="29" fillId="0" borderId="0" xfId="0" applyNumberFormat="1" applyFont="1" applyAlignment="1">
      <alignment horizontal="left"/>
    </xf>
    <xf numFmtId="0" fontId="37" fillId="0" borderId="0" xfId="0" applyFont="1" applyAlignment="1">
      <alignment horizontal="left"/>
    </xf>
    <xf numFmtId="166" fontId="29" fillId="0" borderId="0" xfId="0" applyNumberFormat="1" applyFont="1" applyAlignment="1">
      <alignment horizontal="left"/>
    </xf>
    <xf numFmtId="172" fontId="29" fillId="0" borderId="0" xfId="0" applyNumberFormat="1" applyFont="1" applyAlignment="1">
      <alignment horizontal="right"/>
    </xf>
    <xf numFmtId="0" fontId="29" fillId="0" borderId="0" xfId="0" applyFont="1" applyAlignment="1">
      <alignment horizontal="left" wrapText="1"/>
    </xf>
    <xf numFmtId="2" fontId="20" fillId="0" borderId="0" xfId="0" applyNumberFormat="1" applyFont="1"/>
    <xf numFmtId="0" fontId="18" fillId="0" borderId="0" xfId="0" applyFont="1" applyAlignment="1">
      <alignment horizontal="left"/>
    </xf>
    <xf numFmtId="165" fontId="18" fillId="0" borderId="0" xfId="0" applyNumberFormat="1" applyFont="1"/>
    <xf numFmtId="0" fontId="18" fillId="0" borderId="0" xfId="0" applyFont="1"/>
    <xf numFmtId="166" fontId="18" fillId="0" borderId="0" xfId="0" applyNumberFormat="1" applyFont="1"/>
    <xf numFmtId="2" fontId="0" fillId="0" borderId="0" xfId="0" applyNumberFormat="1"/>
    <xf numFmtId="0" fontId="29" fillId="0" borderId="7" xfId="0" applyFont="1" applyBorder="1" applyAlignment="1">
      <alignment horizontal="center"/>
    </xf>
    <xf numFmtId="0" fontId="29" fillId="0" borderId="7" xfId="0" applyFont="1" applyBorder="1" applyAlignment="1">
      <alignment horizontal="left"/>
    </xf>
    <xf numFmtId="4" fontId="29" fillId="0" borderId="7" xfId="0" applyNumberFormat="1" applyFont="1" applyBorder="1" applyAlignment="1">
      <alignment horizontal="right"/>
    </xf>
    <xf numFmtId="4" fontId="29" fillId="0" borderId="0" xfId="0" applyNumberFormat="1" applyFont="1" applyAlignment="1">
      <alignment horizontal="right"/>
    </xf>
    <xf numFmtId="0" fontId="37" fillId="0" borderId="1" xfId="0" applyFont="1" applyBorder="1" applyAlignment="1">
      <alignment horizontal="left"/>
    </xf>
    <xf numFmtId="4" fontId="29" fillId="0" borderId="1" xfId="0" applyNumberFormat="1" applyFont="1" applyBorder="1" applyAlignment="1">
      <alignment horizontal="right"/>
    </xf>
    <xf numFmtId="0" fontId="4" fillId="0" borderId="0" xfId="0" applyFont="1" applyAlignment="1">
      <alignment horizontal="left"/>
    </xf>
    <xf numFmtId="2" fontId="29" fillId="0" borderId="0" xfId="1" applyNumberFormat="1" applyFont="1" applyFill="1" applyBorder="1" applyAlignment="1">
      <alignment horizontal="right"/>
    </xf>
    <xf numFmtId="2" fontId="17" fillId="0" borderId="0" xfId="0" applyNumberFormat="1" applyFont="1" applyFill="1"/>
    <xf numFmtId="2" fontId="29" fillId="0" borderId="0" xfId="0" applyNumberFormat="1" applyFont="1" applyBorder="1" applyAlignment="1">
      <alignment horizontal="right"/>
    </xf>
    <xf numFmtId="0" fontId="0" fillId="0" borderId="0" xfId="0" applyBorder="1"/>
    <xf numFmtId="172" fontId="29" fillId="0" borderId="0" xfId="0" applyNumberFormat="1" applyFont="1" applyBorder="1" applyAlignment="1">
      <alignment horizontal="right"/>
    </xf>
    <xf numFmtId="0" fontId="29" fillId="0" borderId="0" xfId="2" applyFont="1" applyFill="1" applyBorder="1" applyAlignment="1" applyProtection="1">
      <alignment horizontal="left"/>
    </xf>
    <xf numFmtId="0" fontId="37" fillId="0" borderId="0" xfId="0" applyFont="1" applyBorder="1" applyAlignment="1">
      <alignment horizontal="left"/>
    </xf>
    <xf numFmtId="4" fontId="29" fillId="0" borderId="0" xfId="0" applyNumberFormat="1" applyFont="1" applyBorder="1" applyAlignment="1">
      <alignment horizontal="right"/>
    </xf>
    <xf numFmtId="0" fontId="32" fillId="0" borderId="0" xfId="0" applyFont="1" applyFill="1" applyBorder="1" applyAlignment="1">
      <alignment horizontal="left"/>
    </xf>
    <xf numFmtId="0" fontId="39" fillId="0" borderId="0" xfId="12" quotePrefix="1" applyFont="1" applyAlignment="1">
      <alignment wrapText="1"/>
    </xf>
    <xf numFmtId="0" fontId="29" fillId="0" borderId="0" xfId="8" quotePrefix="1" applyFont="1">
      <alignment vertical="center" wrapText="1"/>
    </xf>
    <xf numFmtId="0" fontId="29" fillId="0" borderId="0" xfId="8" quotePrefix="1" applyFont="1" applyAlignment="1">
      <alignment vertical="center" wrapText="1"/>
    </xf>
    <xf numFmtId="0" fontId="40" fillId="0" borderId="0" xfId="0" applyFont="1"/>
    <xf numFmtId="0" fontId="21" fillId="0" borderId="0" xfId="0" applyFont="1" applyAlignment="1">
      <alignment horizontal="center" vertical="center" wrapText="1"/>
    </xf>
    <xf numFmtId="0" fontId="21" fillId="0" borderId="0" xfId="0" applyFont="1" applyAlignment="1">
      <alignment horizontal="center"/>
    </xf>
  </cellXfs>
  <cellStyles count="14">
    <cellStyle name="Comma" xfId="1" builtinId="3"/>
    <cellStyle name="Heading 1 2" xfId="7" xr:uid="{A6C009D7-C4C3-4501-8B6D-888819BDE4AD}"/>
    <cellStyle name="Heading 2 2" xfId="9" xr:uid="{2A985640-F502-4387-87BB-35A0C7219B03}"/>
    <cellStyle name="Heading 3 2" xfId="12" xr:uid="{FA6156FB-9EDD-4B1E-AEBD-F29FEE7B47F7}"/>
    <cellStyle name="Hyperlink" xfId="2" builtinId="8"/>
    <cellStyle name="Hyperlink 2" xfId="3" xr:uid="{00000000-0005-0000-0000-000002000000}"/>
    <cellStyle name="Hyperlink 2 2" xfId="11" xr:uid="{0D79E8E3-F3F3-4D9B-A8E1-C1BB6DC6296E}"/>
    <cellStyle name="Hyperlink 3" xfId="10" xr:uid="{207F500A-5154-4117-987E-65E7726B3984}"/>
    <cellStyle name="Normal" xfId="0" builtinId="0"/>
    <cellStyle name="Normal 2" xfId="4" xr:uid="{00000000-0005-0000-0000-000004000000}"/>
    <cellStyle name="Normal 2 2" xfId="13" xr:uid="{64041DF2-6E31-481C-A67B-C0AB82BCBDAA}"/>
    <cellStyle name="Normal 4" xfId="8" xr:uid="{45183E1E-15D7-44C4-9073-DC90190CFD4D}"/>
    <cellStyle name="Normal 8" xfId="5" xr:uid="{00000000-0005-0000-0000-000005000000}"/>
    <cellStyle name="Percent" xfId="6" builtinId="5"/>
  </cellStyles>
  <dxfs count="100">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bottom" textRotation="0" wrapText="0" indent="0" justifyLastLine="0" shrinkToFit="0" readingOrder="0"/>
    </dxf>
    <dxf>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3" formatCode="#,##0"/>
      <alignment horizontal="right" vertical="bottom" textRotation="0" wrapText="1"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173" formatCode="#,##0.0\ ;\-#,##0.0\ ;&quot;-&quot;\ "/>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indexed="65"/>
        </patternFill>
      </fill>
      <alignment horizontal="right"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beis.gov.uk\u\Decc-UniDrv\Statistics\Publications\Energy%20Trends\Tables\Gas\ET%20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GWh)"/>
      <sheetName val="Annual (GWh)"/>
      <sheetName val="Quarter (GWh)"/>
      <sheetName val="Month (GWh)"/>
      <sheetName val="Calculation (GWh)_hide"/>
      <sheetName val="Main Table (Million m3)"/>
      <sheetName val="Annual (Million m3)"/>
      <sheetName val="Quarter (Million m3)"/>
      <sheetName val="Month (Million m3)"/>
      <sheetName val="Calculation (MM3)"/>
      <sheetName val="Calorific Values"/>
      <sheetName val="Calculation (GWh)"/>
      <sheetName val="Cover_Sheet2"/>
      <sheetName val="Main_Table_(GWh)2"/>
      <sheetName val="Annual_(GWh)2"/>
      <sheetName val="Quarter_(GWh)2"/>
      <sheetName val="Month_(GWh)2"/>
      <sheetName val="Calculation_(GWh)_hide2"/>
      <sheetName val="Main_Table_(Million_m3)2"/>
      <sheetName val="Annual_(Million_m3)2"/>
      <sheetName val="Quarter_(Million_m3)2"/>
      <sheetName val="Month_(Million_m3)2"/>
      <sheetName val="Calculation_(MM3)2"/>
      <sheetName val="Calorific_Values2"/>
      <sheetName val="Calculation_(GWh)2"/>
      <sheetName val="Cover_Sheet"/>
      <sheetName val="Main_Table_(GWh)"/>
      <sheetName val="Annual_(GWh)"/>
      <sheetName val="Quarter_(GWh)"/>
      <sheetName val="Month_(GWh)"/>
      <sheetName val="Calculation_(GWh)_hide"/>
      <sheetName val="Main_Table_(Million_m3)"/>
      <sheetName val="Annual_(Million_m3)"/>
      <sheetName val="Quarter_(Million_m3)"/>
      <sheetName val="Month_(Million_m3)"/>
      <sheetName val="Calculation_(MM3)"/>
      <sheetName val="Calorific_Values"/>
      <sheetName val="Calculation_(GWh)"/>
      <sheetName val="Cover_Sheet1"/>
      <sheetName val="Main_Table_(GWh)1"/>
      <sheetName val="Annual_(GWh)1"/>
      <sheetName val="Quarter_(GWh)1"/>
      <sheetName val="Month_(GWh)1"/>
      <sheetName val="Calculation_(GWh)_hide1"/>
      <sheetName val="Main_Table_(Million_m3)1"/>
      <sheetName val="Annual_(Million_m3)1"/>
      <sheetName val="Quarter_(Million_m3)1"/>
      <sheetName val="Month_(Million_m3)1"/>
      <sheetName val="Calculation_(MM3)1"/>
      <sheetName val="Calorific_Values1"/>
      <sheetName val="Calculation_(GWh)1"/>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526B-5601-4307-A135-C537F293D23B}" name="Contents4" displayName="Contents4" ref="A4:B11" totalsRowShown="0" dataDxfId="99" dataCellStyle="Hyperlink">
  <tableColumns count="2">
    <tableColumn id="1" xr3:uid="{ACF081A0-F49C-4EE4-987C-DBEE2029AF05}" name="Worksheet description" dataDxfId="98" dataCellStyle="Hyperlink"/>
    <tableColumn id="2" xr3:uid="{C92B9301-5015-410D-94CF-330726FFCB60}" name="Link" dataDxfId="97"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CC368F-FE71-4616-9DC7-5BA6AA805460}" name="Notes" displayName="Notes" ref="A4:B10" totalsRowShown="0">
  <tableColumns count="2">
    <tableColumn id="1" xr3:uid="{EBA2970C-3C0A-4FBB-9ACE-376C83B13F98}" name="Note " dataCellStyle="Normal 4"/>
    <tableColumn id="2" xr3:uid="{6129B478-68FB-42B1-81CC-517590001E62}" name="Description" dataDxfId="96"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2C884F-ABB1-4B9E-9020-7BE13510E9B9}" name="Main_table" displayName="Main_table" ref="A7:AC20" totalsRowShown="0" headerRowDxfId="95" dataDxfId="93" headerRowBorderDxfId="94" tableBorderDxfId="92">
  <autoFilter ref="A7:AC20" xr:uid="{332C884F-ABB1-4B9E-9020-7BE13510E9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3D152B4-4506-4FA3-BE10-BF9ACB5790AD}" name="Year"/>
    <tableColumn id="2" xr3:uid="{3C46E4A6-D18E-44C6-A9BE-6B21E06D6878}" name="Quarter" dataDxfId="91"/>
    <tableColumn id="3" xr3:uid="{01CF715F-84D9-47A9-8B5A-CDBE1B69B2DF}" name="Imports _x000a_(France to UK)" dataDxfId="90"/>
    <tableColumn id="4" xr3:uid="{EB03D94D-F698-4D51-9FC1-CF1BEB31F277}" name="Exports _x000a_(UK to France)" dataDxfId="89"/>
    <tableColumn id="5" xr3:uid="{67EFE45A-C733-4D0E-AF63-D4493519206B}" name="Net imports_x000a_(France to UK)" dataDxfId="88"/>
    <tableColumn id="6" xr3:uid="{6E3D61A2-4207-4B1A-AEBF-1C636FFD6DFC}" name="Imports_x000a_(Ireland to NI)" dataDxfId="87"/>
    <tableColumn id="7" xr3:uid="{79AC8DB4-F028-47AF-876B-E2802829BC03}" name="Exports_x000a_(NI to Ireland)" dataDxfId="86"/>
    <tableColumn id="8" xr3:uid="{5A57BE77-934C-4397-BDAF-9ECE88148891}" name="Net imports_x000a_(Ireland to NI)" dataDxfId="85"/>
    <tableColumn id="9" xr3:uid="{06809A4F-ECB7-4F0D-9BA2-675348CB84FC}" name="Imports_x000a_(Netherlands to UK)" dataDxfId="84"/>
    <tableColumn id="10" xr3:uid="{BC7F4E75-A8EB-4A4F-A5AF-E1BA3C1ACAD9}" name="Exports_x000a_(UK to Netherlands)" dataDxfId="83"/>
    <tableColumn id="11" xr3:uid="{DC0481E4-C7A0-47C9-815C-B9EE357161F4}" name="Net imports_x000a_(Netherlands to UK)" dataDxfId="82"/>
    <tableColumn id="12" xr3:uid="{C5CA0304-6382-4AA0-8692-70DC160AF4EA}" name="Imports_x000a_(Ireland to Wales)" dataDxfId="81"/>
    <tableColumn id="13" xr3:uid="{20BD21BD-64F0-4C1A-BB19-D39924622C93}" name="Exports_x000a_(Wales to Ireland)" dataDxfId="80"/>
    <tableColumn id="14" xr3:uid="{FF3796F3-5B9D-462A-A426-B6B18641ACEA}" name="Net imports_x000a_(Ireland to Wales)" dataDxfId="79"/>
    <tableColumn id="15" xr3:uid="{D37918FF-60B8-4790-B64F-188F5A706D6B}" name="Imports_x000a_(Belgium to UK)" dataDxfId="78"/>
    <tableColumn id="16" xr3:uid="{9C2904A5-0306-4637-8A64-A6EEFFFA29B7}" name="Exports_x000a_(UK to Belgium)" dataDxfId="77"/>
    <tableColumn id="17" xr3:uid="{9637C889-2719-4E9E-80BB-A0F57B500B42}" name="Net imports_x000a_(Belgium to UK)" dataDxfId="76"/>
    <tableColumn id="18" xr3:uid="{3E364A7B-B5B2-4148-9E1E-15314F689E23}" name="Imports_x000a_(Norway to UK)" dataDxfId="75"/>
    <tableColumn id="19" xr3:uid="{D96F34B1-2994-42C5-B053-0EEF365B915F}" name="Exports_x000a_(UK to Norway)" dataDxfId="74"/>
    <tableColumn id="20" xr3:uid="{9E6FDC54-5578-4DD9-9A0D-4A7B3D8A3A84}" name="Net imports_x000a_(Norway to UK)" dataDxfId="73"/>
    <tableColumn id="21" xr3:uid="{B1EB905F-3225-49ED-9FB7-518CA20AE3DF}" name="UK total imports" dataDxfId="72"/>
    <tableColumn id="22" xr3:uid="{6B04A6AE-646A-49DF-B412-81D8D5FA383E}" name="UK total exports" dataDxfId="71"/>
    <tableColumn id="23" xr3:uid="{F70FA03B-950F-46D1-A4FA-AB33C58394D1}" name="UK total net imports" dataDxfId="70"/>
    <tableColumn id="24" xr3:uid="{47917807-FCD4-463B-9A1D-E72AC235F391}" name="Transfers _x000a_(Scotland to England)" dataDxfId="69"/>
    <tableColumn id="25" xr3:uid="{16F48D88-7A64-45DB-9BE8-8ECF209E65D4}" name="Transfers _x000a_(England to Scotland)" dataDxfId="68"/>
    <tableColumn id="26" xr3:uid="{8488FD42-A52F-41F2-856A-F8D0A4171017}" name="Net transfers _x000a_(Scotland to England)" dataDxfId="67"/>
    <tableColumn id="27" xr3:uid="{85622B22-60FA-4690-86E0-1F479BD7D950}" name="Transfers _x000a_(Scotland to NI)" dataDxfId="66"/>
    <tableColumn id="28" xr3:uid="{C9D07B4D-C384-4CF1-9803-D0F4DE961266}" name="Transfers _x000a_(NI to Scotland)" dataDxfId="65"/>
    <tableColumn id="29" xr3:uid="{5B8994F6-70E5-45B6-A354-E2E45ADFFCFD}" name="Net transfers _x000a_(Scotland to NI)" dataDxfId="6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3CE0AC-85E0-4107-9564-C4EE282D1A0C}" name="Table5.6_imports_exports_and_transfers_of_electricity_1998_to_2020_GWh" displayName="Table5.6_imports_exports_and_transfers_of_electricity_1998_to_2020_GWh" ref="A6:AB30" totalsRowShown="0" headerRowDxfId="63" dataDxfId="61" headerRowBorderDxfId="62">
  <tableColumns count="28">
    <tableColumn id="1" xr3:uid="{93ED49C0-43E7-4599-8B6F-CCA29458F6D1}" name="Year" dataDxfId="60"/>
    <tableColumn id="2" xr3:uid="{97722B9A-51FC-4366-8C87-355C32E272D7}" name="Imports _x000a_(France to UK) [note 2]" dataDxfId="59"/>
    <tableColumn id="3" xr3:uid="{19939C01-D0D1-4442-9B30-C8BA5679B047}" name="Exports _x000a_(UK to France) [note 2]" dataDxfId="58"/>
    <tableColumn id="4" xr3:uid="{13DF8376-6C4C-4684-A07C-D202E1FAD89A}" name="Net imports_x000a_(France to UK) [note 2]" dataDxfId="57"/>
    <tableColumn id="5" xr3:uid="{8BEBA2F2-2141-4B64-9F38-2F25E2C31055}" name="Imports_x000a_(Ireland to NI)" dataDxfId="56"/>
    <tableColumn id="6" xr3:uid="{59B8FC2F-0F50-4D47-860A-6E50E2D27D5A}" name="Exports_x000a_(NI to Ireland)" dataDxfId="55"/>
    <tableColumn id="7" xr3:uid="{F35660F4-B58C-4BEF-A0C3-7373D006A907}" name="Net imports_x000a_(Ireland to NI)" dataDxfId="54"/>
    <tableColumn id="8" xr3:uid="{95D27E09-BF12-4606-B82F-02F24C9711DD}" name="Imports_x000a_(Netherlands to UK)" dataDxfId="53"/>
    <tableColumn id="9" xr3:uid="{9FC0A60D-52C1-4549-99E6-010FE04D13AA}" name="Exports_x000a_(UK to Netherlands)" dataDxfId="52"/>
    <tableColumn id="10" xr3:uid="{1D761B7B-2659-46BE-9ADC-9401F30DD5E7}" name="Net imports_x000a_(Netherlands to UK)" dataDxfId="51"/>
    <tableColumn id="11" xr3:uid="{1D845ECF-4365-4DFB-AA22-D167B08EBDB9}" name="Imports_x000a_(Ireland to Wales)" dataDxfId="50"/>
    <tableColumn id="12" xr3:uid="{89575F82-FEA7-41E7-A99F-350E9898942B}" name="Exports_x000a_(Wales to Ireland)" dataDxfId="49"/>
    <tableColumn id="13" xr3:uid="{9F911EE3-F432-4E50-8434-28ACDEE776C9}" name="Net imports_x000a_(Ireland to Wales)" dataDxfId="48"/>
    <tableColumn id="14" xr3:uid="{80C06760-0EAE-4C6C-A4F1-D53DA21F5BD6}" name="Imports_x000a_(Belgium to UK) [note 3]" dataDxfId="47"/>
    <tableColumn id="15" xr3:uid="{AFA44B3A-2A34-4FC1-9477-9A528F4CDA0D}" name="Exports_x000a_(UK to Belgium) [note 3]" dataDxfId="46"/>
    <tableColumn id="16" xr3:uid="{F51B2257-8CC6-4B7B-BF05-E4AB8A0A3A44}" name="Net imports_x000a_(Belgium to UK) [note 3]" dataDxfId="45"/>
    <tableColumn id="17" xr3:uid="{04840616-A7AE-465A-90A3-F78C3EEF51CA}" name="Imports_x000a_(Norway to UK) [note 4]" dataDxfId="44"/>
    <tableColumn id="18" xr3:uid="{7E48C4B3-71C3-42B9-B096-5C16FFAB3F6C}" name="Exports_x000a_(UK to Norway) [note 4]" dataDxfId="43"/>
    <tableColumn id="19" xr3:uid="{76B9992E-281E-4B86-A6CF-785DC1F0660D}" name="Net imports_x000a_(Norway to UK) [note4]" dataDxfId="42"/>
    <tableColumn id="20" xr3:uid="{B4BF39A3-5458-4C56-978E-46806E794723}" name="UK total imports" dataDxfId="41"/>
    <tableColumn id="21" xr3:uid="{A181A43F-A2B6-4C43-94CD-E78D7CA0AB1B}" name="UK total exports" dataDxfId="40"/>
    <tableColumn id="22" xr3:uid="{6B152B0A-7AB0-48A7-B431-C6FA361F7EF3}" name="UK total net imports" dataDxfId="39"/>
    <tableColumn id="23" xr3:uid="{FFBD1427-4796-4E2D-8D91-2133DA12A4DA}" name="Transfers _x000a_(Scotland to England) [note 5]" dataDxfId="38"/>
    <tableColumn id="24" xr3:uid="{369EA1A9-A05E-4109-943E-AE7176CB9BA2}" name="Transfers _x000a_(England to Scotland) [note 5]" dataDxfId="37"/>
    <tableColumn id="25" xr3:uid="{CEEE29CB-0E23-4B25-8361-D98BBB0D02CA}" name="Net transfers _x000a_(Scotland to England)[note 5]" dataDxfId="36"/>
    <tableColumn id="26" xr3:uid="{6BB01E33-0210-4B1C-A828-B71E2970C64D}" name="Transfers _x000a_(Scotland to NI)" dataDxfId="35"/>
    <tableColumn id="27" xr3:uid="{F5BFB732-D3BB-403D-BE42-021C5E60084B}" name="Transfers _x000a_(NI to Scotland)" dataDxfId="34"/>
    <tableColumn id="28" xr3:uid="{E0753914-EAE6-45AD-9F19-0C1C90F32309}" name="Net transfers _x000a_(Scotland to NI)" dataDxfId="33"/>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D9E6058-927B-4BAC-8484-800365389141}" name="Table5.6_imports_exports_and_transfers_of_electricity_quarter_1_1998_to_quarter_2_2021_GWh" displayName="Table5.6_imports_exports_and_transfers_of_electricity_quarter_1_1998_to_quarter_2_2021_GWh" ref="A6:AC103" totalsRowShown="0" headerRowDxfId="32" dataDxfId="30" headerRowBorderDxfId="31" tableBorderDxfId="29">
  <autoFilter ref="A6:AC103" xr:uid="{AD9E6058-927B-4BAC-8484-80036538914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8820C33-9D34-4517-8537-CD3B1F074AB0}" name="Year" dataDxfId="28"/>
    <tableColumn id="2" xr3:uid="{A73F86F5-3CE3-4DC9-95DB-4DBFB4E42707}" name="Quarter" dataDxfId="27"/>
    <tableColumn id="3" xr3:uid="{4773D2AD-3A61-4F6C-88E9-6CA218EF8877}" name="Imports _x000a_(France to UK) [note 2]" dataDxfId="26"/>
    <tableColumn id="4" xr3:uid="{4A432448-E1FB-4843-947C-A07D8E207FE5}" name="Exports _x000a_(UK to France) [note 2]" dataDxfId="25"/>
    <tableColumn id="5" xr3:uid="{9150FC23-4D75-4567-8165-185BDEFE7380}" name="Net imports_x000a_(France to UK) [note 2]" dataDxfId="24"/>
    <tableColumn id="6" xr3:uid="{2B9CC5CA-06A9-4E78-8692-C0483C13A858}" name="Imports_x000a_(Ireland to NI)" dataDxfId="23"/>
    <tableColumn id="7" xr3:uid="{84D1CDDC-685A-4471-B42B-E63A8582467C}" name="Exports_x000a_(NI to Ireland)" dataDxfId="22"/>
    <tableColumn id="8" xr3:uid="{80EFF98E-4E31-4FF6-906F-11B962C64D63}" name="Net imports_x000a_(Ireland to NI)" dataDxfId="21"/>
    <tableColumn id="9" xr3:uid="{5FC76E80-543E-4003-A7B4-54C6AD2579A1}" name="Imports_x000a_(Netherlands to UK)" dataDxfId="20"/>
    <tableColumn id="10" xr3:uid="{649AC74E-1EC4-4529-979C-860E9A0164EF}" name="Exports_x000a_(UK to Netherlands)" dataDxfId="19"/>
    <tableColumn id="11" xr3:uid="{B412D9A8-1F10-4B38-8416-A3F397E926C3}" name="Net imports_x000a_(Netherlands to UK)" dataDxfId="18"/>
    <tableColumn id="12" xr3:uid="{5C4C08CC-32D7-4A9C-A92E-218DCAB838AB}" name="Imports_x000a_(Ireland to Wales)" dataDxfId="17"/>
    <tableColumn id="13" xr3:uid="{2F2944BB-2C5B-4912-9B4D-2A2065519621}" name="Exports_x000a_(Wales to Ireland)" dataDxfId="16"/>
    <tableColumn id="14" xr3:uid="{A173A608-61E1-4EF6-BD23-530939888F50}" name="Net imports_x000a_(Ireland to Wales)" dataDxfId="15"/>
    <tableColumn id="15" xr3:uid="{B60BED28-3AFB-49A5-B57F-D920BA45D63E}" name="Imports_x000a_(Belgium to UK) [note 3]" dataDxfId="14"/>
    <tableColumn id="16" xr3:uid="{09E57572-5C77-42CE-9573-38662647347F}" name="Exports_x000a_(UK to Belgium) [note 3]" dataDxfId="13"/>
    <tableColumn id="17" xr3:uid="{7BF29F54-E458-4E05-9CD5-BE3D3AA345A6}" name="Net imports_x000a_(Belgium to UK) [note 3]" dataDxfId="12"/>
    <tableColumn id="18" xr3:uid="{C14C988F-DB86-4036-B1B3-2208F5C290C7}" name="Imports_x000a_(Norway to UK) [note 4]" dataDxfId="11"/>
    <tableColumn id="19" xr3:uid="{136D0C79-8526-4E9F-A7FF-36275CC115F9}" name="Exports_x000a_(UK to Norway) [note 4]" dataDxfId="10"/>
    <tableColumn id="20" xr3:uid="{2B77E133-6067-45E2-A2C4-C9F594566948}" name="Net imports_x000a_(Norway to UK) [note4]" dataDxfId="9"/>
    <tableColumn id="21" xr3:uid="{E6AAE183-20E2-4634-B982-CBB2558A5C39}" name="UK total imports" dataDxfId="8"/>
    <tableColumn id="22" xr3:uid="{70ECF3E0-4171-4FF5-8736-F7E3428A827B}" name="UK total exports" dataDxfId="7"/>
    <tableColumn id="23" xr3:uid="{2573A436-80F8-4162-AA17-15137B21C841}" name="UK total net imports" dataDxfId="6"/>
    <tableColumn id="24" xr3:uid="{1013E230-A1CC-47CF-8100-21FFFDBD0D2C}" name="Transfers _x000a_(Scotland to England) [note 5]" dataDxfId="5"/>
    <tableColumn id="25" xr3:uid="{87D8C073-5129-406B-838B-59322265D77D}" name="Transfers _x000a_(England to Scotland) [note 5]" dataDxfId="4"/>
    <tableColumn id="26" xr3:uid="{9A3F4D97-04AE-4888-B0DC-4C994F81F975}" name="Net transfers _x000a_(Scotland to England)[note 5]" dataDxfId="3"/>
    <tableColumn id="27" xr3:uid="{02D73A08-68A3-47E8-99CE-77601F3780F7}" name="Transfers _x000a_(Scotland to NI)" dataDxfId="2"/>
    <tableColumn id="28" xr3:uid="{2E77455F-5BEA-49E8-AFF7-80C580339D48}" name="Transfers _x000a_(NI to Scotland)" dataDxfId="1"/>
    <tableColumn id="29" xr3:uid="{35F77855-3ACA-493D-9110-7F272BBFC05E}" name="Net transfers _x000a_(Scotland to NI)"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collections/energy-trends" TargetMode="External"/><Relationship Id="rId7" Type="http://schemas.openxmlformats.org/officeDocument/2006/relationships/hyperlink" Target="mailto:electricitystatistics@beis.gov.uk" TargetMode="External"/><Relationship Id="rId2" Type="http://schemas.openxmlformats.org/officeDocument/2006/relationships/hyperlink" Target="mailto:energy.stats@beis.gov.uk"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19" TargetMode="External"/><Relationship Id="rId5" Type="http://schemas.openxmlformats.org/officeDocument/2006/relationships/hyperlink" Target="https://www.gov.uk/government/publications/beis-standards-for-official-statistics/statistical-revisions-policy" TargetMode="External"/><Relationship Id="rId4" Type="http://schemas.openxmlformats.org/officeDocument/2006/relationships/hyperlink" Target="https://www.gov.uk/government/publications/electricity-statistics-data-sources-and-methodologi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3DAF-F1C4-49E8-BD7E-3937C3FA23E8}">
  <dimension ref="A1:IW26"/>
  <sheetViews>
    <sheetView showGridLines="0" tabSelected="1" zoomScaleNormal="100" zoomScaleSheetLayoutView="100" workbookViewId="0"/>
  </sheetViews>
  <sheetFormatPr defaultColWidth="8.77734375" defaultRowHeight="15.6" x14ac:dyDescent="0.3"/>
  <cols>
    <col min="1" max="1" width="150.5546875" style="42" customWidth="1"/>
    <col min="2" max="256" width="9.21875" style="30" customWidth="1"/>
    <col min="257" max="16384" width="8.77734375" style="30"/>
  </cols>
  <sheetData>
    <row r="1" spans="1:257" s="31" customFormat="1" ht="45" customHeight="1" x14ac:dyDescent="0.3">
      <c r="A1" s="29" t="s">
        <v>18</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c r="CB1" s="30"/>
      <c r="CC1" s="30"/>
      <c r="CD1" s="30"/>
      <c r="CE1" s="30"/>
      <c r="CF1" s="30"/>
      <c r="CG1" s="30"/>
      <c r="CH1" s="30"/>
      <c r="CI1" s="30"/>
      <c r="CJ1" s="30"/>
      <c r="CK1" s="30"/>
      <c r="CL1" s="30"/>
      <c r="CM1" s="30"/>
      <c r="CN1" s="30"/>
      <c r="CO1" s="30"/>
      <c r="CP1" s="30"/>
      <c r="CQ1" s="30"/>
      <c r="CR1" s="30"/>
      <c r="CS1" s="30"/>
      <c r="CT1" s="30"/>
      <c r="CU1" s="30"/>
      <c r="CV1" s="30"/>
      <c r="CW1" s="30"/>
      <c r="CX1" s="30"/>
      <c r="CY1" s="30"/>
      <c r="CZ1" s="30"/>
      <c r="DA1" s="30"/>
      <c r="DB1" s="30"/>
      <c r="DC1" s="30"/>
      <c r="DD1" s="30"/>
      <c r="DE1" s="30"/>
      <c r="DF1" s="30"/>
      <c r="DG1" s="30"/>
      <c r="DH1" s="30"/>
      <c r="DI1" s="30"/>
      <c r="DJ1" s="30"/>
      <c r="DK1" s="30"/>
      <c r="DL1" s="30"/>
      <c r="DM1" s="30"/>
      <c r="DN1" s="30"/>
      <c r="DO1" s="30"/>
      <c r="DP1" s="30"/>
      <c r="DQ1" s="30"/>
      <c r="DR1" s="30"/>
      <c r="DS1" s="30"/>
      <c r="DT1" s="30"/>
      <c r="DU1" s="30"/>
      <c r="DV1" s="30"/>
      <c r="DW1" s="30"/>
      <c r="DX1" s="30"/>
      <c r="DY1" s="30"/>
      <c r="DZ1" s="30"/>
      <c r="EA1" s="30"/>
      <c r="EB1" s="30"/>
      <c r="EC1" s="30"/>
      <c r="ED1" s="30"/>
      <c r="EE1" s="30"/>
      <c r="EF1" s="30"/>
      <c r="EG1" s="30"/>
      <c r="EH1" s="30"/>
      <c r="EI1" s="30"/>
      <c r="EJ1" s="30"/>
      <c r="EK1" s="30"/>
      <c r="EL1" s="30"/>
      <c r="EM1" s="30"/>
      <c r="EN1" s="30"/>
      <c r="EO1" s="30"/>
      <c r="EP1" s="30"/>
      <c r="EQ1" s="30"/>
      <c r="ER1" s="30"/>
      <c r="ES1" s="30"/>
      <c r="ET1" s="30"/>
      <c r="EU1" s="30"/>
      <c r="EV1" s="30"/>
      <c r="EW1" s="30"/>
      <c r="EX1" s="30"/>
      <c r="EY1" s="30"/>
      <c r="EZ1" s="30"/>
      <c r="FA1" s="30"/>
      <c r="FB1" s="30"/>
      <c r="FC1" s="30"/>
      <c r="FD1" s="30"/>
      <c r="FE1" s="30"/>
      <c r="FF1" s="30"/>
      <c r="FG1" s="30"/>
      <c r="FH1" s="30"/>
      <c r="FI1" s="30"/>
      <c r="FJ1" s="30"/>
      <c r="FK1" s="30"/>
      <c r="FL1" s="30"/>
      <c r="FM1" s="30"/>
      <c r="FN1" s="30"/>
      <c r="FO1" s="30"/>
      <c r="FP1" s="30"/>
      <c r="FQ1" s="30"/>
      <c r="FR1" s="30"/>
      <c r="FS1" s="30"/>
      <c r="FT1" s="30"/>
      <c r="FU1" s="30"/>
      <c r="FV1" s="30"/>
      <c r="FW1" s="30"/>
      <c r="FX1" s="30"/>
      <c r="FY1" s="30"/>
      <c r="FZ1" s="30"/>
      <c r="GA1" s="30"/>
      <c r="GB1" s="30"/>
      <c r="GC1" s="30"/>
      <c r="GD1" s="30"/>
      <c r="GE1" s="30"/>
      <c r="GF1" s="30"/>
      <c r="GG1" s="30"/>
      <c r="GH1" s="30"/>
      <c r="GI1" s="30"/>
      <c r="GJ1" s="30"/>
      <c r="GK1" s="30"/>
      <c r="GL1" s="30"/>
      <c r="GM1" s="30"/>
      <c r="GN1" s="30"/>
      <c r="GO1" s="30"/>
      <c r="GP1" s="30"/>
      <c r="GQ1" s="30"/>
      <c r="GR1" s="30"/>
      <c r="GS1" s="30"/>
      <c r="GT1" s="30"/>
      <c r="GU1" s="30"/>
      <c r="GV1" s="30"/>
      <c r="GW1" s="30"/>
      <c r="GX1" s="30"/>
      <c r="GY1" s="30"/>
      <c r="GZ1" s="30"/>
      <c r="HA1" s="30"/>
      <c r="HB1" s="30"/>
      <c r="HC1" s="30"/>
      <c r="HD1" s="30"/>
      <c r="HE1" s="30"/>
      <c r="HF1" s="30"/>
      <c r="HG1" s="30"/>
      <c r="HH1" s="30"/>
      <c r="HI1" s="30"/>
      <c r="HJ1" s="30"/>
      <c r="HK1" s="30"/>
      <c r="HL1" s="30"/>
      <c r="HM1" s="30"/>
      <c r="HN1" s="30"/>
      <c r="HO1" s="30"/>
      <c r="HP1" s="30"/>
      <c r="HQ1" s="30"/>
      <c r="HR1" s="30"/>
      <c r="HS1" s="30"/>
      <c r="HT1" s="30"/>
      <c r="HU1" s="30"/>
      <c r="HV1" s="30"/>
      <c r="HW1" s="30"/>
      <c r="HX1" s="30"/>
      <c r="HY1" s="30"/>
      <c r="HZ1" s="30"/>
      <c r="IA1" s="30"/>
      <c r="IB1" s="30"/>
      <c r="IC1" s="30"/>
      <c r="ID1" s="30"/>
      <c r="IE1" s="30"/>
      <c r="IF1" s="30"/>
      <c r="IG1" s="30"/>
      <c r="IH1" s="30"/>
      <c r="II1" s="30"/>
      <c r="IJ1" s="30"/>
      <c r="IK1" s="30"/>
      <c r="IL1" s="30"/>
      <c r="IM1" s="30"/>
      <c r="IN1" s="30"/>
      <c r="IO1" s="30"/>
      <c r="IP1" s="30"/>
      <c r="IQ1" s="30"/>
      <c r="IR1" s="30"/>
      <c r="IS1" s="30"/>
      <c r="IT1" s="30"/>
      <c r="IU1" s="30"/>
      <c r="IV1" s="30"/>
      <c r="IW1" s="30"/>
    </row>
    <row r="2" spans="1:257" s="31" customFormat="1" ht="46.8" x14ac:dyDescent="0.3">
      <c r="A2" s="30" t="s">
        <v>124</v>
      </c>
    </row>
    <row r="3" spans="1:257" s="33" customFormat="1" ht="30" customHeight="1" x14ac:dyDescent="0.45">
      <c r="A3" s="32" t="s">
        <v>26</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c r="ED3" s="30"/>
      <c r="EE3" s="30"/>
      <c r="EF3" s="30"/>
      <c r="EG3" s="30"/>
      <c r="EH3" s="30"/>
      <c r="EI3" s="30"/>
      <c r="EJ3" s="30"/>
      <c r="EK3" s="30"/>
      <c r="EL3" s="30"/>
      <c r="EM3" s="30"/>
      <c r="EN3" s="30"/>
      <c r="EO3" s="30"/>
      <c r="EP3" s="30"/>
      <c r="EQ3" s="30"/>
      <c r="ER3" s="30"/>
      <c r="ES3" s="30"/>
      <c r="ET3" s="30"/>
      <c r="EU3" s="30"/>
      <c r="EV3" s="30"/>
      <c r="EW3" s="30"/>
      <c r="EX3" s="30"/>
      <c r="EY3" s="30"/>
      <c r="EZ3" s="30"/>
      <c r="FA3" s="30"/>
      <c r="FB3" s="30"/>
      <c r="FC3" s="30"/>
      <c r="FD3" s="30"/>
      <c r="FE3" s="30"/>
      <c r="FF3" s="30"/>
      <c r="FG3" s="30"/>
      <c r="FH3" s="30"/>
      <c r="FI3" s="30"/>
      <c r="FJ3" s="30"/>
      <c r="FK3" s="30"/>
      <c r="FL3" s="30"/>
      <c r="FM3" s="30"/>
      <c r="FN3" s="30"/>
      <c r="FO3" s="30"/>
      <c r="FP3" s="30"/>
      <c r="FQ3" s="30"/>
      <c r="FR3" s="30"/>
      <c r="FS3" s="30"/>
      <c r="FT3" s="30"/>
      <c r="FU3" s="30"/>
      <c r="FV3" s="30"/>
      <c r="FW3" s="30"/>
      <c r="FX3" s="30"/>
      <c r="FY3" s="30"/>
      <c r="FZ3" s="30"/>
      <c r="GA3" s="30"/>
      <c r="GB3" s="30"/>
      <c r="GC3" s="30"/>
      <c r="GD3" s="30"/>
      <c r="GE3" s="30"/>
      <c r="GF3" s="30"/>
      <c r="GG3" s="30"/>
      <c r="GH3" s="30"/>
      <c r="GI3" s="30"/>
      <c r="GJ3" s="30"/>
      <c r="GK3" s="30"/>
      <c r="GL3" s="30"/>
      <c r="GM3" s="30"/>
      <c r="GN3" s="30"/>
      <c r="GO3" s="30"/>
      <c r="GP3" s="30"/>
      <c r="GQ3" s="30"/>
      <c r="GR3" s="30"/>
      <c r="GS3" s="30"/>
      <c r="GT3" s="30"/>
      <c r="GU3" s="30"/>
      <c r="GV3" s="30"/>
      <c r="GW3" s="30"/>
      <c r="GX3" s="30"/>
      <c r="GY3" s="30"/>
      <c r="GZ3" s="30"/>
      <c r="HA3" s="30"/>
      <c r="HB3" s="30"/>
      <c r="HC3" s="30"/>
      <c r="HD3" s="30"/>
      <c r="HE3" s="30"/>
      <c r="HF3" s="30"/>
      <c r="HG3" s="30"/>
      <c r="HH3" s="30"/>
      <c r="HI3" s="30"/>
      <c r="HJ3" s="30"/>
      <c r="HK3" s="30"/>
      <c r="HL3" s="30"/>
      <c r="HM3" s="30"/>
      <c r="HN3" s="30"/>
      <c r="HO3" s="30"/>
      <c r="HP3" s="30"/>
      <c r="HQ3" s="30"/>
      <c r="HR3" s="30"/>
      <c r="HS3" s="30"/>
      <c r="HT3" s="30"/>
      <c r="HU3" s="30"/>
      <c r="HV3" s="30"/>
      <c r="HW3" s="30"/>
      <c r="HX3" s="30"/>
      <c r="HY3" s="30"/>
      <c r="HZ3" s="30"/>
      <c r="IA3" s="30"/>
      <c r="IB3" s="30"/>
      <c r="IC3" s="30"/>
      <c r="ID3" s="30"/>
      <c r="IE3" s="30"/>
      <c r="IF3" s="30"/>
      <c r="IG3" s="30"/>
      <c r="IH3" s="30"/>
      <c r="II3" s="30"/>
      <c r="IJ3" s="30"/>
      <c r="IK3" s="30"/>
      <c r="IL3" s="30"/>
      <c r="IM3" s="30"/>
      <c r="IN3" s="30"/>
      <c r="IO3" s="30"/>
      <c r="IP3" s="30"/>
      <c r="IQ3" s="30"/>
      <c r="IR3" s="30"/>
      <c r="IS3" s="30"/>
      <c r="IT3" s="30"/>
      <c r="IU3" s="30"/>
      <c r="IV3" s="30"/>
      <c r="IW3" s="30"/>
    </row>
    <row r="4" spans="1:257" s="31" customFormat="1" ht="45" customHeight="1" x14ac:dyDescent="0.3">
      <c r="A4" s="30" t="s">
        <v>144</v>
      </c>
    </row>
    <row r="5" spans="1:257" s="33" customFormat="1" ht="30" customHeight="1" x14ac:dyDescent="0.45">
      <c r="A5" s="32" t="s">
        <v>27</v>
      </c>
      <c r="B5" s="30"/>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c r="IW5" s="30"/>
    </row>
    <row r="6" spans="1:257" s="31" customFormat="1" ht="20.100000000000001" customHeight="1" x14ac:dyDescent="0.3">
      <c r="A6" s="30" t="s">
        <v>145</v>
      </c>
    </row>
    <row r="7" spans="1:257" s="31" customFormat="1" ht="30" customHeight="1" x14ac:dyDescent="0.45">
      <c r="A7" s="32" t="s">
        <v>28</v>
      </c>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c r="IW7" s="30"/>
    </row>
    <row r="8" spans="1:257" s="31" customFormat="1" ht="45" customHeight="1" x14ac:dyDescent="0.3">
      <c r="A8" s="30" t="s">
        <v>146</v>
      </c>
    </row>
    <row r="9" spans="1:257" s="31" customFormat="1" ht="30" customHeight="1" x14ac:dyDescent="0.45">
      <c r="A9" s="28" t="s">
        <v>29</v>
      </c>
      <c r="B9" s="30"/>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c r="IW9" s="30"/>
    </row>
    <row r="10" spans="1:257" s="31" customFormat="1" ht="45" customHeight="1" x14ac:dyDescent="0.3">
      <c r="A10" s="30" t="s">
        <v>30</v>
      </c>
    </row>
    <row r="11" spans="1:257" s="31" customFormat="1" ht="20.100000000000001" customHeight="1" x14ac:dyDescent="0.3">
      <c r="A11" s="34" t="s">
        <v>31</v>
      </c>
    </row>
    <row r="12" spans="1:257" s="31" customFormat="1" ht="45" customHeight="1" x14ac:dyDescent="0.3">
      <c r="A12" s="30" t="s">
        <v>32</v>
      </c>
    </row>
    <row r="13" spans="1:257" s="31" customFormat="1" ht="45" customHeight="1" x14ac:dyDescent="0.3">
      <c r="A13" s="30" t="s">
        <v>33</v>
      </c>
    </row>
    <row r="14" spans="1:257" s="31" customFormat="1" ht="20.100000000000001" customHeight="1" x14ac:dyDescent="0.3">
      <c r="A14" s="30" t="s">
        <v>34</v>
      </c>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row>
    <row r="15" spans="1:257" s="36" customFormat="1" ht="20.100000000000001" customHeight="1" x14ac:dyDescent="0.25">
      <c r="A15" s="35" t="s">
        <v>35</v>
      </c>
      <c r="E15" s="37"/>
    </row>
    <row r="16" spans="1:257" s="36" customFormat="1" ht="20.100000000000001" customHeight="1" x14ac:dyDescent="0.25">
      <c r="A16" s="35" t="s">
        <v>36</v>
      </c>
      <c r="C16" s="38"/>
      <c r="E16" s="37"/>
    </row>
    <row r="17" spans="1:257" s="36" customFormat="1" ht="20.100000000000001" customHeight="1" x14ac:dyDescent="0.25">
      <c r="A17" s="35" t="s">
        <v>37</v>
      </c>
      <c r="E17" s="37"/>
    </row>
    <row r="18" spans="1:257" s="36" customFormat="1" ht="20.100000000000001" customHeight="1" x14ac:dyDescent="0.25">
      <c r="A18" s="35" t="s">
        <v>38</v>
      </c>
      <c r="E18" s="37"/>
    </row>
    <row r="19" spans="1:257" s="33" customFormat="1" ht="30" customHeight="1" x14ac:dyDescent="0.45">
      <c r="A19" s="28" t="s">
        <v>39</v>
      </c>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30"/>
      <c r="GY19" s="30"/>
      <c r="GZ19" s="30"/>
      <c r="HA19" s="30"/>
      <c r="HB19" s="30"/>
      <c r="HC19" s="30"/>
      <c r="HD19" s="30"/>
      <c r="HE19" s="30"/>
      <c r="HF19" s="30"/>
      <c r="HG19" s="30"/>
      <c r="HH19" s="30"/>
      <c r="HI19" s="30"/>
      <c r="HJ19" s="30"/>
      <c r="HK19" s="30"/>
      <c r="HL19" s="30"/>
      <c r="HM19" s="30"/>
      <c r="HN19" s="30"/>
      <c r="HO19" s="30"/>
      <c r="HP19" s="30"/>
      <c r="HQ19" s="30"/>
      <c r="HR19" s="30"/>
      <c r="HS19" s="30"/>
      <c r="HT19" s="30"/>
      <c r="HU19" s="30"/>
      <c r="HV19" s="30"/>
      <c r="HW19" s="30"/>
      <c r="HX19" s="30"/>
      <c r="HY19" s="30"/>
      <c r="HZ19" s="30"/>
      <c r="IA19" s="30"/>
      <c r="IB19" s="30"/>
      <c r="IC19" s="30"/>
      <c r="ID19" s="30"/>
      <c r="IE19" s="30"/>
      <c r="IF19" s="30"/>
      <c r="IG19" s="30"/>
      <c r="IH19" s="30"/>
      <c r="II19" s="30"/>
      <c r="IJ19" s="30"/>
      <c r="IK19" s="30"/>
      <c r="IL19" s="30"/>
      <c r="IM19" s="30"/>
      <c r="IN19" s="30"/>
      <c r="IO19" s="30"/>
      <c r="IP19" s="30"/>
      <c r="IQ19" s="30"/>
      <c r="IR19" s="30"/>
      <c r="IS19" s="30"/>
      <c r="IT19" s="30"/>
      <c r="IU19" s="30"/>
      <c r="IV19" s="30"/>
      <c r="IW19" s="30"/>
    </row>
    <row r="20" spans="1:257" s="31" customFormat="1" ht="20.100000000000001" customHeight="1" x14ac:dyDescent="0.35">
      <c r="A20" s="39" t="s">
        <v>40</v>
      </c>
    </row>
    <row r="21" spans="1:257" s="36" customFormat="1" ht="20.100000000000001" customHeight="1" x14ac:dyDescent="0.3">
      <c r="A21" s="30" t="s">
        <v>41</v>
      </c>
      <c r="B21" s="110"/>
      <c r="C21" s="111"/>
      <c r="D21" s="111"/>
      <c r="E21" s="111"/>
      <c r="F21" s="111"/>
      <c r="G21" s="111"/>
      <c r="H21" s="111"/>
      <c r="I21" s="111"/>
      <c r="J21" s="111"/>
      <c r="K21" s="111"/>
      <c r="L21" s="111"/>
      <c r="M21" s="111"/>
      <c r="N21" s="111"/>
    </row>
    <row r="22" spans="1:257" s="36" customFormat="1" ht="20.100000000000001" customHeight="1" x14ac:dyDescent="0.25">
      <c r="A22" s="35" t="s">
        <v>19</v>
      </c>
    </row>
    <row r="23" spans="1:257" s="36" customFormat="1" ht="20.100000000000001" customHeight="1" x14ac:dyDescent="0.25">
      <c r="A23" s="30" t="s">
        <v>42</v>
      </c>
      <c r="B23" s="40"/>
    </row>
    <row r="24" spans="1:257" s="31" customFormat="1" ht="20.100000000000001" customHeight="1" x14ac:dyDescent="0.35">
      <c r="A24" s="39" t="s">
        <v>43</v>
      </c>
    </row>
    <row r="25" spans="1:257" s="31" customFormat="1" ht="20.100000000000001" customHeight="1" x14ac:dyDescent="0.3">
      <c r="A25" s="41" t="s">
        <v>21</v>
      </c>
    </row>
    <row r="26" spans="1:257" s="31" customFormat="1" ht="20.100000000000001" customHeight="1" x14ac:dyDescent="0.3">
      <c r="A26" s="31" t="s">
        <v>44</v>
      </c>
    </row>
  </sheetData>
  <hyperlinks>
    <hyperlink ref="A25" r:id="rId1" xr:uid="{8F5C29F4-901B-4FAE-91EC-0F1248B33088}"/>
    <hyperlink ref="A11" r:id="rId2" xr:uid="{667C52BC-7332-4BAB-B790-A9C1248CDD68}"/>
    <hyperlink ref="A15" r:id="rId3" display="Energy trends publication (opens in a new window) " xr:uid="{682D672E-EBA9-4CC6-803D-E9D5A922E9D5}"/>
    <hyperlink ref="A16" r:id="rId4" xr:uid="{C7BA0389-BE27-4131-A7C5-0EF0FD72B6CC}"/>
    <hyperlink ref="A17" r:id="rId5" location="energy-statistics" xr:uid="{CA19334C-43A3-4B6D-9B61-71C241FA1B47}"/>
    <hyperlink ref="A18" r:id="rId6" xr:uid="{DE76DAE9-EF34-4FD5-88B2-AF905F1708FA}"/>
    <hyperlink ref="A22" r:id="rId7" xr:uid="{E055C795-A1E5-449B-B2C0-C0C184CA0C9A}"/>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7C05-A976-4D84-8324-85C1C947651C}">
  <dimension ref="A1:B12"/>
  <sheetViews>
    <sheetView showGridLines="0" zoomScaleNormal="100" zoomScaleSheetLayoutView="100" workbookViewId="0"/>
  </sheetViews>
  <sheetFormatPr defaultColWidth="9.21875" defaultRowHeight="15" customHeight="1" x14ac:dyDescent="0.25"/>
  <cols>
    <col min="1" max="1" width="87.21875" style="27" customWidth="1"/>
    <col min="2" max="2" width="32.21875" style="27" customWidth="1"/>
    <col min="3" max="16384" width="9.21875" style="27"/>
  </cols>
  <sheetData>
    <row r="1" spans="1:2" ht="45" customHeight="1" x14ac:dyDescent="0.25">
      <c r="A1" s="26" t="s">
        <v>17</v>
      </c>
    </row>
    <row r="2" spans="1:2" ht="20.25" customHeight="1" x14ac:dyDescent="0.25">
      <c r="A2" s="23" t="s">
        <v>45</v>
      </c>
    </row>
    <row r="3" spans="1:2" ht="20.100000000000001" customHeight="1" x14ac:dyDescent="0.25">
      <c r="A3" s="22" t="s">
        <v>46</v>
      </c>
    </row>
    <row r="4" spans="1:2" ht="30" customHeight="1" x14ac:dyDescent="0.45">
      <c r="A4" s="24" t="s">
        <v>47</v>
      </c>
      <c r="B4" s="28" t="s">
        <v>48</v>
      </c>
    </row>
    <row r="5" spans="1:2" ht="20.100000000000001" customHeight="1" x14ac:dyDescent="0.25">
      <c r="A5" s="22" t="s">
        <v>49</v>
      </c>
      <c r="B5" s="25" t="s">
        <v>50</v>
      </c>
    </row>
    <row r="6" spans="1:2" ht="20.100000000000001" customHeight="1" x14ac:dyDescent="0.25">
      <c r="A6" s="22" t="s">
        <v>51</v>
      </c>
      <c r="B6" s="25" t="s">
        <v>17</v>
      </c>
    </row>
    <row r="7" spans="1:2" ht="20.100000000000001" customHeight="1" x14ac:dyDescent="0.25">
      <c r="A7" s="22" t="s">
        <v>52</v>
      </c>
      <c r="B7" s="25" t="s">
        <v>53</v>
      </c>
    </row>
    <row r="8" spans="1:2" ht="20.100000000000001" customHeight="1" x14ac:dyDescent="0.25">
      <c r="A8" s="22" t="s">
        <v>54</v>
      </c>
      <c r="B8" s="25" t="s">
        <v>55</v>
      </c>
    </row>
    <row r="9" spans="1:2" ht="20.100000000000001" customHeight="1" x14ac:dyDescent="0.25">
      <c r="A9" s="22" t="s">
        <v>69</v>
      </c>
      <c r="B9" s="25" t="s">
        <v>66</v>
      </c>
    </row>
    <row r="10" spans="1:2" ht="20.100000000000001" customHeight="1" x14ac:dyDescent="0.25">
      <c r="A10" s="22" t="s">
        <v>70</v>
      </c>
      <c r="B10" s="25" t="s">
        <v>67</v>
      </c>
    </row>
    <row r="11" spans="1:2" ht="20.100000000000001" customHeight="1" x14ac:dyDescent="0.25">
      <c r="A11" s="22" t="s">
        <v>149</v>
      </c>
      <c r="B11" s="25" t="s">
        <v>68</v>
      </c>
    </row>
    <row r="12" spans="1:2" ht="15" customHeight="1" x14ac:dyDescent="0.25">
      <c r="A12" s="22"/>
    </row>
  </sheetData>
  <hyperlinks>
    <hyperlink ref="B5" location="'Cover Sheet'!A1" display="Cover Sheet" xr:uid="{D57A0880-34DE-4C37-967D-86381AABC46E}"/>
    <hyperlink ref="B6" location="Contents!A1" display="Contents" xr:uid="{037935C8-0BFF-40C5-B68C-185600B6F17D}"/>
    <hyperlink ref="B8" location="Commentary!A1" display="Commentary" xr:uid="{EB46A7B4-630C-4B66-9C92-E3CBDD5D0AD1}"/>
    <hyperlink ref="B9" location="'Main table'!A1" display="Main table (TWh)" xr:uid="{ED326A01-43F9-4299-81D4-778CCE185640}"/>
    <hyperlink ref="B10" location="Annual!A1" display="Annual (TWh)" xr:uid="{115E282D-24CC-42B8-8E2D-C1659ABE1AD6}"/>
    <hyperlink ref="B11" location="Quarter!A1" display="Quarter (TWh)" xr:uid="{8C363EC6-9E56-429E-9FE7-F2D7FA3F6739}"/>
    <hyperlink ref="B7" location="Notes!A1" display="Notes" xr:uid="{6BA73E6E-33AB-4103-9537-D18F419C269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64606-DE84-4E1F-832B-FB3B95BF51EB}">
  <dimension ref="A1:A8"/>
  <sheetViews>
    <sheetView showGridLines="0" workbookViewId="0"/>
  </sheetViews>
  <sheetFormatPr defaultColWidth="8.77734375" defaultRowHeight="15.6" x14ac:dyDescent="0.3"/>
  <cols>
    <col min="1" max="1" width="150.5546875" style="22" customWidth="1"/>
    <col min="2" max="16384" width="8.77734375" style="2"/>
  </cols>
  <sheetData>
    <row r="1" spans="1:1" ht="45" customHeight="1" x14ac:dyDescent="0.3">
      <c r="A1" s="21" t="s">
        <v>65</v>
      </c>
    </row>
    <row r="2" spans="1:1" ht="27.6" customHeight="1" x14ac:dyDescent="0.45">
      <c r="A2" s="24" t="s">
        <v>141</v>
      </c>
    </row>
    <row r="3" spans="1:1" ht="18" x14ac:dyDescent="0.35">
      <c r="A3" s="159" t="s">
        <v>150</v>
      </c>
    </row>
    <row r="4" spans="1:1" ht="46.8" x14ac:dyDescent="0.3">
      <c r="A4" s="160" t="s">
        <v>147</v>
      </c>
    </row>
    <row r="5" spans="1:1" ht="28.5" customHeight="1" x14ac:dyDescent="0.35">
      <c r="A5" s="159" t="s">
        <v>151</v>
      </c>
    </row>
    <row r="6" spans="1:1" ht="140.4" x14ac:dyDescent="0.3">
      <c r="A6" s="160" t="s">
        <v>152</v>
      </c>
    </row>
    <row r="7" spans="1:1" ht="27" customHeight="1" x14ac:dyDescent="0.35">
      <c r="A7" s="159" t="s">
        <v>153</v>
      </c>
    </row>
    <row r="8" spans="1:1" ht="40.5" customHeight="1" x14ac:dyDescent="0.3">
      <c r="A8" s="161" t="s">
        <v>148</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1F2C-18EE-4BB5-824E-B11AF6860DE0}">
  <dimension ref="A1:B10"/>
  <sheetViews>
    <sheetView showGridLines="0" workbookViewId="0"/>
  </sheetViews>
  <sheetFormatPr defaultColWidth="8.77734375" defaultRowHeight="15.6" x14ac:dyDescent="0.3"/>
  <cols>
    <col min="1" max="1" width="10" style="22" customWidth="1"/>
    <col min="2" max="2" width="150.77734375" style="22" customWidth="1"/>
    <col min="3" max="16384" width="8.77734375" style="2"/>
  </cols>
  <sheetData>
    <row r="1" spans="1:2" ht="45" customHeight="1" x14ac:dyDescent="0.3">
      <c r="A1" s="26" t="s">
        <v>53</v>
      </c>
    </row>
    <row r="2" spans="1:2" ht="20.100000000000001" customHeight="1" x14ac:dyDescent="0.3">
      <c r="A2" s="23" t="s">
        <v>56</v>
      </c>
      <c r="B2" s="23"/>
    </row>
    <row r="3" spans="1:2" ht="20.100000000000001" customHeight="1" x14ac:dyDescent="0.3">
      <c r="A3" s="23" t="s">
        <v>122</v>
      </c>
      <c r="B3" s="23"/>
    </row>
    <row r="4" spans="1:2" ht="30" customHeight="1" x14ac:dyDescent="0.45">
      <c r="A4" s="24" t="s">
        <v>57</v>
      </c>
      <c r="B4" s="24" t="s">
        <v>58</v>
      </c>
    </row>
    <row r="5" spans="1:2" ht="20.100000000000001" customHeight="1" x14ac:dyDescent="0.3">
      <c r="A5" s="22" t="s">
        <v>59</v>
      </c>
      <c r="B5" s="22" t="s">
        <v>71</v>
      </c>
    </row>
    <row r="6" spans="1:2" ht="31.2" x14ac:dyDescent="0.3">
      <c r="A6" s="22" t="s">
        <v>60</v>
      </c>
      <c r="B6" s="22" t="s">
        <v>72</v>
      </c>
    </row>
    <row r="7" spans="1:2" ht="20.100000000000001" customHeight="1" x14ac:dyDescent="0.3">
      <c r="A7" s="22" t="s">
        <v>61</v>
      </c>
      <c r="B7" s="22" t="s">
        <v>73</v>
      </c>
    </row>
    <row r="8" spans="1:2" ht="20.100000000000001" customHeight="1" x14ac:dyDescent="0.3">
      <c r="A8" s="22" t="s">
        <v>62</v>
      </c>
      <c r="B8" s="22" t="s">
        <v>139</v>
      </c>
    </row>
    <row r="9" spans="1:2" ht="31.2" x14ac:dyDescent="0.3">
      <c r="A9" s="22" t="s">
        <v>63</v>
      </c>
      <c r="B9" s="22" t="s">
        <v>74</v>
      </c>
    </row>
    <row r="10" spans="1:2" ht="31.2" x14ac:dyDescent="0.3">
      <c r="A10" s="22" t="s">
        <v>64</v>
      </c>
      <c r="B10" s="22" t="s">
        <v>123</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fitToPage="1"/>
  </sheetPr>
  <dimension ref="A1:BB40"/>
  <sheetViews>
    <sheetView showGridLines="0" zoomScaleNormal="100" workbookViewId="0">
      <pane xSplit="2" topLeftCell="C1" activePane="topRight" state="frozen"/>
      <selection activeCell="A4" sqref="A4"/>
      <selection pane="topRight"/>
    </sheetView>
  </sheetViews>
  <sheetFormatPr defaultColWidth="9" defaultRowHeight="14.4" x14ac:dyDescent="0.3"/>
  <cols>
    <col min="1" max="1" width="12.77734375" style="44" customWidth="1"/>
    <col min="2" max="2" width="22.44140625" style="44" customWidth="1"/>
    <col min="3" max="3" width="13.77734375" style="44" customWidth="1"/>
    <col min="4" max="4" width="14.77734375" style="44" customWidth="1"/>
    <col min="5" max="5" width="14.44140625" style="44" customWidth="1"/>
    <col min="6" max="6" width="14.21875" style="44" customWidth="1"/>
    <col min="7" max="7" width="13.77734375" style="44" customWidth="1"/>
    <col min="8" max="8" width="14.44140625" style="44" customWidth="1"/>
    <col min="9" max="9" width="18.44140625" style="44" customWidth="1"/>
    <col min="10" max="10" width="18.21875" style="44" customWidth="1"/>
    <col min="11" max="11" width="18.5546875" style="44" customWidth="1"/>
    <col min="12" max="12" width="17.21875" style="44" customWidth="1"/>
    <col min="13" max="13" width="18" style="44" customWidth="1"/>
    <col min="14" max="14" width="19.5546875" style="44" customWidth="1"/>
    <col min="15" max="15" width="16.5546875" style="44" customWidth="1"/>
    <col min="16" max="16" width="14.5546875" style="44" customWidth="1"/>
    <col min="17" max="17" width="15.21875" style="44" customWidth="1"/>
    <col min="18" max="18" width="15.5546875" style="44" customWidth="1"/>
    <col min="19" max="19" width="14.77734375" style="44" customWidth="1"/>
    <col min="20" max="20" width="15.21875" style="44" customWidth="1"/>
    <col min="21" max="21" width="17.5546875" style="44" customWidth="1"/>
    <col min="22" max="22" width="17.44140625" style="44" customWidth="1"/>
    <col min="23" max="23" width="21" style="44" customWidth="1"/>
    <col min="24" max="24" width="19.44140625" style="44" customWidth="1"/>
    <col min="25" max="25" width="20.21875" style="44" customWidth="1"/>
    <col min="26" max="26" width="19.77734375" style="44" customWidth="1"/>
    <col min="27" max="27" width="16.5546875" style="44" customWidth="1"/>
    <col min="28" max="28" width="15.5546875" style="44" customWidth="1"/>
    <col min="29" max="29" width="17.21875" style="44" customWidth="1"/>
    <col min="30" max="30" width="12.21875" style="44" bestFit="1" customWidth="1"/>
    <col min="31" max="31" width="19.5546875" style="44" bestFit="1" customWidth="1"/>
    <col min="32" max="32" width="10" style="44" bestFit="1" customWidth="1"/>
    <col min="33" max="16384" width="9" style="44"/>
  </cols>
  <sheetData>
    <row r="1" spans="1:54" ht="45" customHeight="1" x14ac:dyDescent="0.3">
      <c r="A1" s="43" t="s">
        <v>76</v>
      </c>
    </row>
    <row r="2" spans="1:54" s="23" customFormat="1" ht="20.100000000000001" customHeight="1" x14ac:dyDescent="0.3">
      <c r="A2" s="23" t="s">
        <v>45</v>
      </c>
    </row>
    <row r="3" spans="1:54" s="23" customFormat="1" ht="20.100000000000001" customHeight="1" x14ac:dyDescent="0.3">
      <c r="A3" s="23" t="s">
        <v>77</v>
      </c>
    </row>
    <row r="4" spans="1:54" s="23" customFormat="1" ht="20.100000000000001" customHeight="1" x14ac:dyDescent="0.3">
      <c r="A4" s="23" t="s">
        <v>79</v>
      </c>
    </row>
    <row r="5" spans="1:54" s="23" customFormat="1" ht="20.100000000000001" customHeight="1" x14ac:dyDescent="0.3">
      <c r="A5" s="23" t="s">
        <v>78</v>
      </c>
    </row>
    <row r="6" spans="1:54" ht="20.100000000000001" customHeight="1" x14ac:dyDescent="0.3">
      <c r="A6" s="71"/>
      <c r="B6" s="85"/>
      <c r="C6" s="86"/>
      <c r="D6" s="78" t="s">
        <v>87</v>
      </c>
      <c r="E6" s="87"/>
      <c r="F6" s="86"/>
      <c r="G6" s="78" t="s">
        <v>86</v>
      </c>
      <c r="H6" s="87"/>
      <c r="I6" s="93"/>
      <c r="J6" s="78" t="s">
        <v>88</v>
      </c>
      <c r="K6" s="87"/>
      <c r="L6" s="93"/>
      <c r="M6" s="78" t="s">
        <v>89</v>
      </c>
      <c r="N6" s="87"/>
      <c r="O6" s="93"/>
      <c r="P6" s="78" t="s">
        <v>90</v>
      </c>
      <c r="Q6" s="87"/>
      <c r="R6" s="93"/>
      <c r="S6" s="78" t="s">
        <v>91</v>
      </c>
      <c r="T6" s="87"/>
      <c r="U6" s="86"/>
      <c r="V6" s="79"/>
      <c r="W6" s="80"/>
      <c r="X6" s="71"/>
      <c r="Y6" s="78" t="s">
        <v>107</v>
      </c>
      <c r="Z6" s="100"/>
      <c r="AA6" s="77"/>
      <c r="AB6" s="78" t="s">
        <v>154</v>
      </c>
      <c r="AC6" s="80"/>
      <c r="AD6" s="45"/>
      <c r="AE6" s="45"/>
      <c r="AF6" s="45"/>
      <c r="AG6" s="45"/>
      <c r="AH6" s="45"/>
      <c r="AI6" s="45"/>
      <c r="AJ6" s="45"/>
      <c r="AK6" s="45"/>
      <c r="AL6" s="45"/>
      <c r="AM6" s="45"/>
      <c r="AN6" s="45"/>
    </row>
    <row r="7" spans="1:54" ht="46.8" x14ac:dyDescent="0.3">
      <c r="A7" s="106" t="s">
        <v>13</v>
      </c>
      <c r="B7" s="76" t="s">
        <v>14</v>
      </c>
      <c r="C7" s="88" t="s">
        <v>116</v>
      </c>
      <c r="D7" s="81" t="s">
        <v>81</v>
      </c>
      <c r="E7" s="84" t="s">
        <v>82</v>
      </c>
      <c r="F7" s="88" t="s">
        <v>83</v>
      </c>
      <c r="G7" s="81" t="s">
        <v>84</v>
      </c>
      <c r="H7" s="84" t="s">
        <v>85</v>
      </c>
      <c r="I7" s="88" t="s">
        <v>92</v>
      </c>
      <c r="J7" s="81" t="s">
        <v>93</v>
      </c>
      <c r="K7" s="84" t="s">
        <v>94</v>
      </c>
      <c r="L7" s="88" t="s">
        <v>95</v>
      </c>
      <c r="M7" s="81" t="s">
        <v>96</v>
      </c>
      <c r="N7" s="84" t="s">
        <v>97</v>
      </c>
      <c r="O7" s="88" t="s">
        <v>98</v>
      </c>
      <c r="P7" s="81" t="s">
        <v>99</v>
      </c>
      <c r="Q7" s="84" t="s">
        <v>100</v>
      </c>
      <c r="R7" s="88" t="s">
        <v>101</v>
      </c>
      <c r="S7" s="81" t="s">
        <v>102</v>
      </c>
      <c r="T7" s="84" t="s">
        <v>103</v>
      </c>
      <c r="U7" s="95" t="s">
        <v>104</v>
      </c>
      <c r="V7" s="82" t="s">
        <v>105</v>
      </c>
      <c r="W7" s="96" t="s">
        <v>106</v>
      </c>
      <c r="X7" s="97" t="s">
        <v>108</v>
      </c>
      <c r="Y7" s="83" t="s">
        <v>109</v>
      </c>
      <c r="Z7" s="84" t="s">
        <v>110</v>
      </c>
      <c r="AA7" s="83" t="s">
        <v>111</v>
      </c>
      <c r="AB7" s="83" t="s">
        <v>113</v>
      </c>
      <c r="AC7" s="81" t="s">
        <v>112</v>
      </c>
      <c r="AD7" s="45"/>
      <c r="AE7" s="45"/>
      <c r="AF7" s="45"/>
      <c r="AG7" s="45"/>
      <c r="AH7" s="45"/>
      <c r="AI7" s="45"/>
      <c r="AJ7" s="45"/>
      <c r="AK7" s="45"/>
      <c r="AL7" s="45"/>
      <c r="AM7" s="45"/>
      <c r="AN7" s="45"/>
    </row>
    <row r="8" spans="1:54" ht="20.100000000000001" customHeight="1" x14ac:dyDescent="0.3">
      <c r="A8" s="68">
        <f ca="1">INDIRECT(Calculation!F11,FALSE)</f>
        <v>2020</v>
      </c>
      <c r="B8" s="72"/>
      <c r="C8" s="89">
        <f ca="1">INDIRECT(Calculation!I11,FALSE)</f>
        <v>10412.014499999999</v>
      </c>
      <c r="D8" s="70">
        <f ca="1">INDIRECT(Calculation!J11,FALSE)</f>
        <v>1679.7215000000001</v>
      </c>
      <c r="E8" s="90">
        <f ca="1">INDIRECT(Calculation!K11,FALSE)</f>
        <v>8732.2929999999997</v>
      </c>
      <c r="F8" s="89">
        <f ca="1">INDIRECT(Calculation!L11,FALSE)</f>
        <v>321.21439999999996</v>
      </c>
      <c r="G8" s="70">
        <f ca="1">INDIRECT(Calculation!M11,FALSE)</f>
        <v>1074.0260000000001</v>
      </c>
      <c r="H8" s="90">
        <f ca="1">INDIRECT(Calculation!N11,FALSE)</f>
        <v>-752.81169999999997</v>
      </c>
      <c r="I8" s="89">
        <f ca="1">INDIRECT(Calculation!O11,FALSE)</f>
        <v>4673.67</v>
      </c>
      <c r="J8" s="70">
        <f ca="1">INDIRECT(Calculation!P11,FALSE)</f>
        <v>547.06700000000001</v>
      </c>
      <c r="K8" s="90">
        <f ca="1">INDIRECT(Calculation!Q11,FALSE)</f>
        <v>4126.6030000000001</v>
      </c>
      <c r="L8" s="89">
        <f ca="1">INDIRECT(Calculation!R11,FALSE)</f>
        <v>1599.8040000000001</v>
      </c>
      <c r="M8" s="70">
        <f ca="1">INDIRECT(Calculation!S11,FALSE)</f>
        <v>688.83349999999996</v>
      </c>
      <c r="N8" s="90">
        <f ca="1">INDIRECT(Calculation!T11,FALSE)</f>
        <v>910.97050000000013</v>
      </c>
      <c r="O8" s="89">
        <f ca="1">INDIRECT(Calculation!U11,FALSE)</f>
        <v>5384.0215000000007</v>
      </c>
      <c r="P8" s="70">
        <f ca="1">INDIRECT(Calculation!V11,FALSE)</f>
        <v>491.19450000000001</v>
      </c>
      <c r="Q8" s="90">
        <f ca="1">INDIRECT(Calculation!W11,FALSE)</f>
        <v>4892.8270000000002</v>
      </c>
      <c r="R8" s="94" t="str">
        <f ca="1">INDIRECT(Calculation!X11,FALSE)</f>
        <v>[x]</v>
      </c>
      <c r="S8" s="70" t="str">
        <f ca="1">INDIRECT(Calculation!Y11,FALSE)</f>
        <v>[x]</v>
      </c>
      <c r="T8" s="90" t="str">
        <f ca="1">INDIRECT(Calculation!Z11,FALSE)</f>
        <v>[x]</v>
      </c>
      <c r="U8" s="89">
        <f ca="1">INDIRECT(Calculation!AA11,FALSE)</f>
        <v>22390.724399999999</v>
      </c>
      <c r="V8" s="70">
        <f ca="1">INDIRECT(Calculation!AB11,FALSE)</f>
        <v>4480.8425999999999</v>
      </c>
      <c r="W8" s="90">
        <f ca="1">INDIRECT(Calculation!AC11,FALSE)</f>
        <v>17909.881799999999</v>
      </c>
      <c r="X8" s="89">
        <f ca="1">INDIRECT(Calculation!AD11,FALSE)</f>
        <v>19360.351999999999</v>
      </c>
      <c r="Y8" s="70">
        <f ca="1">INDIRECT(Calculation!AE11,FALSE)</f>
        <v>310.0505</v>
      </c>
      <c r="Z8" s="90">
        <f ca="1">INDIRECT(Calculation!AF11,FALSE)</f>
        <v>19050.301500000001</v>
      </c>
      <c r="AA8" s="98">
        <f ca="1">INDIRECT(Calculation!AG11,FALSE)</f>
        <v>1063.1154999999999</v>
      </c>
      <c r="AB8" s="99">
        <f ca="1">INDIRECT(Calculation!AH11,FALSE)</f>
        <v>766.70749999999998</v>
      </c>
      <c r="AC8" s="99">
        <f ca="1">INDIRECT(Calculation!AI11,FALSE)</f>
        <v>296.40799999999996</v>
      </c>
      <c r="AD8" s="46"/>
      <c r="AE8" s="46"/>
      <c r="AF8" s="46"/>
      <c r="AG8" s="46"/>
      <c r="AH8" s="46"/>
      <c r="AI8" s="46"/>
      <c r="AJ8" s="46"/>
      <c r="AK8" s="46"/>
      <c r="AL8" s="46"/>
      <c r="AM8" s="46"/>
      <c r="AN8" s="46"/>
      <c r="AO8" s="46"/>
      <c r="AP8" s="46"/>
      <c r="AQ8" s="46"/>
      <c r="AR8" s="46"/>
      <c r="AS8" s="46"/>
      <c r="BB8" s="45"/>
    </row>
    <row r="9" spans="1:54" ht="46.8" x14ac:dyDescent="0.3">
      <c r="A9" s="68" t="str">
        <f ca="1">INDIRECT(Calculation!F12,FALSE)</f>
        <v>2021 [provisional]</v>
      </c>
      <c r="B9" s="72"/>
      <c r="C9" s="89">
        <f ca="1">INDIRECT(Calculation!I12,FALSE)</f>
        <v>15152.031000000001</v>
      </c>
      <c r="D9" s="70">
        <f ca="1">INDIRECT(Calculation!J12,FALSE)</f>
        <v>1478.4314999999999</v>
      </c>
      <c r="E9" s="90">
        <f ca="1">INDIRECT(Calculation!K12,FALSE)</f>
        <v>13673.5995</v>
      </c>
      <c r="F9" s="89">
        <f ca="1">INDIRECT(Calculation!L12,FALSE)</f>
        <v>324.6456</v>
      </c>
      <c r="G9" s="70">
        <f ca="1">INDIRECT(Calculation!M12,FALSE)</f>
        <v>1417.0004999999999</v>
      </c>
      <c r="H9" s="90">
        <f ca="1">INDIRECT(Calculation!N12,FALSE)</f>
        <v>-1092.3549</v>
      </c>
      <c r="I9" s="89">
        <f ca="1">INDIRECT(Calculation!O12,FALSE)</f>
        <v>4340.6064999999999</v>
      </c>
      <c r="J9" s="70">
        <f ca="1">INDIRECT(Calculation!P12,FALSE)</f>
        <v>77.294499999999999</v>
      </c>
      <c r="K9" s="90">
        <f ca="1">INDIRECT(Calculation!Q12,FALSE)</f>
        <v>4263.3119999999999</v>
      </c>
      <c r="L9" s="89">
        <f ca="1">INDIRECT(Calculation!R12,FALSE)</f>
        <v>537.69749999999999</v>
      </c>
      <c r="M9" s="70">
        <f ca="1">INDIRECT(Calculation!S12,FALSE)</f>
        <v>1034.9150000000002</v>
      </c>
      <c r="N9" s="90">
        <f ca="1">INDIRECT(Calculation!T12,FALSE)</f>
        <v>-497.21749999999997</v>
      </c>
      <c r="O9" s="89">
        <f ca="1">INDIRECT(Calculation!U12,FALSE)</f>
        <v>6995.0134999999991</v>
      </c>
      <c r="P9" s="70">
        <f ca="1">INDIRECT(Calculation!V12,FALSE)</f>
        <v>137.7115</v>
      </c>
      <c r="Q9" s="90">
        <f ca="1">INDIRECT(Calculation!W12,FALSE)</f>
        <v>6857.3020000000006</v>
      </c>
      <c r="R9" s="94">
        <f ca="1">INDIRECT(Calculation!X12,FALSE)</f>
        <v>1392.924</v>
      </c>
      <c r="S9" s="70">
        <f ca="1">INDIRECT(Calculation!Y12,FALSE)</f>
        <v>20.194000000000003</v>
      </c>
      <c r="T9" s="90">
        <f ca="1">INDIRECT(Calculation!Z12,FALSE)</f>
        <v>1372.73</v>
      </c>
      <c r="U9" s="89">
        <f ca="1">INDIRECT(Calculation!AA12,FALSE)</f>
        <v>28742.918100000003</v>
      </c>
      <c r="V9" s="70">
        <f ca="1">INDIRECT(Calculation!AB12,FALSE)</f>
        <v>4165.5470000000005</v>
      </c>
      <c r="W9" s="90">
        <f ca="1">INDIRECT(Calculation!AC12,FALSE)</f>
        <v>24577.371099999997</v>
      </c>
      <c r="X9" s="89">
        <f ca="1">INDIRECT(Calculation!AD12,FALSE)</f>
        <v>16034.534</v>
      </c>
      <c r="Y9" s="70">
        <f ca="1">INDIRECT(Calculation!AE12,FALSE)</f>
        <v>872.31700000000001</v>
      </c>
      <c r="Z9" s="90">
        <f ca="1">INDIRECT(Calculation!AF12,FALSE)</f>
        <v>15162.217000000001</v>
      </c>
      <c r="AA9" s="89">
        <f ca="1">INDIRECT(Calculation!AG12,FALSE)</f>
        <v>1637.2750000000001</v>
      </c>
      <c r="AB9" s="70">
        <f ca="1">INDIRECT(Calculation!AH12,FALSE)</f>
        <v>771.85550000000001</v>
      </c>
      <c r="AC9" s="70">
        <f ca="1">INDIRECT(Calculation!AI12,FALSE)</f>
        <v>865.4195000000002</v>
      </c>
      <c r="AD9" s="46"/>
      <c r="AE9" s="46"/>
      <c r="AF9" s="46"/>
      <c r="AG9" s="46"/>
      <c r="AH9" s="46"/>
      <c r="AI9" s="46"/>
      <c r="AJ9" s="46"/>
      <c r="AK9" s="46"/>
      <c r="AL9" s="46"/>
      <c r="AM9" s="46"/>
      <c r="AN9" s="46"/>
      <c r="AO9" s="46"/>
      <c r="AP9" s="46"/>
      <c r="AQ9" s="46"/>
      <c r="AR9" s="46"/>
      <c r="AS9" s="46"/>
    </row>
    <row r="10" spans="1:54" s="47" customFormat="1" ht="20.100000000000001" customHeight="1" x14ac:dyDescent="0.3">
      <c r="A10" s="107" t="s">
        <v>80</v>
      </c>
      <c r="B10" s="74"/>
      <c r="C10" s="91">
        <f t="shared" ref="C10:AB10" ca="1" si="0">IF(((C9-C8)/C8)*100&gt;100,"(+)  ",IF(((C9-C8)/C8)*100&lt;-100,"(-)  ",IF(ROUND((((C9-C8)/C8)*100),1)=0,"-  ",((C9-C8)/C8)*100)))</f>
        <v>45.524490001430578</v>
      </c>
      <c r="D10" s="75">
        <f t="shared" ca="1" si="0"/>
        <v>-11.983534175159406</v>
      </c>
      <c r="E10" s="92">
        <f t="shared" ca="1" si="0"/>
        <v>56.586586134936155</v>
      </c>
      <c r="F10" s="91">
        <f t="shared" ca="1" si="0"/>
        <v>1.0681961954383263</v>
      </c>
      <c r="G10" s="75">
        <f t="shared" ca="1" si="0"/>
        <v>31.933537921800752</v>
      </c>
      <c r="H10" s="92">
        <f t="shared" ca="1" si="0"/>
        <v>45.10333726215999</v>
      </c>
      <c r="I10" s="91">
        <f t="shared" ca="1" si="0"/>
        <v>-7.1263803392195042</v>
      </c>
      <c r="J10" s="75">
        <f t="shared" ca="1" si="0"/>
        <v>-85.871109023209229</v>
      </c>
      <c r="K10" s="92">
        <f t="shared" ca="1" si="0"/>
        <v>3.3128701743298259</v>
      </c>
      <c r="L10" s="91">
        <f t="shared" ca="1" si="0"/>
        <v>-66.389788999152401</v>
      </c>
      <c r="M10" s="75">
        <f t="shared" ca="1" si="0"/>
        <v>50.241676689650006</v>
      </c>
      <c r="N10" s="92" t="str">
        <f t="shared" ca="1" si="0"/>
        <v xml:space="preserve">(-)  </v>
      </c>
      <c r="O10" s="91">
        <f t="shared" ca="1" si="0"/>
        <v>29.921723009464174</v>
      </c>
      <c r="P10" s="75">
        <f t="shared" ca="1" si="0"/>
        <v>-71.963957251150006</v>
      </c>
      <c r="Q10" s="92">
        <f t="shared" ca="1" si="0"/>
        <v>40.150101362668252</v>
      </c>
      <c r="R10" s="91" t="str">
        <f>"-"</f>
        <v>-</v>
      </c>
      <c r="S10" s="75" t="str">
        <f>"-"</f>
        <v>-</v>
      </c>
      <c r="T10" s="92" t="str">
        <f>"-"</f>
        <v>-</v>
      </c>
      <c r="U10" s="91">
        <f t="shared" ca="1" si="0"/>
        <v>28.369755200952785</v>
      </c>
      <c r="V10" s="75">
        <f t="shared" ca="1" si="0"/>
        <v>-7.0365247821916235</v>
      </c>
      <c r="W10" s="92">
        <f t="shared" ca="1" si="0"/>
        <v>37.227991644255283</v>
      </c>
      <c r="X10" s="91">
        <f t="shared" ca="1" si="0"/>
        <v>-17.178499647113853</v>
      </c>
      <c r="Y10" s="75" t="str">
        <f t="shared" ca="1" si="0"/>
        <v xml:space="preserve">(+)  </v>
      </c>
      <c r="Z10" s="92">
        <f t="shared" ca="1" si="0"/>
        <v>-20.409569370857465</v>
      </c>
      <c r="AA10" s="91">
        <f t="shared" ca="1" si="0"/>
        <v>54.00725509128597</v>
      </c>
      <c r="AB10" s="75">
        <f t="shared" ca="1" si="0"/>
        <v>0.67144249925819488</v>
      </c>
      <c r="AC10" s="75" t="str">
        <f ca="1">IF(((AC9-AC8)/AC8)*100&gt;100,"(+)  ",IF(((AC9-AC8)/AC8)*100&lt;-100,"(-)  ",IF(ROUND((((AC9-AC8)/AC8)*100),1)=0,"-  ",((AC9-AC8)/AC8)*100)))</f>
        <v xml:space="preserve">(+)  </v>
      </c>
      <c r="AD10" s="67"/>
      <c r="AE10" s="67"/>
      <c r="AF10" s="67"/>
      <c r="AG10" s="67"/>
      <c r="AH10" s="67"/>
      <c r="AI10" s="67"/>
      <c r="AJ10" s="67"/>
      <c r="AK10" s="67"/>
      <c r="AL10" s="67"/>
      <c r="AM10" s="67"/>
      <c r="AN10" s="67"/>
      <c r="AO10" s="67"/>
      <c r="AP10" s="67"/>
      <c r="AQ10" s="67"/>
      <c r="AR10" s="67"/>
      <c r="AS10" s="67"/>
    </row>
    <row r="11" spans="1:54" ht="20.100000000000001" customHeight="1" x14ac:dyDescent="0.3">
      <c r="A11" s="69">
        <f ca="1">INDIRECT(Calculation!F16,FALSE)</f>
        <v>2020</v>
      </c>
      <c r="B11" s="73" t="str">
        <f ca="1">INDIRECT(Calculation!G16,FALSE)</f>
        <v>Quarter 1</v>
      </c>
      <c r="C11" s="89">
        <f ca="1">INDIRECT(Calculation!I16,FALSE)</f>
        <v>3245.2379999999998</v>
      </c>
      <c r="D11" s="70">
        <f ca="1">INDIRECT(Calculation!J16,FALSE)</f>
        <v>162.84100000000001</v>
      </c>
      <c r="E11" s="90">
        <f ca="1">INDIRECT(Calculation!K16,FALSE)</f>
        <v>3082.3969999999999</v>
      </c>
      <c r="F11" s="89">
        <f ca="1">INDIRECT(Calculation!L16,FALSE)</f>
        <v>55.623100000000001</v>
      </c>
      <c r="G11" s="70">
        <f ca="1">INDIRECT(Calculation!M16,FALSE)</f>
        <v>320.82639999999998</v>
      </c>
      <c r="H11" s="90">
        <f ca="1">INDIRECT(Calculation!N16,FALSE)</f>
        <v>-265.20330000000001</v>
      </c>
      <c r="I11" s="89">
        <f ca="1">INDIRECT(Calculation!O16,FALSE)</f>
        <v>1436.566</v>
      </c>
      <c r="J11" s="70">
        <f ca="1">INDIRECT(Calculation!P16,FALSE)</f>
        <v>107.873</v>
      </c>
      <c r="K11" s="90">
        <f ca="1">INDIRECT(Calculation!Q16,FALSE)</f>
        <v>1328.693</v>
      </c>
      <c r="L11" s="89">
        <f ca="1">INDIRECT(Calculation!R16,FALSE)</f>
        <v>438.74599999999998</v>
      </c>
      <c r="M11" s="70">
        <f ca="1">INDIRECT(Calculation!S16,FALSE)</f>
        <v>203.74600000000001</v>
      </c>
      <c r="N11" s="90">
        <f ca="1">INDIRECT(Calculation!T16,FALSE)</f>
        <v>235</v>
      </c>
      <c r="O11" s="89">
        <f ca="1">INDIRECT(Calculation!U16,FALSE)</f>
        <v>1504.1475</v>
      </c>
      <c r="P11" s="70">
        <f ca="1">INDIRECT(Calculation!V16,FALSE)</f>
        <v>83.362499999999997</v>
      </c>
      <c r="Q11" s="90">
        <f ca="1">INDIRECT(Calculation!W16,FALSE)</f>
        <v>1420.7850000000001</v>
      </c>
      <c r="R11" s="89" t="str">
        <f ca="1">INDIRECT(Calculation!X16,FALSE)</f>
        <v>[x]</v>
      </c>
      <c r="S11" s="70" t="str">
        <f ca="1">INDIRECT(Calculation!Y16,FALSE)</f>
        <v>[x]</v>
      </c>
      <c r="T11" s="90" t="str">
        <f ca="1">INDIRECT(Calculation!Z16,FALSE)</f>
        <v>[x]</v>
      </c>
      <c r="U11" s="89">
        <f ca="1">INDIRECT(Calculation!AA16,FALSE)</f>
        <v>6680.3206</v>
      </c>
      <c r="V11" s="70">
        <f ca="1">INDIRECT(Calculation!AB16,FALSE)</f>
        <v>878.64890000000003</v>
      </c>
      <c r="W11" s="90">
        <f ca="1">INDIRECT(Calculation!AC16,FALSE)</f>
        <v>5801.6716999999999</v>
      </c>
      <c r="X11" s="89">
        <f ca="1">INDIRECT(Calculation!AD16,FALSE)</f>
        <v>6533.5934999999999</v>
      </c>
      <c r="Y11" s="70">
        <f ca="1">INDIRECT(Calculation!AE16,FALSE)</f>
        <v>34.862000000000002</v>
      </c>
      <c r="Z11" s="90">
        <f ca="1">INDIRECT(Calculation!AF16,FALSE)</f>
        <v>6498.7314999999999</v>
      </c>
      <c r="AA11" s="89">
        <f ca="1">INDIRECT(Calculation!AG16,FALSE)</f>
        <v>294.03800000000001</v>
      </c>
      <c r="AB11" s="70">
        <f ca="1">INDIRECT(Calculation!AH16,FALSE)</f>
        <v>94.728999999999999</v>
      </c>
      <c r="AC11" s="70">
        <f ca="1">INDIRECT(Calculation!AI16,FALSE)</f>
        <v>199.309</v>
      </c>
      <c r="AD11" s="46"/>
      <c r="AE11" s="46"/>
      <c r="AF11" s="46"/>
      <c r="AG11" s="46"/>
      <c r="AH11" s="46"/>
      <c r="AI11" s="46"/>
      <c r="AJ11" s="46"/>
      <c r="AK11" s="46"/>
      <c r="AL11" s="46"/>
      <c r="AM11" s="46"/>
      <c r="AN11" s="46"/>
      <c r="AO11" s="46"/>
      <c r="AP11" s="46"/>
      <c r="AQ11" s="46"/>
      <c r="AR11" s="46"/>
      <c r="AS11" s="46"/>
    </row>
    <row r="12" spans="1:54" ht="20.100000000000001" customHeight="1" x14ac:dyDescent="0.3">
      <c r="A12" s="69"/>
      <c r="B12" s="73" t="str">
        <f ca="1">INDIRECT(Calculation!G17,FALSE)</f>
        <v>Quarter 2</v>
      </c>
      <c r="C12" s="89">
        <f ca="1">INDIRECT(Calculation!I17,FALSE)</f>
        <v>2629.4319999999998</v>
      </c>
      <c r="D12" s="70">
        <f ca="1">INDIRECT(Calculation!J17,FALSE)</f>
        <v>339.34800000000001</v>
      </c>
      <c r="E12" s="90">
        <f ca="1">INDIRECT(Calculation!K17,FALSE)</f>
        <v>2290.0839999999998</v>
      </c>
      <c r="F12" s="89">
        <f ca="1">INDIRECT(Calculation!L17,FALSE)</f>
        <v>71.491699999999994</v>
      </c>
      <c r="G12" s="70">
        <f ca="1">INDIRECT(Calculation!M17,FALSE)</f>
        <v>267.9117</v>
      </c>
      <c r="H12" s="90">
        <f ca="1">INDIRECT(Calculation!N17,FALSE)</f>
        <v>-196.42</v>
      </c>
      <c r="I12" s="89">
        <f ca="1">INDIRECT(Calculation!O17,FALSE)</f>
        <v>1166.3019999999999</v>
      </c>
      <c r="J12" s="70">
        <f ca="1">INDIRECT(Calculation!P17,FALSE)</f>
        <v>220.34350000000001</v>
      </c>
      <c r="K12" s="90">
        <f ca="1">INDIRECT(Calculation!Q17,FALSE)</f>
        <v>945.95849999999996</v>
      </c>
      <c r="L12" s="89">
        <f ca="1">INDIRECT(Calculation!R17,FALSE)</f>
        <v>345.06700000000001</v>
      </c>
      <c r="M12" s="70">
        <f ca="1">INDIRECT(Calculation!S17,FALSE)</f>
        <v>165.04750000000001</v>
      </c>
      <c r="N12" s="90">
        <f ca="1">INDIRECT(Calculation!T17,FALSE)</f>
        <v>180.01949999999999</v>
      </c>
      <c r="O12" s="89">
        <f ca="1">INDIRECT(Calculation!U17,FALSE)</f>
        <v>1361.577</v>
      </c>
      <c r="P12" s="70">
        <f ca="1">INDIRECT(Calculation!V17,FALSE)</f>
        <v>120.124</v>
      </c>
      <c r="Q12" s="90">
        <f ca="1">INDIRECT(Calculation!W17,FALSE)</f>
        <v>1241.453</v>
      </c>
      <c r="R12" s="89" t="str">
        <f ca="1">INDIRECT(Calculation!X17,FALSE)</f>
        <v>[x]</v>
      </c>
      <c r="S12" s="70" t="str">
        <f ca="1">INDIRECT(Calculation!Y17,FALSE)</f>
        <v>[x]</v>
      </c>
      <c r="T12" s="90" t="str">
        <f ca="1">INDIRECT(Calculation!Z17,FALSE)</f>
        <v>[x]</v>
      </c>
      <c r="U12" s="89">
        <f ca="1">INDIRECT(Calculation!AA17,FALSE)</f>
        <v>5573.8697000000002</v>
      </c>
      <c r="V12" s="70">
        <f ca="1">INDIRECT(Calculation!AB17,FALSE)</f>
        <v>1112.7746999999999</v>
      </c>
      <c r="W12" s="90">
        <f ca="1">INDIRECT(Calculation!AC17,FALSE)</f>
        <v>4461.0950000000003</v>
      </c>
      <c r="X12" s="89">
        <f ca="1">INDIRECT(Calculation!AD17,FALSE)</f>
        <v>2894.3054999999999</v>
      </c>
      <c r="Y12" s="70">
        <f ca="1">INDIRECT(Calculation!AE17,FALSE)</f>
        <v>197.851</v>
      </c>
      <c r="Z12" s="90">
        <f ca="1">INDIRECT(Calculation!AF17,FALSE)</f>
        <v>2696.4544999999998</v>
      </c>
      <c r="AA12" s="89">
        <f ca="1">INDIRECT(Calculation!AG17,FALSE)</f>
        <v>279.51100000000002</v>
      </c>
      <c r="AB12" s="70">
        <f ca="1">INDIRECT(Calculation!AH17,FALSE)</f>
        <v>207.3415</v>
      </c>
      <c r="AC12" s="70">
        <f ca="1">INDIRECT(Calculation!AI17,FALSE)</f>
        <v>72.169499999999999</v>
      </c>
      <c r="AD12" s="46"/>
      <c r="AE12" s="46"/>
      <c r="AF12" s="46"/>
      <c r="AG12" s="46"/>
      <c r="AH12" s="46"/>
      <c r="AI12" s="46"/>
      <c r="AJ12" s="46"/>
      <c r="AK12" s="46"/>
      <c r="AL12" s="46"/>
      <c r="AM12" s="46"/>
      <c r="AN12" s="46"/>
      <c r="AO12" s="46"/>
      <c r="AP12" s="46"/>
      <c r="AQ12" s="46"/>
      <c r="AR12" s="46"/>
      <c r="AS12" s="46"/>
    </row>
    <row r="13" spans="1:54" ht="20.100000000000001" customHeight="1" x14ac:dyDescent="0.3">
      <c r="B13" s="73" t="str">
        <f ca="1">INDIRECT(Calculation!G18,FALSE)</f>
        <v>Quarter 3</v>
      </c>
      <c r="C13" s="89">
        <f ca="1">INDIRECT(Calculation!I18,FALSE)</f>
        <v>1540.1765</v>
      </c>
      <c r="D13" s="70">
        <f ca="1">INDIRECT(Calculation!J18,FALSE)</f>
        <v>977.74300000000005</v>
      </c>
      <c r="E13" s="90">
        <f ca="1">INDIRECT(Calculation!K18,FALSE)</f>
        <v>562.43349999999998</v>
      </c>
      <c r="F13" s="89">
        <f ca="1">INDIRECT(Calculation!L18,FALSE)</f>
        <v>89.250299999999996</v>
      </c>
      <c r="G13" s="70">
        <f ca="1">INDIRECT(Calculation!M18,FALSE)</f>
        <v>228.09030000000001</v>
      </c>
      <c r="H13" s="90">
        <f ca="1">INDIRECT(Calculation!N18,FALSE)</f>
        <v>-138.84</v>
      </c>
      <c r="I13" s="89">
        <f ca="1">INDIRECT(Calculation!O18,FALSE)</f>
        <v>981.45699999999999</v>
      </c>
      <c r="J13" s="70">
        <f ca="1">INDIRECT(Calculation!P18,FALSE)</f>
        <v>131.8845</v>
      </c>
      <c r="K13" s="90">
        <f ca="1">INDIRECT(Calculation!Q18,FALSE)</f>
        <v>849.57249999999999</v>
      </c>
      <c r="L13" s="89">
        <f ca="1">INDIRECT(Calculation!R18,FALSE)</f>
        <v>395.8125</v>
      </c>
      <c r="M13" s="70">
        <f ca="1">INDIRECT(Calculation!S18,FALSE)</f>
        <v>107.5415</v>
      </c>
      <c r="N13" s="90">
        <f ca="1">INDIRECT(Calculation!T18,FALSE)</f>
        <v>288.27100000000002</v>
      </c>
      <c r="O13" s="89">
        <f ca="1">INDIRECT(Calculation!U18,FALSE)</f>
        <v>986.23649999999998</v>
      </c>
      <c r="P13" s="70">
        <f ca="1">INDIRECT(Calculation!V18,FALSE)</f>
        <v>208.12950000000001</v>
      </c>
      <c r="Q13" s="90">
        <f ca="1">INDIRECT(Calculation!W18,FALSE)</f>
        <v>778.10699999999997</v>
      </c>
      <c r="R13" s="89" t="str">
        <f ca="1">INDIRECT(Calculation!X18,FALSE)</f>
        <v>[x]</v>
      </c>
      <c r="S13" s="70" t="str">
        <f ca="1">INDIRECT(Calculation!Y18,FALSE)</f>
        <v>[x]</v>
      </c>
      <c r="T13" s="90" t="str">
        <f ca="1">INDIRECT(Calculation!Z18,FALSE)</f>
        <v>[x]</v>
      </c>
      <c r="U13" s="89">
        <f ca="1">INDIRECT(Calculation!AA18,FALSE)</f>
        <v>3992.9328</v>
      </c>
      <c r="V13" s="70">
        <f ca="1">INDIRECT(Calculation!AB18,FALSE)</f>
        <v>1653.3887999999999</v>
      </c>
      <c r="W13" s="90">
        <f ca="1">INDIRECT(Calculation!AC18,FALSE)</f>
        <v>2339.5439999999999</v>
      </c>
      <c r="X13" s="89">
        <f ca="1">INDIRECT(Calculation!AD18,FALSE)</f>
        <v>4065.2809999999999</v>
      </c>
      <c r="Y13" s="70">
        <f ca="1">INDIRECT(Calculation!AE18,FALSE)</f>
        <v>73.322500000000005</v>
      </c>
      <c r="Z13" s="90">
        <f ca="1">INDIRECT(Calculation!AF18,FALSE)</f>
        <v>3991.9585000000002</v>
      </c>
      <c r="AA13" s="89">
        <f ca="1">INDIRECT(Calculation!AG18,FALSE)</f>
        <v>210.90799999999999</v>
      </c>
      <c r="AB13" s="70">
        <f ca="1">INDIRECT(Calculation!AH18,FALSE)</f>
        <v>241.3665</v>
      </c>
      <c r="AC13" s="70">
        <f ca="1">INDIRECT(Calculation!AI18,FALSE)</f>
        <v>-30.458500000000001</v>
      </c>
      <c r="AD13" s="46"/>
      <c r="AE13" s="46"/>
      <c r="AF13" s="46"/>
      <c r="AG13" s="46"/>
      <c r="AH13" s="46"/>
      <c r="AI13" s="46"/>
      <c r="AJ13" s="46"/>
      <c r="AK13" s="46"/>
      <c r="AL13" s="46"/>
      <c r="AM13" s="46"/>
      <c r="AN13" s="46"/>
      <c r="AO13" s="46"/>
      <c r="AP13" s="46"/>
      <c r="AQ13" s="46"/>
      <c r="AR13" s="46"/>
      <c r="AS13" s="46"/>
    </row>
    <row r="14" spans="1:54" ht="20.100000000000001" customHeight="1" x14ac:dyDescent="0.3">
      <c r="A14" s="69"/>
      <c r="B14" s="73" t="str">
        <f ca="1">INDIRECT(Calculation!G19,FALSE)</f>
        <v>Quarter 4</v>
      </c>
      <c r="C14" s="89">
        <f ca="1">INDIRECT(Calculation!I19,FALSE)</f>
        <v>2997.1680000000001</v>
      </c>
      <c r="D14" s="70">
        <f ca="1">INDIRECT(Calculation!J19,FALSE)</f>
        <v>199.7895</v>
      </c>
      <c r="E14" s="90">
        <f ca="1">INDIRECT(Calculation!K19,FALSE)</f>
        <v>2797.3784999999998</v>
      </c>
      <c r="F14" s="89">
        <f ca="1">INDIRECT(Calculation!L19,FALSE)</f>
        <v>104.8493</v>
      </c>
      <c r="G14" s="70">
        <f ca="1">INDIRECT(Calculation!M19,FALSE)</f>
        <v>257.19760000000002</v>
      </c>
      <c r="H14" s="90">
        <f ca="1">INDIRECT(Calculation!N19,FALSE)</f>
        <v>-152.3484</v>
      </c>
      <c r="I14" s="89">
        <f ca="1">INDIRECT(Calculation!O19,FALSE)</f>
        <v>1089.345</v>
      </c>
      <c r="J14" s="70">
        <f ca="1">INDIRECT(Calculation!P19,FALSE)</f>
        <v>86.965999999999994</v>
      </c>
      <c r="K14" s="90">
        <f ca="1">INDIRECT(Calculation!Q19,FALSE)</f>
        <v>1002.379</v>
      </c>
      <c r="L14" s="89">
        <f ca="1">INDIRECT(Calculation!R19,FALSE)</f>
        <v>420.17849999999999</v>
      </c>
      <c r="M14" s="70">
        <f ca="1">INDIRECT(Calculation!S19,FALSE)</f>
        <v>212.49850000000001</v>
      </c>
      <c r="N14" s="90">
        <f ca="1">INDIRECT(Calculation!T19,FALSE)</f>
        <v>207.68</v>
      </c>
      <c r="O14" s="89">
        <f ca="1">INDIRECT(Calculation!U19,FALSE)</f>
        <v>1532.0605</v>
      </c>
      <c r="P14" s="70">
        <f ca="1">INDIRECT(Calculation!V19,FALSE)</f>
        <v>79.578500000000005</v>
      </c>
      <c r="Q14" s="90">
        <f ca="1">INDIRECT(Calculation!W19,FALSE)</f>
        <v>1452.482</v>
      </c>
      <c r="R14" s="89" t="str">
        <f ca="1">INDIRECT(Calculation!X19,FALSE)</f>
        <v>[x]</v>
      </c>
      <c r="S14" s="70" t="str">
        <f ca="1">INDIRECT(Calculation!Y19,FALSE)</f>
        <v>[x]</v>
      </c>
      <c r="T14" s="90" t="str">
        <f ca="1">INDIRECT(Calculation!Z19,FALSE)</f>
        <v>[x]</v>
      </c>
      <c r="U14" s="89">
        <f ca="1">INDIRECT(Calculation!AA19,FALSE)</f>
        <v>6143.6013000000003</v>
      </c>
      <c r="V14" s="70">
        <f ca="1">INDIRECT(Calculation!AB19,FALSE)</f>
        <v>836.03020000000004</v>
      </c>
      <c r="W14" s="90">
        <f ca="1">INDIRECT(Calculation!AC19,FALSE)</f>
        <v>5307.5711000000001</v>
      </c>
      <c r="X14" s="89">
        <f ca="1">INDIRECT(Calculation!AD19,FALSE)</f>
        <v>5867.1719999999996</v>
      </c>
      <c r="Y14" s="70">
        <f ca="1">INDIRECT(Calculation!AE19,FALSE)</f>
        <v>4.0149999999999997</v>
      </c>
      <c r="Z14" s="90">
        <f ca="1">INDIRECT(Calculation!AF19,FALSE)</f>
        <v>5863.1570000000002</v>
      </c>
      <c r="AA14" s="89">
        <f ca="1">INDIRECT(Calculation!AG19,FALSE)</f>
        <v>278.6585</v>
      </c>
      <c r="AB14" s="70">
        <f ca="1">INDIRECT(Calculation!AH19,FALSE)</f>
        <v>223.2705</v>
      </c>
      <c r="AC14" s="70">
        <f ca="1">INDIRECT(Calculation!AI19,FALSE)</f>
        <v>55.387999999999998</v>
      </c>
      <c r="AD14" s="46"/>
      <c r="AE14" s="46"/>
      <c r="AF14" s="46"/>
      <c r="AG14" s="46"/>
      <c r="AH14" s="46"/>
      <c r="AI14" s="46"/>
      <c r="AJ14" s="46"/>
      <c r="AK14" s="46"/>
      <c r="AL14" s="46"/>
      <c r="AM14" s="46"/>
      <c r="AN14" s="46"/>
      <c r="AO14" s="46"/>
      <c r="AP14" s="46"/>
      <c r="AQ14" s="46"/>
      <c r="AR14" s="46"/>
      <c r="AS14" s="46"/>
    </row>
    <row r="15" spans="1:54" ht="20.100000000000001" customHeight="1" x14ac:dyDescent="0.3">
      <c r="A15" s="69">
        <v>2021</v>
      </c>
      <c r="B15" s="73" t="str">
        <f ca="1">INDIRECT(Calculation!G20,FALSE)</f>
        <v>Quarter 1</v>
      </c>
      <c r="C15" s="89">
        <f ca="1">INDIRECT(Calculation!I20,FALSE)</f>
        <v>4353.9110000000001</v>
      </c>
      <c r="D15" s="70">
        <f ca="1">INDIRECT(Calculation!J20,FALSE)</f>
        <v>190.80850000000001</v>
      </c>
      <c r="E15" s="90">
        <f ca="1">INDIRECT(Calculation!K20,FALSE)</f>
        <v>4163.1025</v>
      </c>
      <c r="F15" s="89">
        <f ca="1">INDIRECT(Calculation!L20,FALSE)</f>
        <v>80.331299999999999</v>
      </c>
      <c r="G15" s="70">
        <f ca="1">INDIRECT(Calculation!M20,FALSE)</f>
        <v>278.47989999999999</v>
      </c>
      <c r="H15" s="90">
        <f ca="1">INDIRECT(Calculation!N20,FALSE)</f>
        <v>-198.14859999999999</v>
      </c>
      <c r="I15" s="89">
        <f ca="1">INDIRECT(Calculation!O20,FALSE)</f>
        <v>571.5915</v>
      </c>
      <c r="J15" s="70">
        <f ca="1">INDIRECT(Calculation!P20,FALSE)</f>
        <v>7.47</v>
      </c>
      <c r="K15" s="90">
        <f ca="1">INDIRECT(Calculation!Q20,FALSE)</f>
        <v>564.12149999999997</v>
      </c>
      <c r="L15" s="89">
        <f ca="1">INDIRECT(Calculation!R20,FALSE)</f>
        <v>231.971</v>
      </c>
      <c r="M15" s="70">
        <f ca="1">INDIRECT(Calculation!S20,FALSE)</f>
        <v>199.79599999999999</v>
      </c>
      <c r="N15" s="90">
        <f ca="1">INDIRECT(Calculation!T20,FALSE)</f>
        <v>32.174999999999997</v>
      </c>
      <c r="O15" s="89">
        <f ca="1">INDIRECT(Calculation!U20,FALSE)</f>
        <v>1774.4359999999999</v>
      </c>
      <c r="P15" s="70">
        <f ca="1">INDIRECT(Calculation!V20,FALSE)</f>
        <v>24.411000000000001</v>
      </c>
      <c r="Q15" s="90">
        <f ca="1">INDIRECT(Calculation!W20,FALSE)</f>
        <v>1750.0250000000001</v>
      </c>
      <c r="R15" s="89" t="str">
        <f ca="1">INDIRECT(Calculation!X20,FALSE)</f>
        <v>[x]</v>
      </c>
      <c r="S15" s="70" t="str">
        <f ca="1">INDIRECT(Calculation!Y20,FALSE)</f>
        <v>[x]</v>
      </c>
      <c r="T15" s="90" t="str">
        <f ca="1">INDIRECT(Calculation!Z20,FALSE)</f>
        <v>[x]</v>
      </c>
      <c r="U15" s="89">
        <f ca="1">INDIRECT(Calculation!AA20,FALSE)</f>
        <v>7012.2407999999996</v>
      </c>
      <c r="V15" s="70">
        <f ca="1">INDIRECT(Calculation!AB20,FALSE)</f>
        <v>700.96540000000005</v>
      </c>
      <c r="W15" s="90">
        <f ca="1">INDIRECT(Calculation!AC20,FALSE)</f>
        <v>6311.2754000000004</v>
      </c>
      <c r="X15" s="89">
        <f ca="1">INDIRECT(Calculation!AD20,FALSE)</f>
        <v>5312.1255000000001</v>
      </c>
      <c r="Y15" s="70">
        <f ca="1">INDIRECT(Calculation!AE20,FALSE)</f>
        <v>38.9925</v>
      </c>
      <c r="Z15" s="90">
        <f ca="1">INDIRECT(Calculation!AF20,FALSE)</f>
        <v>5273.1329999999998</v>
      </c>
      <c r="AA15" s="89">
        <f ca="1">INDIRECT(Calculation!AG20,FALSE)</f>
        <v>323.35050000000001</v>
      </c>
      <c r="AB15" s="70">
        <f ca="1">INDIRECT(Calculation!AH20,FALSE)</f>
        <v>271.24900000000002</v>
      </c>
      <c r="AC15" s="70">
        <f ca="1">INDIRECT(Calculation!AI20,FALSE)</f>
        <v>52.101500000000001</v>
      </c>
      <c r="AD15" s="46"/>
      <c r="AE15" s="46"/>
      <c r="AF15" s="46"/>
      <c r="AG15" s="46"/>
      <c r="AH15" s="46"/>
      <c r="AI15" s="46"/>
      <c r="AJ15" s="46"/>
      <c r="AK15" s="46"/>
      <c r="AL15" s="46"/>
      <c r="AM15" s="46"/>
      <c r="AN15" s="46"/>
      <c r="AO15" s="46"/>
      <c r="AP15" s="46"/>
      <c r="AQ15" s="46"/>
      <c r="AR15" s="46"/>
      <c r="AS15" s="46"/>
    </row>
    <row r="16" spans="1:54" ht="20.100000000000001" customHeight="1" x14ac:dyDescent="0.3">
      <c r="B16" s="73" t="str">
        <f ca="1">INDIRECT(Calculation!G21,FALSE)</f>
        <v>Quarter 2</v>
      </c>
      <c r="C16" s="89">
        <f ca="1">INDIRECT(Calculation!I21,FALSE)</f>
        <v>4663.4660000000003</v>
      </c>
      <c r="D16" s="70">
        <f ca="1">INDIRECT(Calculation!J21,FALSE)</f>
        <v>133.02850000000001</v>
      </c>
      <c r="E16" s="90">
        <f ca="1">INDIRECT(Calculation!K21,FALSE)</f>
        <v>4530.4375</v>
      </c>
      <c r="F16" s="89">
        <f ca="1">INDIRECT(Calculation!L21,FALSE)</f>
        <v>43.046900000000001</v>
      </c>
      <c r="G16" s="70">
        <f ca="1">INDIRECT(Calculation!M21,FALSE)</f>
        <v>451.38279999999997</v>
      </c>
      <c r="H16" s="90">
        <f ca="1">INDIRECT(Calculation!N21,FALSE)</f>
        <v>-408.33589999999992</v>
      </c>
      <c r="I16" s="89">
        <f ca="1">INDIRECT(Calculation!O21,FALSE)</f>
        <v>369.88049999999998</v>
      </c>
      <c r="J16" s="70">
        <f ca="1">INDIRECT(Calculation!P21,FALSE)</f>
        <v>6.9524999999999997</v>
      </c>
      <c r="K16" s="90">
        <f ca="1">INDIRECT(Calculation!Q21,FALSE)</f>
        <v>362.928</v>
      </c>
      <c r="L16" s="89">
        <f ca="1">INDIRECT(Calculation!R21,FALSE)</f>
        <v>59.203000000000003</v>
      </c>
      <c r="M16" s="70">
        <f ca="1">INDIRECT(Calculation!S21,FALSE)</f>
        <v>336.63750000000005</v>
      </c>
      <c r="N16" s="90">
        <f ca="1">INDIRECT(Calculation!T21,FALSE)</f>
        <v>-277.43450000000001</v>
      </c>
      <c r="O16" s="89">
        <f ca="1">INDIRECT(Calculation!U21,FALSE)</f>
        <v>1885.2265</v>
      </c>
      <c r="P16" s="70">
        <f ca="1">INDIRECT(Calculation!V21,FALSE)</f>
        <v>5.5750000000000002</v>
      </c>
      <c r="Q16" s="90">
        <f ca="1">INDIRECT(Calculation!W21,FALSE)</f>
        <v>1879.6514999999999</v>
      </c>
      <c r="R16" s="89" t="str">
        <f ca="1">INDIRECT(Calculation!X21,FALSE)</f>
        <v>[x]</v>
      </c>
      <c r="S16" s="70" t="str">
        <f ca="1">INDIRECT(Calculation!Y21,FALSE)</f>
        <v>[x]</v>
      </c>
      <c r="T16" s="90" t="str">
        <f ca="1">INDIRECT(Calculation!Z21,FALSE)</f>
        <v>[x]</v>
      </c>
      <c r="U16" s="89">
        <f ca="1">INDIRECT(Calculation!AA21,FALSE)</f>
        <v>7020.822900000001</v>
      </c>
      <c r="V16" s="70">
        <f ca="1">INDIRECT(Calculation!AB21,FALSE)</f>
        <v>933.57629999999995</v>
      </c>
      <c r="W16" s="90">
        <f ca="1">INDIRECT(Calculation!AC21,FALSE)</f>
        <v>6087.2466000000004</v>
      </c>
      <c r="X16" s="89">
        <f ca="1">INDIRECT(Calculation!AD21,FALSE)</f>
        <v>2399.2465000000002</v>
      </c>
      <c r="Y16" s="70">
        <f ca="1">INDIRECT(Calculation!AE21,FALSE)</f>
        <v>562.20950000000005</v>
      </c>
      <c r="Z16" s="90">
        <f ca="1">INDIRECT(Calculation!AF21,FALSE)</f>
        <v>1837.0370000000003</v>
      </c>
      <c r="AA16" s="89">
        <f ca="1">INDIRECT(Calculation!AG21,FALSE)</f>
        <v>522.00650000000007</v>
      </c>
      <c r="AB16" s="70">
        <f ca="1">INDIRECT(Calculation!AH21,FALSE)</f>
        <v>121.43799999999999</v>
      </c>
      <c r="AC16" s="70">
        <f ca="1">INDIRECT(Calculation!AI21,FALSE)</f>
        <v>400.56850000000009</v>
      </c>
      <c r="AD16" s="46"/>
      <c r="AE16" s="46"/>
      <c r="AF16" s="46"/>
      <c r="AG16" s="46"/>
      <c r="AH16" s="46"/>
      <c r="AI16" s="46"/>
      <c r="AJ16" s="46"/>
      <c r="AK16" s="46"/>
      <c r="AL16" s="46"/>
      <c r="AM16" s="46"/>
      <c r="AN16" s="46"/>
      <c r="AO16" s="46"/>
      <c r="AP16" s="46"/>
      <c r="AQ16" s="46"/>
      <c r="AR16" s="46"/>
      <c r="AS16" s="46"/>
    </row>
    <row r="17" spans="1:45" ht="20.100000000000001" customHeight="1" x14ac:dyDescent="0.3">
      <c r="B17" s="73" t="str">
        <f ca="1">INDIRECT(Calculation!G22,FALSE)</f>
        <v>Quarter 3</v>
      </c>
      <c r="C17" s="89">
        <f ca="1">INDIRECT(Calculation!I22,FALSE)</f>
        <v>4837.8305</v>
      </c>
      <c r="D17" s="70">
        <f ca="1">INDIRECT(Calculation!J22,FALSE)</f>
        <v>9.7039999999999988</v>
      </c>
      <c r="E17" s="90">
        <f ca="1">INDIRECT(Calculation!K22,FALSE)</f>
        <v>4828.1265000000003</v>
      </c>
      <c r="F17" s="89">
        <f ca="1">INDIRECT(Calculation!L22,FALSE)</f>
        <v>48.182299999999998</v>
      </c>
      <c r="G17" s="70">
        <f ca="1">INDIRECT(Calculation!M22,FALSE)</f>
        <v>455.9769</v>
      </c>
      <c r="H17" s="90">
        <f ca="1">INDIRECT(Calculation!N22,FALSE)</f>
        <v>-407.7946</v>
      </c>
      <c r="I17" s="89">
        <f ca="1">INDIRECT(Calculation!O22,FALSE)</f>
        <v>1730.4259999999999</v>
      </c>
      <c r="J17" s="70">
        <f ca="1">INDIRECT(Calculation!P22,FALSE)</f>
        <v>14.4115</v>
      </c>
      <c r="K17" s="90">
        <f ca="1">INDIRECT(Calculation!Q22,FALSE)</f>
        <v>1716.0145000000002</v>
      </c>
      <c r="L17" s="89">
        <f ca="1">INDIRECT(Calculation!R22,FALSE)</f>
        <v>38.000999999999998</v>
      </c>
      <c r="M17" s="70">
        <f ca="1">INDIRECT(Calculation!S22,FALSE)</f>
        <v>361.25349999999997</v>
      </c>
      <c r="N17" s="90">
        <f ca="1">INDIRECT(Calculation!T22,FALSE)</f>
        <v>-323.2525</v>
      </c>
      <c r="O17" s="89">
        <f ca="1">INDIRECT(Calculation!U22,FALSE)</f>
        <v>1838.278</v>
      </c>
      <c r="P17" s="70">
        <f ca="1">INDIRECT(Calculation!V22,FALSE)</f>
        <v>3.6035000000000004</v>
      </c>
      <c r="Q17" s="90">
        <f ca="1">INDIRECT(Calculation!W22,FALSE)</f>
        <v>1834.6745000000001</v>
      </c>
      <c r="R17" s="89" t="str">
        <f ca="1">INDIRECT(Calculation!X22,FALSE)</f>
        <v>[x]</v>
      </c>
      <c r="S17" s="70" t="str">
        <f ca="1">INDIRECT(Calculation!Y22,FALSE)</f>
        <v>[x]</v>
      </c>
      <c r="T17" s="90" t="str">
        <f ca="1">INDIRECT(Calculation!Z22,FALSE)</f>
        <v>[x]</v>
      </c>
      <c r="U17" s="89">
        <f ca="1">INDIRECT(Calculation!AA22,FALSE)</f>
        <v>8492.7178000000004</v>
      </c>
      <c r="V17" s="70">
        <f ca="1">INDIRECT(Calculation!AB22,FALSE)</f>
        <v>844.94939999999997</v>
      </c>
      <c r="W17" s="90">
        <f ca="1">INDIRECT(Calculation!AC22,FALSE)</f>
        <v>7647.768399999999</v>
      </c>
      <c r="X17" s="89">
        <f ca="1">INDIRECT(Calculation!AD22,FALSE)</f>
        <v>2218.6675</v>
      </c>
      <c r="Y17" s="70">
        <f ca="1">INDIRECT(Calculation!AE22,FALSE)</f>
        <v>218.39599999999999</v>
      </c>
      <c r="Z17" s="90">
        <f ca="1">INDIRECT(Calculation!AF22,FALSE)</f>
        <v>2000.2715000000001</v>
      </c>
      <c r="AA17" s="89">
        <f ca="1">INDIRECT(Calculation!AG22,FALSE)</f>
        <v>507.78649999999999</v>
      </c>
      <c r="AB17" s="70">
        <f ca="1">INDIRECT(Calculation!AH22,FALSE)</f>
        <v>80.441499999999991</v>
      </c>
      <c r="AC17" s="70">
        <f ca="1">INDIRECT(Calculation!AI22,FALSE)</f>
        <v>427.34500000000003</v>
      </c>
      <c r="AD17" s="46"/>
      <c r="AE17" s="46"/>
      <c r="AF17" s="46"/>
      <c r="AG17" s="46"/>
      <c r="AH17" s="46"/>
      <c r="AI17" s="46"/>
      <c r="AJ17" s="46"/>
      <c r="AK17" s="46"/>
      <c r="AL17" s="46"/>
      <c r="AM17" s="46"/>
      <c r="AN17" s="46"/>
      <c r="AO17" s="46"/>
      <c r="AP17" s="46"/>
      <c r="AQ17" s="46"/>
      <c r="AR17" s="46"/>
      <c r="AS17" s="46"/>
    </row>
    <row r="18" spans="1:45" ht="20.100000000000001" customHeight="1" x14ac:dyDescent="0.3">
      <c r="B18" s="73" t="str">
        <f ca="1">INDIRECT(Calculation!G23,FALSE)</f>
        <v>Quarter 4</v>
      </c>
      <c r="C18" s="89">
        <f ca="1">INDIRECT(Calculation!I23,FALSE)</f>
        <v>1296.8235</v>
      </c>
      <c r="D18" s="70">
        <f ca="1">INDIRECT(Calculation!J23,FALSE)</f>
        <v>1144.8905</v>
      </c>
      <c r="E18" s="90">
        <f ca="1">INDIRECT(Calculation!K23,FALSE)</f>
        <v>151.93299999999999</v>
      </c>
      <c r="F18" s="89">
        <f ca="1">INDIRECT(Calculation!L23,FALSE)</f>
        <v>153.08510000000001</v>
      </c>
      <c r="G18" s="70">
        <f ca="1">INDIRECT(Calculation!M23,FALSE)</f>
        <v>231.1609</v>
      </c>
      <c r="H18" s="90">
        <f ca="1">INDIRECT(Calculation!N23,FALSE)</f>
        <v>-78.075800000000001</v>
      </c>
      <c r="I18" s="89">
        <f ca="1">INDIRECT(Calculation!O23,FALSE)</f>
        <v>1668.7085</v>
      </c>
      <c r="J18" s="70">
        <f ca="1">INDIRECT(Calculation!P23,FALSE)</f>
        <v>48.460499999999996</v>
      </c>
      <c r="K18" s="90">
        <f ca="1">INDIRECT(Calculation!Q23,FALSE)</f>
        <v>1620.2479999999998</v>
      </c>
      <c r="L18" s="89">
        <f ca="1">INDIRECT(Calculation!R23,FALSE)</f>
        <v>208.52249999999998</v>
      </c>
      <c r="M18" s="70">
        <f ca="1">INDIRECT(Calculation!S23,FALSE)</f>
        <v>137.22800000000001</v>
      </c>
      <c r="N18" s="90">
        <f ca="1">INDIRECT(Calculation!T23,FALSE)</f>
        <v>71.294499999999999</v>
      </c>
      <c r="O18" s="89">
        <f ca="1">INDIRECT(Calculation!U23,FALSE)</f>
        <v>1497.0729999999999</v>
      </c>
      <c r="P18" s="70">
        <f ca="1">INDIRECT(Calculation!V23,FALSE)</f>
        <v>104.122</v>
      </c>
      <c r="Q18" s="90">
        <f ca="1">INDIRECT(Calculation!W23,FALSE)</f>
        <v>1392.951</v>
      </c>
      <c r="R18" s="89">
        <f ca="1">INDIRECT(Calculation!X23,FALSE)</f>
        <v>1392.924</v>
      </c>
      <c r="S18" s="70">
        <f ca="1">INDIRECT(Calculation!Y23,FALSE)</f>
        <v>20.194000000000003</v>
      </c>
      <c r="T18" s="90">
        <f ca="1">INDIRECT(Calculation!Z23,FALSE)</f>
        <v>1372.73</v>
      </c>
      <c r="U18" s="89">
        <f ca="1">INDIRECT(Calculation!AA23,FALSE)</f>
        <v>6217.1365999999998</v>
      </c>
      <c r="V18" s="70">
        <f ca="1">INDIRECT(Calculation!AB23,FALSE)</f>
        <v>1686.0559000000003</v>
      </c>
      <c r="W18" s="90">
        <f ca="1">INDIRECT(Calculation!AC23,FALSE)</f>
        <v>4531.0806999999995</v>
      </c>
      <c r="X18" s="89">
        <f ca="1">INDIRECT(Calculation!AD23,FALSE)</f>
        <v>6104.4944999999998</v>
      </c>
      <c r="Y18" s="70">
        <f ca="1">INDIRECT(Calculation!AE23,FALSE)</f>
        <v>52.718999999999994</v>
      </c>
      <c r="Z18" s="90">
        <f ca="1">INDIRECT(Calculation!AF23,FALSE)</f>
        <v>6051.7754999999997</v>
      </c>
      <c r="AA18" s="89">
        <f ca="1">INDIRECT(Calculation!AG23,FALSE)</f>
        <v>284.13150000000002</v>
      </c>
      <c r="AB18" s="70">
        <f ca="1">INDIRECT(Calculation!AH23,FALSE)</f>
        <v>298.72699999999998</v>
      </c>
      <c r="AC18" s="70">
        <f ca="1">INDIRECT(Calculation!AI23,FALSE)</f>
        <v>-14.595499999999959</v>
      </c>
      <c r="AD18" s="46"/>
      <c r="AE18" s="46"/>
      <c r="AF18" s="46"/>
      <c r="AG18" s="46"/>
      <c r="AH18" s="46"/>
      <c r="AI18" s="46"/>
      <c r="AJ18" s="46"/>
      <c r="AK18" s="46"/>
      <c r="AL18" s="46"/>
      <c r="AM18" s="46"/>
      <c r="AN18" s="46"/>
      <c r="AO18" s="46"/>
      <c r="AP18" s="46"/>
      <c r="AQ18" s="46"/>
      <c r="AR18" s="46"/>
      <c r="AS18" s="46"/>
    </row>
    <row r="19" spans="1:45" ht="20.100000000000001" customHeight="1" x14ac:dyDescent="0.3">
      <c r="A19" s="158">
        <v>2022</v>
      </c>
      <c r="B19" s="73" t="str">
        <f ca="1">INDIRECT(Calculation!G24,FALSE)</f>
        <v>Quarter 1 [provisional]</v>
      </c>
      <c r="C19" s="89">
        <f ca="1">INDIRECT(Calculation!I24,FALSE)</f>
        <v>1297.5630000000001</v>
      </c>
      <c r="D19" s="70">
        <f ca="1">INDIRECT(Calculation!J24,FALSE)</f>
        <v>1061.5350000000001</v>
      </c>
      <c r="E19" s="90">
        <f ca="1">INDIRECT(Calculation!K24,FALSE)</f>
        <v>236.02800000000002</v>
      </c>
      <c r="F19" s="89">
        <f ca="1">INDIRECT(Calculation!L24,FALSE)</f>
        <v>89.094600000000014</v>
      </c>
      <c r="G19" s="70">
        <f ca="1">INDIRECT(Calculation!M24,FALSE)</f>
        <v>285.02659999999997</v>
      </c>
      <c r="H19" s="90">
        <f ca="1">INDIRECT(Calculation!N24,FALSE)</f>
        <v>-195.93199999999999</v>
      </c>
      <c r="I19" s="89">
        <f ca="1">INDIRECT(Calculation!O24,FALSE)</f>
        <v>1597.5819999999999</v>
      </c>
      <c r="J19" s="70">
        <f ca="1">INDIRECT(Calculation!P24,FALSE)</f>
        <v>72.165000000000006</v>
      </c>
      <c r="K19" s="90">
        <f ca="1">INDIRECT(Calculation!Q24,FALSE)</f>
        <v>1525.4169999999999</v>
      </c>
      <c r="L19" s="89">
        <f ca="1">INDIRECT(Calculation!R24,FALSE)</f>
        <v>265.5795</v>
      </c>
      <c r="M19" s="70">
        <f ca="1">INDIRECT(Calculation!S24,FALSE)</f>
        <v>66.197500000000005</v>
      </c>
      <c r="N19" s="90">
        <f ca="1">INDIRECT(Calculation!T24,FALSE)</f>
        <v>199.38200000000001</v>
      </c>
      <c r="O19" s="89">
        <f ca="1">INDIRECT(Calculation!U24,FALSE)</f>
        <v>1536.0509999999999</v>
      </c>
      <c r="P19" s="70">
        <f ca="1">INDIRECT(Calculation!V24,FALSE)</f>
        <v>88.140999999999991</v>
      </c>
      <c r="Q19" s="90">
        <f ca="1">INDIRECT(Calculation!W24,FALSE)</f>
        <v>1447.91</v>
      </c>
      <c r="R19" s="89">
        <f ca="1">INDIRECT(Calculation!X24,FALSE)</f>
        <v>1781.2945</v>
      </c>
      <c r="S19" s="70">
        <f ca="1">INDIRECT(Calculation!Y24,FALSE)</f>
        <v>50.663000000000004</v>
      </c>
      <c r="T19" s="90">
        <f ca="1">INDIRECT(Calculation!Z24,FALSE)</f>
        <v>1730.6315</v>
      </c>
      <c r="U19" s="89">
        <f ca="1">INDIRECT(Calculation!AA24,FALSE)</f>
        <v>6567.1646000000001</v>
      </c>
      <c r="V19" s="70">
        <f ca="1">INDIRECT(Calculation!AB24,FALSE)</f>
        <v>1623.7281000000003</v>
      </c>
      <c r="W19" s="90">
        <f ca="1">INDIRECT(Calculation!AC24,FALSE)</f>
        <v>4943.4364999999998</v>
      </c>
      <c r="X19" s="89">
        <f ca="1">INDIRECT(Calculation!AD24,FALSE)</f>
        <v>6002.8145000000004</v>
      </c>
      <c r="Y19" s="70">
        <f ca="1">INDIRECT(Calculation!AE24,FALSE)</f>
        <v>91.09</v>
      </c>
      <c r="Z19" s="90">
        <f ca="1">INDIRECT(Calculation!AF24,FALSE)</f>
        <v>5911.7245000000003</v>
      </c>
      <c r="AA19" s="89">
        <f ca="1">INDIRECT(Calculation!AG24,FALSE)</f>
        <v>229.94800000000001</v>
      </c>
      <c r="AB19" s="70">
        <f ca="1">INDIRECT(Calculation!AH24,FALSE)</f>
        <v>304.14549999999997</v>
      </c>
      <c r="AC19" s="70">
        <f ca="1">INDIRECT(Calculation!AI24,FALSE)</f>
        <v>-74.197499999999962</v>
      </c>
      <c r="AD19" s="46"/>
      <c r="AE19" s="46"/>
      <c r="AF19" s="46"/>
      <c r="AG19" s="46"/>
      <c r="AH19" s="46"/>
      <c r="AI19" s="46"/>
      <c r="AJ19" s="46"/>
      <c r="AK19" s="46"/>
      <c r="AL19" s="46"/>
      <c r="AM19" s="46"/>
      <c r="AN19" s="46"/>
      <c r="AO19" s="46"/>
      <c r="AP19" s="46"/>
      <c r="AQ19" s="46"/>
      <c r="AR19" s="46"/>
      <c r="AS19" s="46"/>
    </row>
    <row r="20" spans="1:45" s="47" customFormat="1" ht="20.100000000000001" customHeight="1" x14ac:dyDescent="0.15">
      <c r="A20" s="107" t="s">
        <v>75</v>
      </c>
      <c r="B20" s="74"/>
      <c r="C20" s="91">
        <f ca="1">IF(((C19-C15)/C15)*100&gt;100,"(+)  ",IF(((C19-C15)/C15)*100&lt;-100,"(-)  ",IF(ROUND((((C19-C15)/C15)*100),1)=0,"-  ",((C19-C15)/C15)*100)))</f>
        <v>-70.197760128766987</v>
      </c>
      <c r="D20" s="75" t="str">
        <f ca="1">IF(((D19-D15)/D15)*100&gt;100,"(+)  ",IF(((D19-D15)/D15)*100&lt;-100,"(-)  ",IF(ROUND((((D19-D15)/D15)*100),1)=0,"-  ",((D19-D15)/D15)*100)))</f>
        <v xml:space="preserve">(+)  </v>
      </c>
      <c r="E20" s="92">
        <f ca="1">IF(((E19-E15)/E15)*100&gt;100,"(+)  ",IF(((E19-E15)/E15)*100&lt;-100,"(-)  ",IF(ROUND((((E19-E15)/E15)*100),1)=0,"-  ",((E19-E15)/E15)*100)))</f>
        <v>-94.33047829113022</v>
      </c>
      <c r="F20" s="91">
        <f t="shared" ref="F20:AA20" ca="1" si="1">IF(((F19-F15)/F15)*100&gt;100,"(+)  ",IF(((F19-F15)/F15)*100&lt;-100,"(-)  ",IF(ROUND((((F19-F15)/F15)*100),1)=0,"-  ",((F19-F15)/F15)*100)))</f>
        <v>10.908948317779018</v>
      </c>
      <c r="G20" s="75">
        <f t="shared" ca="1" si="1"/>
        <v>2.3508698473390672</v>
      </c>
      <c r="H20" s="92">
        <f ca="1">IF(((H19-H15)/H15)*100&gt;100,"(+)  ",IF(((H19-H15)/H15)*100&lt;-100,"(-)  ",IF(ROUND((((H19-H15)/H15)*100),1)=0,"-  ",((H19-H15)/H15)*100)))</f>
        <v>-1.1186553929727485</v>
      </c>
      <c r="I20" s="91" t="str">
        <f t="shared" ca="1" si="1"/>
        <v xml:space="preserve">(+)  </v>
      </c>
      <c r="J20" s="75" t="str">
        <f t="shared" ca="1" si="1"/>
        <v xml:space="preserve">(+)  </v>
      </c>
      <c r="K20" s="92" t="str">
        <f ca="1">IF(((K19-K15)/K15)*100&gt;100,"(+)  ",IF(((K19-K15)/K15)*100&lt;-100,"(-)  ",IF(ROUND((((K19-K15)/K15)*100),1)=0,"-  ",((K19-K15)/K15)*100)))</f>
        <v xml:space="preserve">(+)  </v>
      </c>
      <c r="L20" s="91">
        <f t="shared" ca="1" si="1"/>
        <v>14.488233442973472</v>
      </c>
      <c r="M20" s="75">
        <f t="shared" ca="1" si="1"/>
        <v>-66.867454803899989</v>
      </c>
      <c r="N20" s="92" t="str">
        <f ca="1">IF(((N19-N15)/N15)*100&gt;100,"(+)  ",IF(((N19-N15)/N15)*100&lt;-100,"(-)  ",IF(ROUND((((N19-N15)/N15)*100),1)=0,"-  ",((N19-N15)/N15)*100)))</f>
        <v xml:space="preserve">(+)  </v>
      </c>
      <c r="O20" s="91">
        <f t="shared" ca="1" si="1"/>
        <v>-13.434409581410655</v>
      </c>
      <c r="P20" s="75" t="str">
        <f t="shared" ca="1" si="1"/>
        <v xml:space="preserve">(+)  </v>
      </c>
      <c r="Q20" s="92">
        <f ca="1">IF(((Q19-Q15)/Q15)*100&gt;100,"(+)  ",IF(((Q19-Q15)/Q15)*100&lt;-100,"(-)  ",IF(ROUND((((Q19-Q15)/Q15)*100),1)=0,"-  ",((Q19-Q15)/Q15)*100)))</f>
        <v>-17.263467664747644</v>
      </c>
      <c r="R20" s="91" t="str">
        <f>"-"</f>
        <v>-</v>
      </c>
      <c r="S20" s="75" t="str">
        <f>"-"</f>
        <v>-</v>
      </c>
      <c r="T20" s="92" t="str">
        <f>"-"</f>
        <v>-</v>
      </c>
      <c r="U20" s="91">
        <f t="shared" ca="1" si="1"/>
        <v>-6.3471322890109469</v>
      </c>
      <c r="V20" s="75" t="str">
        <f t="shared" ca="1" si="1"/>
        <v xml:space="preserve">(+)  </v>
      </c>
      <c r="W20" s="92">
        <f ca="1">IF(((W19-W15)/W15)*100&gt;100,"(+)  ",IF(((W19-W15)/W15)*100&lt;-100,"(-)  ",IF(ROUND((((W19-W15)/W15)*100),1)=0,"-  ",((W19-W15)/W15)*100)))</f>
        <v>-21.672939513937241</v>
      </c>
      <c r="X20" s="91">
        <f t="shared" ca="1" si="1"/>
        <v>13.002121278949458</v>
      </c>
      <c r="Y20" s="75" t="str">
        <f t="shared" ca="1" si="1"/>
        <v xml:space="preserve">(+)  </v>
      </c>
      <c r="Z20" s="92">
        <f ca="1">IF(((Z19-Z15)/Z15)*100&gt;100,"(+)  ",IF(((Z19-Z15)/Z15)*100&lt;-100,"(-)  ",IF(ROUND((((Z19-Z15)/Z15)*100),1)=0,"-  ",((Z19-Z15)/Z15)*100)))</f>
        <v>12.110286237802089</v>
      </c>
      <c r="AA20" s="91">
        <f t="shared" ca="1" si="1"/>
        <v>-28.885837504503627</v>
      </c>
      <c r="AB20" s="75">
        <f ca="1">IF(((AB19-AB15)/AB15)*100&gt;100,"(+)  ",IF(((AB19-AB15)/AB15)*100&lt;-100,"(-)  ",IF(ROUND((((AB19-AB15)/AB15)*100),1)=0,"-  ",((AB19-AB15)/AB15)*100)))</f>
        <v>12.127786646218029</v>
      </c>
      <c r="AC20" s="75" t="s">
        <v>140</v>
      </c>
      <c r="AD20" s="48"/>
      <c r="AE20" s="49"/>
      <c r="AF20" s="59"/>
      <c r="AG20" s="59"/>
      <c r="AH20" s="59"/>
      <c r="AI20" s="59"/>
      <c r="AJ20" s="59"/>
      <c r="AK20" s="59"/>
      <c r="AL20" s="59"/>
      <c r="AM20" s="59"/>
      <c r="AN20" s="59"/>
    </row>
    <row r="21" spans="1:45" s="47" customFormat="1" ht="15.6" x14ac:dyDescent="0.3">
      <c r="A21" s="60"/>
      <c r="B21" s="61"/>
      <c r="C21" s="62"/>
      <c r="D21" s="62"/>
      <c r="E21" s="62"/>
      <c r="F21" s="63"/>
      <c r="G21" s="62"/>
      <c r="H21" s="62"/>
      <c r="I21" s="62"/>
      <c r="J21" s="62"/>
      <c r="K21" s="62"/>
      <c r="L21" s="63"/>
      <c r="M21" s="62"/>
      <c r="N21" s="62"/>
      <c r="O21" s="62"/>
      <c r="P21" s="62"/>
      <c r="Q21" s="62"/>
      <c r="R21" s="62"/>
      <c r="S21" s="62"/>
      <c r="T21" s="62"/>
      <c r="U21" s="64"/>
      <c r="V21" s="65"/>
      <c r="W21" s="65"/>
      <c r="X21" s="65"/>
      <c r="Y21" s="65"/>
      <c r="Z21" s="65"/>
      <c r="AA21" s="65"/>
      <c r="AB21" s="66"/>
      <c r="AC21" s="50"/>
      <c r="AD21" s="59"/>
      <c r="AE21" s="59"/>
      <c r="AF21" s="59"/>
      <c r="AG21" s="59"/>
      <c r="AH21" s="59"/>
      <c r="AI21" s="59"/>
      <c r="AJ21" s="59"/>
      <c r="AK21" s="59"/>
      <c r="AL21" s="59"/>
      <c r="AM21" s="59"/>
      <c r="AN21" s="59"/>
    </row>
    <row r="22" spans="1:45" x14ac:dyDescent="0.3">
      <c r="C22" s="151"/>
      <c r="D22" s="53"/>
      <c r="E22" s="53"/>
      <c r="F22" s="52"/>
      <c r="G22" s="54"/>
      <c r="H22" s="54"/>
      <c r="I22" s="52"/>
      <c r="J22" s="55"/>
      <c r="K22" s="55"/>
      <c r="L22" s="52"/>
      <c r="M22" s="54"/>
      <c r="N22" s="54"/>
      <c r="O22" s="52"/>
      <c r="P22" s="54"/>
      <c r="Q22" s="54"/>
      <c r="R22" s="54"/>
      <c r="S22" s="54"/>
      <c r="T22" s="54"/>
      <c r="U22" s="52"/>
      <c r="V22" s="52"/>
      <c r="W22" s="56"/>
    </row>
    <row r="23" spans="1:45" x14ac:dyDescent="0.3">
      <c r="C23" s="151"/>
      <c r="D23" s="151"/>
      <c r="E23" s="151"/>
      <c r="F23" s="151"/>
      <c r="G23" s="57"/>
      <c r="H23" s="57"/>
      <c r="I23" s="151"/>
      <c r="J23" s="57"/>
      <c r="K23" s="57"/>
      <c r="L23" s="151"/>
      <c r="M23" s="57"/>
      <c r="N23" s="57"/>
      <c r="O23" s="151"/>
      <c r="P23" s="57"/>
      <c r="Q23" s="57"/>
      <c r="R23" s="151"/>
      <c r="S23" s="57"/>
      <c r="T23" s="57"/>
      <c r="U23" s="151"/>
      <c r="V23" s="57"/>
      <c r="W23" s="57"/>
      <c r="X23" s="151"/>
      <c r="Y23" s="57"/>
      <c r="Z23" s="57"/>
      <c r="AA23" s="151"/>
      <c r="AB23" s="57"/>
      <c r="AC23" s="57"/>
    </row>
    <row r="24" spans="1:45" x14ac:dyDescent="0.3">
      <c r="C24" s="58"/>
      <c r="D24" s="58"/>
      <c r="E24" s="151"/>
      <c r="F24" s="58"/>
      <c r="G24" s="58"/>
      <c r="H24" s="57"/>
      <c r="I24" s="58"/>
      <c r="J24" s="58"/>
      <c r="K24" s="57"/>
      <c r="L24" s="58"/>
      <c r="M24" s="58"/>
      <c r="N24" s="57"/>
      <c r="O24" s="58"/>
      <c r="P24" s="58"/>
      <c r="Q24" s="57"/>
      <c r="R24" s="58"/>
      <c r="S24" s="58"/>
      <c r="T24" s="57"/>
      <c r="U24" s="58"/>
      <c r="V24" s="58"/>
      <c r="W24" s="57"/>
      <c r="X24" s="58"/>
      <c r="Y24" s="58"/>
      <c r="Z24" s="57"/>
      <c r="AA24" s="58"/>
      <c r="AB24" s="58"/>
      <c r="AC24" s="57"/>
    </row>
    <row r="25" spans="1:45" x14ac:dyDescent="0.3">
      <c r="C25" s="58"/>
      <c r="D25" s="58"/>
      <c r="E25" s="57"/>
      <c r="F25" s="58"/>
      <c r="G25" s="58"/>
      <c r="H25" s="57"/>
      <c r="I25" s="58"/>
      <c r="J25" s="58"/>
      <c r="K25" s="57"/>
      <c r="L25" s="58"/>
      <c r="M25" s="58"/>
      <c r="N25" s="57"/>
      <c r="O25" s="58"/>
      <c r="P25" s="58"/>
      <c r="Q25" s="57"/>
      <c r="R25" s="58"/>
      <c r="S25" s="58"/>
      <c r="T25" s="57"/>
      <c r="U25" s="58"/>
      <c r="V25" s="58"/>
      <c r="W25" s="57"/>
      <c r="X25" s="58"/>
      <c r="Y25" s="58"/>
      <c r="Z25" s="57"/>
      <c r="AA25" s="58"/>
      <c r="AB25" s="58"/>
      <c r="AC25" s="57"/>
      <c r="AH25" s="45"/>
    </row>
    <row r="26" spans="1:45" x14ac:dyDescent="0.3">
      <c r="C26" s="58"/>
      <c r="D26" s="58"/>
      <c r="E26" s="57"/>
      <c r="F26" s="58"/>
      <c r="G26" s="58"/>
      <c r="H26" s="57"/>
      <c r="I26" s="58"/>
      <c r="J26" s="58"/>
      <c r="K26" s="57"/>
      <c r="L26" s="58"/>
      <c r="M26" s="58"/>
      <c r="N26" s="57"/>
      <c r="O26" s="58"/>
      <c r="P26" s="58"/>
      <c r="Q26" s="57"/>
      <c r="R26" s="58"/>
      <c r="S26" s="58"/>
      <c r="T26" s="57"/>
      <c r="U26" s="58"/>
      <c r="V26" s="58"/>
      <c r="W26" s="57"/>
      <c r="X26" s="58"/>
      <c r="Y26" s="58"/>
      <c r="Z26" s="57"/>
      <c r="AA26" s="58"/>
      <c r="AB26" s="58"/>
      <c r="AC26" s="57"/>
    </row>
    <row r="27" spans="1:45" x14ac:dyDescent="0.3">
      <c r="C27" s="58"/>
      <c r="D27" s="58"/>
      <c r="E27" s="57"/>
      <c r="F27" s="58"/>
      <c r="G27" s="58"/>
      <c r="H27" s="57"/>
      <c r="I27" s="58"/>
      <c r="J27" s="58"/>
      <c r="K27" s="57"/>
      <c r="L27" s="58"/>
      <c r="M27" s="58"/>
      <c r="N27" s="57"/>
      <c r="O27" s="58"/>
      <c r="P27" s="58"/>
      <c r="Q27" s="57"/>
      <c r="R27" s="58"/>
      <c r="S27" s="58"/>
      <c r="T27" s="57"/>
      <c r="U27" s="58"/>
      <c r="V27" s="58"/>
      <c r="W27" s="57"/>
      <c r="X27" s="58"/>
      <c r="Y27" s="58"/>
      <c r="Z27" s="57"/>
      <c r="AA27" s="58"/>
      <c r="AB27" s="58"/>
      <c r="AC27" s="57"/>
    </row>
    <row r="28" spans="1:45" ht="17.399999999999999" x14ac:dyDescent="0.3">
      <c r="C28" s="58"/>
      <c r="D28" s="162"/>
      <c r="E28" s="57"/>
      <c r="F28" s="58"/>
      <c r="G28" s="58"/>
      <c r="H28" s="57"/>
      <c r="I28" s="58"/>
      <c r="J28" s="58"/>
      <c r="K28" s="57"/>
      <c r="L28" s="58"/>
      <c r="M28" s="58"/>
      <c r="N28" s="57"/>
      <c r="O28" s="58"/>
      <c r="P28" s="58"/>
      <c r="Q28" s="57"/>
      <c r="R28" s="58"/>
      <c r="S28" s="58"/>
      <c r="T28" s="57"/>
      <c r="U28" s="58"/>
      <c r="V28" s="58"/>
      <c r="W28" s="57"/>
      <c r="X28" s="58"/>
      <c r="Y28" s="58"/>
      <c r="Z28" s="57"/>
      <c r="AA28" s="58"/>
      <c r="AB28" s="58"/>
      <c r="AC28" s="57"/>
    </row>
    <row r="29" spans="1:45" x14ac:dyDescent="0.3">
      <c r="C29" s="58"/>
      <c r="D29" s="58"/>
      <c r="E29" s="57"/>
      <c r="F29" s="58"/>
      <c r="G29" s="58"/>
      <c r="H29" s="57"/>
      <c r="I29" s="58"/>
      <c r="J29" s="58"/>
      <c r="K29" s="57"/>
      <c r="L29" s="58"/>
      <c r="M29" s="58"/>
      <c r="N29" s="57"/>
      <c r="O29" s="58"/>
      <c r="P29" s="58"/>
      <c r="Q29" s="57"/>
      <c r="R29" s="58"/>
      <c r="S29" s="58"/>
      <c r="T29" s="57"/>
      <c r="U29" s="58"/>
      <c r="V29" s="58"/>
      <c r="W29" s="57"/>
      <c r="X29" s="58"/>
      <c r="Y29" s="58"/>
      <c r="Z29" s="57"/>
      <c r="AA29" s="58"/>
      <c r="AB29" s="58"/>
      <c r="AC29" s="57"/>
    </row>
    <row r="30" spans="1:45" ht="17.399999999999999" x14ac:dyDescent="0.3">
      <c r="C30" s="58"/>
      <c r="D30" s="162"/>
      <c r="E30" s="57"/>
      <c r="F30" s="58"/>
      <c r="G30" s="58"/>
      <c r="H30" s="57"/>
      <c r="I30" s="58"/>
      <c r="J30" s="58"/>
      <c r="K30" s="57"/>
      <c r="L30" s="58"/>
      <c r="M30" s="58"/>
      <c r="N30" s="57"/>
      <c r="O30" s="58"/>
      <c r="P30" s="58"/>
      <c r="Q30" s="57"/>
      <c r="R30" s="58"/>
      <c r="S30" s="58"/>
      <c r="T30" s="57"/>
      <c r="U30" s="58"/>
      <c r="V30" s="58"/>
      <c r="W30" s="57"/>
      <c r="X30" s="58"/>
      <c r="Y30" s="58"/>
      <c r="Z30" s="57"/>
      <c r="AA30" s="58"/>
      <c r="AB30" s="58"/>
      <c r="AC30" s="57"/>
    </row>
    <row r="31" spans="1:45" x14ac:dyDescent="0.3">
      <c r="C31" s="58"/>
      <c r="D31" s="58"/>
      <c r="E31" s="57"/>
      <c r="F31" s="58"/>
      <c r="G31" s="58"/>
      <c r="H31" s="57"/>
      <c r="I31" s="58"/>
      <c r="J31" s="58"/>
      <c r="K31" s="57"/>
      <c r="L31" s="58"/>
      <c r="M31" s="58"/>
      <c r="N31" s="57"/>
      <c r="O31" s="58"/>
      <c r="P31" s="58"/>
      <c r="Q31" s="57"/>
      <c r="R31" s="58"/>
      <c r="S31" s="58"/>
      <c r="T31" s="57"/>
      <c r="U31" s="58"/>
      <c r="V31" s="58"/>
      <c r="W31" s="57"/>
      <c r="X31" s="58"/>
      <c r="Y31" s="58"/>
      <c r="Z31" s="57"/>
      <c r="AA31" s="58"/>
      <c r="AB31" s="58"/>
      <c r="AC31" s="57"/>
    </row>
    <row r="32" spans="1:45" x14ac:dyDescent="0.3">
      <c r="C32" s="58"/>
      <c r="D32" s="58"/>
      <c r="E32" s="57"/>
      <c r="F32" s="58"/>
      <c r="G32" s="58"/>
      <c r="H32" s="57"/>
      <c r="I32" s="58"/>
      <c r="J32" s="58"/>
      <c r="K32" s="57"/>
      <c r="L32" s="58"/>
      <c r="M32" s="58"/>
      <c r="N32" s="57"/>
      <c r="O32" s="58"/>
      <c r="P32" s="58"/>
      <c r="Q32" s="57"/>
      <c r="R32" s="58"/>
      <c r="S32" s="58"/>
      <c r="T32" s="57"/>
      <c r="U32" s="58"/>
      <c r="V32" s="58"/>
      <c r="W32" s="57"/>
      <c r="X32" s="58"/>
      <c r="Y32" s="58"/>
      <c r="Z32" s="57"/>
      <c r="AA32" s="58"/>
      <c r="AB32" s="58"/>
      <c r="AC32" s="57"/>
    </row>
    <row r="33" spans="3:29" x14ac:dyDescent="0.3">
      <c r="C33" s="58"/>
      <c r="D33" s="58"/>
      <c r="E33" s="57"/>
      <c r="F33" s="58"/>
      <c r="G33" s="58"/>
      <c r="H33" s="57"/>
      <c r="I33" s="58"/>
      <c r="J33" s="58"/>
      <c r="K33" s="57"/>
      <c r="L33" s="58"/>
      <c r="M33" s="58"/>
      <c r="N33" s="57"/>
      <c r="O33" s="58"/>
      <c r="P33" s="58"/>
      <c r="Q33" s="57"/>
      <c r="R33" s="58"/>
      <c r="S33" s="58"/>
      <c r="T33" s="57"/>
      <c r="U33" s="58"/>
      <c r="V33" s="58"/>
      <c r="W33" s="57"/>
      <c r="X33" s="58"/>
      <c r="Y33" s="58"/>
      <c r="Z33" s="57"/>
      <c r="AA33" s="58"/>
      <c r="AB33" s="58"/>
      <c r="AC33" s="57"/>
    </row>
    <row r="34" spans="3:29" x14ac:dyDescent="0.3">
      <c r="C34" s="58"/>
      <c r="D34" s="58"/>
      <c r="E34" s="57"/>
      <c r="F34" s="58"/>
      <c r="G34" s="58"/>
      <c r="H34" s="57"/>
      <c r="I34" s="58"/>
      <c r="J34" s="58"/>
      <c r="K34" s="57"/>
      <c r="L34" s="58"/>
      <c r="M34" s="58"/>
      <c r="N34" s="57"/>
      <c r="O34" s="58"/>
      <c r="P34" s="58"/>
      <c r="Q34" s="57"/>
      <c r="R34" s="58"/>
      <c r="S34" s="58"/>
      <c r="T34" s="57"/>
      <c r="U34" s="58"/>
      <c r="V34" s="58"/>
      <c r="W34" s="57"/>
      <c r="X34" s="58"/>
      <c r="Y34" s="58"/>
      <c r="Z34" s="57"/>
      <c r="AA34" s="58"/>
      <c r="AB34" s="58"/>
      <c r="AC34" s="57"/>
    </row>
    <row r="35" spans="3:29" x14ac:dyDescent="0.3">
      <c r="C35" s="58"/>
      <c r="D35" s="58"/>
      <c r="E35" s="58"/>
      <c r="F35" s="58"/>
      <c r="G35" s="58"/>
      <c r="H35" s="58"/>
      <c r="I35" s="58"/>
      <c r="J35" s="58"/>
      <c r="K35" s="58"/>
      <c r="L35" s="58"/>
      <c r="M35" s="58"/>
      <c r="N35" s="58"/>
      <c r="O35" s="58"/>
      <c r="P35" s="58"/>
      <c r="Q35" s="58"/>
      <c r="R35" s="58"/>
      <c r="S35" s="58"/>
      <c r="T35" s="58"/>
      <c r="U35" s="58"/>
      <c r="V35" s="58"/>
      <c r="W35" s="58"/>
      <c r="X35" s="58"/>
      <c r="Y35" s="58"/>
      <c r="Z35" s="58"/>
      <c r="AA35" s="58"/>
      <c r="AB35" s="58"/>
      <c r="AC35" s="58"/>
    </row>
    <row r="36" spans="3:29" x14ac:dyDescent="0.3">
      <c r="C36" s="58"/>
      <c r="D36" s="58"/>
      <c r="E36" s="58"/>
      <c r="F36" s="58"/>
      <c r="G36" s="58"/>
      <c r="H36" s="58"/>
      <c r="I36" s="58"/>
      <c r="J36" s="58"/>
      <c r="K36" s="58"/>
      <c r="L36" s="58"/>
      <c r="M36" s="58"/>
      <c r="N36" s="58"/>
      <c r="O36" s="58"/>
      <c r="P36" s="58"/>
      <c r="Q36" s="58"/>
      <c r="R36" s="58"/>
      <c r="S36" s="58"/>
      <c r="T36" s="58"/>
      <c r="U36" s="58"/>
      <c r="V36" s="58"/>
      <c r="W36" s="58"/>
      <c r="X36" s="58"/>
      <c r="Y36" s="58"/>
      <c r="Z36" s="58"/>
      <c r="AA36" s="58"/>
      <c r="AB36" s="58"/>
      <c r="AC36" s="58"/>
    </row>
    <row r="37" spans="3:29" x14ac:dyDescent="0.3">
      <c r="X37" s="51"/>
      <c r="Y37" s="51"/>
      <c r="Z37" s="51"/>
      <c r="AA37" s="51"/>
      <c r="AB37" s="51"/>
    </row>
    <row r="38" spans="3:29" x14ac:dyDescent="0.3">
      <c r="X38" s="51"/>
      <c r="Y38" s="51"/>
      <c r="Z38" s="51"/>
      <c r="AA38" s="51"/>
      <c r="AB38" s="51"/>
    </row>
    <row r="39" spans="3:29" x14ac:dyDescent="0.3">
      <c r="X39" s="51"/>
      <c r="Y39" s="51"/>
      <c r="Z39" s="51"/>
      <c r="AA39" s="51"/>
      <c r="AB39" s="51"/>
    </row>
    <row r="40" spans="3:29" x14ac:dyDescent="0.3">
      <c r="X40" s="51"/>
      <c r="Y40" s="51"/>
      <c r="Z40" s="51"/>
      <c r="AA40" s="51"/>
      <c r="AB40" s="51"/>
    </row>
  </sheetData>
  <pageMargins left="0.7" right="0.7" top="0.75" bottom="0.75" header="0.3" footer="0.3"/>
  <pageSetup paperSize="9" scale="75" orientation="landscape" verticalDpi="4" r:id="rId1"/>
  <rowBreaks count="1" manualBreakCount="1">
    <brk id="21" max="16383"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B213"/>
  <sheetViews>
    <sheetView showGridLines="0" zoomScaleNormal="100" workbookViewId="0"/>
  </sheetViews>
  <sheetFormatPr defaultColWidth="8.77734375" defaultRowHeight="14.4" x14ac:dyDescent="0.3"/>
  <cols>
    <col min="1" max="1" width="20.77734375" style="2" customWidth="1"/>
    <col min="2" max="28" width="12.77734375" style="2" customWidth="1"/>
    <col min="29" max="16384" width="8.77734375" style="2"/>
  </cols>
  <sheetData>
    <row r="1" spans="1:28" ht="45" customHeight="1" x14ac:dyDescent="0.3">
      <c r="A1" s="43" t="s">
        <v>138</v>
      </c>
    </row>
    <row r="2" spans="1:28" s="23" customFormat="1" ht="20.100000000000001" customHeight="1" x14ac:dyDescent="0.3">
      <c r="A2" s="23" t="s">
        <v>117</v>
      </c>
    </row>
    <row r="3" spans="1:28" s="23" customFormat="1" ht="20.100000000000001" customHeight="1" x14ac:dyDescent="0.3">
      <c r="A3" s="23" t="s">
        <v>115</v>
      </c>
    </row>
    <row r="4" spans="1:28" s="113" customFormat="1" ht="20.100000000000001" customHeight="1" x14ac:dyDescent="0.25">
      <c r="A4" s="23" t="s">
        <v>78</v>
      </c>
      <c r="B4" s="112"/>
      <c r="C4" s="112"/>
      <c r="D4" s="112"/>
      <c r="E4" s="112"/>
      <c r="F4" s="112"/>
      <c r="G4" s="112"/>
      <c r="H4" s="112"/>
      <c r="I4" s="112"/>
      <c r="J4" s="112"/>
      <c r="K4" s="114"/>
      <c r="L4" s="112"/>
      <c r="M4" s="112"/>
      <c r="N4" s="112"/>
      <c r="O4" s="112"/>
      <c r="P4" s="114"/>
      <c r="Q4" s="112"/>
      <c r="R4" s="112"/>
      <c r="S4" s="112"/>
      <c r="T4" s="112"/>
      <c r="U4" s="112"/>
      <c r="V4" s="112"/>
      <c r="W4" s="112"/>
      <c r="X4" s="112"/>
      <c r="Y4" s="115"/>
      <c r="Z4" s="112"/>
      <c r="AA4" s="112"/>
      <c r="AB4" s="112"/>
    </row>
    <row r="5" spans="1:28" s="128" customFormat="1" ht="20.100000000000001" customHeight="1" x14ac:dyDescent="0.3">
      <c r="A5" s="143"/>
      <c r="B5" s="117"/>
      <c r="C5" s="118" t="s">
        <v>87</v>
      </c>
      <c r="D5" s="118"/>
      <c r="E5" s="117"/>
      <c r="F5" s="118" t="s">
        <v>86</v>
      </c>
      <c r="G5" s="118"/>
      <c r="H5" s="119"/>
      <c r="I5" s="118" t="s">
        <v>88</v>
      </c>
      <c r="J5" s="118"/>
      <c r="K5" s="119"/>
      <c r="L5" s="118" t="s">
        <v>89</v>
      </c>
      <c r="M5" s="118"/>
      <c r="N5" s="119"/>
      <c r="O5" s="118" t="s">
        <v>90</v>
      </c>
      <c r="P5" s="118"/>
      <c r="Q5" s="119"/>
      <c r="R5" s="118" t="s">
        <v>91</v>
      </c>
      <c r="S5" s="118"/>
      <c r="T5" s="117"/>
      <c r="U5" s="120"/>
      <c r="V5" s="121"/>
      <c r="W5" s="116"/>
      <c r="X5" s="118" t="s">
        <v>107</v>
      </c>
      <c r="Y5" s="122"/>
      <c r="Z5" s="116"/>
      <c r="AA5" s="118" t="s">
        <v>154</v>
      </c>
      <c r="AB5" s="121"/>
    </row>
    <row r="6" spans="1:28" s="128" customFormat="1" ht="78" x14ac:dyDescent="0.3">
      <c r="A6" s="124" t="s">
        <v>13</v>
      </c>
      <c r="B6" s="126" t="s">
        <v>126</v>
      </c>
      <c r="C6" s="126" t="s">
        <v>127</v>
      </c>
      <c r="D6" s="126" t="s">
        <v>128</v>
      </c>
      <c r="E6" s="126" t="s">
        <v>83</v>
      </c>
      <c r="F6" s="126" t="s">
        <v>84</v>
      </c>
      <c r="G6" s="126" t="s">
        <v>85</v>
      </c>
      <c r="H6" s="126" t="s">
        <v>92</v>
      </c>
      <c r="I6" s="126" t="s">
        <v>93</v>
      </c>
      <c r="J6" s="126" t="s">
        <v>94</v>
      </c>
      <c r="K6" s="126" t="s">
        <v>95</v>
      </c>
      <c r="L6" s="126" t="s">
        <v>96</v>
      </c>
      <c r="M6" s="126" t="s">
        <v>97</v>
      </c>
      <c r="N6" s="126" t="s">
        <v>129</v>
      </c>
      <c r="O6" s="126" t="s">
        <v>130</v>
      </c>
      <c r="P6" s="126" t="s">
        <v>131</v>
      </c>
      <c r="Q6" s="126" t="s">
        <v>132</v>
      </c>
      <c r="R6" s="126" t="s">
        <v>133</v>
      </c>
      <c r="S6" s="126" t="s">
        <v>134</v>
      </c>
      <c r="T6" s="126" t="s">
        <v>104</v>
      </c>
      <c r="U6" s="127" t="s">
        <v>105</v>
      </c>
      <c r="V6" s="126" t="s">
        <v>106</v>
      </c>
      <c r="W6" s="127" t="s">
        <v>135</v>
      </c>
      <c r="X6" s="127" t="s">
        <v>136</v>
      </c>
      <c r="Y6" s="126" t="s">
        <v>137</v>
      </c>
      <c r="Z6" s="127" t="s">
        <v>111</v>
      </c>
      <c r="AA6" s="127" t="s">
        <v>113</v>
      </c>
      <c r="AB6" s="126" t="s">
        <v>112</v>
      </c>
    </row>
    <row r="7" spans="1:28" ht="20.100000000000001" customHeight="1" x14ac:dyDescent="0.3">
      <c r="A7" s="144">
        <v>1998</v>
      </c>
      <c r="B7" s="145">
        <f>SUM(Quarter!C7:C10)</f>
        <v>12787.372000000001</v>
      </c>
      <c r="C7" s="145">
        <f>SUM(Quarter!D7:D10)</f>
        <v>0</v>
      </c>
      <c r="D7" s="145">
        <f>SUM(Quarter!E7:E10)</f>
        <v>12787.372000000001</v>
      </c>
      <c r="E7" s="145">
        <f>SUM(Quarter!F7:F10)</f>
        <v>51.957000000000001</v>
      </c>
      <c r="F7" s="145">
        <f>SUM(Quarter!G7:G10)</f>
        <v>130.58000000000001</v>
      </c>
      <c r="G7" s="145">
        <f>SUM(Quarter!H7:H10)</f>
        <v>-78.62299999999999</v>
      </c>
      <c r="H7" s="145" t="s">
        <v>114</v>
      </c>
      <c r="I7" s="145" t="s">
        <v>114</v>
      </c>
      <c r="J7" s="145" t="s">
        <v>114</v>
      </c>
      <c r="K7" s="145" t="s">
        <v>114</v>
      </c>
      <c r="L7" s="145" t="s">
        <v>114</v>
      </c>
      <c r="M7" s="145" t="s">
        <v>114</v>
      </c>
      <c r="N7" s="145" t="s">
        <v>114</v>
      </c>
      <c r="O7" s="145" t="s">
        <v>114</v>
      </c>
      <c r="P7" s="145" t="s">
        <v>114</v>
      </c>
      <c r="Q7" s="145" t="s">
        <v>114</v>
      </c>
      <c r="R7" s="145" t="s">
        <v>114</v>
      </c>
      <c r="S7" s="145" t="s">
        <v>114</v>
      </c>
      <c r="T7" s="145">
        <f>SUM(Quarter!U7:U10)</f>
        <v>12839.329000000002</v>
      </c>
      <c r="U7" s="145">
        <f>SUM(Quarter!V7:V10)</f>
        <v>130.58000000000001</v>
      </c>
      <c r="V7" s="145">
        <f>SUM(Quarter!W7:W10)</f>
        <v>12708.749</v>
      </c>
      <c r="W7" s="145" t="s">
        <v>114</v>
      </c>
      <c r="X7" s="145" t="s">
        <v>114</v>
      </c>
      <c r="Y7" s="145" t="s">
        <v>114</v>
      </c>
      <c r="Z7" s="145" t="s">
        <v>114</v>
      </c>
      <c r="AA7" s="145" t="s">
        <v>114</v>
      </c>
      <c r="AB7" s="145" t="s">
        <v>114</v>
      </c>
    </row>
    <row r="8" spans="1:28" ht="20.100000000000001" customHeight="1" x14ac:dyDescent="0.3">
      <c r="A8" s="129">
        <v>1999</v>
      </c>
      <c r="B8" s="146">
        <f>SUM(Quarter!C11:C14)</f>
        <v>14484.49</v>
      </c>
      <c r="C8" s="146">
        <f>SUM(Quarter!D11:D14)</f>
        <v>0</v>
      </c>
      <c r="D8" s="146">
        <f>SUM(Quarter!E11:E14)</f>
        <v>14484.49</v>
      </c>
      <c r="E8" s="146">
        <f>SUM(Quarter!F11:F14)</f>
        <v>22.727000000000004</v>
      </c>
      <c r="F8" s="146">
        <f>SUM(Quarter!G11:G14)</f>
        <v>262.85399999999998</v>
      </c>
      <c r="G8" s="146">
        <f>SUM(Quarter!H11:H14)</f>
        <v>-240.12700000000001</v>
      </c>
      <c r="H8" s="146" t="s">
        <v>114</v>
      </c>
      <c r="I8" s="146" t="s">
        <v>114</v>
      </c>
      <c r="J8" s="146" t="s">
        <v>114</v>
      </c>
      <c r="K8" s="146" t="s">
        <v>114</v>
      </c>
      <c r="L8" s="146" t="s">
        <v>114</v>
      </c>
      <c r="M8" s="146" t="s">
        <v>114</v>
      </c>
      <c r="N8" s="146" t="s">
        <v>114</v>
      </c>
      <c r="O8" s="146" t="s">
        <v>114</v>
      </c>
      <c r="P8" s="146" t="s">
        <v>114</v>
      </c>
      <c r="Q8" s="146" t="s">
        <v>114</v>
      </c>
      <c r="R8" s="146" t="s">
        <v>114</v>
      </c>
      <c r="S8" s="146" t="s">
        <v>114</v>
      </c>
      <c r="T8" s="146">
        <f>SUM(Quarter!U11:U14)</f>
        <v>14507.217000000001</v>
      </c>
      <c r="U8" s="146">
        <f>SUM(Quarter!V11:V14)</f>
        <v>262.85399999999998</v>
      </c>
      <c r="V8" s="146">
        <f>SUM(Quarter!W11:W14)</f>
        <v>14244.363000000001</v>
      </c>
      <c r="W8" s="146" t="s">
        <v>114</v>
      </c>
      <c r="X8" s="146" t="s">
        <v>114</v>
      </c>
      <c r="Y8" s="146" t="s">
        <v>114</v>
      </c>
      <c r="Z8" s="146" t="s">
        <v>114</v>
      </c>
      <c r="AA8" s="146" t="s">
        <v>114</v>
      </c>
      <c r="AB8" s="146" t="s">
        <v>114</v>
      </c>
    </row>
    <row r="9" spans="1:28" ht="20.100000000000001" customHeight="1" x14ac:dyDescent="0.3">
      <c r="A9" s="129">
        <v>2000</v>
      </c>
      <c r="B9" s="146">
        <f>SUM(Quarter!C15:C18)</f>
        <v>14267.240000000002</v>
      </c>
      <c r="C9" s="146">
        <f>SUM(Quarter!D15:D18)</f>
        <v>0.93</v>
      </c>
      <c r="D9" s="146">
        <f>SUM(Quarter!E15:E18)</f>
        <v>14266.310000000001</v>
      </c>
      <c r="E9" s="146">
        <f>SUM(Quarter!F15:F18)</f>
        <v>41.003</v>
      </c>
      <c r="F9" s="146">
        <f>SUM(Quarter!G15:G18)</f>
        <v>133.11500000000001</v>
      </c>
      <c r="G9" s="146">
        <f>SUM(Quarter!H15:H18)</f>
        <v>-92.111999999999995</v>
      </c>
      <c r="H9" s="146" t="s">
        <v>114</v>
      </c>
      <c r="I9" s="146" t="s">
        <v>114</v>
      </c>
      <c r="J9" s="146" t="s">
        <v>114</v>
      </c>
      <c r="K9" s="146" t="s">
        <v>114</v>
      </c>
      <c r="L9" s="146" t="s">
        <v>114</v>
      </c>
      <c r="M9" s="146" t="s">
        <v>114</v>
      </c>
      <c r="N9" s="146" t="s">
        <v>114</v>
      </c>
      <c r="O9" s="146" t="s">
        <v>114</v>
      </c>
      <c r="P9" s="146" t="s">
        <v>114</v>
      </c>
      <c r="Q9" s="146" t="s">
        <v>114</v>
      </c>
      <c r="R9" s="146" t="s">
        <v>114</v>
      </c>
      <c r="S9" s="146" t="s">
        <v>114</v>
      </c>
      <c r="T9" s="146">
        <f>SUM(Quarter!U15:U18)</f>
        <v>14308.243</v>
      </c>
      <c r="U9" s="146">
        <f>SUM(Quarter!V15:V18)</f>
        <v>134.04500000000002</v>
      </c>
      <c r="V9" s="146">
        <f>SUM(Quarter!W15:W18)</f>
        <v>14174.198</v>
      </c>
      <c r="W9" s="146">
        <f>SUM(Quarter!X15:X18)</f>
        <v>9581.9699999999993</v>
      </c>
      <c r="X9" s="146">
        <f>SUM(Quarter!Y15:Y18)</f>
        <v>20.65</v>
      </c>
      <c r="Y9" s="146">
        <f>SUM(Quarter!Z15:Z18)</f>
        <v>9561.32</v>
      </c>
      <c r="Z9" s="146" t="s">
        <v>114</v>
      </c>
      <c r="AA9" s="146" t="s">
        <v>114</v>
      </c>
      <c r="AB9" s="146" t="s">
        <v>114</v>
      </c>
    </row>
    <row r="10" spans="1:28" ht="20.100000000000001" customHeight="1" x14ac:dyDescent="0.3">
      <c r="A10" s="129">
        <v>2001</v>
      </c>
      <c r="B10" s="146">
        <f>SUM(Quarter!C19:C22)</f>
        <v>10562.566999999999</v>
      </c>
      <c r="C10" s="146">
        <f>SUM(Quarter!D19:D22)</f>
        <v>193.11600000000001</v>
      </c>
      <c r="D10" s="146">
        <f>SUM(Quarter!E19:E22)</f>
        <v>10369.451000000001</v>
      </c>
      <c r="E10" s="146">
        <f>SUM(Quarter!F19:F22)</f>
        <v>100.917</v>
      </c>
      <c r="F10" s="146">
        <f>SUM(Quarter!G19:G22)</f>
        <v>70.528999999999996</v>
      </c>
      <c r="G10" s="146">
        <f>SUM(Quarter!H19:H22)</f>
        <v>30.387999999999995</v>
      </c>
      <c r="H10" s="146" t="s">
        <v>114</v>
      </c>
      <c r="I10" s="146" t="s">
        <v>114</v>
      </c>
      <c r="J10" s="146" t="s">
        <v>114</v>
      </c>
      <c r="K10" s="146" t="s">
        <v>114</v>
      </c>
      <c r="L10" s="146" t="s">
        <v>114</v>
      </c>
      <c r="M10" s="146" t="s">
        <v>114</v>
      </c>
      <c r="N10" s="146" t="s">
        <v>114</v>
      </c>
      <c r="O10" s="146" t="s">
        <v>114</v>
      </c>
      <c r="P10" s="146" t="s">
        <v>114</v>
      </c>
      <c r="Q10" s="146" t="s">
        <v>114</v>
      </c>
      <c r="R10" s="146" t="s">
        <v>114</v>
      </c>
      <c r="S10" s="146" t="s">
        <v>114</v>
      </c>
      <c r="T10" s="146">
        <f>SUM(Quarter!U19:U22)</f>
        <v>10663.483999999999</v>
      </c>
      <c r="U10" s="146">
        <f>SUM(Quarter!V19:V22)</f>
        <v>263.64499999999998</v>
      </c>
      <c r="V10" s="146">
        <f>SUM(Quarter!W19:W22)</f>
        <v>10399.839</v>
      </c>
      <c r="W10" s="146">
        <f>SUM(Quarter!X19:X22)</f>
        <v>8696.0399999999991</v>
      </c>
      <c r="X10" s="146">
        <f>SUM(Quarter!Y19:Y22)</f>
        <v>1.9670000000000001</v>
      </c>
      <c r="Y10" s="146">
        <f>SUM(Quarter!Z19:Z22)</f>
        <v>8694.0730000000003</v>
      </c>
      <c r="Z10" s="146" t="s">
        <v>114</v>
      </c>
      <c r="AA10" s="146" t="s">
        <v>114</v>
      </c>
      <c r="AB10" s="146" t="s">
        <v>114</v>
      </c>
    </row>
    <row r="11" spans="1:28" ht="20.100000000000001" customHeight="1" x14ac:dyDescent="0.3">
      <c r="A11" s="129">
        <v>2002</v>
      </c>
      <c r="B11" s="146">
        <f>SUM(Quarter!C23:C26)</f>
        <v>9042.0319999999992</v>
      </c>
      <c r="C11" s="146">
        <f>SUM(Quarter!D23:D26)</f>
        <v>620.59899999999993</v>
      </c>
      <c r="D11" s="146">
        <f>SUM(Quarter!E23:E26)</f>
        <v>8421.4330000000009</v>
      </c>
      <c r="E11" s="146">
        <f>SUM(Quarter!F23:F26)</f>
        <v>140.42699999999999</v>
      </c>
      <c r="F11" s="146">
        <f>SUM(Quarter!G23:G26)</f>
        <v>147.97499999999999</v>
      </c>
      <c r="G11" s="146">
        <f>SUM(Quarter!H23:H26)</f>
        <v>-7.5480000000000054</v>
      </c>
      <c r="H11" s="146" t="s">
        <v>114</v>
      </c>
      <c r="I11" s="146" t="s">
        <v>114</v>
      </c>
      <c r="J11" s="146" t="s">
        <v>114</v>
      </c>
      <c r="K11" s="146" t="s">
        <v>114</v>
      </c>
      <c r="L11" s="146" t="s">
        <v>114</v>
      </c>
      <c r="M11" s="146" t="s">
        <v>114</v>
      </c>
      <c r="N11" s="146" t="s">
        <v>114</v>
      </c>
      <c r="O11" s="146" t="s">
        <v>114</v>
      </c>
      <c r="P11" s="146" t="s">
        <v>114</v>
      </c>
      <c r="Q11" s="146" t="s">
        <v>114</v>
      </c>
      <c r="R11" s="146" t="s">
        <v>114</v>
      </c>
      <c r="S11" s="146" t="s">
        <v>114</v>
      </c>
      <c r="T11" s="146">
        <f>SUM(Quarter!U23:U26)</f>
        <v>9182.4590000000007</v>
      </c>
      <c r="U11" s="146">
        <f>SUM(Quarter!V23:V26)</f>
        <v>768.57399999999996</v>
      </c>
      <c r="V11" s="146">
        <f>SUM(Quarter!W23:W26)</f>
        <v>8413.8850000000002</v>
      </c>
      <c r="W11" s="146">
        <f>SUM(Quarter!X23:X26)</f>
        <v>6325.7220000000007</v>
      </c>
      <c r="X11" s="146">
        <f>SUM(Quarter!Y23:Y26)</f>
        <v>369.66300000000001</v>
      </c>
      <c r="Y11" s="146">
        <f>SUM(Quarter!Z23:Z26)</f>
        <v>5956.0590000000002</v>
      </c>
      <c r="Z11" s="146">
        <f>SUM(Quarter!AA23:AA26)</f>
        <v>815.51300000000003</v>
      </c>
      <c r="AA11" s="146">
        <f>SUM(Quarter!AB23:AB26)</f>
        <v>0</v>
      </c>
      <c r="AB11" s="146">
        <f>SUM(Quarter!AC23:AC26)</f>
        <v>815.51300000000003</v>
      </c>
    </row>
    <row r="12" spans="1:28" ht="20.100000000000001" customHeight="1" x14ac:dyDescent="0.3">
      <c r="A12" s="129">
        <v>2003</v>
      </c>
      <c r="B12" s="146">
        <f>SUM(Quarter!C27:C30)</f>
        <v>4999.951</v>
      </c>
      <c r="C12" s="146">
        <f>SUM(Quarter!D27:D30)</f>
        <v>2872.7110000000002</v>
      </c>
      <c r="D12" s="146">
        <f>SUM(Quarter!E27:E30)</f>
        <v>2127.2400000000002</v>
      </c>
      <c r="E12" s="146">
        <f>SUM(Quarter!F27:F30)</f>
        <v>119.34899999999999</v>
      </c>
      <c r="F12" s="146">
        <f>SUM(Quarter!G27:G30)</f>
        <v>86.277000000000015</v>
      </c>
      <c r="G12" s="146">
        <f>SUM(Quarter!H27:H30)</f>
        <v>33.072000000000003</v>
      </c>
      <c r="H12" s="146" t="s">
        <v>114</v>
      </c>
      <c r="I12" s="146" t="s">
        <v>114</v>
      </c>
      <c r="J12" s="146" t="s">
        <v>114</v>
      </c>
      <c r="K12" s="146" t="s">
        <v>114</v>
      </c>
      <c r="L12" s="146" t="s">
        <v>114</v>
      </c>
      <c r="M12" s="146" t="s">
        <v>114</v>
      </c>
      <c r="N12" s="146" t="s">
        <v>114</v>
      </c>
      <c r="O12" s="146" t="s">
        <v>114</v>
      </c>
      <c r="P12" s="146" t="s">
        <v>114</v>
      </c>
      <c r="Q12" s="146" t="s">
        <v>114</v>
      </c>
      <c r="R12" s="146" t="s">
        <v>114</v>
      </c>
      <c r="S12" s="146" t="s">
        <v>114</v>
      </c>
      <c r="T12" s="146">
        <f>SUM(Quarter!U27:U30)</f>
        <v>5119.3</v>
      </c>
      <c r="U12" s="146">
        <f>SUM(Quarter!V27:V30)</f>
        <v>2958.9880000000003</v>
      </c>
      <c r="V12" s="146">
        <f>SUM(Quarter!W27:W30)</f>
        <v>2160.3119999999999</v>
      </c>
      <c r="W12" s="146">
        <f>SUM(Quarter!X27:X30)</f>
        <v>5818.128999999999</v>
      </c>
      <c r="X12" s="146">
        <f>SUM(Quarter!Y27:Y30)</f>
        <v>666.226</v>
      </c>
      <c r="Y12" s="146">
        <f>SUM(Quarter!Z27:Z30)</f>
        <v>5151.9029999999993</v>
      </c>
      <c r="Z12" s="146">
        <f>SUM(Quarter!AA27:AA30)</f>
        <v>1011.915</v>
      </c>
      <c r="AA12" s="146">
        <f>SUM(Quarter!AB27:AB30)</f>
        <v>0</v>
      </c>
      <c r="AB12" s="146">
        <f>SUM(Quarter!AC27:AC30)</f>
        <v>1011.915</v>
      </c>
    </row>
    <row r="13" spans="1:28" ht="20.100000000000001" customHeight="1" x14ac:dyDescent="0.3">
      <c r="A13" s="129">
        <v>2004</v>
      </c>
      <c r="B13" s="146">
        <f>SUM(Quarter!C31:C34)</f>
        <v>10027.003000000001</v>
      </c>
      <c r="C13" s="146">
        <f>SUM(Quarter!D31:D34)</f>
        <v>728.28000000000009</v>
      </c>
      <c r="D13" s="146">
        <f>SUM(Quarter!E31:E34)</f>
        <v>9298.7230000000018</v>
      </c>
      <c r="E13" s="146">
        <f>SUM(Quarter!F31:F34)</f>
        <v>0.31900000000000001</v>
      </c>
      <c r="F13" s="146">
        <f>SUM(Quarter!G31:G34)</f>
        <v>1574.2050000000002</v>
      </c>
      <c r="G13" s="146">
        <f>SUM(Quarter!H31:H34)</f>
        <v>-1573.886</v>
      </c>
      <c r="H13" s="146" t="s">
        <v>114</v>
      </c>
      <c r="I13" s="146" t="s">
        <v>114</v>
      </c>
      <c r="J13" s="146" t="s">
        <v>114</v>
      </c>
      <c r="K13" s="146" t="s">
        <v>114</v>
      </c>
      <c r="L13" s="146" t="s">
        <v>114</v>
      </c>
      <c r="M13" s="146" t="s">
        <v>114</v>
      </c>
      <c r="N13" s="146" t="s">
        <v>114</v>
      </c>
      <c r="O13" s="146" t="s">
        <v>114</v>
      </c>
      <c r="P13" s="146" t="s">
        <v>114</v>
      </c>
      <c r="Q13" s="146" t="s">
        <v>114</v>
      </c>
      <c r="R13" s="146" t="s">
        <v>114</v>
      </c>
      <c r="S13" s="146" t="s">
        <v>114</v>
      </c>
      <c r="T13" s="146">
        <f>SUM(Quarter!U31:U34)</f>
        <v>10027.322</v>
      </c>
      <c r="U13" s="146">
        <f>SUM(Quarter!V31:V34)</f>
        <v>2302.4849999999997</v>
      </c>
      <c r="V13" s="146">
        <f>SUM(Quarter!W31:W34)</f>
        <v>7724.8369999999995</v>
      </c>
      <c r="W13" s="146">
        <f>SUM(Quarter!X31:X34)</f>
        <v>6569.5169999999998</v>
      </c>
      <c r="X13" s="146">
        <f>SUM(Quarter!Y31:Y34)</f>
        <v>789.41399999999999</v>
      </c>
      <c r="Y13" s="146">
        <f>SUM(Quarter!Z31:Z34)</f>
        <v>5780.1030000000001</v>
      </c>
      <c r="Z13" s="146">
        <f>SUM(Quarter!AA31:AA34)</f>
        <v>2793.0810000000001</v>
      </c>
      <c r="AA13" s="146">
        <f>SUM(Quarter!AB31:AB34)</f>
        <v>0</v>
      </c>
      <c r="AB13" s="146">
        <f>SUM(Quarter!AC31:AC34)</f>
        <v>2793.0810000000001</v>
      </c>
    </row>
    <row r="14" spans="1:28" ht="20.100000000000001" customHeight="1" x14ac:dyDescent="0.3">
      <c r="A14" s="129">
        <v>2005</v>
      </c>
      <c r="B14" s="146">
        <f>SUM(Quarter!C35:C38)</f>
        <v>11158.929</v>
      </c>
      <c r="C14" s="146">
        <f>SUM(Quarter!D35:D38)</f>
        <v>765.0200000000001</v>
      </c>
      <c r="D14" s="146">
        <f>SUM(Quarter!E35:E38)</f>
        <v>10393.909</v>
      </c>
      <c r="E14" s="146">
        <f>SUM(Quarter!F35:F38)</f>
        <v>1.1360000000000001</v>
      </c>
      <c r="F14" s="146">
        <f>SUM(Quarter!G35:G38)</f>
        <v>2074.1590000000001</v>
      </c>
      <c r="G14" s="146">
        <f>SUM(Quarter!H35:H38)</f>
        <v>-2073.0230000000001</v>
      </c>
      <c r="H14" s="146" t="s">
        <v>114</v>
      </c>
      <c r="I14" s="146" t="s">
        <v>114</v>
      </c>
      <c r="J14" s="146" t="s">
        <v>114</v>
      </c>
      <c r="K14" s="146" t="s">
        <v>114</v>
      </c>
      <c r="L14" s="146" t="s">
        <v>114</v>
      </c>
      <c r="M14" s="146" t="s">
        <v>114</v>
      </c>
      <c r="N14" s="146" t="s">
        <v>114</v>
      </c>
      <c r="O14" s="146" t="s">
        <v>114</v>
      </c>
      <c r="P14" s="146" t="s">
        <v>114</v>
      </c>
      <c r="Q14" s="146" t="s">
        <v>114</v>
      </c>
      <c r="R14" s="146" t="s">
        <v>114</v>
      </c>
      <c r="S14" s="146" t="s">
        <v>114</v>
      </c>
      <c r="T14" s="146">
        <f>SUM(Quarter!U35:U38)</f>
        <v>11160.065000000001</v>
      </c>
      <c r="U14" s="146">
        <f>SUM(Quarter!V35:V38)</f>
        <v>2839.1790000000001</v>
      </c>
      <c r="V14" s="146">
        <f>SUM(Quarter!W35:W38)</f>
        <v>8320.8860000000004</v>
      </c>
      <c r="W14" s="146">
        <f>SUM(Quarter!X35:X38)</f>
        <v>6617.8339999999998</v>
      </c>
      <c r="X14" s="146">
        <f>SUM(Quarter!Y35:Y38)</f>
        <v>989.90899999999999</v>
      </c>
      <c r="Y14" s="146">
        <f>SUM(Quarter!Z35:Z38)</f>
        <v>5627.9249999999993</v>
      </c>
      <c r="Z14" s="146">
        <f>SUM(Quarter!AA35:AA38)</f>
        <v>1687.02</v>
      </c>
      <c r="AA14" s="146">
        <f>SUM(Quarter!AB35:AB38)</f>
        <v>0.17300000000000001</v>
      </c>
      <c r="AB14" s="146">
        <f>SUM(Quarter!AC35:AC38)</f>
        <v>1686.847</v>
      </c>
    </row>
    <row r="15" spans="1:28" ht="20.100000000000001" customHeight="1" x14ac:dyDescent="0.3">
      <c r="A15" s="129">
        <v>2006</v>
      </c>
      <c r="B15" s="146">
        <f>SUM(Quarter!C39:C42)</f>
        <v>10592.201299999999</v>
      </c>
      <c r="C15" s="146">
        <f>SUM(Quarter!D39:D42)</f>
        <v>861.33899999999994</v>
      </c>
      <c r="D15" s="146">
        <f>SUM(Quarter!E39:E42)</f>
        <v>9730.8622999999989</v>
      </c>
      <c r="E15" s="146">
        <f>SUM(Quarter!F39:F42)</f>
        <v>9.9320000000000004</v>
      </c>
      <c r="F15" s="146">
        <f>SUM(Quarter!G39:G42)</f>
        <v>1787.941</v>
      </c>
      <c r="G15" s="146">
        <f>SUM(Quarter!H39:H42)</f>
        <v>-1778.0089999999998</v>
      </c>
      <c r="H15" s="146" t="s">
        <v>114</v>
      </c>
      <c r="I15" s="146" t="s">
        <v>114</v>
      </c>
      <c r="J15" s="146" t="s">
        <v>114</v>
      </c>
      <c r="K15" s="146" t="s">
        <v>114</v>
      </c>
      <c r="L15" s="146" t="s">
        <v>114</v>
      </c>
      <c r="M15" s="146" t="s">
        <v>114</v>
      </c>
      <c r="N15" s="146" t="s">
        <v>114</v>
      </c>
      <c r="O15" s="146" t="s">
        <v>114</v>
      </c>
      <c r="P15" s="146" t="s">
        <v>114</v>
      </c>
      <c r="Q15" s="146" t="s">
        <v>114</v>
      </c>
      <c r="R15" s="146" t="s">
        <v>114</v>
      </c>
      <c r="S15" s="146" t="s">
        <v>114</v>
      </c>
      <c r="T15" s="146">
        <f>SUM(Quarter!U39:U42)</f>
        <v>10602.133300000001</v>
      </c>
      <c r="U15" s="146">
        <f>SUM(Quarter!V39:V42)</f>
        <v>2649.2799999999997</v>
      </c>
      <c r="V15" s="146">
        <f>SUM(Quarter!W39:W42)</f>
        <v>7952.8532999999998</v>
      </c>
      <c r="W15" s="146">
        <f>SUM(Quarter!X39:X42)</f>
        <v>10194.049999999999</v>
      </c>
      <c r="X15" s="146">
        <f>SUM(Quarter!Y39:Y42)</f>
        <v>158.25800000000001</v>
      </c>
      <c r="Y15" s="146">
        <f>SUM(Quarter!Z39:Z42)</f>
        <v>10035.792000000001</v>
      </c>
      <c r="Z15" s="146">
        <f>SUM(Quarter!AA39:AA42)</f>
        <v>941.01199999999994</v>
      </c>
      <c r="AA15" s="146">
        <f>SUM(Quarter!AB39:AB42)</f>
        <v>35.691000000000003</v>
      </c>
      <c r="AB15" s="146">
        <f>SUM(Quarter!AC39:AC42)</f>
        <v>905.32100000000003</v>
      </c>
    </row>
    <row r="16" spans="1:28" ht="20.100000000000001" customHeight="1" x14ac:dyDescent="0.3">
      <c r="A16" s="129">
        <v>2007</v>
      </c>
      <c r="B16" s="146">
        <f>SUM(Quarter!C43:C46)</f>
        <v>8562.134</v>
      </c>
      <c r="C16" s="146">
        <f>SUM(Quarter!D43:D46)</f>
        <v>2016.42</v>
      </c>
      <c r="D16" s="146">
        <f>SUM(Quarter!E43:E46)</f>
        <v>6545.7139999999999</v>
      </c>
      <c r="E16" s="146">
        <f>SUM(Quarter!F43:F46)</f>
        <v>53.271000000000001</v>
      </c>
      <c r="F16" s="146">
        <f>SUM(Quarter!G43:G46)</f>
        <v>1381.9849999999999</v>
      </c>
      <c r="G16" s="146">
        <f>SUM(Quarter!H43:H46)</f>
        <v>-1328.7139999999997</v>
      </c>
      <c r="H16" s="146" t="s">
        <v>114</v>
      </c>
      <c r="I16" s="146" t="s">
        <v>114</v>
      </c>
      <c r="J16" s="146" t="s">
        <v>114</v>
      </c>
      <c r="K16" s="146" t="s">
        <v>114</v>
      </c>
      <c r="L16" s="146" t="s">
        <v>114</v>
      </c>
      <c r="M16" s="146" t="s">
        <v>114</v>
      </c>
      <c r="N16" s="146" t="s">
        <v>114</v>
      </c>
      <c r="O16" s="146" t="s">
        <v>114</v>
      </c>
      <c r="P16" s="146" t="s">
        <v>114</v>
      </c>
      <c r="Q16" s="146" t="s">
        <v>114</v>
      </c>
      <c r="R16" s="146" t="s">
        <v>114</v>
      </c>
      <c r="S16" s="146" t="s">
        <v>114</v>
      </c>
      <c r="T16" s="146">
        <f>SUM(Quarter!U43:U46)</f>
        <v>8615.4049999999988</v>
      </c>
      <c r="U16" s="146">
        <f>SUM(Quarter!V43:V46)</f>
        <v>3398.4049999999997</v>
      </c>
      <c r="V16" s="146">
        <f>SUM(Quarter!W43:W46)</f>
        <v>5217</v>
      </c>
      <c r="W16" s="146">
        <f>SUM(Quarter!X43:X46)</f>
        <v>6662.2489999999998</v>
      </c>
      <c r="X16" s="146">
        <f>SUM(Quarter!Y43:Y46)</f>
        <v>1028.1669999999999</v>
      </c>
      <c r="Y16" s="146">
        <f>SUM(Quarter!Z43:Z46)</f>
        <v>5634.0820000000003</v>
      </c>
      <c r="Z16" s="146">
        <f>SUM(Quarter!AA43:AA46)</f>
        <v>1729.7681</v>
      </c>
      <c r="AA16" s="146">
        <f>SUM(Quarter!AB43:AB46)</f>
        <v>2.2245999999999997</v>
      </c>
      <c r="AB16" s="146">
        <f>SUM(Quarter!AC43:AC46)</f>
        <v>1727.5435</v>
      </c>
    </row>
    <row r="17" spans="1:28" ht="20.100000000000001" customHeight="1" x14ac:dyDescent="0.3">
      <c r="A17" s="129">
        <v>2008</v>
      </c>
      <c r="B17" s="146">
        <f>SUM(Quarter!C47:C50)</f>
        <v>12142.1268</v>
      </c>
      <c r="C17" s="146">
        <f>SUM(Quarter!D47:D50)</f>
        <v>898.24929999999995</v>
      </c>
      <c r="D17" s="146">
        <f>SUM(Quarter!E47:E50)</f>
        <v>11243.877400000001</v>
      </c>
      <c r="E17" s="146">
        <f>SUM(Quarter!F47:F50)</f>
        <v>151.5581</v>
      </c>
      <c r="F17" s="146">
        <f>SUM(Quarter!G47:G50)</f>
        <v>373.32689999999997</v>
      </c>
      <c r="G17" s="146">
        <f>SUM(Quarter!H47:H50)</f>
        <v>-221.76879999999997</v>
      </c>
      <c r="H17" s="146" t="s">
        <v>114</v>
      </c>
      <c r="I17" s="146" t="s">
        <v>114</v>
      </c>
      <c r="J17" s="146" t="s">
        <v>114</v>
      </c>
      <c r="K17" s="146" t="s">
        <v>114</v>
      </c>
      <c r="L17" s="146" t="s">
        <v>114</v>
      </c>
      <c r="M17" s="146" t="s">
        <v>114</v>
      </c>
      <c r="N17" s="146" t="s">
        <v>114</v>
      </c>
      <c r="O17" s="146" t="s">
        <v>114</v>
      </c>
      <c r="P17" s="146" t="s">
        <v>114</v>
      </c>
      <c r="Q17" s="146" t="s">
        <v>114</v>
      </c>
      <c r="R17" s="146" t="s">
        <v>114</v>
      </c>
      <c r="S17" s="146" t="s">
        <v>114</v>
      </c>
      <c r="T17" s="146">
        <f>SUM(Quarter!U47:U50)</f>
        <v>12293.684799999999</v>
      </c>
      <c r="U17" s="146">
        <f>SUM(Quarter!V47:V50)</f>
        <v>1271.5762</v>
      </c>
      <c r="V17" s="146">
        <f>SUM(Quarter!W47:W50)</f>
        <v>11022.1086</v>
      </c>
      <c r="W17" s="146">
        <f>SUM(Quarter!X47:X50)</f>
        <v>8751.7270000000008</v>
      </c>
      <c r="X17" s="146">
        <f>SUM(Quarter!Y47:Y50)</f>
        <v>307.38599999999997</v>
      </c>
      <c r="Y17" s="146">
        <f>SUM(Quarter!Z47:Z50)</f>
        <v>8444.3410000000003</v>
      </c>
      <c r="Z17" s="146">
        <f>SUM(Quarter!AA47:AA50)</f>
        <v>700.14279999999997</v>
      </c>
      <c r="AA17" s="146">
        <f>SUM(Quarter!AB47:AB50)</f>
        <v>155.249</v>
      </c>
      <c r="AB17" s="146">
        <f>SUM(Quarter!AC47:AC50)</f>
        <v>544.89400000000001</v>
      </c>
    </row>
    <row r="18" spans="1:28" ht="20.100000000000001" customHeight="1" x14ac:dyDescent="0.3">
      <c r="A18" s="129">
        <v>2009</v>
      </c>
      <c r="B18" s="146">
        <f>SUM(Quarter!C51:C54)</f>
        <v>6523.76</v>
      </c>
      <c r="C18" s="146">
        <f>SUM(Quarter!D51:D54)</f>
        <v>3296.0563999999999</v>
      </c>
      <c r="D18" s="146">
        <f>SUM(Quarter!E51:E54)</f>
        <v>2252.2499999999995</v>
      </c>
      <c r="E18" s="146">
        <f>SUM(Quarter!F51:F54)</f>
        <v>85.303100000000001</v>
      </c>
      <c r="F18" s="146">
        <f>SUM(Quarter!G51:G54)</f>
        <v>452.19730000000004</v>
      </c>
      <c r="G18" s="146">
        <f>SUM(Quarter!H51:H54)</f>
        <v>-375.68419999999998</v>
      </c>
      <c r="H18" s="146" t="s">
        <v>114</v>
      </c>
      <c r="I18" s="146" t="s">
        <v>114</v>
      </c>
      <c r="J18" s="146" t="s">
        <v>114</v>
      </c>
      <c r="K18" s="146" t="s">
        <v>114</v>
      </c>
      <c r="L18" s="146" t="s">
        <v>114</v>
      </c>
      <c r="M18" s="146" t="s">
        <v>114</v>
      </c>
      <c r="N18" s="146" t="s">
        <v>114</v>
      </c>
      <c r="O18" s="146" t="s">
        <v>114</v>
      </c>
      <c r="P18" s="146" t="s">
        <v>114</v>
      </c>
      <c r="Q18" s="146" t="s">
        <v>114</v>
      </c>
      <c r="R18" s="146" t="s">
        <v>114</v>
      </c>
      <c r="S18" s="146" t="s">
        <v>114</v>
      </c>
      <c r="T18" s="146">
        <f>SUM(Quarter!U51:U54)</f>
        <v>6609.0630000000001</v>
      </c>
      <c r="U18" s="146">
        <f>SUM(Quarter!V51:V54)</f>
        <v>3748.2538000000004</v>
      </c>
      <c r="V18" s="146">
        <f>SUM(Quarter!W51:W54)</f>
        <v>2860.8092000000001</v>
      </c>
      <c r="W18" s="146">
        <f>SUM(Quarter!X51:X54)</f>
        <v>10405.141000000001</v>
      </c>
      <c r="X18" s="146">
        <f>SUM(Quarter!Y51:Y54)</f>
        <v>196.345</v>
      </c>
      <c r="Y18" s="146">
        <f>SUM(Quarter!Z51:Z54)</f>
        <v>10208.796</v>
      </c>
      <c r="Z18" s="146">
        <f>SUM(Quarter!AA51:AA54)</f>
        <v>1990.9057</v>
      </c>
      <c r="AA18" s="146">
        <f>SUM(Quarter!AB51:AB54)</f>
        <v>14.056900000000001</v>
      </c>
      <c r="AB18" s="146">
        <f>SUM(Quarter!AC51:AC54)</f>
        <v>1976.8489000000002</v>
      </c>
    </row>
    <row r="19" spans="1:28" ht="20.100000000000001" customHeight="1" x14ac:dyDescent="0.3">
      <c r="A19" s="133">
        <v>2010</v>
      </c>
      <c r="B19" s="146">
        <f>SUM(Quarter!C55:C58)</f>
        <v>6998.0882000000001</v>
      </c>
      <c r="C19" s="146">
        <f>SUM(Quarter!D55:D58)</f>
        <v>4102.8717999999999</v>
      </c>
      <c r="D19" s="146">
        <f>SUM(Quarter!E55:E58)</f>
        <v>2895.2164000000002</v>
      </c>
      <c r="E19" s="146">
        <f>SUM(Quarter!F55:F58)</f>
        <v>145.4188</v>
      </c>
      <c r="F19" s="146">
        <f>SUM(Quarter!G55:G58)</f>
        <v>379.13149999999996</v>
      </c>
      <c r="G19" s="146">
        <f>SUM(Quarter!H55:H58)</f>
        <v>-233.71270000000001</v>
      </c>
      <c r="H19" s="146" t="s">
        <v>114</v>
      </c>
      <c r="I19" s="146" t="s">
        <v>114</v>
      </c>
      <c r="J19" s="146" t="s">
        <v>114</v>
      </c>
      <c r="K19" s="146" t="s">
        <v>114</v>
      </c>
      <c r="L19" s="146" t="s">
        <v>114</v>
      </c>
      <c r="M19" s="146" t="s">
        <v>114</v>
      </c>
      <c r="N19" s="146" t="s">
        <v>114</v>
      </c>
      <c r="O19" s="146" t="s">
        <v>114</v>
      </c>
      <c r="P19" s="146" t="s">
        <v>114</v>
      </c>
      <c r="Q19" s="146" t="s">
        <v>114</v>
      </c>
      <c r="R19" s="146" t="s">
        <v>114</v>
      </c>
      <c r="S19" s="146" t="s">
        <v>114</v>
      </c>
      <c r="T19" s="146">
        <f>SUM(Quarter!U55:U58)</f>
        <v>7143.5070000000005</v>
      </c>
      <c r="U19" s="146">
        <f>SUM(Quarter!V55:V58)</f>
        <v>4482.0033999999996</v>
      </c>
      <c r="V19" s="146">
        <f>SUM(Quarter!W55:W58)</f>
        <v>2661.5036999999998</v>
      </c>
      <c r="W19" s="146">
        <f>SUM(Quarter!X55:X58)</f>
        <v>8237.8159999999989</v>
      </c>
      <c r="X19" s="146">
        <f>SUM(Quarter!Y55:Y58)</f>
        <v>239.78199999999998</v>
      </c>
      <c r="Y19" s="146">
        <f>SUM(Quarter!Z55:Z58)</f>
        <v>7998.0339999999997</v>
      </c>
      <c r="Z19" s="146">
        <f>SUM(Quarter!AA55:AA58)</f>
        <v>2298.1351</v>
      </c>
      <c r="AA19" s="146">
        <f>SUM(Quarter!AB55:AB58)</f>
        <v>0.69210000000000005</v>
      </c>
      <c r="AB19" s="146">
        <f>SUM(Quarter!AC55:AC58)</f>
        <v>2297.4429</v>
      </c>
    </row>
    <row r="20" spans="1:28" ht="20.100000000000001" customHeight="1" x14ac:dyDescent="0.3">
      <c r="A20" s="133">
        <v>2011</v>
      </c>
      <c r="B20" s="146">
        <f>SUM(Quarter!C59:C62)</f>
        <v>6031.351200000001</v>
      </c>
      <c r="C20" s="146">
        <f>SUM(Quarter!D59:D62)</f>
        <v>1353.673</v>
      </c>
      <c r="D20" s="146">
        <f>SUM(Quarter!E59:E62)</f>
        <v>4677.6782000000003</v>
      </c>
      <c r="E20" s="146">
        <f>SUM(Quarter!F59:F62)</f>
        <v>120.7255</v>
      </c>
      <c r="F20" s="146">
        <f>SUM(Quarter!G59:G62)</f>
        <v>365.81760000000003</v>
      </c>
      <c r="G20" s="146">
        <f>SUM(Quarter!H59:H62)</f>
        <v>-245.09190000000001</v>
      </c>
      <c r="H20" s="146">
        <f>SUM(Quarter!I59:I62)</f>
        <v>2538.0036</v>
      </c>
      <c r="I20" s="146">
        <f>SUM(Quarter!J59:J62)</f>
        <v>747.48879999999986</v>
      </c>
      <c r="J20" s="146">
        <f>SUM(Quarter!K59:K62)</f>
        <v>1790.5147999999999</v>
      </c>
      <c r="K20" s="146" t="s">
        <v>114</v>
      </c>
      <c r="L20" s="146" t="s">
        <v>114</v>
      </c>
      <c r="M20" s="146" t="s">
        <v>114</v>
      </c>
      <c r="N20" s="146" t="s">
        <v>114</v>
      </c>
      <c r="O20" s="146" t="s">
        <v>114</v>
      </c>
      <c r="P20" s="146" t="s">
        <v>114</v>
      </c>
      <c r="Q20" s="146" t="s">
        <v>114</v>
      </c>
      <c r="R20" s="146" t="s">
        <v>114</v>
      </c>
      <c r="S20" s="146" t="s">
        <v>114</v>
      </c>
      <c r="T20" s="146">
        <f>SUM(Quarter!U59:U62)</f>
        <v>8690.0803000000014</v>
      </c>
      <c r="U20" s="146">
        <f>SUM(Quarter!V59:V62)</f>
        <v>2466.9794000000002</v>
      </c>
      <c r="V20" s="146">
        <f>SUM(Quarter!W59:W62)</f>
        <v>6223.1008999999995</v>
      </c>
      <c r="W20" s="146">
        <f>SUM(Quarter!X59:X62)</f>
        <v>11833.580000000002</v>
      </c>
      <c r="X20" s="146">
        <f>SUM(Quarter!Y59:Y62)</f>
        <v>236.41900000000001</v>
      </c>
      <c r="Y20" s="146">
        <f>SUM(Quarter!Z59:Z62)</f>
        <v>11597.161</v>
      </c>
      <c r="Z20" s="146">
        <f>SUM(Quarter!AA59:AA62)</f>
        <v>1769.0733999999998</v>
      </c>
      <c r="AA20" s="146">
        <f>SUM(Quarter!AB59:AB62)</f>
        <v>0</v>
      </c>
      <c r="AB20" s="146">
        <f>SUM(Quarter!AC59:AC62)</f>
        <v>1769.0733999999998</v>
      </c>
    </row>
    <row r="21" spans="1:28" ht="20.100000000000001" customHeight="1" x14ac:dyDescent="0.3">
      <c r="A21" s="133">
        <v>2012</v>
      </c>
      <c r="B21" s="146">
        <f>SUM(Quarter!C63:C66)</f>
        <v>7549.5550000000003</v>
      </c>
      <c r="C21" s="146">
        <f>SUM(Quarter!D63:D66)</f>
        <v>1184.8427999999999</v>
      </c>
      <c r="D21" s="146">
        <f>SUM(Quarter!E63:E66)</f>
        <v>6364.7121999999999</v>
      </c>
      <c r="E21" s="146">
        <f>SUM(Quarter!F63:F66)</f>
        <v>172.73090000000002</v>
      </c>
      <c r="F21" s="146">
        <f>SUM(Quarter!G63:G66)</f>
        <v>332.99990000000003</v>
      </c>
      <c r="G21" s="146">
        <f>SUM(Quarter!H63:H66)</f>
        <v>-160.26899999999998</v>
      </c>
      <c r="H21" s="146">
        <f>SUM(Quarter!I63:I66)</f>
        <v>6029.9580000000005</v>
      </c>
      <c r="I21" s="146">
        <f>SUM(Quarter!J63:J66)</f>
        <v>266.5684</v>
      </c>
      <c r="J21" s="146">
        <f>SUM(Quarter!K63:K66)</f>
        <v>5763.3895000000002</v>
      </c>
      <c r="K21" s="146">
        <f>SUM(Quarter!L63:L66)</f>
        <v>22.0867</v>
      </c>
      <c r="L21" s="146">
        <f>SUM(Quarter!M63:M66)</f>
        <v>125.98320000000001</v>
      </c>
      <c r="M21" s="146">
        <f>SUM(Quarter!N63:N66)</f>
        <v>-103.89660000000001</v>
      </c>
      <c r="N21" s="146" t="s">
        <v>114</v>
      </c>
      <c r="O21" s="146" t="s">
        <v>114</v>
      </c>
      <c r="P21" s="146" t="s">
        <v>114</v>
      </c>
      <c r="Q21" s="146" t="s">
        <v>114</v>
      </c>
      <c r="R21" s="146" t="s">
        <v>114</v>
      </c>
      <c r="S21" s="146" t="s">
        <v>114</v>
      </c>
      <c r="T21" s="146">
        <f>SUM(Quarter!U63:U66)</f>
        <v>13774.330499999998</v>
      </c>
      <c r="U21" s="146">
        <f>SUM(Quarter!V63:V66)</f>
        <v>1910.3946000000001</v>
      </c>
      <c r="V21" s="146">
        <f>SUM(Quarter!W63:W66)</f>
        <v>11863.936000000002</v>
      </c>
      <c r="W21" s="146">
        <f>SUM(Quarter!X63:X66)</f>
        <v>11123.036</v>
      </c>
      <c r="X21" s="146">
        <f>SUM(Quarter!Y63:Y66)</f>
        <v>406.33699999999999</v>
      </c>
      <c r="Y21" s="146">
        <f>SUM(Quarter!Z63:Z66)</f>
        <v>10716.699000000001</v>
      </c>
      <c r="Z21" s="146">
        <f>SUM(Quarter!AA63:AA66)</f>
        <v>2164.3053</v>
      </c>
      <c r="AA21" s="146">
        <f>SUM(Quarter!AB63:AB66)</f>
        <v>1.9283999999999999</v>
      </c>
      <c r="AB21" s="146">
        <f>SUM(Quarter!AC63:AC66)</f>
        <v>2162.3768999999998</v>
      </c>
    </row>
    <row r="22" spans="1:28" ht="20.100000000000001" customHeight="1" x14ac:dyDescent="0.3">
      <c r="A22" s="133">
        <v>2013</v>
      </c>
      <c r="B22" s="146">
        <f>SUM(Quarter!C67:C70)</f>
        <v>10836.8344</v>
      </c>
      <c r="C22" s="146">
        <f>SUM(Quarter!D67:D70)</f>
        <v>534.45150000000001</v>
      </c>
      <c r="D22" s="146">
        <f>SUM(Quarter!E67:E70)</f>
        <v>10302.383</v>
      </c>
      <c r="E22" s="146">
        <f>SUM(Quarter!F67:F70)</f>
        <v>156.70260000000002</v>
      </c>
      <c r="F22" s="146">
        <f>SUM(Quarter!G67:G70)</f>
        <v>201.94990000000001</v>
      </c>
      <c r="G22" s="146">
        <f>SUM(Quarter!H67:H70)</f>
        <v>-45.247199999999999</v>
      </c>
      <c r="H22" s="146">
        <f>SUM(Quarter!I67:I70)</f>
        <v>6478.4860000000008</v>
      </c>
      <c r="I22" s="146">
        <f>SUM(Quarter!J67:J70)</f>
        <v>143.47309999999999</v>
      </c>
      <c r="J22" s="146">
        <f>SUM(Quarter!K67:K70)</f>
        <v>6335.0130000000008</v>
      </c>
      <c r="K22" s="146">
        <f>SUM(Quarter!L67:L70)</f>
        <v>60.787500000000001</v>
      </c>
      <c r="L22" s="146">
        <f>SUM(Quarter!M67:M70)</f>
        <v>2222.0464000000002</v>
      </c>
      <c r="M22" s="146">
        <f>SUM(Quarter!N67:N70)</f>
        <v>-2161.2588999999998</v>
      </c>
      <c r="N22" s="146" t="s">
        <v>114</v>
      </c>
      <c r="O22" s="146" t="s">
        <v>114</v>
      </c>
      <c r="P22" s="146" t="s">
        <v>114</v>
      </c>
      <c r="Q22" s="146" t="s">
        <v>114</v>
      </c>
      <c r="R22" s="146" t="s">
        <v>114</v>
      </c>
      <c r="S22" s="146" t="s">
        <v>114</v>
      </c>
      <c r="T22" s="146">
        <f>SUM(Quarter!U67:U70)</f>
        <v>17532.810700000002</v>
      </c>
      <c r="U22" s="146">
        <f>SUM(Quarter!V67:V70)</f>
        <v>3101.9207999999999</v>
      </c>
      <c r="V22" s="146">
        <f>SUM(Quarter!W67:W70)</f>
        <v>14430.8899</v>
      </c>
      <c r="W22" s="146">
        <f>SUM(Quarter!X67:X70)</f>
        <v>13473.767</v>
      </c>
      <c r="X22" s="146">
        <f>SUM(Quarter!Y67:Y70)</f>
        <v>199.12699999999998</v>
      </c>
      <c r="Y22" s="146">
        <f>SUM(Quarter!Z67:Z70)</f>
        <v>13274.64</v>
      </c>
      <c r="Z22" s="146">
        <f>SUM(Quarter!AA67:AA70)</f>
        <v>1551.3673999999999</v>
      </c>
      <c r="AA22" s="146">
        <f>SUM(Quarter!AB67:AB70)</f>
        <v>10.741700000000002</v>
      </c>
      <c r="AB22" s="146">
        <f>SUM(Quarter!AC67:AC70)</f>
        <v>1540.6259</v>
      </c>
    </row>
    <row r="23" spans="1:28" ht="20.100000000000001" customHeight="1" x14ac:dyDescent="0.3">
      <c r="A23" s="133">
        <v>2014</v>
      </c>
      <c r="B23" s="146">
        <f>SUM(Quarter!C71:C74)</f>
        <v>14964.6852</v>
      </c>
      <c r="C23" s="146">
        <f>SUM(Quarter!D71:D74)</f>
        <v>13.3217</v>
      </c>
      <c r="D23" s="146">
        <f>SUM(Quarter!E71:E74)</f>
        <v>14951.3634</v>
      </c>
      <c r="E23" s="146">
        <f>SUM(Quarter!F71:F74)</f>
        <v>243.0299</v>
      </c>
      <c r="F23" s="146">
        <f>SUM(Quarter!G71:G74)</f>
        <v>122.13929999999999</v>
      </c>
      <c r="G23" s="146">
        <f>SUM(Quarter!H71:H74)</f>
        <v>120.89060000000001</v>
      </c>
      <c r="H23" s="146">
        <f>SUM(Quarter!I71:I74)</f>
        <v>7866.8881999999994</v>
      </c>
      <c r="I23" s="146">
        <f>SUM(Quarter!J71:J74)</f>
        <v>11.0648</v>
      </c>
      <c r="J23" s="146">
        <f>SUM(Quarter!K71:K74)</f>
        <v>7855.8233</v>
      </c>
      <c r="K23" s="146">
        <f>SUM(Quarter!L71:L74)</f>
        <v>168.5324</v>
      </c>
      <c r="L23" s="146">
        <f>SUM(Quarter!M71:M74)</f>
        <v>2576.8215</v>
      </c>
      <c r="M23" s="146">
        <f>SUM(Quarter!N71:N74)</f>
        <v>-2408.2891</v>
      </c>
      <c r="N23" s="146" t="s">
        <v>114</v>
      </c>
      <c r="O23" s="146" t="s">
        <v>114</v>
      </c>
      <c r="P23" s="146" t="s">
        <v>114</v>
      </c>
      <c r="Q23" s="146" t="s">
        <v>114</v>
      </c>
      <c r="R23" s="146" t="s">
        <v>114</v>
      </c>
      <c r="S23" s="146" t="s">
        <v>114</v>
      </c>
      <c r="T23" s="146">
        <f>SUM(Quarter!U71:U74)</f>
        <v>23243.135399999999</v>
      </c>
      <c r="U23" s="146">
        <f>SUM(Quarter!V71:V74)</f>
        <v>2723.3471000000004</v>
      </c>
      <c r="V23" s="146">
        <f>SUM(Quarter!W71:W74)</f>
        <v>20519.788399999998</v>
      </c>
      <c r="W23" s="146">
        <f>SUM(Quarter!X71:X74)</f>
        <v>10906.045900000001</v>
      </c>
      <c r="X23" s="146">
        <f>SUM(Quarter!Y71:Y74)</f>
        <v>136.119</v>
      </c>
      <c r="Y23" s="146">
        <f>SUM(Quarter!Z71:Z74)</f>
        <v>10769.926899999999</v>
      </c>
      <c r="Z23" s="146">
        <f>SUM(Quarter!AA71:AA74)</f>
        <v>1108.8076999999998</v>
      </c>
      <c r="AA23" s="146">
        <f>SUM(Quarter!AB71:AB74)</f>
        <v>64.774000000000001</v>
      </c>
      <c r="AB23" s="146">
        <f>SUM(Quarter!AC71:AC74)</f>
        <v>1044.0337</v>
      </c>
    </row>
    <row r="24" spans="1:28" ht="20.100000000000001" customHeight="1" x14ac:dyDescent="0.3">
      <c r="A24" s="133">
        <v>2015</v>
      </c>
      <c r="B24" s="146">
        <f>SUM(Quarter!C75:C78)</f>
        <v>14012.2893</v>
      </c>
      <c r="C24" s="146">
        <f>SUM(Quarter!D75:D78)</f>
        <v>174.3306</v>
      </c>
      <c r="D24" s="146">
        <f>SUM(Quarter!E75:E78)</f>
        <v>13837.958699999999</v>
      </c>
      <c r="E24" s="146">
        <f>SUM(Quarter!F75:F78)</f>
        <v>489.56479999999999</v>
      </c>
      <c r="F24" s="146">
        <f>SUM(Quarter!G75:G78)</f>
        <v>155.28899999999999</v>
      </c>
      <c r="G24" s="146">
        <f>SUM(Quarter!H75:H78)</f>
        <v>334.2758</v>
      </c>
      <c r="H24" s="146">
        <f>SUM(Quarter!I75:I78)</f>
        <v>8006.2888999999996</v>
      </c>
      <c r="I24" s="146">
        <f>SUM(Quarter!J75:J78)</f>
        <v>7.6509</v>
      </c>
      <c r="J24" s="146">
        <f>SUM(Quarter!K75:K78)</f>
        <v>7998.6380000000008</v>
      </c>
      <c r="K24" s="146">
        <f>SUM(Quarter!L75:L78)</f>
        <v>452.72850000000005</v>
      </c>
      <c r="L24" s="146">
        <f>SUM(Quarter!M75:M78)</f>
        <v>1518.0423000000001</v>
      </c>
      <c r="M24" s="146">
        <f>SUM(Quarter!N75:N78)</f>
        <v>-1065.3137999999999</v>
      </c>
      <c r="N24" s="146" t="s">
        <v>114</v>
      </c>
      <c r="O24" s="146" t="s">
        <v>114</v>
      </c>
      <c r="P24" s="146" t="s">
        <v>114</v>
      </c>
      <c r="Q24" s="146" t="s">
        <v>114</v>
      </c>
      <c r="R24" s="146" t="s">
        <v>114</v>
      </c>
      <c r="S24" s="146" t="s">
        <v>114</v>
      </c>
      <c r="T24" s="146">
        <f>SUM(Quarter!U75:U78)</f>
        <v>22960.8714</v>
      </c>
      <c r="U24" s="146">
        <f>SUM(Quarter!V75:V78)</f>
        <v>1855.3125999999997</v>
      </c>
      <c r="V24" s="146">
        <f>SUM(Quarter!W75:W78)</f>
        <v>21105.558700000001</v>
      </c>
      <c r="W24" s="146">
        <f>SUM(Quarter!X75:X78)</f>
        <v>14822.487999999999</v>
      </c>
      <c r="X24" s="146">
        <f>SUM(Quarter!Y75:Y78)</f>
        <v>224.416</v>
      </c>
      <c r="Y24" s="146">
        <f>SUM(Quarter!Z75:Z78)</f>
        <v>14598.072</v>
      </c>
      <c r="Z24" s="146">
        <f>SUM(Quarter!AA75:AA78)</f>
        <v>685.01239999999996</v>
      </c>
      <c r="AA24" s="146">
        <f>SUM(Quarter!AB75:AB78)</f>
        <v>493.54320000000001</v>
      </c>
      <c r="AB24" s="146">
        <f>SUM(Quarter!AC75:AC78)</f>
        <v>191.4692</v>
      </c>
    </row>
    <row r="25" spans="1:28" ht="20.100000000000001" customHeight="1" x14ac:dyDescent="0.3">
      <c r="A25" s="133">
        <v>2016</v>
      </c>
      <c r="B25" s="146">
        <f>SUM(Quarter!C79:C82)</f>
        <v>11057.759399999999</v>
      </c>
      <c r="C25" s="146">
        <f>SUM(Quarter!D79:D82)</f>
        <v>1330.0988000000002</v>
      </c>
      <c r="D25" s="146">
        <f>SUM(Quarter!E79:E82)</f>
        <v>9727.6605999999992</v>
      </c>
      <c r="E25" s="146">
        <f>SUM(Quarter!F79:F82)</f>
        <v>638.64359999999999</v>
      </c>
      <c r="F25" s="146">
        <f>SUM(Quarter!G79:G82)</f>
        <v>240.041</v>
      </c>
      <c r="G25" s="146">
        <f>SUM(Quarter!H79:H82)</f>
        <v>398.6026</v>
      </c>
      <c r="H25" s="146">
        <f>SUM(Quarter!I79:I82)</f>
        <v>7447.3369999999995</v>
      </c>
      <c r="I25" s="146">
        <f>SUM(Quarter!J79:J82)</f>
        <v>141.19069999999999</v>
      </c>
      <c r="J25" s="146">
        <f>SUM(Quarter!K79:K82)</f>
        <v>7306.1463999999996</v>
      </c>
      <c r="K25" s="146">
        <f>SUM(Quarter!L79:L82)</f>
        <v>874.18340000000001</v>
      </c>
      <c r="L25" s="146">
        <f>SUM(Quarter!M79:M82)</f>
        <v>561.53560000000004</v>
      </c>
      <c r="M25" s="146">
        <f>SUM(Quarter!N79:N82)</f>
        <v>312.64780000000002</v>
      </c>
      <c r="N25" s="146" t="s">
        <v>114</v>
      </c>
      <c r="O25" s="146" t="s">
        <v>114</v>
      </c>
      <c r="P25" s="146" t="s">
        <v>114</v>
      </c>
      <c r="Q25" s="146" t="s">
        <v>114</v>
      </c>
      <c r="R25" s="146" t="s">
        <v>114</v>
      </c>
      <c r="S25" s="146" t="s">
        <v>114</v>
      </c>
      <c r="T25" s="146">
        <f>SUM(Quarter!U79:U82)</f>
        <v>20017.923400000003</v>
      </c>
      <c r="U25" s="146">
        <f>SUM(Quarter!V79:V82)</f>
        <v>2272.866</v>
      </c>
      <c r="V25" s="146">
        <f>SUM(Quarter!W79:W82)</f>
        <v>17745.0573</v>
      </c>
      <c r="W25" s="146">
        <f>SUM(Quarter!X79:X82)</f>
        <v>10303.344999999999</v>
      </c>
      <c r="X25" s="146">
        <f>SUM(Quarter!Y79:Y82)</f>
        <v>664.197</v>
      </c>
      <c r="Y25" s="146">
        <f>SUM(Quarter!Z79:Z82)</f>
        <v>9639.148000000001</v>
      </c>
      <c r="Z25" s="146">
        <f>SUM(Quarter!AA79:AA82)</f>
        <v>438.4588</v>
      </c>
      <c r="AA25" s="146">
        <f>SUM(Quarter!AB79:AB82)</f>
        <v>690.43099999999993</v>
      </c>
      <c r="AB25" s="146">
        <f>SUM(Quarter!AC79:AC82)</f>
        <v>-251.97219999999999</v>
      </c>
    </row>
    <row r="26" spans="1:28" ht="20.100000000000001" customHeight="1" x14ac:dyDescent="0.3">
      <c r="A26" s="133">
        <v>2017</v>
      </c>
      <c r="B26" s="146">
        <f>SUM(Quarter!C83:C86)</f>
        <v>9432.2160000000003</v>
      </c>
      <c r="C26" s="146">
        <f>SUM(Quarter!D83:D86)</f>
        <v>2250.864</v>
      </c>
      <c r="D26" s="146">
        <f>SUM(Quarter!E83:E86)</f>
        <v>7181.3520000000008</v>
      </c>
      <c r="E26" s="146">
        <f>SUM(Quarter!F83:F86)</f>
        <v>270.71459999999996</v>
      </c>
      <c r="F26" s="146">
        <f>SUM(Quarter!G83:G86)</f>
        <v>380.80930000000001</v>
      </c>
      <c r="G26" s="146">
        <f>SUM(Quarter!H83:H86)</f>
        <v>-110.0946</v>
      </c>
      <c r="H26" s="146">
        <f>SUM(Quarter!I83:I86)</f>
        <v>7050.6149999999998</v>
      </c>
      <c r="I26" s="146">
        <f>SUM(Quarter!J83:J86)</f>
        <v>192.93450000000001</v>
      </c>
      <c r="J26" s="146">
        <f>SUM(Quarter!K83:K86)</f>
        <v>6857.6804999999995</v>
      </c>
      <c r="K26" s="146">
        <f>SUM(Quarter!L83:L86)</f>
        <v>1413.4345000000001</v>
      </c>
      <c r="L26" s="146">
        <f>SUM(Quarter!M83:M86)</f>
        <v>582.44149999999991</v>
      </c>
      <c r="M26" s="146">
        <f>SUM(Quarter!N83:N86)</f>
        <v>830.99300000000005</v>
      </c>
      <c r="N26" s="146" t="s">
        <v>114</v>
      </c>
      <c r="O26" s="146" t="s">
        <v>114</v>
      </c>
      <c r="P26" s="146" t="s">
        <v>114</v>
      </c>
      <c r="Q26" s="146" t="s">
        <v>114</v>
      </c>
      <c r="R26" s="146" t="s">
        <v>114</v>
      </c>
      <c r="S26" s="146" t="s">
        <v>114</v>
      </c>
      <c r="T26" s="146">
        <f>SUM(Quarter!U83:U86)</f>
        <v>18166.980100000001</v>
      </c>
      <c r="U26" s="146">
        <f>SUM(Quarter!V83:V86)</f>
        <v>3407.0493000000006</v>
      </c>
      <c r="V26" s="146">
        <f>SUM(Quarter!W83:W86)</f>
        <v>14759.930899999999</v>
      </c>
      <c r="W26" s="146">
        <f>SUM(Quarter!X83:X86)</f>
        <v>13512.625</v>
      </c>
      <c r="X26" s="146">
        <f>SUM(Quarter!Y83:Y86)</f>
        <v>499.637</v>
      </c>
      <c r="Y26" s="146">
        <f>SUM(Quarter!Z83:Z86)</f>
        <v>13012.987999999999</v>
      </c>
      <c r="Z26" s="146">
        <f>SUM(Quarter!AA83:AA86)</f>
        <v>746.96100000000001</v>
      </c>
      <c r="AA26" s="146">
        <f>SUM(Quarter!AB83:AB86)</f>
        <v>891.74050000000011</v>
      </c>
      <c r="AB26" s="146">
        <f>SUM(Quarter!AC83:AC86)</f>
        <v>-144.77949999999998</v>
      </c>
    </row>
    <row r="27" spans="1:28" ht="20.100000000000001" customHeight="1" x14ac:dyDescent="0.3">
      <c r="A27" s="133">
        <v>2018</v>
      </c>
      <c r="B27" s="146">
        <f>SUM(Quarter!C87:C90)</f>
        <v>13286.841</v>
      </c>
      <c r="C27" s="146">
        <f>SUM(Quarter!D87:D90)</f>
        <v>396.54500000000002</v>
      </c>
      <c r="D27" s="146">
        <f>SUM(Quarter!E87:E90)</f>
        <v>12890.296</v>
      </c>
      <c r="E27" s="146">
        <f>SUM(Quarter!F87:F90)</f>
        <v>376.77980000000002</v>
      </c>
      <c r="F27" s="146">
        <f>SUM(Quarter!G87:G90)</f>
        <v>847.85140000000001</v>
      </c>
      <c r="G27" s="146">
        <f>SUM(Quarter!H87:H90)</f>
        <v>-471.07159999999999</v>
      </c>
      <c r="H27" s="146">
        <f>SUM(Quarter!I87:I90)</f>
        <v>6391.8860000000004</v>
      </c>
      <c r="I27" s="146">
        <f>SUM(Quarter!J87:J90)</f>
        <v>207.13149999999999</v>
      </c>
      <c r="J27" s="146">
        <f>SUM(Quarter!K87:K90)</f>
        <v>6184.7545</v>
      </c>
      <c r="K27" s="146">
        <f>SUM(Quarter!L87:L90)</f>
        <v>1276.9079999999999</v>
      </c>
      <c r="L27" s="146">
        <f>SUM(Quarter!M87:M90)</f>
        <v>773.23599999999999</v>
      </c>
      <c r="M27" s="146">
        <f>SUM(Quarter!N87:N90)</f>
        <v>503.67200000000003</v>
      </c>
      <c r="N27" s="146" t="s">
        <v>114</v>
      </c>
      <c r="O27" s="146" t="s">
        <v>114</v>
      </c>
      <c r="P27" s="146" t="s">
        <v>114</v>
      </c>
      <c r="Q27" s="146" t="s">
        <v>114</v>
      </c>
      <c r="R27" s="146" t="s">
        <v>114</v>
      </c>
      <c r="S27" s="146" t="s">
        <v>114</v>
      </c>
      <c r="T27" s="146">
        <f>SUM(Quarter!U87:U90)</f>
        <v>21332.4149</v>
      </c>
      <c r="U27" s="146">
        <f>SUM(Quarter!V87:V90)</f>
        <v>2224.7638999999999</v>
      </c>
      <c r="V27" s="146">
        <f>SUM(Quarter!W87:W90)</f>
        <v>19107.650900000001</v>
      </c>
      <c r="W27" s="146">
        <f>SUM(Quarter!X87:X90)</f>
        <v>13360.425500000001</v>
      </c>
      <c r="X27" s="146">
        <f>SUM(Quarter!Y87:Y90)</f>
        <v>550.23350000000005</v>
      </c>
      <c r="Y27" s="146">
        <f>SUM(Quarter!Z87:Z90)</f>
        <v>12810.192000000001</v>
      </c>
      <c r="Z27" s="146">
        <f>SUM(Quarter!AA87:AA90)</f>
        <v>1315.2894999999999</v>
      </c>
      <c r="AA27" s="146">
        <f>SUM(Quarter!AB87:AB90)</f>
        <v>608.52350000000001</v>
      </c>
      <c r="AB27" s="146">
        <f>SUM(Quarter!AC87:AC90)</f>
        <v>706.76599999999996</v>
      </c>
    </row>
    <row r="28" spans="1:28" ht="20.100000000000001" customHeight="1" x14ac:dyDescent="0.3">
      <c r="A28" s="156">
        <v>2019</v>
      </c>
      <c r="B28" s="157">
        <f>SUM(Quarter!C91:C94)</f>
        <v>11875.344499999999</v>
      </c>
      <c r="C28" s="157">
        <f>SUM(Quarter!D91:D94)</f>
        <v>728.59249999999997</v>
      </c>
      <c r="D28" s="157">
        <f>SUM(Quarter!E91:E94)</f>
        <v>11146.752</v>
      </c>
      <c r="E28" s="157">
        <f>SUM(Quarter!F91:F94)</f>
        <v>302.01060000000001</v>
      </c>
      <c r="F28" s="157">
        <f>SUM(Quarter!G91:G94)</f>
        <v>1126.6215</v>
      </c>
      <c r="G28" s="157">
        <f>SUM(Quarter!H91:H94)</f>
        <v>-824.6108999999999</v>
      </c>
      <c r="H28" s="157">
        <f>SUM(Quarter!I91:I94)</f>
        <v>6049.424</v>
      </c>
      <c r="I28" s="157">
        <f>SUM(Quarter!J91:J94)</f>
        <v>354.26800000000003</v>
      </c>
      <c r="J28" s="157">
        <f>SUM(Quarter!K91:K94)</f>
        <v>5695.155999999999</v>
      </c>
      <c r="K28" s="157">
        <f>SUM(Quarter!L91:L94)</f>
        <v>1237.9024999999999</v>
      </c>
      <c r="L28" s="157">
        <f>SUM(Quarter!M91:M94)</f>
        <v>1057.8675000000001</v>
      </c>
      <c r="M28" s="157">
        <f>SUM(Quarter!N91:N94)</f>
        <v>180.03500000000003</v>
      </c>
      <c r="N28" s="157">
        <f>SUM(Quarter!O91:O94)</f>
        <v>5090.9049999999997</v>
      </c>
      <c r="O28" s="157">
        <f>SUM(Quarter!P91:P94)</f>
        <v>117.767</v>
      </c>
      <c r="P28" s="157">
        <f>SUM(Quarter!Q91:Q94)</f>
        <v>4973.1379999999999</v>
      </c>
      <c r="Q28" s="157" t="s">
        <v>114</v>
      </c>
      <c r="R28" s="157" t="s">
        <v>114</v>
      </c>
      <c r="S28" s="157" t="s">
        <v>114</v>
      </c>
      <c r="T28" s="157">
        <f>SUM(Quarter!U91:U94)</f>
        <v>24555.586599999999</v>
      </c>
      <c r="U28" s="157">
        <f>SUM(Quarter!V91:V94)</f>
        <v>3385.1165000000001</v>
      </c>
      <c r="V28" s="157">
        <f>SUM(Quarter!W91:W94)</f>
        <v>21170.470100000002</v>
      </c>
      <c r="W28" s="157">
        <f>SUM(Quarter!X91:X94)</f>
        <v>15621.778000000002</v>
      </c>
      <c r="X28" s="157">
        <f>SUM(Quarter!Y91:Y94)</f>
        <v>748.84</v>
      </c>
      <c r="Y28" s="157">
        <f>SUM(Quarter!Z91:Z94)</f>
        <v>14872.938</v>
      </c>
      <c r="Z28" s="157">
        <f>SUM(Quarter!AA91:AA94)</f>
        <v>1475.4380000000001</v>
      </c>
      <c r="AA28" s="157">
        <f>SUM(Quarter!AB91:AB94)</f>
        <v>494.79300000000001</v>
      </c>
      <c r="AB28" s="157">
        <f>SUM(Quarter!AC91:AC94)</f>
        <v>980.64499999999998</v>
      </c>
    </row>
    <row r="29" spans="1:28" ht="20.100000000000001" customHeight="1" x14ac:dyDescent="0.3">
      <c r="A29" s="156">
        <v>2020</v>
      </c>
      <c r="B29" s="157">
        <f>SUM(Quarter!C95:C98)</f>
        <v>10412.014499999999</v>
      </c>
      <c r="C29" s="157">
        <f>SUM(Quarter!D95:D98)</f>
        <v>1679.7215000000001</v>
      </c>
      <c r="D29" s="157">
        <f>SUM(Quarter!E95:E98)</f>
        <v>8732.2929999999997</v>
      </c>
      <c r="E29" s="157">
        <f>SUM(Quarter!F95:F98)</f>
        <v>321.21439999999996</v>
      </c>
      <c r="F29" s="157">
        <f>SUM(Quarter!G95:G98)</f>
        <v>1074.0260000000001</v>
      </c>
      <c r="G29" s="157">
        <f>SUM(Quarter!H95:H98)</f>
        <v>-752.81169999999997</v>
      </c>
      <c r="H29" s="157">
        <f>SUM(Quarter!I95:I98)</f>
        <v>4673.67</v>
      </c>
      <c r="I29" s="157">
        <f>SUM(Quarter!J95:J98)</f>
        <v>547.06700000000001</v>
      </c>
      <c r="J29" s="157">
        <f>SUM(Quarter!K95:K98)</f>
        <v>4126.6030000000001</v>
      </c>
      <c r="K29" s="157">
        <f>SUM(Quarter!L95:L98)</f>
        <v>1599.8040000000001</v>
      </c>
      <c r="L29" s="157">
        <f>SUM(Quarter!M95:M98)</f>
        <v>688.83349999999996</v>
      </c>
      <c r="M29" s="157">
        <f>SUM(Quarter!N95:N98)</f>
        <v>910.97050000000013</v>
      </c>
      <c r="N29" s="157">
        <f>SUM(Quarter!O95:O98)</f>
        <v>5384.0215000000007</v>
      </c>
      <c r="O29" s="157">
        <f>SUM(Quarter!P95:P98)</f>
        <v>491.19450000000001</v>
      </c>
      <c r="P29" s="157">
        <f>SUM(Quarter!Q95:Q98)</f>
        <v>4892.8270000000002</v>
      </c>
      <c r="Q29" s="157" t="s">
        <v>114</v>
      </c>
      <c r="R29" s="157" t="s">
        <v>114</v>
      </c>
      <c r="S29" s="157" t="s">
        <v>114</v>
      </c>
      <c r="T29" s="157">
        <f>SUM(Quarter!U95:U98)</f>
        <v>22390.724399999999</v>
      </c>
      <c r="U29" s="157">
        <f>SUM(Quarter!V95:V98)</f>
        <v>4480.8425999999999</v>
      </c>
      <c r="V29" s="157">
        <f>SUM(Quarter!W95:W98)</f>
        <v>17909.881799999999</v>
      </c>
      <c r="W29" s="157">
        <f>SUM(Quarter!X95:X98)</f>
        <v>19360.351999999999</v>
      </c>
      <c r="X29" s="157">
        <f>SUM(Quarter!Y95:Y98)</f>
        <v>310.0505</v>
      </c>
      <c r="Y29" s="157">
        <f>SUM(Quarter!Z95:Z98)</f>
        <v>19050.301500000001</v>
      </c>
      <c r="Z29" s="157">
        <f>SUM(Quarter!AA95:AA98)</f>
        <v>1063.1154999999999</v>
      </c>
      <c r="AA29" s="157">
        <f>SUM(Quarter!AB95:AB98)</f>
        <v>766.70749999999998</v>
      </c>
      <c r="AB29" s="157">
        <f>SUM(Quarter!AC95:AC98)</f>
        <v>296.40799999999996</v>
      </c>
    </row>
    <row r="30" spans="1:28" ht="20.100000000000001" customHeight="1" x14ac:dyDescent="0.3">
      <c r="A30" s="147" t="s">
        <v>142</v>
      </c>
      <c r="B30" s="148">
        <f>SUM(Quarter!C99:C102)</f>
        <v>15152.031000000001</v>
      </c>
      <c r="C30" s="148">
        <f>SUM(Quarter!D99:D102)</f>
        <v>1478.4314999999999</v>
      </c>
      <c r="D30" s="148">
        <f>SUM(Quarter!E99:E102)</f>
        <v>13673.5995</v>
      </c>
      <c r="E30" s="148">
        <f>SUM(Quarter!F99:F102)</f>
        <v>324.6456</v>
      </c>
      <c r="F30" s="148">
        <f>SUM(Quarter!G99:G102)</f>
        <v>1417.0004999999999</v>
      </c>
      <c r="G30" s="148">
        <f>SUM(Quarter!H99:H102)</f>
        <v>-1092.3549</v>
      </c>
      <c r="H30" s="148">
        <f>SUM(Quarter!I99:I102)</f>
        <v>4340.6064999999999</v>
      </c>
      <c r="I30" s="148">
        <f>SUM(Quarter!J99:J102)</f>
        <v>77.294499999999999</v>
      </c>
      <c r="J30" s="148">
        <f>SUM(Quarter!K99:K102)</f>
        <v>4263.3119999999999</v>
      </c>
      <c r="K30" s="148">
        <f>SUM(Quarter!L99:L102)</f>
        <v>537.69749999999999</v>
      </c>
      <c r="L30" s="148">
        <f>SUM(Quarter!M99:M102)</f>
        <v>1034.9150000000002</v>
      </c>
      <c r="M30" s="148">
        <f>SUM(Quarter!N99:N102)</f>
        <v>-497.21749999999997</v>
      </c>
      <c r="N30" s="148">
        <f>SUM(Quarter!O99:O102)</f>
        <v>6995.0134999999991</v>
      </c>
      <c r="O30" s="148">
        <f>SUM(Quarter!P99:P102)</f>
        <v>137.7115</v>
      </c>
      <c r="P30" s="148">
        <f>SUM(Quarter!Q99:Q102)</f>
        <v>6857.3020000000006</v>
      </c>
      <c r="Q30" s="148">
        <f>SUM(Quarter!R99:R102)</f>
        <v>1392.924</v>
      </c>
      <c r="R30" s="148">
        <f>SUM(Quarter!S99:S102)</f>
        <v>20.194000000000003</v>
      </c>
      <c r="S30" s="148">
        <f>SUM(Quarter!T99:T102)</f>
        <v>1372.73</v>
      </c>
      <c r="T30" s="148">
        <f>SUM(Quarter!U99:U102)</f>
        <v>28742.918100000003</v>
      </c>
      <c r="U30" s="148">
        <f>SUM(Quarter!V99:V102)</f>
        <v>4165.5470000000005</v>
      </c>
      <c r="V30" s="148">
        <f>SUM(Quarter!W99:W102)</f>
        <v>24577.371099999997</v>
      </c>
      <c r="W30" s="148">
        <f>SUM(Quarter!X99:X102)</f>
        <v>16034.534</v>
      </c>
      <c r="X30" s="148">
        <f>SUM(Quarter!Y99:Y102)</f>
        <v>872.31700000000001</v>
      </c>
      <c r="Y30" s="148">
        <f>SUM(Quarter!Z99:Z102)</f>
        <v>15162.217000000001</v>
      </c>
      <c r="Z30" s="148">
        <f>SUM(Quarter!AA99:AA102)</f>
        <v>1637.2750000000001</v>
      </c>
      <c r="AA30" s="148">
        <f>SUM(Quarter!AB99:AB102)</f>
        <v>771.85550000000001</v>
      </c>
      <c r="AB30" s="148">
        <f>SUM(Quarter!AC99:AC102)</f>
        <v>865.4195000000002</v>
      </c>
    </row>
    <row r="31" spans="1:28" x14ac:dyDescent="0.3">
      <c r="A31" s="149"/>
      <c r="B31" s="101"/>
      <c r="C31" s="101"/>
      <c r="D31" s="101"/>
      <c r="E31" s="101"/>
      <c r="F31" s="101"/>
      <c r="G31" s="103"/>
      <c r="H31" s="101"/>
      <c r="I31" s="103"/>
      <c r="J31" s="103"/>
      <c r="K31" s="103"/>
      <c r="M31" s="101"/>
      <c r="N31" s="102"/>
      <c r="O31" s="102"/>
      <c r="P31" s="102"/>
      <c r="Q31" s="102"/>
      <c r="R31" s="102"/>
      <c r="S31" s="102"/>
      <c r="T31" s="102"/>
    </row>
    <row r="32" spans="1:28" x14ac:dyDescent="0.3">
      <c r="A32" s="149"/>
      <c r="B32" s="101"/>
      <c r="C32" s="101"/>
      <c r="D32" s="101"/>
      <c r="E32" s="101"/>
      <c r="F32" s="101"/>
      <c r="G32" s="103"/>
      <c r="H32" s="101"/>
      <c r="I32" s="103"/>
      <c r="J32" s="103"/>
      <c r="K32" s="103"/>
      <c r="M32" s="101"/>
      <c r="N32" s="102"/>
      <c r="O32" s="102"/>
      <c r="P32" s="102"/>
      <c r="Q32" s="102"/>
      <c r="R32" s="102"/>
      <c r="S32" s="102"/>
      <c r="T32" s="102"/>
    </row>
    <row r="33" spans="1:20" x14ac:dyDescent="0.3">
      <c r="A33" s="149"/>
      <c r="B33" s="101"/>
      <c r="C33" s="101"/>
      <c r="D33" s="101"/>
      <c r="E33" s="101"/>
      <c r="F33" s="101"/>
      <c r="G33" s="103"/>
      <c r="H33" s="101"/>
      <c r="I33" s="103"/>
      <c r="J33" s="103"/>
      <c r="K33" s="103"/>
      <c r="M33" s="101"/>
      <c r="N33" s="102"/>
      <c r="O33" s="102"/>
      <c r="P33" s="102"/>
      <c r="Q33" s="102"/>
      <c r="R33" s="102"/>
      <c r="S33" s="102"/>
      <c r="T33" s="102"/>
    </row>
    <row r="34" spans="1:20" x14ac:dyDescent="0.3">
      <c r="A34" s="149"/>
      <c r="B34" s="101"/>
      <c r="C34" s="104"/>
      <c r="D34" s="101"/>
      <c r="E34" s="104"/>
      <c r="F34" s="101"/>
      <c r="G34" s="104"/>
      <c r="H34" s="101"/>
      <c r="I34" s="104"/>
      <c r="J34" s="104"/>
      <c r="K34" s="104"/>
      <c r="L34" s="104"/>
      <c r="M34" s="137"/>
      <c r="O34" s="137"/>
      <c r="P34" s="101"/>
      <c r="Q34" s="101"/>
      <c r="R34" s="101"/>
      <c r="S34" s="101"/>
      <c r="T34" s="137"/>
    </row>
    <row r="35" spans="1:20" x14ac:dyDescent="0.3">
      <c r="A35" s="149"/>
      <c r="B35" s="101"/>
      <c r="C35" s="137"/>
      <c r="D35" s="101"/>
      <c r="E35" s="137"/>
      <c r="F35" s="101"/>
      <c r="G35" s="137"/>
      <c r="H35" s="101"/>
      <c r="I35" s="137"/>
      <c r="J35" s="137"/>
      <c r="K35" s="137"/>
      <c r="L35" s="101"/>
      <c r="M35" s="137"/>
      <c r="N35" s="101"/>
      <c r="O35" s="102"/>
      <c r="P35" s="101"/>
      <c r="Q35" s="101"/>
      <c r="R35" s="101"/>
      <c r="S35" s="101"/>
      <c r="T35" s="137"/>
    </row>
    <row r="36" spans="1:20" x14ac:dyDescent="0.3">
      <c r="A36" s="149"/>
      <c r="B36" s="105"/>
      <c r="C36" s="137"/>
      <c r="D36" s="101"/>
      <c r="E36" s="137"/>
      <c r="F36" s="101"/>
      <c r="G36" s="137"/>
      <c r="H36" s="101"/>
      <c r="I36" s="137"/>
      <c r="J36" s="137"/>
      <c r="K36" s="137"/>
      <c r="L36" s="101"/>
      <c r="M36" s="137"/>
      <c r="N36" s="101"/>
      <c r="O36" s="137"/>
      <c r="P36" s="101"/>
      <c r="Q36" s="101"/>
      <c r="R36" s="101"/>
      <c r="S36" s="101"/>
      <c r="T36" s="137"/>
    </row>
    <row r="37" spans="1:20" x14ac:dyDescent="0.3">
      <c r="A37" s="149"/>
      <c r="B37" s="137"/>
      <c r="C37" s="137"/>
      <c r="D37" s="137"/>
      <c r="E37" s="137"/>
      <c r="F37" s="137"/>
      <c r="G37" s="137"/>
      <c r="H37" s="137"/>
      <c r="I37" s="137"/>
      <c r="J37" s="137"/>
      <c r="K37" s="137"/>
      <c r="L37" s="137"/>
      <c r="M37" s="137"/>
      <c r="N37" s="137"/>
      <c r="O37" s="137"/>
      <c r="P37" s="137"/>
      <c r="Q37" s="137"/>
      <c r="R37" s="137"/>
      <c r="S37" s="137"/>
      <c r="T37" s="137"/>
    </row>
    <row r="38" spans="1:20" x14ac:dyDescent="0.3">
      <c r="A38" s="149"/>
      <c r="B38" s="102"/>
      <c r="C38" s="137"/>
      <c r="D38" s="137"/>
      <c r="E38" s="137"/>
      <c r="F38" s="137"/>
      <c r="G38" s="137"/>
      <c r="H38" s="137"/>
      <c r="I38" s="137"/>
      <c r="J38" s="137"/>
      <c r="K38" s="137"/>
      <c r="L38" s="137"/>
      <c r="M38" s="137"/>
      <c r="N38" s="102"/>
      <c r="O38" s="137"/>
      <c r="P38" s="137"/>
      <c r="Q38" s="137"/>
      <c r="R38" s="137"/>
      <c r="S38" s="137"/>
      <c r="T38" s="137"/>
    </row>
    <row r="39" spans="1:20" x14ac:dyDescent="0.3">
      <c r="A39" s="149"/>
      <c r="B39" s="102"/>
      <c r="C39" s="137"/>
      <c r="D39" s="137"/>
      <c r="E39" s="137"/>
      <c r="F39" s="102"/>
      <c r="G39" s="137"/>
      <c r="H39" s="102"/>
      <c r="I39" s="137"/>
      <c r="J39" s="137"/>
      <c r="K39" s="137"/>
      <c r="L39" s="102"/>
      <c r="M39" s="137"/>
      <c r="N39" s="102"/>
      <c r="O39" s="137"/>
      <c r="P39" s="137"/>
      <c r="Q39" s="137"/>
      <c r="R39" s="137"/>
      <c r="S39" s="137"/>
      <c r="T39" s="137"/>
    </row>
    <row r="40" spans="1:20" x14ac:dyDescent="0.3">
      <c r="A40" s="149"/>
      <c r="B40" s="137"/>
      <c r="C40" s="137"/>
      <c r="D40" s="137"/>
      <c r="E40" s="137"/>
      <c r="F40" s="137"/>
      <c r="G40" s="137"/>
      <c r="H40" s="137"/>
      <c r="I40" s="137"/>
      <c r="J40" s="137"/>
      <c r="K40" s="137"/>
      <c r="L40" s="137"/>
      <c r="M40" s="137"/>
      <c r="N40" s="137"/>
      <c r="O40" s="137"/>
      <c r="P40" s="137"/>
      <c r="Q40" s="137"/>
      <c r="R40" s="137"/>
      <c r="S40" s="137"/>
      <c r="T40" s="137"/>
    </row>
    <row r="41" spans="1:20" x14ac:dyDescent="0.3">
      <c r="A41" s="149"/>
      <c r="C41" s="137"/>
      <c r="D41" s="137"/>
      <c r="E41" s="137"/>
      <c r="F41" s="137"/>
      <c r="G41" s="137"/>
      <c r="H41" s="137"/>
      <c r="I41" s="137"/>
      <c r="J41" s="137"/>
      <c r="K41" s="137"/>
      <c r="L41" s="137"/>
      <c r="M41" s="137"/>
      <c r="N41" s="137"/>
      <c r="O41" s="137"/>
      <c r="P41" s="137"/>
      <c r="Q41" s="137"/>
      <c r="R41" s="137"/>
      <c r="S41" s="137"/>
      <c r="T41" s="137"/>
    </row>
    <row r="42" spans="1:20" x14ac:dyDescent="0.3">
      <c r="A42" s="149"/>
      <c r="B42" s="137"/>
      <c r="C42" s="137"/>
      <c r="D42" s="137"/>
      <c r="E42" s="137"/>
      <c r="F42" s="137"/>
      <c r="G42" s="137"/>
      <c r="H42" s="137"/>
      <c r="I42" s="137"/>
      <c r="J42" s="137"/>
      <c r="K42" s="137"/>
      <c r="L42" s="137"/>
      <c r="M42" s="137"/>
      <c r="N42" s="137"/>
      <c r="O42" s="137"/>
      <c r="P42" s="137"/>
      <c r="Q42" s="137"/>
      <c r="R42" s="137"/>
      <c r="S42" s="137"/>
      <c r="T42" s="137"/>
    </row>
    <row r="43" spans="1:20" x14ac:dyDescent="0.3">
      <c r="A43" s="149"/>
      <c r="B43" s="137"/>
      <c r="C43" s="137"/>
      <c r="D43" s="137"/>
      <c r="E43" s="137"/>
      <c r="F43" s="137"/>
      <c r="G43" s="137"/>
      <c r="H43" s="137"/>
      <c r="I43" s="137"/>
      <c r="J43" s="137"/>
      <c r="K43" s="137"/>
      <c r="L43" s="137"/>
      <c r="M43" s="137"/>
      <c r="N43" s="137"/>
      <c r="O43" s="137"/>
      <c r="P43" s="137"/>
      <c r="Q43" s="137"/>
      <c r="R43" s="137"/>
      <c r="S43" s="137"/>
      <c r="T43" s="137"/>
    </row>
    <row r="44" spans="1:20" x14ac:dyDescent="0.3">
      <c r="A44" s="149"/>
      <c r="B44" s="137"/>
      <c r="C44" s="137"/>
      <c r="D44" s="137"/>
      <c r="E44" s="137"/>
      <c r="F44" s="137"/>
      <c r="G44" s="137"/>
      <c r="H44" s="137"/>
      <c r="I44" s="137"/>
      <c r="J44" s="137"/>
      <c r="K44" s="137"/>
      <c r="L44" s="137"/>
      <c r="M44" s="137"/>
      <c r="N44" s="137"/>
      <c r="O44" s="137"/>
      <c r="P44" s="137"/>
      <c r="Q44" s="137"/>
      <c r="R44" s="137"/>
      <c r="S44" s="137"/>
      <c r="T44" s="137"/>
    </row>
    <row r="45" spans="1:20" x14ac:dyDescent="0.3">
      <c r="A45" s="149"/>
      <c r="B45" s="137"/>
      <c r="C45" s="137"/>
      <c r="D45" s="137"/>
      <c r="E45" s="137"/>
      <c r="F45" s="137"/>
      <c r="G45" s="137"/>
      <c r="H45" s="137"/>
      <c r="I45" s="137"/>
      <c r="J45" s="137"/>
      <c r="K45" s="137"/>
      <c r="L45" s="137"/>
      <c r="M45" s="137"/>
      <c r="N45" s="137"/>
      <c r="O45" s="137"/>
      <c r="P45" s="137"/>
      <c r="Q45" s="137"/>
      <c r="R45" s="137"/>
      <c r="S45" s="137"/>
      <c r="T45" s="137"/>
    </row>
    <row r="46" spans="1:20" x14ac:dyDescent="0.3">
      <c r="A46" s="138"/>
      <c r="B46" s="137"/>
      <c r="C46" s="137"/>
      <c r="D46" s="137"/>
      <c r="E46" s="137"/>
      <c r="F46" s="137"/>
      <c r="G46" s="137"/>
      <c r="H46" s="137"/>
      <c r="I46" s="137"/>
      <c r="J46" s="137"/>
      <c r="K46" s="137"/>
      <c r="L46" s="137"/>
      <c r="M46" s="137"/>
      <c r="N46" s="137"/>
      <c r="O46" s="137"/>
      <c r="P46" s="137"/>
      <c r="Q46" s="137"/>
      <c r="R46" s="137"/>
      <c r="S46" s="137"/>
      <c r="T46" s="137"/>
    </row>
    <row r="47" spans="1:20" x14ac:dyDescent="0.3">
      <c r="A47" s="138"/>
      <c r="B47" s="137"/>
      <c r="C47" s="137"/>
      <c r="D47" s="137"/>
      <c r="E47" s="137"/>
      <c r="F47" s="137"/>
      <c r="G47" s="137"/>
      <c r="H47" s="137"/>
      <c r="I47" s="137"/>
      <c r="J47" s="137"/>
      <c r="K47" s="137"/>
      <c r="L47" s="137"/>
      <c r="M47" s="137"/>
      <c r="N47" s="137"/>
      <c r="O47" s="137"/>
      <c r="P47" s="137"/>
      <c r="Q47" s="137"/>
      <c r="R47" s="137"/>
      <c r="S47" s="137"/>
      <c r="T47" s="137"/>
    </row>
    <row r="48" spans="1:20" x14ac:dyDescent="0.3">
      <c r="A48" s="138"/>
      <c r="B48" s="137"/>
      <c r="C48" s="137"/>
      <c r="D48" s="137"/>
      <c r="E48" s="137"/>
      <c r="F48" s="137"/>
      <c r="G48" s="137"/>
      <c r="H48" s="137"/>
      <c r="I48" s="137"/>
      <c r="J48" s="137"/>
      <c r="K48" s="137"/>
      <c r="L48" s="137"/>
      <c r="M48" s="137"/>
      <c r="N48" s="137"/>
      <c r="O48" s="137"/>
      <c r="P48" s="137"/>
      <c r="Q48" s="137"/>
      <c r="R48" s="137"/>
      <c r="S48" s="137"/>
      <c r="T48" s="137"/>
    </row>
    <row r="49" spans="1:20" x14ac:dyDescent="0.3">
      <c r="A49" s="138"/>
      <c r="B49" s="137"/>
      <c r="C49" s="137"/>
      <c r="D49" s="137"/>
      <c r="E49" s="137"/>
      <c r="F49" s="137"/>
      <c r="G49" s="137"/>
      <c r="H49" s="137"/>
      <c r="I49" s="137"/>
      <c r="J49" s="137"/>
      <c r="K49" s="137"/>
      <c r="L49" s="137"/>
      <c r="M49" s="137"/>
      <c r="N49" s="137"/>
      <c r="O49" s="137"/>
      <c r="P49" s="137"/>
      <c r="Q49" s="137"/>
      <c r="R49" s="137"/>
      <c r="S49" s="137"/>
      <c r="T49" s="137"/>
    </row>
    <row r="50" spans="1:20" x14ac:dyDescent="0.3">
      <c r="A50" s="138"/>
      <c r="B50" s="137"/>
      <c r="C50" s="137"/>
      <c r="D50" s="137"/>
      <c r="E50" s="137"/>
      <c r="F50" s="137"/>
      <c r="G50" s="137"/>
      <c r="H50" s="137"/>
      <c r="I50" s="137"/>
      <c r="J50" s="137"/>
      <c r="K50" s="137"/>
      <c r="L50" s="137"/>
      <c r="M50" s="137"/>
      <c r="N50" s="137"/>
      <c r="O50" s="137"/>
      <c r="P50" s="137"/>
      <c r="Q50" s="137"/>
      <c r="R50" s="137"/>
      <c r="S50" s="137"/>
      <c r="T50" s="137"/>
    </row>
    <row r="51" spans="1:20" x14ac:dyDescent="0.3">
      <c r="A51" s="138"/>
      <c r="B51" s="137"/>
      <c r="C51" s="137"/>
      <c r="D51" s="137"/>
      <c r="E51" s="137"/>
      <c r="F51" s="137"/>
      <c r="G51" s="137"/>
      <c r="H51" s="137"/>
      <c r="I51" s="137"/>
      <c r="J51" s="137"/>
      <c r="K51" s="137"/>
      <c r="L51" s="137"/>
      <c r="M51" s="137"/>
      <c r="N51" s="137"/>
      <c r="O51" s="137"/>
      <c r="P51" s="137"/>
      <c r="Q51" s="137"/>
      <c r="R51" s="137"/>
      <c r="S51" s="137"/>
      <c r="T51" s="137"/>
    </row>
    <row r="52" spans="1:20" x14ac:dyDescent="0.3">
      <c r="A52" s="138"/>
      <c r="B52" s="137"/>
      <c r="C52" s="137"/>
      <c r="D52" s="137"/>
      <c r="E52" s="137"/>
      <c r="F52" s="137"/>
      <c r="G52" s="137"/>
      <c r="H52" s="137"/>
      <c r="I52" s="137"/>
      <c r="J52" s="137"/>
      <c r="K52" s="137"/>
      <c r="L52" s="137"/>
      <c r="M52" s="137"/>
      <c r="N52" s="137"/>
      <c r="O52" s="137"/>
      <c r="P52" s="137"/>
      <c r="Q52" s="137"/>
      <c r="R52" s="137"/>
      <c r="S52" s="137"/>
      <c r="T52" s="137"/>
    </row>
    <row r="53" spans="1:20" x14ac:dyDescent="0.3">
      <c r="A53" s="138"/>
      <c r="B53" s="137"/>
      <c r="C53" s="137"/>
      <c r="D53" s="137"/>
      <c r="E53" s="137"/>
      <c r="F53" s="137"/>
      <c r="G53" s="137"/>
      <c r="H53" s="137"/>
      <c r="I53" s="137"/>
      <c r="J53" s="137"/>
      <c r="K53" s="137"/>
      <c r="L53" s="137"/>
      <c r="M53" s="137"/>
      <c r="N53" s="137"/>
      <c r="O53" s="137"/>
      <c r="P53" s="137"/>
      <c r="Q53" s="137"/>
      <c r="R53" s="137"/>
      <c r="S53" s="137"/>
      <c r="T53" s="137"/>
    </row>
    <row r="54" spans="1:20" x14ac:dyDescent="0.3">
      <c r="A54" s="138"/>
      <c r="B54" s="137"/>
      <c r="C54" s="137"/>
      <c r="D54" s="137"/>
      <c r="E54" s="137"/>
      <c r="F54" s="137"/>
      <c r="G54" s="137"/>
      <c r="H54" s="137"/>
      <c r="I54" s="137"/>
      <c r="J54" s="137"/>
      <c r="K54" s="137"/>
      <c r="L54" s="137"/>
      <c r="M54" s="137"/>
      <c r="N54" s="137"/>
      <c r="O54" s="137"/>
      <c r="P54" s="137"/>
      <c r="Q54" s="137"/>
      <c r="R54" s="137"/>
      <c r="S54" s="137"/>
      <c r="T54" s="137"/>
    </row>
    <row r="55" spans="1:20" x14ac:dyDescent="0.3">
      <c r="A55" s="138"/>
      <c r="B55" s="137"/>
      <c r="C55" s="137"/>
      <c r="D55" s="137"/>
      <c r="E55" s="137"/>
      <c r="F55" s="137"/>
      <c r="G55" s="137"/>
      <c r="H55" s="137"/>
      <c r="I55" s="137"/>
      <c r="J55" s="137"/>
      <c r="K55" s="137"/>
      <c r="L55" s="137"/>
      <c r="M55" s="137"/>
      <c r="N55" s="137"/>
      <c r="O55" s="137"/>
      <c r="P55" s="137"/>
      <c r="Q55" s="137"/>
      <c r="R55" s="137"/>
      <c r="S55" s="137"/>
      <c r="T55" s="137"/>
    </row>
    <row r="56" spans="1:20" x14ac:dyDescent="0.3">
      <c r="A56" s="138"/>
      <c r="B56" s="137"/>
      <c r="C56" s="137"/>
      <c r="D56" s="137"/>
      <c r="E56" s="137"/>
      <c r="F56" s="137"/>
      <c r="G56" s="137"/>
      <c r="H56" s="137"/>
      <c r="I56" s="137"/>
      <c r="J56" s="137"/>
      <c r="K56" s="137"/>
      <c r="L56" s="137"/>
      <c r="M56" s="137"/>
      <c r="N56" s="137"/>
      <c r="O56" s="137"/>
      <c r="P56" s="137"/>
      <c r="Q56" s="137"/>
      <c r="R56" s="137"/>
      <c r="S56" s="137"/>
      <c r="T56" s="137"/>
    </row>
    <row r="57" spans="1:20" x14ac:dyDescent="0.3">
      <c r="A57" s="138"/>
      <c r="B57" s="137"/>
      <c r="C57" s="137"/>
      <c r="D57" s="137"/>
      <c r="E57" s="137"/>
      <c r="F57" s="137"/>
      <c r="G57" s="137"/>
      <c r="H57" s="137"/>
      <c r="I57" s="137"/>
      <c r="J57" s="137"/>
      <c r="K57" s="137"/>
      <c r="L57" s="137"/>
      <c r="M57" s="137"/>
      <c r="N57" s="137"/>
      <c r="O57" s="137"/>
      <c r="P57" s="137"/>
      <c r="Q57" s="137"/>
      <c r="R57" s="137"/>
      <c r="S57" s="137"/>
      <c r="T57" s="137"/>
    </row>
    <row r="58" spans="1:20" x14ac:dyDescent="0.3">
      <c r="A58" s="138"/>
      <c r="B58" s="137"/>
      <c r="C58" s="137"/>
      <c r="D58" s="137"/>
      <c r="E58" s="137"/>
      <c r="F58" s="137"/>
      <c r="G58" s="137"/>
      <c r="H58" s="137"/>
      <c r="I58" s="137"/>
      <c r="J58" s="137"/>
      <c r="K58" s="137"/>
      <c r="L58" s="137"/>
      <c r="M58" s="137"/>
      <c r="N58" s="137"/>
      <c r="O58" s="137"/>
      <c r="P58" s="137"/>
      <c r="Q58" s="137"/>
      <c r="R58" s="137"/>
      <c r="S58" s="137"/>
      <c r="T58" s="137"/>
    </row>
    <row r="59" spans="1:20" x14ac:dyDescent="0.3">
      <c r="A59" s="138"/>
      <c r="B59" s="137"/>
      <c r="C59" s="137"/>
      <c r="D59" s="137"/>
      <c r="E59" s="137"/>
      <c r="F59" s="137"/>
      <c r="G59" s="137"/>
      <c r="H59" s="137"/>
      <c r="I59" s="137"/>
      <c r="J59" s="137"/>
      <c r="K59" s="137"/>
      <c r="L59" s="137"/>
      <c r="M59" s="137"/>
      <c r="N59" s="137"/>
      <c r="O59" s="137"/>
      <c r="P59" s="137"/>
      <c r="Q59" s="137"/>
      <c r="R59" s="137"/>
      <c r="S59" s="137"/>
      <c r="T59" s="137"/>
    </row>
    <row r="60" spans="1:20" x14ac:dyDescent="0.3">
      <c r="A60" s="138"/>
      <c r="B60" s="137"/>
      <c r="C60" s="137"/>
      <c r="D60" s="137"/>
      <c r="E60" s="137"/>
      <c r="F60" s="137"/>
      <c r="G60" s="137"/>
      <c r="H60" s="137"/>
      <c r="I60" s="137"/>
      <c r="J60" s="137"/>
      <c r="K60" s="137"/>
      <c r="L60" s="137"/>
      <c r="M60" s="137"/>
      <c r="N60" s="137"/>
      <c r="O60" s="137"/>
      <c r="P60" s="137"/>
      <c r="Q60" s="137"/>
      <c r="R60" s="137"/>
      <c r="S60" s="137"/>
      <c r="T60" s="137"/>
    </row>
    <row r="61" spans="1:20" x14ac:dyDescent="0.3">
      <c r="A61" s="138"/>
      <c r="B61" s="137"/>
      <c r="C61" s="137"/>
      <c r="D61" s="137"/>
      <c r="E61" s="137"/>
      <c r="F61" s="137"/>
      <c r="G61" s="137"/>
      <c r="H61" s="137"/>
      <c r="I61" s="137"/>
      <c r="J61" s="137"/>
      <c r="K61" s="137"/>
      <c r="L61" s="137"/>
      <c r="M61" s="137"/>
      <c r="N61" s="137"/>
      <c r="O61" s="137"/>
      <c r="P61" s="137"/>
      <c r="Q61" s="137"/>
      <c r="R61" s="137"/>
      <c r="S61" s="137"/>
      <c r="T61" s="137"/>
    </row>
    <row r="62" spans="1:20" x14ac:dyDescent="0.3">
      <c r="A62" s="138"/>
      <c r="B62" s="137"/>
      <c r="C62" s="137"/>
      <c r="D62" s="137"/>
      <c r="E62" s="137"/>
      <c r="F62" s="137"/>
      <c r="G62" s="137"/>
      <c r="H62" s="137"/>
      <c r="I62" s="137"/>
      <c r="J62" s="137"/>
      <c r="K62" s="137"/>
      <c r="L62" s="137"/>
      <c r="M62" s="137"/>
      <c r="N62" s="137"/>
      <c r="O62" s="137"/>
      <c r="P62" s="137"/>
      <c r="Q62" s="137"/>
      <c r="R62" s="137"/>
      <c r="S62" s="137"/>
      <c r="T62" s="137"/>
    </row>
    <row r="63" spans="1:20" x14ac:dyDescent="0.3">
      <c r="A63" s="138"/>
      <c r="B63" s="137"/>
      <c r="C63" s="137"/>
      <c r="D63" s="137"/>
      <c r="E63" s="137"/>
      <c r="F63" s="137"/>
      <c r="G63" s="137"/>
      <c r="H63" s="137"/>
      <c r="I63" s="137"/>
      <c r="J63" s="137"/>
      <c r="K63" s="137"/>
      <c r="L63" s="137"/>
      <c r="M63" s="137"/>
      <c r="N63" s="137"/>
      <c r="O63" s="137"/>
      <c r="P63" s="137"/>
      <c r="Q63" s="137"/>
      <c r="R63" s="137"/>
      <c r="S63" s="137"/>
      <c r="T63" s="137"/>
    </row>
    <row r="64" spans="1:20" x14ac:dyDescent="0.3">
      <c r="A64" s="138"/>
      <c r="B64" s="137"/>
      <c r="C64" s="137"/>
      <c r="D64" s="137"/>
      <c r="E64" s="137"/>
      <c r="F64" s="137"/>
      <c r="G64" s="137"/>
      <c r="H64" s="137"/>
      <c r="I64" s="137"/>
      <c r="J64" s="137"/>
      <c r="K64" s="137"/>
      <c r="L64" s="137"/>
      <c r="M64" s="137"/>
      <c r="N64" s="137"/>
      <c r="O64" s="137"/>
      <c r="P64" s="137"/>
      <c r="Q64" s="137"/>
      <c r="R64" s="137"/>
      <c r="S64" s="137"/>
      <c r="T64" s="137"/>
    </row>
    <row r="65" spans="1:20" x14ac:dyDescent="0.3">
      <c r="A65" s="138"/>
      <c r="B65" s="137"/>
      <c r="C65" s="137"/>
      <c r="D65" s="137"/>
      <c r="E65" s="137"/>
      <c r="F65" s="137"/>
      <c r="G65" s="137"/>
      <c r="H65" s="137"/>
      <c r="I65" s="137"/>
      <c r="J65" s="137"/>
      <c r="K65" s="137"/>
      <c r="L65" s="137"/>
      <c r="M65" s="137"/>
      <c r="N65" s="137"/>
      <c r="O65" s="137"/>
      <c r="P65" s="137"/>
      <c r="Q65" s="137"/>
      <c r="R65" s="137"/>
      <c r="S65" s="137"/>
      <c r="T65" s="137"/>
    </row>
    <row r="66" spans="1:20" x14ac:dyDescent="0.3">
      <c r="A66" s="138"/>
      <c r="B66" s="137"/>
      <c r="C66" s="137"/>
      <c r="D66" s="137"/>
      <c r="E66" s="137"/>
      <c r="F66" s="137"/>
      <c r="G66" s="137"/>
      <c r="H66" s="137"/>
      <c r="I66" s="137"/>
      <c r="J66" s="137"/>
      <c r="K66" s="137"/>
      <c r="L66" s="137"/>
      <c r="M66" s="137"/>
      <c r="N66" s="137"/>
      <c r="O66" s="137"/>
      <c r="P66" s="137"/>
      <c r="Q66" s="137"/>
      <c r="R66" s="137"/>
      <c r="S66" s="137"/>
      <c r="T66" s="137"/>
    </row>
    <row r="67" spans="1:20" x14ac:dyDescent="0.3">
      <c r="A67" s="138"/>
      <c r="B67" s="137"/>
      <c r="C67" s="137"/>
      <c r="D67" s="137"/>
      <c r="E67" s="137"/>
      <c r="F67" s="137"/>
      <c r="G67" s="137"/>
      <c r="H67" s="137"/>
      <c r="I67" s="137"/>
      <c r="J67" s="137"/>
      <c r="K67" s="137"/>
      <c r="L67" s="137"/>
      <c r="M67" s="137"/>
      <c r="N67" s="137"/>
      <c r="O67" s="137"/>
      <c r="P67" s="137"/>
      <c r="Q67" s="137"/>
      <c r="R67" s="137"/>
      <c r="S67" s="137"/>
      <c r="T67" s="137"/>
    </row>
    <row r="68" spans="1:20" x14ac:dyDescent="0.3">
      <c r="A68" s="138"/>
      <c r="B68" s="137"/>
      <c r="C68" s="137"/>
      <c r="D68" s="137"/>
      <c r="E68" s="137"/>
      <c r="F68" s="137"/>
      <c r="G68" s="137"/>
      <c r="H68" s="137"/>
      <c r="I68" s="137"/>
      <c r="J68" s="137"/>
      <c r="K68" s="137"/>
      <c r="L68" s="137"/>
      <c r="M68" s="137"/>
      <c r="N68" s="137"/>
      <c r="O68" s="137"/>
      <c r="P68" s="137"/>
      <c r="Q68" s="137"/>
      <c r="R68" s="137"/>
      <c r="S68" s="137"/>
      <c r="T68" s="137"/>
    </row>
    <row r="69" spans="1:20" x14ac:dyDescent="0.3">
      <c r="A69" s="138"/>
      <c r="B69" s="137"/>
      <c r="C69" s="137"/>
      <c r="D69" s="137"/>
      <c r="E69" s="137"/>
      <c r="F69" s="137"/>
      <c r="G69" s="137"/>
      <c r="H69" s="137"/>
      <c r="I69" s="137"/>
      <c r="J69" s="137"/>
      <c r="K69" s="137"/>
      <c r="L69" s="137"/>
      <c r="M69" s="137"/>
      <c r="N69" s="137"/>
      <c r="O69" s="137"/>
      <c r="P69" s="137"/>
      <c r="Q69" s="137"/>
      <c r="R69" s="137"/>
      <c r="S69" s="137"/>
      <c r="T69" s="137"/>
    </row>
    <row r="70" spans="1:20" x14ac:dyDescent="0.3">
      <c r="A70" s="138"/>
      <c r="B70" s="137"/>
      <c r="C70" s="137"/>
      <c r="D70" s="137"/>
      <c r="E70" s="137"/>
      <c r="F70" s="137"/>
      <c r="G70" s="137"/>
      <c r="H70" s="137"/>
      <c r="I70" s="137"/>
      <c r="J70" s="137"/>
      <c r="K70" s="137"/>
      <c r="L70" s="137"/>
      <c r="M70" s="137"/>
      <c r="N70" s="137"/>
      <c r="O70" s="137"/>
      <c r="P70" s="137"/>
      <c r="Q70" s="137"/>
      <c r="R70" s="137"/>
      <c r="S70" s="137"/>
      <c r="T70" s="137"/>
    </row>
    <row r="71" spans="1:20" x14ac:dyDescent="0.3">
      <c r="A71" s="138"/>
      <c r="B71" s="137"/>
      <c r="C71" s="137"/>
      <c r="D71" s="137"/>
      <c r="E71" s="137"/>
      <c r="F71" s="137"/>
      <c r="G71" s="137"/>
      <c r="H71" s="137"/>
      <c r="I71" s="137"/>
      <c r="J71" s="137"/>
      <c r="K71" s="137"/>
      <c r="L71" s="137"/>
      <c r="M71" s="137"/>
      <c r="N71" s="137"/>
      <c r="O71" s="137"/>
      <c r="P71" s="137"/>
      <c r="Q71" s="137"/>
      <c r="R71" s="137"/>
      <c r="S71" s="137"/>
      <c r="T71" s="137"/>
    </row>
    <row r="72" spans="1:20" x14ac:dyDescent="0.3">
      <c r="A72" s="138"/>
      <c r="B72" s="137"/>
      <c r="C72" s="137"/>
      <c r="D72" s="137"/>
      <c r="E72" s="137"/>
      <c r="F72" s="137"/>
      <c r="G72" s="137"/>
      <c r="H72" s="137"/>
      <c r="I72" s="137"/>
      <c r="J72" s="137"/>
      <c r="K72" s="137"/>
      <c r="L72" s="137"/>
      <c r="M72" s="137"/>
      <c r="N72" s="137"/>
      <c r="O72" s="137"/>
      <c r="P72" s="137"/>
      <c r="Q72" s="137"/>
      <c r="R72" s="137"/>
      <c r="S72" s="137"/>
      <c r="T72" s="137"/>
    </row>
    <row r="73" spans="1:20" x14ac:dyDescent="0.3">
      <c r="A73" s="138"/>
      <c r="B73" s="137"/>
      <c r="C73" s="137"/>
      <c r="D73" s="137"/>
      <c r="E73" s="137"/>
      <c r="F73" s="137"/>
      <c r="G73" s="137"/>
      <c r="H73" s="137"/>
      <c r="I73" s="137"/>
      <c r="J73" s="137"/>
      <c r="K73" s="137"/>
      <c r="L73" s="137"/>
      <c r="M73" s="137"/>
      <c r="N73" s="137"/>
      <c r="O73" s="137"/>
      <c r="P73" s="137"/>
      <c r="Q73" s="137"/>
      <c r="R73" s="137"/>
      <c r="S73" s="137"/>
      <c r="T73" s="137"/>
    </row>
    <row r="74" spans="1:20" x14ac:dyDescent="0.3">
      <c r="A74" s="138"/>
      <c r="B74" s="137"/>
      <c r="C74" s="137"/>
      <c r="D74" s="137"/>
      <c r="E74" s="137"/>
      <c r="F74" s="137"/>
      <c r="G74" s="137"/>
      <c r="H74" s="137"/>
      <c r="I74" s="137"/>
      <c r="J74" s="137"/>
      <c r="K74" s="137"/>
      <c r="L74" s="137"/>
      <c r="M74" s="137"/>
      <c r="N74" s="137"/>
      <c r="O74" s="137"/>
      <c r="P74" s="137"/>
      <c r="Q74" s="137"/>
      <c r="R74" s="137"/>
      <c r="S74" s="137"/>
      <c r="T74" s="137"/>
    </row>
    <row r="75" spans="1:20" x14ac:dyDescent="0.3">
      <c r="A75" s="138"/>
      <c r="B75" s="137"/>
      <c r="C75" s="137"/>
      <c r="D75" s="137"/>
      <c r="E75" s="137"/>
      <c r="F75" s="137"/>
      <c r="G75" s="137"/>
      <c r="H75" s="137"/>
      <c r="I75" s="137"/>
      <c r="J75" s="137"/>
      <c r="K75" s="137"/>
      <c r="L75" s="137"/>
      <c r="M75" s="137"/>
      <c r="N75" s="137"/>
      <c r="O75" s="137"/>
      <c r="P75" s="137"/>
      <c r="Q75" s="137"/>
      <c r="R75" s="137"/>
      <c r="S75" s="137"/>
      <c r="T75" s="137"/>
    </row>
    <row r="76" spans="1:20" x14ac:dyDescent="0.3">
      <c r="A76" s="138"/>
      <c r="B76" s="137"/>
      <c r="C76" s="137"/>
      <c r="D76" s="137"/>
      <c r="E76" s="137"/>
      <c r="F76" s="137"/>
      <c r="G76" s="137"/>
      <c r="H76" s="137"/>
      <c r="I76" s="137"/>
      <c r="J76" s="137"/>
      <c r="K76" s="137"/>
      <c r="L76" s="137"/>
      <c r="M76" s="137"/>
      <c r="N76" s="137"/>
      <c r="O76" s="137"/>
      <c r="P76" s="137"/>
      <c r="Q76" s="137"/>
      <c r="R76" s="137"/>
      <c r="S76" s="137"/>
      <c r="T76" s="137"/>
    </row>
    <row r="77" spans="1:20" x14ac:dyDescent="0.3">
      <c r="A77" s="138"/>
      <c r="B77" s="137"/>
      <c r="C77" s="137"/>
      <c r="D77" s="137"/>
      <c r="E77" s="137"/>
      <c r="F77" s="137"/>
      <c r="G77" s="137"/>
      <c r="H77" s="137"/>
      <c r="I77" s="137"/>
      <c r="J77" s="137"/>
      <c r="K77" s="137"/>
      <c r="L77" s="137"/>
      <c r="M77" s="137"/>
      <c r="N77" s="137"/>
      <c r="O77" s="137"/>
      <c r="P77" s="137"/>
      <c r="Q77" s="137"/>
      <c r="R77" s="137"/>
      <c r="S77" s="137"/>
      <c r="T77" s="137"/>
    </row>
    <row r="78" spans="1:20" x14ac:dyDescent="0.3">
      <c r="A78" s="138"/>
      <c r="B78" s="137"/>
      <c r="C78" s="137"/>
      <c r="D78" s="137"/>
      <c r="E78" s="137"/>
      <c r="F78" s="137"/>
      <c r="G78" s="137"/>
      <c r="H78" s="137"/>
      <c r="I78" s="137"/>
      <c r="J78" s="137"/>
      <c r="K78" s="137"/>
      <c r="L78" s="137"/>
      <c r="M78" s="137"/>
      <c r="N78" s="137"/>
      <c r="O78" s="137"/>
      <c r="P78" s="137"/>
      <c r="Q78" s="137"/>
      <c r="R78" s="137"/>
      <c r="S78" s="137"/>
      <c r="T78" s="137"/>
    </row>
    <row r="79" spans="1:20" x14ac:dyDescent="0.3">
      <c r="A79" s="138"/>
      <c r="B79" s="137"/>
      <c r="C79" s="137"/>
      <c r="D79" s="137"/>
      <c r="E79" s="137"/>
      <c r="F79" s="137"/>
      <c r="G79" s="137"/>
      <c r="H79" s="137"/>
      <c r="I79" s="137"/>
      <c r="J79" s="137"/>
      <c r="K79" s="137"/>
      <c r="L79" s="137"/>
      <c r="M79" s="137"/>
      <c r="N79" s="137"/>
      <c r="O79" s="137"/>
      <c r="P79" s="137"/>
      <c r="Q79" s="137"/>
      <c r="R79" s="137"/>
      <c r="S79" s="137"/>
      <c r="T79" s="137"/>
    </row>
    <row r="80" spans="1:20" x14ac:dyDescent="0.3">
      <c r="A80" s="138"/>
      <c r="B80" s="137"/>
      <c r="C80" s="137"/>
      <c r="D80" s="137"/>
      <c r="E80" s="137"/>
      <c r="F80" s="137"/>
      <c r="G80" s="137"/>
      <c r="H80" s="137"/>
      <c r="I80" s="137"/>
      <c r="J80" s="137"/>
      <c r="K80" s="137"/>
      <c r="L80" s="137"/>
      <c r="M80" s="137"/>
      <c r="N80" s="137"/>
      <c r="O80" s="137"/>
      <c r="P80" s="137"/>
      <c r="Q80" s="137"/>
      <c r="R80" s="137"/>
      <c r="S80" s="137"/>
      <c r="T80" s="137"/>
    </row>
    <row r="81" spans="1:20" x14ac:dyDescent="0.3">
      <c r="A81" s="138"/>
      <c r="B81" s="137"/>
      <c r="C81" s="137"/>
      <c r="D81" s="137"/>
      <c r="E81" s="137"/>
      <c r="F81" s="137"/>
      <c r="G81" s="137"/>
      <c r="H81" s="137"/>
      <c r="I81" s="137"/>
      <c r="J81" s="137"/>
      <c r="K81" s="137"/>
      <c r="L81" s="137"/>
      <c r="M81" s="137"/>
      <c r="N81" s="137"/>
      <c r="O81" s="137"/>
      <c r="P81" s="137"/>
      <c r="Q81" s="137"/>
      <c r="R81" s="137"/>
      <c r="S81" s="137"/>
      <c r="T81" s="137"/>
    </row>
    <row r="82" spans="1:20" x14ac:dyDescent="0.3">
      <c r="A82" s="138"/>
      <c r="B82" s="137"/>
      <c r="C82" s="137"/>
      <c r="D82" s="137"/>
      <c r="E82" s="137"/>
      <c r="F82" s="137"/>
      <c r="G82" s="137"/>
      <c r="H82" s="137"/>
      <c r="I82" s="137"/>
      <c r="J82" s="137"/>
      <c r="K82" s="137"/>
      <c r="L82" s="137"/>
      <c r="M82" s="137"/>
      <c r="N82" s="137"/>
      <c r="O82" s="137"/>
      <c r="P82" s="137"/>
      <c r="Q82" s="137"/>
      <c r="R82" s="137"/>
      <c r="S82" s="137"/>
      <c r="T82" s="137"/>
    </row>
    <row r="83" spans="1:20" x14ac:dyDescent="0.3">
      <c r="A83" s="138"/>
      <c r="B83" s="137"/>
      <c r="C83" s="137"/>
      <c r="D83" s="137"/>
      <c r="E83" s="137"/>
      <c r="F83" s="137"/>
      <c r="G83" s="137"/>
      <c r="H83" s="137"/>
      <c r="I83" s="137"/>
      <c r="J83" s="137"/>
      <c r="K83" s="137"/>
      <c r="L83" s="137"/>
      <c r="M83" s="137"/>
      <c r="N83" s="137"/>
      <c r="O83" s="137"/>
      <c r="P83" s="137"/>
      <c r="Q83" s="137"/>
      <c r="R83" s="137"/>
      <c r="S83" s="137"/>
      <c r="T83" s="137"/>
    </row>
    <row r="84" spans="1:20" x14ac:dyDescent="0.3">
      <c r="A84" s="138"/>
      <c r="B84" s="137"/>
      <c r="C84" s="137"/>
      <c r="D84" s="137"/>
      <c r="E84" s="137"/>
      <c r="F84" s="137"/>
      <c r="G84" s="137"/>
      <c r="H84" s="137"/>
      <c r="I84" s="137"/>
      <c r="J84" s="137"/>
      <c r="K84" s="137"/>
      <c r="L84" s="137"/>
      <c r="M84" s="137"/>
      <c r="N84" s="137"/>
      <c r="O84" s="137"/>
      <c r="P84" s="137"/>
      <c r="Q84" s="137"/>
      <c r="R84" s="137"/>
      <c r="S84" s="137"/>
      <c r="T84" s="137"/>
    </row>
    <row r="85" spans="1:20" x14ac:dyDescent="0.3">
      <c r="A85" s="138"/>
      <c r="B85" s="137"/>
      <c r="C85" s="137"/>
      <c r="D85" s="137"/>
      <c r="E85" s="137"/>
      <c r="F85" s="137"/>
      <c r="G85" s="137"/>
      <c r="H85" s="137"/>
      <c r="I85" s="137"/>
      <c r="J85" s="137"/>
      <c r="K85" s="137"/>
      <c r="L85" s="137"/>
      <c r="M85" s="137"/>
      <c r="N85" s="137"/>
      <c r="O85" s="137"/>
      <c r="P85" s="137"/>
      <c r="Q85" s="137"/>
      <c r="R85" s="137"/>
      <c r="S85" s="137"/>
      <c r="T85" s="137"/>
    </row>
    <row r="86" spans="1:20" x14ac:dyDescent="0.3">
      <c r="A86" s="138"/>
      <c r="B86" s="137"/>
      <c r="C86" s="137"/>
      <c r="D86" s="137"/>
      <c r="E86" s="137"/>
      <c r="F86" s="137"/>
      <c r="G86" s="137"/>
      <c r="H86" s="137"/>
      <c r="I86" s="137"/>
      <c r="J86" s="137"/>
      <c r="K86" s="137"/>
      <c r="L86" s="137"/>
      <c r="M86" s="137"/>
      <c r="N86" s="137"/>
      <c r="O86" s="137"/>
      <c r="P86" s="137"/>
      <c r="Q86" s="137"/>
      <c r="R86" s="137"/>
      <c r="S86" s="137"/>
      <c r="T86" s="137"/>
    </row>
    <row r="87" spans="1:20" x14ac:dyDescent="0.3">
      <c r="A87" s="138"/>
      <c r="B87" s="137"/>
      <c r="C87" s="137"/>
      <c r="D87" s="137"/>
      <c r="E87" s="137"/>
      <c r="F87" s="137"/>
      <c r="G87" s="137"/>
      <c r="H87" s="137"/>
      <c r="I87" s="137"/>
      <c r="J87" s="137"/>
      <c r="K87" s="137"/>
      <c r="L87" s="137"/>
      <c r="M87" s="137"/>
      <c r="N87" s="137"/>
      <c r="O87" s="137"/>
      <c r="P87" s="137"/>
      <c r="Q87" s="137"/>
      <c r="R87" s="137"/>
      <c r="S87" s="137"/>
      <c r="T87" s="137"/>
    </row>
    <row r="88" spans="1:20" x14ac:dyDescent="0.3">
      <c r="A88" s="138"/>
      <c r="B88" s="137"/>
      <c r="C88" s="137"/>
      <c r="D88" s="137"/>
      <c r="E88" s="137"/>
      <c r="F88" s="137"/>
      <c r="G88" s="137"/>
      <c r="H88" s="137"/>
      <c r="I88" s="137"/>
      <c r="J88" s="137"/>
      <c r="K88" s="137"/>
      <c r="L88" s="137"/>
      <c r="M88" s="137"/>
      <c r="N88" s="137"/>
      <c r="O88" s="137"/>
      <c r="P88" s="137"/>
      <c r="Q88" s="137"/>
      <c r="R88" s="137"/>
      <c r="S88" s="137"/>
      <c r="T88" s="137"/>
    </row>
    <row r="89" spans="1:20" x14ac:dyDescent="0.3">
      <c r="A89" s="138"/>
      <c r="B89" s="137"/>
      <c r="C89" s="137"/>
      <c r="D89" s="137"/>
      <c r="E89" s="137"/>
      <c r="F89" s="137"/>
      <c r="G89" s="137"/>
      <c r="H89" s="137"/>
      <c r="I89" s="137"/>
      <c r="J89" s="137"/>
      <c r="K89" s="137"/>
      <c r="L89" s="137"/>
      <c r="M89" s="137"/>
      <c r="N89" s="137"/>
      <c r="O89" s="137"/>
      <c r="P89" s="137"/>
      <c r="Q89" s="137"/>
      <c r="R89" s="137"/>
      <c r="S89" s="137"/>
      <c r="T89" s="137"/>
    </row>
    <row r="90" spans="1:20" x14ac:dyDescent="0.3">
      <c r="A90" s="138"/>
      <c r="B90" s="137"/>
      <c r="C90" s="137"/>
      <c r="D90" s="137"/>
      <c r="E90" s="137"/>
      <c r="F90" s="137"/>
      <c r="G90" s="137"/>
      <c r="H90" s="137"/>
      <c r="I90" s="137"/>
      <c r="J90" s="137"/>
      <c r="K90" s="137"/>
      <c r="L90" s="137"/>
      <c r="M90" s="137"/>
      <c r="N90" s="137"/>
      <c r="O90" s="137"/>
      <c r="P90" s="137"/>
      <c r="Q90" s="137"/>
      <c r="R90" s="137"/>
      <c r="S90" s="137"/>
      <c r="T90" s="137"/>
    </row>
    <row r="91" spans="1:20" x14ac:dyDescent="0.3">
      <c r="A91" s="138"/>
      <c r="B91" s="137"/>
      <c r="C91" s="137"/>
      <c r="D91" s="137"/>
      <c r="E91" s="137"/>
      <c r="F91" s="137"/>
      <c r="G91" s="137"/>
      <c r="H91" s="137"/>
      <c r="I91" s="137"/>
      <c r="J91" s="137"/>
      <c r="K91" s="137"/>
      <c r="L91" s="137"/>
      <c r="M91" s="137"/>
      <c r="N91" s="137"/>
      <c r="O91" s="137"/>
      <c r="P91" s="137"/>
      <c r="Q91" s="137"/>
      <c r="R91" s="137"/>
      <c r="S91" s="137"/>
      <c r="T91" s="137"/>
    </row>
    <row r="92" spans="1:20" x14ac:dyDescent="0.3">
      <c r="A92" s="138"/>
      <c r="B92" s="137"/>
      <c r="C92" s="137"/>
      <c r="D92" s="137"/>
      <c r="E92" s="137"/>
      <c r="F92" s="137"/>
      <c r="G92" s="137"/>
      <c r="H92" s="137"/>
      <c r="I92" s="137"/>
      <c r="J92" s="137"/>
      <c r="K92" s="137"/>
      <c r="L92" s="137"/>
      <c r="M92" s="137"/>
      <c r="N92" s="137"/>
      <c r="O92" s="137"/>
      <c r="P92" s="137"/>
      <c r="Q92" s="137"/>
      <c r="R92" s="137"/>
      <c r="S92" s="137"/>
      <c r="T92" s="137"/>
    </row>
    <row r="93" spans="1:20" x14ac:dyDescent="0.3">
      <c r="A93" s="138"/>
      <c r="B93" s="137"/>
      <c r="C93" s="137"/>
      <c r="D93" s="137"/>
      <c r="E93" s="137"/>
      <c r="F93" s="137"/>
      <c r="G93" s="137"/>
      <c r="H93" s="137"/>
      <c r="I93" s="137"/>
      <c r="J93" s="137"/>
      <c r="K93" s="137"/>
      <c r="L93" s="137"/>
      <c r="M93" s="137"/>
      <c r="N93" s="137"/>
      <c r="O93" s="137"/>
      <c r="P93" s="137"/>
      <c r="Q93" s="137"/>
      <c r="R93" s="137"/>
      <c r="S93" s="137"/>
      <c r="T93" s="137"/>
    </row>
    <row r="94" spans="1:20" x14ac:dyDescent="0.3">
      <c r="A94" s="138"/>
      <c r="B94" s="137"/>
      <c r="C94" s="137"/>
      <c r="D94" s="137"/>
      <c r="E94" s="137"/>
      <c r="F94" s="137"/>
      <c r="G94" s="137"/>
      <c r="H94" s="137"/>
      <c r="I94" s="137"/>
      <c r="J94" s="137"/>
      <c r="K94" s="137"/>
      <c r="L94" s="137"/>
      <c r="M94" s="137"/>
      <c r="N94" s="137"/>
      <c r="O94" s="137"/>
      <c r="P94" s="137"/>
      <c r="Q94" s="137"/>
      <c r="R94" s="137"/>
      <c r="S94" s="137"/>
      <c r="T94" s="137"/>
    </row>
    <row r="95" spans="1:20" x14ac:dyDescent="0.3">
      <c r="A95" s="138"/>
      <c r="B95" s="137"/>
      <c r="C95" s="137"/>
      <c r="D95" s="137"/>
      <c r="E95" s="137"/>
      <c r="F95" s="137"/>
      <c r="G95" s="137"/>
      <c r="H95" s="137"/>
      <c r="I95" s="137"/>
      <c r="J95" s="137"/>
      <c r="K95" s="137"/>
      <c r="L95" s="137"/>
      <c r="M95" s="137"/>
      <c r="N95" s="137"/>
      <c r="O95" s="137"/>
      <c r="P95" s="137"/>
      <c r="Q95" s="137"/>
      <c r="R95" s="137"/>
      <c r="S95" s="137"/>
      <c r="T95" s="137"/>
    </row>
    <row r="96" spans="1:20" x14ac:dyDescent="0.3">
      <c r="A96" s="138"/>
      <c r="B96" s="137"/>
      <c r="C96" s="137"/>
      <c r="D96" s="137"/>
      <c r="E96" s="137"/>
      <c r="F96" s="137"/>
      <c r="G96" s="137"/>
      <c r="H96" s="137"/>
      <c r="I96" s="137"/>
      <c r="J96" s="137"/>
      <c r="K96" s="137"/>
      <c r="L96" s="137"/>
      <c r="M96" s="137"/>
      <c r="N96" s="137"/>
      <c r="O96" s="137"/>
      <c r="P96" s="137"/>
      <c r="Q96" s="137"/>
      <c r="R96" s="137"/>
      <c r="S96" s="137"/>
      <c r="T96" s="137"/>
    </row>
    <row r="97" spans="1:20" x14ac:dyDescent="0.3">
      <c r="A97" s="138"/>
      <c r="B97" s="137"/>
      <c r="C97" s="137"/>
      <c r="D97" s="137"/>
      <c r="E97" s="137"/>
      <c r="F97" s="137"/>
      <c r="G97" s="137"/>
      <c r="H97" s="137"/>
      <c r="I97" s="137"/>
      <c r="J97" s="137"/>
      <c r="K97" s="137"/>
      <c r="L97" s="137"/>
      <c r="M97" s="137"/>
      <c r="N97" s="137"/>
      <c r="O97" s="137"/>
      <c r="P97" s="137"/>
      <c r="Q97" s="137"/>
      <c r="R97" s="137"/>
      <c r="S97" s="137"/>
      <c r="T97" s="137"/>
    </row>
    <row r="98" spans="1:20" x14ac:dyDescent="0.3">
      <c r="A98" s="138"/>
      <c r="B98" s="137"/>
      <c r="C98" s="137"/>
      <c r="D98" s="137"/>
      <c r="E98" s="137"/>
      <c r="F98" s="137"/>
      <c r="G98" s="137"/>
      <c r="H98" s="137"/>
      <c r="I98" s="137"/>
      <c r="J98" s="137"/>
      <c r="K98" s="137"/>
      <c r="L98" s="137"/>
      <c r="M98" s="137"/>
      <c r="N98" s="137"/>
      <c r="O98" s="137"/>
      <c r="P98" s="137"/>
      <c r="Q98" s="137"/>
      <c r="R98" s="137"/>
      <c r="S98" s="137"/>
      <c r="T98" s="137"/>
    </row>
    <row r="99" spans="1:20" x14ac:dyDescent="0.3">
      <c r="A99" s="138"/>
      <c r="B99" s="137"/>
      <c r="C99" s="137"/>
      <c r="D99" s="137"/>
      <c r="E99" s="137"/>
      <c r="F99" s="137"/>
      <c r="G99" s="137"/>
      <c r="H99" s="137"/>
      <c r="I99" s="137"/>
      <c r="J99" s="137"/>
      <c r="K99" s="137"/>
      <c r="L99" s="137"/>
      <c r="M99" s="137"/>
      <c r="N99" s="137"/>
      <c r="O99" s="137"/>
      <c r="P99" s="137"/>
      <c r="Q99" s="137"/>
      <c r="R99" s="137"/>
      <c r="S99" s="137"/>
      <c r="T99" s="137"/>
    </row>
    <row r="100" spans="1:20" x14ac:dyDescent="0.3">
      <c r="A100" s="138"/>
      <c r="B100" s="137"/>
      <c r="C100" s="137"/>
      <c r="D100" s="137"/>
      <c r="E100" s="137"/>
      <c r="F100" s="137"/>
      <c r="G100" s="137"/>
      <c r="H100" s="137"/>
      <c r="I100" s="137"/>
      <c r="J100" s="137"/>
      <c r="K100" s="137"/>
      <c r="L100" s="137"/>
      <c r="M100" s="137"/>
      <c r="N100" s="137"/>
      <c r="O100" s="137"/>
      <c r="P100" s="137"/>
      <c r="Q100" s="137"/>
      <c r="R100" s="137"/>
      <c r="S100" s="137"/>
      <c r="T100" s="137"/>
    </row>
    <row r="101" spans="1:20" x14ac:dyDescent="0.3">
      <c r="A101" s="138"/>
      <c r="B101" s="137"/>
      <c r="C101" s="137"/>
      <c r="D101" s="137"/>
      <c r="E101" s="137"/>
      <c r="F101" s="137"/>
      <c r="G101" s="137"/>
      <c r="H101" s="137"/>
      <c r="I101" s="137"/>
      <c r="J101" s="137"/>
      <c r="K101" s="137"/>
      <c r="L101" s="137"/>
      <c r="M101" s="137"/>
      <c r="N101" s="137"/>
      <c r="O101" s="137"/>
      <c r="P101" s="137"/>
      <c r="Q101" s="137"/>
      <c r="R101" s="137"/>
      <c r="S101" s="137"/>
      <c r="T101" s="137"/>
    </row>
    <row r="102" spans="1:20" x14ac:dyDescent="0.3">
      <c r="A102" s="138"/>
      <c r="B102" s="137"/>
      <c r="C102" s="137"/>
      <c r="D102" s="137"/>
      <c r="E102" s="137"/>
      <c r="F102" s="137"/>
      <c r="G102" s="137"/>
      <c r="H102" s="137"/>
      <c r="I102" s="137"/>
      <c r="J102" s="137"/>
      <c r="K102" s="137"/>
      <c r="L102" s="137"/>
      <c r="M102" s="137"/>
      <c r="N102" s="137"/>
      <c r="O102" s="137"/>
      <c r="P102" s="137"/>
      <c r="Q102" s="137"/>
      <c r="R102" s="137"/>
      <c r="S102" s="137"/>
      <c r="T102" s="137"/>
    </row>
    <row r="103" spans="1:20" x14ac:dyDescent="0.3">
      <c r="A103" s="138"/>
      <c r="B103" s="137"/>
      <c r="C103" s="137"/>
      <c r="D103" s="137"/>
      <c r="E103" s="137"/>
      <c r="F103" s="137"/>
      <c r="G103" s="137"/>
      <c r="H103" s="137"/>
      <c r="I103" s="137"/>
      <c r="J103" s="137"/>
      <c r="K103" s="137"/>
      <c r="L103" s="137"/>
      <c r="M103" s="137"/>
      <c r="N103" s="137"/>
      <c r="O103" s="137"/>
      <c r="P103" s="137"/>
      <c r="Q103" s="137"/>
      <c r="R103" s="137"/>
      <c r="S103" s="137"/>
      <c r="T103" s="137"/>
    </row>
    <row r="104" spans="1:20" x14ac:dyDescent="0.3">
      <c r="A104" s="138"/>
      <c r="B104" s="137"/>
      <c r="C104" s="137"/>
      <c r="D104" s="137"/>
      <c r="E104" s="137"/>
      <c r="F104" s="137"/>
      <c r="G104" s="137"/>
      <c r="H104" s="137"/>
      <c r="I104" s="137"/>
      <c r="J104" s="137"/>
      <c r="K104" s="137"/>
      <c r="L104" s="137"/>
      <c r="M104" s="137"/>
      <c r="N104" s="137"/>
      <c r="O104" s="137"/>
      <c r="P104" s="137"/>
      <c r="Q104" s="137"/>
      <c r="R104" s="137"/>
      <c r="S104" s="137"/>
      <c r="T104" s="137"/>
    </row>
    <row r="105" spans="1:20" x14ac:dyDescent="0.3">
      <c r="A105" s="138"/>
      <c r="B105" s="137"/>
      <c r="C105" s="137"/>
      <c r="D105" s="137"/>
      <c r="E105" s="137"/>
      <c r="F105" s="137"/>
      <c r="G105" s="137"/>
      <c r="H105" s="137"/>
      <c r="I105" s="137"/>
      <c r="J105" s="137"/>
      <c r="K105" s="137"/>
      <c r="L105" s="137"/>
      <c r="M105" s="137"/>
      <c r="N105" s="137"/>
      <c r="O105" s="137"/>
      <c r="P105" s="137"/>
      <c r="Q105" s="137"/>
      <c r="R105" s="137"/>
      <c r="S105" s="137"/>
      <c r="T105" s="137"/>
    </row>
    <row r="106" spans="1:20" x14ac:dyDescent="0.3">
      <c r="A106" s="138"/>
      <c r="B106" s="137"/>
      <c r="C106" s="137"/>
      <c r="D106" s="137"/>
      <c r="E106" s="137"/>
      <c r="F106" s="137"/>
      <c r="G106" s="137"/>
      <c r="H106" s="137"/>
      <c r="I106" s="137"/>
      <c r="J106" s="137"/>
      <c r="K106" s="137"/>
      <c r="L106" s="137"/>
      <c r="M106" s="137"/>
      <c r="N106" s="137"/>
      <c r="O106" s="137"/>
      <c r="P106" s="137"/>
      <c r="Q106" s="137"/>
      <c r="R106" s="137"/>
      <c r="S106" s="137"/>
      <c r="T106" s="137"/>
    </row>
    <row r="107" spans="1:20" x14ac:dyDescent="0.3">
      <c r="A107" s="138"/>
      <c r="B107" s="137"/>
      <c r="C107" s="137"/>
      <c r="D107" s="137"/>
      <c r="E107" s="137"/>
      <c r="F107" s="137"/>
      <c r="G107" s="137"/>
      <c r="H107" s="137"/>
      <c r="I107" s="137"/>
      <c r="J107" s="137"/>
      <c r="K107" s="137"/>
      <c r="L107" s="137"/>
      <c r="M107" s="137"/>
      <c r="N107" s="137"/>
      <c r="O107" s="137"/>
      <c r="P107" s="137"/>
      <c r="Q107" s="137"/>
      <c r="R107" s="137"/>
      <c r="S107" s="137"/>
      <c r="T107" s="137"/>
    </row>
    <row r="108" spans="1:20" x14ac:dyDescent="0.3">
      <c r="A108" s="138"/>
      <c r="B108" s="137"/>
      <c r="C108" s="137"/>
      <c r="D108" s="137"/>
      <c r="E108" s="137"/>
      <c r="F108" s="137"/>
      <c r="G108" s="137"/>
      <c r="H108" s="137"/>
      <c r="I108" s="137"/>
      <c r="J108" s="137"/>
      <c r="K108" s="137"/>
      <c r="L108" s="137"/>
      <c r="M108" s="137"/>
      <c r="N108" s="137"/>
      <c r="O108" s="137"/>
      <c r="P108" s="137"/>
      <c r="Q108" s="137"/>
      <c r="R108" s="137"/>
      <c r="S108" s="137"/>
      <c r="T108" s="137"/>
    </row>
    <row r="109" spans="1:20" x14ac:dyDescent="0.3">
      <c r="A109" s="138"/>
      <c r="B109" s="137"/>
      <c r="C109" s="137"/>
      <c r="D109" s="137"/>
      <c r="E109" s="137"/>
      <c r="F109" s="137"/>
      <c r="G109" s="137"/>
      <c r="H109" s="137"/>
      <c r="I109" s="137"/>
      <c r="J109" s="137"/>
      <c r="K109" s="137"/>
      <c r="L109" s="137"/>
      <c r="M109" s="137"/>
      <c r="N109" s="137"/>
      <c r="O109" s="137"/>
      <c r="P109" s="137"/>
      <c r="Q109" s="137"/>
      <c r="R109" s="137"/>
      <c r="S109" s="137"/>
      <c r="T109" s="137"/>
    </row>
    <row r="110" spans="1:20" x14ac:dyDescent="0.3">
      <c r="A110" s="138"/>
      <c r="B110" s="137"/>
      <c r="C110" s="137"/>
      <c r="D110" s="137"/>
      <c r="E110" s="137"/>
      <c r="F110" s="137"/>
      <c r="G110" s="137"/>
      <c r="H110" s="137"/>
      <c r="I110" s="137"/>
      <c r="J110" s="137"/>
      <c r="K110" s="137"/>
      <c r="L110" s="137"/>
      <c r="M110" s="137"/>
      <c r="N110" s="137"/>
      <c r="O110" s="137"/>
      <c r="P110" s="137"/>
      <c r="Q110" s="137"/>
      <c r="R110" s="137"/>
      <c r="S110" s="137"/>
      <c r="T110" s="137"/>
    </row>
    <row r="111" spans="1:20" x14ac:dyDescent="0.3">
      <c r="A111" s="138"/>
      <c r="B111" s="137"/>
      <c r="C111" s="137"/>
      <c r="D111" s="137"/>
      <c r="E111" s="137"/>
      <c r="F111" s="137"/>
      <c r="G111" s="137"/>
      <c r="H111" s="137"/>
      <c r="I111" s="137"/>
      <c r="J111" s="137"/>
      <c r="K111" s="137"/>
      <c r="L111" s="137"/>
      <c r="M111" s="137"/>
      <c r="N111" s="137"/>
      <c r="O111" s="137"/>
      <c r="P111" s="137"/>
      <c r="Q111" s="137"/>
      <c r="R111" s="137"/>
      <c r="S111" s="137"/>
      <c r="T111" s="137"/>
    </row>
    <row r="112" spans="1:20" x14ac:dyDescent="0.3">
      <c r="A112" s="138"/>
      <c r="B112" s="137"/>
      <c r="C112" s="137"/>
      <c r="D112" s="137"/>
      <c r="E112" s="137"/>
      <c r="F112" s="137"/>
      <c r="G112" s="137"/>
      <c r="H112" s="137"/>
      <c r="I112" s="137"/>
      <c r="J112" s="137"/>
      <c r="K112" s="137"/>
      <c r="L112" s="137"/>
      <c r="M112" s="137"/>
      <c r="N112" s="137"/>
      <c r="O112" s="137"/>
      <c r="P112" s="137"/>
      <c r="Q112" s="137"/>
      <c r="R112" s="137"/>
      <c r="S112" s="137"/>
      <c r="T112" s="137"/>
    </row>
    <row r="113" spans="1:20" x14ac:dyDescent="0.3">
      <c r="A113" s="138"/>
      <c r="B113" s="137"/>
      <c r="C113" s="137"/>
      <c r="D113" s="137"/>
      <c r="E113" s="137"/>
      <c r="F113" s="137"/>
      <c r="G113" s="137"/>
      <c r="H113" s="137"/>
      <c r="I113" s="137"/>
      <c r="J113" s="137"/>
      <c r="K113" s="137"/>
      <c r="L113" s="137"/>
      <c r="M113" s="137"/>
      <c r="N113" s="137"/>
      <c r="O113" s="137"/>
      <c r="P113" s="137"/>
      <c r="Q113" s="137"/>
      <c r="R113" s="137"/>
      <c r="S113" s="137"/>
      <c r="T113" s="137"/>
    </row>
    <row r="114" spans="1:20" x14ac:dyDescent="0.3">
      <c r="A114" s="138"/>
      <c r="B114" s="137"/>
      <c r="C114" s="137"/>
      <c r="D114" s="137"/>
      <c r="E114" s="137"/>
      <c r="F114" s="137"/>
      <c r="G114" s="137"/>
      <c r="H114" s="137"/>
      <c r="I114" s="137"/>
      <c r="J114" s="137"/>
      <c r="K114" s="137"/>
      <c r="L114" s="137"/>
      <c r="M114" s="137"/>
      <c r="N114" s="137"/>
      <c r="O114" s="137"/>
      <c r="P114" s="137"/>
      <c r="Q114" s="137"/>
      <c r="R114" s="137"/>
      <c r="S114" s="137"/>
      <c r="T114" s="137"/>
    </row>
    <row r="115" spans="1:20" x14ac:dyDescent="0.3">
      <c r="A115" s="138"/>
      <c r="B115" s="137"/>
      <c r="C115" s="137"/>
      <c r="D115" s="137"/>
      <c r="E115" s="137"/>
      <c r="F115" s="137"/>
      <c r="G115" s="137"/>
      <c r="H115" s="137"/>
      <c r="I115" s="137"/>
      <c r="J115" s="137"/>
      <c r="K115" s="137"/>
      <c r="L115" s="137"/>
      <c r="M115" s="137"/>
      <c r="N115" s="137"/>
      <c r="O115" s="137"/>
      <c r="P115" s="137"/>
      <c r="Q115" s="137"/>
      <c r="R115" s="137"/>
      <c r="S115" s="137"/>
      <c r="T115" s="137"/>
    </row>
    <row r="116" spans="1:20" x14ac:dyDescent="0.3">
      <c r="A116" s="138"/>
      <c r="B116" s="137"/>
      <c r="C116" s="137"/>
      <c r="D116" s="137"/>
      <c r="E116" s="137"/>
      <c r="F116" s="137"/>
      <c r="G116" s="137"/>
      <c r="H116" s="137"/>
      <c r="I116" s="137"/>
      <c r="J116" s="137"/>
      <c r="K116" s="137"/>
      <c r="L116" s="137"/>
      <c r="M116" s="137"/>
      <c r="N116" s="137"/>
      <c r="O116" s="137"/>
      <c r="P116" s="137"/>
      <c r="Q116" s="137"/>
      <c r="R116" s="137"/>
      <c r="S116" s="137"/>
      <c r="T116" s="137"/>
    </row>
    <row r="117" spans="1:20" x14ac:dyDescent="0.3">
      <c r="A117" s="138"/>
      <c r="B117" s="137"/>
      <c r="C117" s="137"/>
      <c r="D117" s="137"/>
      <c r="E117" s="137"/>
      <c r="F117" s="137"/>
      <c r="G117" s="137"/>
      <c r="H117" s="137"/>
      <c r="I117" s="137"/>
      <c r="J117" s="137"/>
      <c r="K117" s="137"/>
      <c r="L117" s="137"/>
      <c r="M117" s="137"/>
      <c r="N117" s="137"/>
      <c r="O117" s="137"/>
      <c r="P117" s="137"/>
      <c r="Q117" s="137"/>
      <c r="R117" s="137"/>
      <c r="S117" s="137"/>
      <c r="T117" s="137"/>
    </row>
    <row r="118" spans="1:20" x14ac:dyDescent="0.3">
      <c r="A118" s="138"/>
      <c r="B118" s="137"/>
      <c r="C118" s="137"/>
      <c r="D118" s="137"/>
      <c r="E118" s="137"/>
      <c r="F118" s="137"/>
      <c r="G118" s="137"/>
      <c r="H118" s="137"/>
      <c r="I118" s="137"/>
      <c r="J118" s="137"/>
      <c r="K118" s="137"/>
      <c r="L118" s="137"/>
      <c r="M118" s="137"/>
      <c r="N118" s="137"/>
      <c r="O118" s="137"/>
      <c r="P118" s="137"/>
      <c r="Q118" s="137"/>
      <c r="R118" s="137"/>
      <c r="S118" s="137"/>
      <c r="T118" s="137"/>
    </row>
    <row r="119" spans="1:20" x14ac:dyDescent="0.3">
      <c r="A119" s="138"/>
      <c r="B119" s="137"/>
      <c r="C119" s="137"/>
      <c r="D119" s="137"/>
      <c r="E119" s="137"/>
      <c r="F119" s="137"/>
      <c r="G119" s="137"/>
      <c r="H119" s="137"/>
      <c r="I119" s="137"/>
      <c r="J119" s="137"/>
      <c r="K119" s="137"/>
      <c r="L119" s="137"/>
      <c r="M119" s="137"/>
      <c r="N119" s="137"/>
      <c r="O119" s="137"/>
      <c r="P119" s="137"/>
      <c r="Q119" s="137"/>
      <c r="R119" s="137"/>
      <c r="S119" s="137"/>
      <c r="T119" s="137"/>
    </row>
    <row r="120" spans="1:20" x14ac:dyDescent="0.3">
      <c r="A120" s="138"/>
      <c r="B120" s="137"/>
      <c r="C120" s="137"/>
      <c r="D120" s="137"/>
      <c r="E120" s="137"/>
      <c r="F120" s="137"/>
      <c r="G120" s="137"/>
      <c r="H120" s="137"/>
      <c r="I120" s="137"/>
      <c r="J120" s="137"/>
      <c r="K120" s="137"/>
      <c r="L120" s="137"/>
      <c r="M120" s="137"/>
      <c r="N120" s="137"/>
      <c r="O120" s="137"/>
      <c r="P120" s="137"/>
      <c r="Q120" s="137"/>
      <c r="R120" s="137"/>
      <c r="S120" s="137"/>
      <c r="T120" s="137"/>
    </row>
    <row r="121" spans="1:20" x14ac:dyDescent="0.3">
      <c r="A121" s="138"/>
      <c r="B121" s="137"/>
      <c r="C121" s="137"/>
      <c r="D121" s="137"/>
      <c r="E121" s="137"/>
      <c r="F121" s="137"/>
      <c r="G121" s="137"/>
      <c r="H121" s="137"/>
      <c r="I121" s="137"/>
      <c r="J121" s="137"/>
      <c r="K121" s="137"/>
      <c r="L121" s="137"/>
      <c r="M121" s="137"/>
      <c r="N121" s="137"/>
      <c r="O121" s="137"/>
      <c r="P121" s="137"/>
      <c r="Q121" s="137"/>
      <c r="R121" s="137"/>
      <c r="S121" s="137"/>
      <c r="T121" s="137"/>
    </row>
    <row r="122" spans="1:20" x14ac:dyDescent="0.3">
      <c r="A122" s="138"/>
      <c r="B122" s="137"/>
      <c r="C122" s="137"/>
      <c r="D122" s="137"/>
      <c r="E122" s="137"/>
      <c r="F122" s="137"/>
      <c r="G122" s="137"/>
      <c r="H122" s="137"/>
      <c r="I122" s="137"/>
      <c r="J122" s="137"/>
      <c r="K122" s="137"/>
      <c r="L122" s="137"/>
      <c r="M122" s="137"/>
      <c r="N122" s="137"/>
      <c r="O122" s="137"/>
      <c r="P122" s="137"/>
      <c r="Q122" s="137"/>
      <c r="R122" s="137"/>
      <c r="S122" s="137"/>
      <c r="T122" s="137"/>
    </row>
    <row r="123" spans="1:20" x14ac:dyDescent="0.3">
      <c r="A123" s="138"/>
      <c r="B123" s="137"/>
      <c r="C123" s="137"/>
      <c r="D123" s="137"/>
      <c r="E123" s="137"/>
      <c r="F123" s="137"/>
      <c r="G123" s="137"/>
      <c r="H123" s="137"/>
      <c r="I123" s="137"/>
      <c r="J123" s="137"/>
      <c r="K123" s="137"/>
      <c r="L123" s="137"/>
      <c r="M123" s="137"/>
      <c r="N123" s="137"/>
      <c r="O123" s="137"/>
      <c r="P123" s="137"/>
      <c r="Q123" s="137"/>
      <c r="R123" s="137"/>
      <c r="S123" s="137"/>
      <c r="T123" s="137"/>
    </row>
    <row r="124" spans="1:20" x14ac:dyDescent="0.3">
      <c r="A124" s="138"/>
      <c r="B124" s="137"/>
      <c r="C124" s="137"/>
      <c r="D124" s="137"/>
      <c r="E124" s="137"/>
      <c r="F124" s="137"/>
      <c r="G124" s="137"/>
      <c r="H124" s="137"/>
      <c r="I124" s="137"/>
      <c r="J124" s="137"/>
      <c r="K124" s="137"/>
      <c r="L124" s="137"/>
      <c r="M124" s="137"/>
      <c r="N124" s="137"/>
      <c r="O124" s="137"/>
      <c r="P124" s="137"/>
      <c r="Q124" s="137"/>
      <c r="R124" s="137"/>
      <c r="S124" s="137"/>
      <c r="T124" s="137"/>
    </row>
    <row r="125" spans="1:20" x14ac:dyDescent="0.3">
      <c r="A125" s="138"/>
      <c r="B125" s="137"/>
      <c r="C125" s="137"/>
      <c r="D125" s="137"/>
      <c r="E125" s="137"/>
      <c r="F125" s="137"/>
      <c r="G125" s="137"/>
      <c r="H125" s="137"/>
      <c r="I125" s="137"/>
      <c r="J125" s="137"/>
      <c r="K125" s="137"/>
      <c r="L125" s="137"/>
      <c r="M125" s="137"/>
      <c r="N125" s="137"/>
      <c r="O125" s="137"/>
      <c r="P125" s="137"/>
      <c r="Q125" s="137"/>
      <c r="R125" s="137"/>
      <c r="S125" s="137"/>
      <c r="T125" s="137"/>
    </row>
    <row r="126" spans="1:20" x14ac:dyDescent="0.3">
      <c r="A126" s="138"/>
      <c r="B126" s="137"/>
      <c r="C126" s="137"/>
      <c r="D126" s="137"/>
      <c r="E126" s="137"/>
      <c r="F126" s="137"/>
      <c r="G126" s="137"/>
      <c r="H126" s="137"/>
      <c r="I126" s="137"/>
      <c r="J126" s="137"/>
      <c r="K126" s="137"/>
      <c r="L126" s="137"/>
      <c r="M126" s="137"/>
      <c r="N126" s="137"/>
      <c r="O126" s="137"/>
      <c r="P126" s="137"/>
      <c r="Q126" s="137"/>
      <c r="R126" s="137"/>
      <c r="S126" s="137"/>
      <c r="T126" s="137"/>
    </row>
    <row r="127" spans="1:20" x14ac:dyDescent="0.3">
      <c r="A127" s="138"/>
      <c r="B127" s="137"/>
      <c r="C127" s="137"/>
      <c r="D127" s="137"/>
      <c r="E127" s="137"/>
      <c r="F127" s="137"/>
      <c r="G127" s="137"/>
      <c r="H127" s="137"/>
      <c r="I127" s="137"/>
      <c r="J127" s="137"/>
      <c r="K127" s="137"/>
      <c r="L127" s="137"/>
      <c r="M127" s="137"/>
      <c r="N127" s="137"/>
      <c r="O127" s="137"/>
      <c r="P127" s="137"/>
      <c r="Q127" s="137"/>
      <c r="R127" s="137"/>
      <c r="S127" s="137"/>
      <c r="T127" s="137"/>
    </row>
    <row r="128" spans="1:20" x14ac:dyDescent="0.3">
      <c r="A128" s="138"/>
      <c r="B128" s="137"/>
      <c r="C128" s="137"/>
      <c r="D128" s="137"/>
      <c r="E128" s="137"/>
      <c r="F128" s="137"/>
      <c r="G128" s="137"/>
      <c r="H128" s="137"/>
      <c r="I128" s="137"/>
      <c r="J128" s="137"/>
      <c r="K128" s="137"/>
      <c r="L128" s="137"/>
      <c r="M128" s="137"/>
      <c r="N128" s="137"/>
      <c r="O128" s="137"/>
      <c r="P128" s="137"/>
      <c r="Q128" s="137"/>
      <c r="R128" s="137"/>
      <c r="S128" s="137"/>
      <c r="T128" s="137"/>
    </row>
    <row r="129" spans="1:20" x14ac:dyDescent="0.3">
      <c r="A129" s="138"/>
      <c r="B129" s="137"/>
      <c r="C129" s="137"/>
      <c r="D129" s="137"/>
      <c r="E129" s="137"/>
      <c r="F129" s="137"/>
      <c r="G129" s="137"/>
      <c r="H129" s="137"/>
      <c r="I129" s="137"/>
      <c r="J129" s="137"/>
      <c r="K129" s="137"/>
      <c r="L129" s="137"/>
      <c r="M129" s="137"/>
      <c r="N129" s="137"/>
      <c r="O129" s="137"/>
      <c r="P129" s="137"/>
      <c r="Q129" s="137"/>
      <c r="R129" s="137"/>
      <c r="S129" s="137"/>
      <c r="T129" s="137"/>
    </row>
    <row r="130" spans="1:20" x14ac:dyDescent="0.3">
      <c r="A130" s="138"/>
      <c r="B130" s="137"/>
      <c r="C130" s="137"/>
      <c r="D130" s="137"/>
      <c r="E130" s="137"/>
      <c r="F130" s="137"/>
      <c r="G130" s="137"/>
      <c r="H130" s="137"/>
      <c r="I130" s="137"/>
      <c r="J130" s="137"/>
      <c r="K130" s="137"/>
      <c r="L130" s="137"/>
      <c r="M130" s="137"/>
      <c r="N130" s="137"/>
      <c r="O130" s="137"/>
      <c r="P130" s="137"/>
      <c r="Q130" s="137"/>
      <c r="R130" s="137"/>
      <c r="S130" s="137"/>
      <c r="T130" s="137"/>
    </row>
    <row r="131" spans="1:20" x14ac:dyDescent="0.3">
      <c r="A131" s="138"/>
      <c r="B131" s="137"/>
      <c r="C131" s="137"/>
      <c r="D131" s="137"/>
      <c r="E131" s="137"/>
      <c r="F131" s="137"/>
      <c r="G131" s="137"/>
      <c r="H131" s="137"/>
      <c r="I131" s="137"/>
      <c r="J131" s="137"/>
      <c r="K131" s="137"/>
      <c r="L131" s="137"/>
      <c r="M131" s="137"/>
      <c r="N131" s="137"/>
      <c r="O131" s="137"/>
      <c r="P131" s="137"/>
      <c r="Q131" s="137"/>
      <c r="R131" s="137"/>
      <c r="S131" s="137"/>
      <c r="T131" s="137"/>
    </row>
    <row r="132" spans="1:20" x14ac:dyDescent="0.3">
      <c r="A132" s="138"/>
      <c r="B132" s="137"/>
      <c r="C132" s="137"/>
      <c r="D132" s="137"/>
      <c r="E132" s="137"/>
      <c r="F132" s="137"/>
      <c r="G132" s="137"/>
      <c r="H132" s="137"/>
      <c r="I132" s="137"/>
      <c r="J132" s="137"/>
      <c r="K132" s="137"/>
      <c r="L132" s="137"/>
      <c r="M132" s="137"/>
      <c r="N132" s="137"/>
      <c r="O132" s="137"/>
      <c r="P132" s="137"/>
      <c r="Q132" s="137"/>
      <c r="R132" s="137"/>
      <c r="S132" s="137"/>
      <c r="T132" s="137"/>
    </row>
    <row r="133" spans="1:20" x14ac:dyDescent="0.3">
      <c r="A133" s="138"/>
      <c r="B133" s="137"/>
      <c r="C133" s="137"/>
      <c r="D133" s="137"/>
      <c r="E133" s="137"/>
      <c r="F133" s="137"/>
      <c r="G133" s="137"/>
      <c r="H133" s="137"/>
      <c r="I133" s="137"/>
      <c r="J133" s="137"/>
      <c r="K133" s="137"/>
      <c r="L133" s="137"/>
      <c r="M133" s="137"/>
      <c r="N133" s="137"/>
      <c r="O133" s="137"/>
      <c r="P133" s="137"/>
      <c r="Q133" s="137"/>
      <c r="R133" s="137"/>
      <c r="S133" s="137"/>
      <c r="T133" s="137"/>
    </row>
    <row r="134" spans="1:20" x14ac:dyDescent="0.3">
      <c r="A134" s="138"/>
      <c r="B134" s="137"/>
      <c r="C134" s="137"/>
      <c r="D134" s="137"/>
      <c r="E134" s="137"/>
      <c r="F134" s="137"/>
      <c r="G134" s="137"/>
      <c r="H134" s="137"/>
      <c r="I134" s="137"/>
      <c r="J134" s="137"/>
      <c r="K134" s="137"/>
      <c r="L134" s="137"/>
      <c r="M134" s="137"/>
      <c r="N134" s="137"/>
      <c r="O134" s="137"/>
      <c r="P134" s="137"/>
      <c r="Q134" s="137"/>
      <c r="R134" s="137"/>
      <c r="S134" s="137"/>
      <c r="T134" s="137"/>
    </row>
    <row r="135" spans="1:20" x14ac:dyDescent="0.3">
      <c r="A135" s="138"/>
      <c r="B135" s="137"/>
      <c r="C135" s="137"/>
      <c r="D135" s="137"/>
      <c r="E135" s="137"/>
      <c r="F135" s="137"/>
      <c r="G135" s="137"/>
      <c r="H135" s="137"/>
      <c r="I135" s="137"/>
      <c r="J135" s="137"/>
      <c r="K135" s="137"/>
      <c r="L135" s="137"/>
      <c r="M135" s="137"/>
      <c r="N135" s="137"/>
      <c r="O135" s="137"/>
      <c r="P135" s="137"/>
      <c r="Q135" s="137"/>
      <c r="R135" s="137"/>
      <c r="S135" s="137"/>
      <c r="T135" s="137"/>
    </row>
    <row r="136" spans="1:20" x14ac:dyDescent="0.3">
      <c r="A136" s="138"/>
      <c r="B136" s="137"/>
      <c r="C136" s="137"/>
      <c r="D136" s="137"/>
      <c r="E136" s="137"/>
      <c r="F136" s="137"/>
      <c r="G136" s="137"/>
      <c r="H136" s="137"/>
      <c r="I136" s="137"/>
      <c r="J136" s="137"/>
      <c r="K136" s="137"/>
      <c r="L136" s="137"/>
      <c r="M136" s="137"/>
      <c r="N136" s="137"/>
      <c r="O136" s="137"/>
      <c r="P136" s="137"/>
      <c r="Q136" s="137"/>
      <c r="R136" s="137"/>
      <c r="S136" s="137"/>
      <c r="T136" s="137"/>
    </row>
    <row r="137" spans="1:20" x14ac:dyDescent="0.3">
      <c r="A137" s="138"/>
      <c r="B137" s="137"/>
      <c r="C137" s="137"/>
      <c r="D137" s="137"/>
      <c r="E137" s="137"/>
      <c r="F137" s="137"/>
      <c r="G137" s="137"/>
      <c r="H137" s="137"/>
      <c r="I137" s="137"/>
      <c r="J137" s="137"/>
      <c r="K137" s="137"/>
      <c r="L137" s="137"/>
      <c r="M137" s="137"/>
      <c r="N137" s="137"/>
      <c r="O137" s="137"/>
      <c r="P137" s="137"/>
      <c r="Q137" s="137"/>
      <c r="R137" s="137"/>
      <c r="S137" s="137"/>
      <c r="T137" s="137"/>
    </row>
    <row r="138" spans="1:20" x14ac:dyDescent="0.3">
      <c r="A138" s="138"/>
      <c r="B138" s="137"/>
      <c r="C138" s="137"/>
      <c r="D138" s="137"/>
      <c r="E138" s="137"/>
      <c r="F138" s="137"/>
      <c r="G138" s="137"/>
      <c r="H138" s="137"/>
      <c r="I138" s="137"/>
      <c r="J138" s="137"/>
      <c r="K138" s="137"/>
      <c r="L138" s="137"/>
      <c r="M138" s="137"/>
      <c r="N138" s="137"/>
      <c r="O138" s="137"/>
      <c r="P138" s="137"/>
      <c r="Q138" s="137"/>
      <c r="R138" s="137"/>
      <c r="S138" s="137"/>
      <c r="T138" s="137"/>
    </row>
    <row r="139" spans="1:20" x14ac:dyDescent="0.3">
      <c r="A139" s="138"/>
      <c r="B139" s="137"/>
      <c r="C139" s="137"/>
      <c r="D139" s="137"/>
      <c r="E139" s="137"/>
      <c r="F139" s="137"/>
      <c r="G139" s="137"/>
      <c r="H139" s="137"/>
      <c r="I139" s="137"/>
      <c r="J139" s="137"/>
      <c r="K139" s="137"/>
      <c r="L139" s="137"/>
      <c r="M139" s="137"/>
      <c r="N139" s="137"/>
      <c r="O139" s="137"/>
      <c r="P139" s="137"/>
      <c r="Q139" s="137"/>
      <c r="R139" s="137"/>
      <c r="S139" s="137"/>
      <c r="T139" s="137"/>
    </row>
    <row r="140" spans="1:20" x14ac:dyDescent="0.3">
      <c r="A140" s="138"/>
      <c r="B140" s="137"/>
      <c r="C140" s="137"/>
      <c r="D140" s="137"/>
      <c r="E140" s="137"/>
      <c r="F140" s="137"/>
      <c r="G140" s="137"/>
      <c r="H140" s="137"/>
      <c r="I140" s="137"/>
      <c r="J140" s="137"/>
      <c r="K140" s="137"/>
      <c r="L140" s="137"/>
      <c r="M140" s="137"/>
      <c r="N140" s="137"/>
      <c r="O140" s="137"/>
      <c r="P140" s="137"/>
      <c r="Q140" s="137"/>
      <c r="R140" s="137"/>
      <c r="S140" s="137"/>
      <c r="T140" s="137"/>
    </row>
    <row r="141" spans="1:20" x14ac:dyDescent="0.3">
      <c r="A141" s="138"/>
      <c r="B141" s="137"/>
      <c r="C141" s="137"/>
      <c r="D141" s="137"/>
      <c r="E141" s="137"/>
      <c r="F141" s="137"/>
      <c r="G141" s="137"/>
      <c r="H141" s="137"/>
      <c r="I141" s="137"/>
      <c r="J141" s="137"/>
      <c r="K141" s="137"/>
      <c r="L141" s="137"/>
      <c r="M141" s="137"/>
      <c r="N141" s="137"/>
      <c r="O141" s="137"/>
      <c r="P141" s="137"/>
      <c r="Q141" s="137"/>
      <c r="R141" s="137"/>
      <c r="S141" s="137"/>
      <c r="T141" s="137"/>
    </row>
    <row r="142" spans="1:20" x14ac:dyDescent="0.3">
      <c r="A142" s="138"/>
      <c r="B142" s="137"/>
      <c r="C142" s="137"/>
      <c r="D142" s="137"/>
      <c r="E142" s="137"/>
      <c r="F142" s="137"/>
      <c r="G142" s="137"/>
      <c r="H142" s="137"/>
      <c r="I142" s="137"/>
      <c r="J142" s="137"/>
      <c r="K142" s="137"/>
      <c r="L142" s="137"/>
      <c r="M142" s="137"/>
      <c r="N142" s="137"/>
      <c r="O142" s="137"/>
      <c r="P142" s="137"/>
      <c r="Q142" s="137"/>
      <c r="R142" s="137"/>
      <c r="S142" s="137"/>
      <c r="T142" s="137"/>
    </row>
    <row r="143" spans="1:20" x14ac:dyDescent="0.3">
      <c r="A143" s="138"/>
      <c r="B143" s="137"/>
      <c r="C143" s="137"/>
      <c r="D143" s="137"/>
      <c r="E143" s="137"/>
      <c r="F143" s="137"/>
      <c r="G143" s="137"/>
      <c r="H143" s="137"/>
      <c r="I143" s="137"/>
      <c r="J143" s="137"/>
      <c r="K143" s="137"/>
      <c r="L143" s="137"/>
      <c r="M143" s="137"/>
      <c r="N143" s="137"/>
      <c r="O143" s="137"/>
      <c r="P143" s="137"/>
      <c r="Q143" s="137"/>
      <c r="R143" s="137"/>
      <c r="S143" s="137"/>
      <c r="T143" s="137"/>
    </row>
    <row r="144" spans="1:20" x14ac:dyDescent="0.3">
      <c r="A144" s="138"/>
      <c r="B144" s="137"/>
      <c r="C144" s="137"/>
      <c r="D144" s="137"/>
      <c r="E144" s="137"/>
      <c r="F144" s="137"/>
      <c r="G144" s="137"/>
      <c r="H144" s="137"/>
      <c r="I144" s="137"/>
      <c r="J144" s="137"/>
      <c r="K144" s="137"/>
      <c r="L144" s="137"/>
      <c r="M144" s="137"/>
      <c r="N144" s="137"/>
      <c r="O144" s="137"/>
      <c r="P144" s="137"/>
      <c r="Q144" s="137"/>
      <c r="R144" s="137"/>
      <c r="S144" s="137"/>
      <c r="T144" s="137"/>
    </row>
    <row r="145" spans="1:20" x14ac:dyDescent="0.3">
      <c r="A145" s="138"/>
      <c r="B145" s="137"/>
      <c r="C145" s="137"/>
      <c r="D145" s="137"/>
      <c r="E145" s="137"/>
      <c r="F145" s="137"/>
      <c r="G145" s="137"/>
      <c r="H145" s="137"/>
      <c r="I145" s="137"/>
      <c r="J145" s="137"/>
      <c r="K145" s="137"/>
      <c r="L145" s="137"/>
      <c r="M145" s="137"/>
      <c r="N145" s="137"/>
      <c r="O145" s="137"/>
      <c r="P145" s="137"/>
      <c r="Q145" s="137"/>
      <c r="R145" s="137"/>
      <c r="S145" s="137"/>
      <c r="T145" s="137"/>
    </row>
    <row r="146" spans="1:20" x14ac:dyDescent="0.3">
      <c r="A146" s="138"/>
      <c r="B146" s="137"/>
      <c r="C146" s="137"/>
      <c r="D146" s="137"/>
      <c r="E146" s="137"/>
      <c r="F146" s="137"/>
      <c r="G146" s="137"/>
      <c r="H146" s="137"/>
      <c r="I146" s="137"/>
      <c r="J146" s="137"/>
      <c r="K146" s="137"/>
      <c r="L146" s="137"/>
      <c r="M146" s="137"/>
      <c r="N146" s="137"/>
      <c r="O146" s="137"/>
      <c r="P146" s="137"/>
      <c r="Q146" s="137"/>
      <c r="R146" s="137"/>
      <c r="S146" s="137"/>
      <c r="T146" s="137"/>
    </row>
    <row r="147" spans="1:20" x14ac:dyDescent="0.3">
      <c r="A147" s="138"/>
      <c r="B147" s="137"/>
      <c r="C147" s="137"/>
      <c r="D147" s="137"/>
      <c r="E147" s="137"/>
      <c r="F147" s="137"/>
      <c r="G147" s="137"/>
      <c r="H147" s="137"/>
      <c r="I147" s="137"/>
      <c r="J147" s="137"/>
      <c r="K147" s="137"/>
      <c r="L147" s="137"/>
      <c r="M147" s="137"/>
      <c r="N147" s="137"/>
      <c r="O147" s="137"/>
      <c r="P147" s="137"/>
      <c r="Q147" s="137"/>
      <c r="R147" s="137"/>
      <c r="S147" s="137"/>
      <c r="T147" s="137"/>
    </row>
    <row r="148" spans="1:20" x14ac:dyDescent="0.3">
      <c r="A148" s="138"/>
      <c r="B148" s="137"/>
      <c r="C148" s="137"/>
      <c r="D148" s="137"/>
      <c r="E148" s="137"/>
      <c r="F148" s="137"/>
      <c r="G148" s="137"/>
      <c r="H148" s="137"/>
      <c r="I148" s="137"/>
      <c r="J148" s="137"/>
      <c r="K148" s="137"/>
      <c r="L148" s="137"/>
      <c r="M148" s="137"/>
      <c r="N148" s="137"/>
      <c r="O148" s="137"/>
      <c r="P148" s="137"/>
      <c r="Q148" s="137"/>
      <c r="R148" s="137"/>
      <c r="S148" s="137"/>
      <c r="T148" s="137"/>
    </row>
    <row r="149" spans="1:20" x14ac:dyDescent="0.3">
      <c r="A149" s="138"/>
      <c r="B149" s="137"/>
      <c r="C149" s="137"/>
      <c r="D149" s="137"/>
      <c r="E149" s="137"/>
      <c r="F149" s="137"/>
      <c r="G149" s="137"/>
      <c r="H149" s="137"/>
      <c r="I149" s="137"/>
      <c r="J149" s="137"/>
      <c r="K149" s="137"/>
      <c r="L149" s="137"/>
      <c r="M149" s="137"/>
      <c r="N149" s="137"/>
      <c r="O149" s="137"/>
      <c r="P149" s="137"/>
      <c r="Q149" s="137"/>
      <c r="R149" s="137"/>
      <c r="S149" s="137"/>
      <c r="T149" s="137"/>
    </row>
    <row r="150" spans="1:20" x14ac:dyDescent="0.3">
      <c r="A150" s="138"/>
      <c r="B150" s="137"/>
      <c r="C150" s="137"/>
      <c r="D150" s="137"/>
      <c r="E150" s="137"/>
      <c r="F150" s="137"/>
      <c r="G150" s="137"/>
      <c r="H150" s="137"/>
      <c r="I150" s="137"/>
      <c r="J150" s="137"/>
      <c r="K150" s="137"/>
      <c r="L150" s="137"/>
      <c r="M150" s="137"/>
      <c r="N150" s="137"/>
      <c r="O150" s="137"/>
      <c r="P150" s="137"/>
      <c r="Q150" s="137"/>
      <c r="R150" s="137"/>
      <c r="S150" s="137"/>
      <c r="T150" s="137"/>
    </row>
    <row r="151" spans="1:20" x14ac:dyDescent="0.3">
      <c r="A151" s="138"/>
      <c r="B151" s="137"/>
      <c r="C151" s="137"/>
      <c r="D151" s="137"/>
      <c r="E151" s="137"/>
      <c r="F151" s="137"/>
      <c r="G151" s="137"/>
      <c r="H151" s="137"/>
      <c r="I151" s="137"/>
      <c r="J151" s="137"/>
      <c r="K151" s="137"/>
      <c r="L151" s="137"/>
      <c r="M151" s="137"/>
      <c r="N151" s="137"/>
      <c r="O151" s="137"/>
      <c r="P151" s="137"/>
      <c r="Q151" s="137"/>
      <c r="R151" s="137"/>
      <c r="S151" s="137"/>
      <c r="T151" s="137"/>
    </row>
    <row r="152" spans="1:20" x14ac:dyDescent="0.3">
      <c r="A152" s="138"/>
      <c r="B152" s="137"/>
      <c r="C152" s="137"/>
      <c r="D152" s="137"/>
      <c r="E152" s="137"/>
      <c r="F152" s="137"/>
      <c r="G152" s="137"/>
      <c r="H152" s="137"/>
      <c r="I152" s="137"/>
      <c r="J152" s="137"/>
      <c r="K152" s="137"/>
      <c r="L152" s="137"/>
      <c r="M152" s="137"/>
      <c r="N152" s="137"/>
      <c r="O152" s="137"/>
      <c r="P152" s="137"/>
      <c r="Q152" s="137"/>
      <c r="R152" s="137"/>
      <c r="S152" s="137"/>
      <c r="T152" s="137"/>
    </row>
    <row r="153" spans="1:20" x14ac:dyDescent="0.3">
      <c r="A153" s="138"/>
      <c r="B153" s="137"/>
      <c r="C153" s="137"/>
      <c r="D153" s="137"/>
      <c r="E153" s="137"/>
      <c r="F153" s="137"/>
      <c r="G153" s="137"/>
      <c r="H153" s="137"/>
      <c r="I153" s="137"/>
      <c r="J153" s="137"/>
      <c r="K153" s="137"/>
      <c r="L153" s="137"/>
      <c r="M153" s="137"/>
      <c r="N153" s="137"/>
      <c r="O153" s="137"/>
      <c r="P153" s="137"/>
      <c r="Q153" s="137"/>
      <c r="R153" s="137"/>
      <c r="S153" s="137"/>
      <c r="T153" s="137"/>
    </row>
    <row r="154" spans="1:20" x14ac:dyDescent="0.3">
      <c r="A154" s="138"/>
      <c r="B154" s="137"/>
      <c r="C154" s="137"/>
      <c r="D154" s="137"/>
      <c r="E154" s="137"/>
      <c r="F154" s="137"/>
      <c r="G154" s="137"/>
      <c r="H154" s="137"/>
      <c r="I154" s="137"/>
      <c r="J154" s="137"/>
      <c r="K154" s="137"/>
      <c r="L154" s="137"/>
      <c r="M154" s="137"/>
      <c r="N154" s="137"/>
      <c r="O154" s="137"/>
      <c r="P154" s="137"/>
      <c r="Q154" s="137"/>
      <c r="R154" s="137"/>
      <c r="S154" s="137"/>
      <c r="T154" s="137"/>
    </row>
    <row r="155" spans="1:20" x14ac:dyDescent="0.3">
      <c r="A155" s="138"/>
      <c r="B155" s="137"/>
      <c r="C155" s="137"/>
      <c r="D155" s="137"/>
      <c r="E155" s="137"/>
      <c r="F155" s="137"/>
      <c r="G155" s="137"/>
      <c r="H155" s="137"/>
      <c r="I155" s="137"/>
      <c r="J155" s="137"/>
      <c r="K155" s="137"/>
      <c r="L155" s="137"/>
      <c r="M155" s="137"/>
      <c r="N155" s="137"/>
      <c r="O155" s="137"/>
      <c r="P155" s="137"/>
      <c r="Q155" s="137"/>
      <c r="R155" s="137"/>
      <c r="S155" s="137"/>
      <c r="T155" s="137"/>
    </row>
    <row r="156" spans="1:20" x14ac:dyDescent="0.3">
      <c r="A156" s="138"/>
      <c r="B156" s="137"/>
      <c r="C156" s="137"/>
      <c r="D156" s="137"/>
      <c r="E156" s="137"/>
      <c r="F156" s="137"/>
      <c r="G156" s="137"/>
      <c r="H156" s="137"/>
      <c r="I156" s="137"/>
      <c r="J156" s="137"/>
      <c r="K156" s="137"/>
      <c r="L156" s="137"/>
      <c r="M156" s="137"/>
      <c r="N156" s="137"/>
      <c r="O156" s="137"/>
      <c r="P156" s="137"/>
      <c r="Q156" s="137"/>
      <c r="R156" s="137"/>
      <c r="S156" s="137"/>
      <c r="T156" s="137"/>
    </row>
    <row r="157" spans="1:20" x14ac:dyDescent="0.3">
      <c r="A157" s="138"/>
      <c r="B157" s="137"/>
      <c r="C157" s="137"/>
      <c r="D157" s="137"/>
      <c r="E157" s="137"/>
      <c r="F157" s="137"/>
      <c r="G157" s="137"/>
      <c r="H157" s="137"/>
      <c r="I157" s="137"/>
      <c r="J157" s="137"/>
      <c r="K157" s="137"/>
      <c r="L157" s="137"/>
      <c r="M157" s="137"/>
      <c r="N157" s="137"/>
      <c r="O157" s="137"/>
      <c r="P157" s="137"/>
      <c r="Q157" s="137"/>
      <c r="R157" s="137"/>
      <c r="S157" s="137"/>
      <c r="T157" s="137"/>
    </row>
    <row r="158" spans="1:20" x14ac:dyDescent="0.3">
      <c r="A158" s="138"/>
      <c r="B158" s="137"/>
      <c r="C158" s="137"/>
      <c r="D158" s="137"/>
      <c r="E158" s="137"/>
      <c r="F158" s="137"/>
      <c r="G158" s="137"/>
      <c r="H158" s="137"/>
      <c r="I158" s="137"/>
      <c r="J158" s="137"/>
      <c r="K158" s="137"/>
      <c r="L158" s="137"/>
      <c r="M158" s="137"/>
      <c r="N158" s="137"/>
      <c r="O158" s="137"/>
      <c r="P158" s="137"/>
      <c r="Q158" s="137"/>
      <c r="R158" s="137"/>
      <c r="S158" s="137"/>
      <c r="T158" s="137"/>
    </row>
    <row r="159" spans="1:20" x14ac:dyDescent="0.3">
      <c r="A159" s="138"/>
      <c r="B159" s="137"/>
      <c r="C159" s="137"/>
      <c r="D159" s="137"/>
      <c r="E159" s="137"/>
      <c r="F159" s="137"/>
      <c r="G159" s="137"/>
      <c r="H159" s="137"/>
      <c r="I159" s="137"/>
      <c r="J159" s="137"/>
      <c r="K159" s="137"/>
      <c r="L159" s="137"/>
      <c r="M159" s="137"/>
      <c r="N159" s="137"/>
      <c r="O159" s="137"/>
      <c r="P159" s="137"/>
      <c r="Q159" s="137"/>
      <c r="R159" s="137"/>
      <c r="S159" s="137"/>
      <c r="T159" s="137"/>
    </row>
    <row r="160" spans="1:20" x14ac:dyDescent="0.3">
      <c r="A160" s="138"/>
      <c r="B160" s="137"/>
      <c r="C160" s="137"/>
      <c r="D160" s="137"/>
      <c r="E160" s="137"/>
      <c r="F160" s="137"/>
      <c r="G160" s="137"/>
      <c r="H160" s="137"/>
      <c r="I160" s="137"/>
      <c r="J160" s="137"/>
      <c r="K160" s="137"/>
      <c r="L160" s="137"/>
      <c r="M160" s="137"/>
      <c r="N160" s="137"/>
      <c r="O160" s="137"/>
      <c r="P160" s="137"/>
      <c r="Q160" s="137"/>
      <c r="R160" s="137"/>
      <c r="S160" s="137"/>
      <c r="T160" s="137"/>
    </row>
    <row r="161" spans="1:20" x14ac:dyDescent="0.3">
      <c r="A161" s="138"/>
      <c r="B161" s="137"/>
      <c r="C161" s="137"/>
      <c r="D161" s="137"/>
      <c r="E161" s="137"/>
      <c r="F161" s="137"/>
      <c r="G161" s="137"/>
      <c r="H161" s="137"/>
      <c r="I161" s="137"/>
      <c r="J161" s="137"/>
      <c r="K161" s="137"/>
      <c r="L161" s="137"/>
      <c r="M161" s="137"/>
      <c r="N161" s="137"/>
      <c r="O161" s="137"/>
      <c r="P161" s="137"/>
      <c r="Q161" s="137"/>
      <c r="R161" s="137"/>
      <c r="S161" s="137"/>
      <c r="T161" s="137"/>
    </row>
    <row r="162" spans="1:20" x14ac:dyDescent="0.3">
      <c r="A162" s="138"/>
      <c r="B162" s="137"/>
      <c r="C162" s="137"/>
      <c r="D162" s="137"/>
      <c r="E162" s="137"/>
      <c r="F162" s="137"/>
      <c r="G162" s="137"/>
      <c r="H162" s="137"/>
      <c r="I162" s="137"/>
      <c r="J162" s="137"/>
      <c r="K162" s="137"/>
      <c r="L162" s="137"/>
      <c r="M162" s="137"/>
      <c r="N162" s="137"/>
      <c r="O162" s="137"/>
      <c r="P162" s="137"/>
      <c r="Q162" s="137"/>
      <c r="R162" s="137"/>
      <c r="S162" s="137"/>
      <c r="T162" s="137"/>
    </row>
    <row r="163" spans="1:20" x14ac:dyDescent="0.3">
      <c r="A163" s="138"/>
      <c r="B163" s="137"/>
      <c r="C163" s="137"/>
      <c r="D163" s="137"/>
      <c r="E163" s="137"/>
      <c r="F163" s="137"/>
      <c r="G163" s="137"/>
      <c r="H163" s="137"/>
      <c r="I163" s="137"/>
      <c r="J163" s="137"/>
      <c r="K163" s="137"/>
      <c r="L163" s="137"/>
      <c r="M163" s="137"/>
      <c r="N163" s="137"/>
      <c r="O163" s="137"/>
      <c r="P163" s="137"/>
      <c r="Q163" s="137"/>
      <c r="R163" s="137"/>
      <c r="S163" s="137"/>
      <c r="T163" s="137"/>
    </row>
    <row r="164" spans="1:20" x14ac:dyDescent="0.3">
      <c r="A164" s="138"/>
      <c r="B164" s="137"/>
      <c r="C164" s="137"/>
      <c r="D164" s="137"/>
      <c r="E164" s="137"/>
      <c r="F164" s="137"/>
      <c r="G164" s="137"/>
      <c r="H164" s="137"/>
      <c r="I164" s="137"/>
      <c r="J164" s="137"/>
      <c r="K164" s="137"/>
      <c r="L164" s="137"/>
      <c r="M164" s="137"/>
      <c r="N164" s="137"/>
      <c r="O164" s="137"/>
      <c r="P164" s="137"/>
      <c r="Q164" s="137"/>
      <c r="R164" s="137"/>
      <c r="S164" s="137"/>
      <c r="T164" s="137"/>
    </row>
    <row r="165" spans="1:20" x14ac:dyDescent="0.3">
      <c r="A165" s="138"/>
      <c r="B165" s="137"/>
      <c r="C165" s="137"/>
      <c r="D165" s="137"/>
      <c r="E165" s="137"/>
      <c r="F165" s="137"/>
      <c r="G165" s="137"/>
      <c r="H165" s="137"/>
      <c r="I165" s="137"/>
      <c r="J165" s="137"/>
      <c r="K165" s="137"/>
      <c r="L165" s="137"/>
      <c r="M165" s="137"/>
      <c r="N165" s="137"/>
      <c r="O165" s="137"/>
      <c r="P165" s="137"/>
      <c r="Q165" s="137"/>
      <c r="R165" s="137"/>
      <c r="S165" s="137"/>
      <c r="T165" s="137"/>
    </row>
    <row r="166" spans="1:20" x14ac:dyDescent="0.3">
      <c r="A166" s="138"/>
      <c r="B166" s="137"/>
      <c r="C166" s="137"/>
      <c r="D166" s="137"/>
      <c r="E166" s="137"/>
      <c r="F166" s="137"/>
      <c r="G166" s="137"/>
      <c r="H166" s="137"/>
      <c r="I166" s="137"/>
      <c r="J166" s="137"/>
      <c r="K166" s="137"/>
      <c r="L166" s="137"/>
      <c r="M166" s="137"/>
      <c r="N166" s="137"/>
      <c r="O166" s="137"/>
      <c r="P166" s="137"/>
      <c r="Q166" s="137"/>
      <c r="R166" s="137"/>
      <c r="S166" s="137"/>
      <c r="T166" s="137"/>
    </row>
    <row r="167" spans="1:20" x14ac:dyDescent="0.3">
      <c r="A167" s="138"/>
      <c r="B167" s="137"/>
      <c r="C167" s="137"/>
      <c r="D167" s="137"/>
      <c r="E167" s="137"/>
      <c r="F167" s="137"/>
      <c r="G167" s="137"/>
      <c r="H167" s="137"/>
      <c r="I167" s="137"/>
      <c r="J167" s="137"/>
      <c r="K167" s="137"/>
      <c r="L167" s="137"/>
      <c r="M167" s="137"/>
      <c r="N167" s="137"/>
      <c r="O167" s="137"/>
      <c r="P167" s="137"/>
      <c r="Q167" s="137"/>
      <c r="R167" s="137"/>
      <c r="S167" s="137"/>
      <c r="T167" s="137"/>
    </row>
    <row r="168" spans="1:20" x14ac:dyDescent="0.3">
      <c r="A168" s="138"/>
      <c r="B168" s="137"/>
      <c r="C168" s="137"/>
      <c r="D168" s="137"/>
      <c r="E168" s="137"/>
      <c r="F168" s="137"/>
      <c r="G168" s="137"/>
      <c r="H168" s="137"/>
      <c r="I168" s="137"/>
      <c r="J168" s="137"/>
      <c r="K168" s="137"/>
      <c r="L168" s="137"/>
      <c r="M168" s="137"/>
      <c r="N168" s="137"/>
      <c r="O168" s="137"/>
      <c r="P168" s="137"/>
      <c r="Q168" s="137"/>
      <c r="R168" s="137"/>
      <c r="S168" s="137"/>
      <c r="T168" s="137"/>
    </row>
    <row r="169" spans="1:20" x14ac:dyDescent="0.3">
      <c r="A169" s="138"/>
      <c r="B169" s="137"/>
      <c r="C169" s="137"/>
      <c r="D169" s="137"/>
      <c r="E169" s="137"/>
      <c r="F169" s="137"/>
      <c r="G169" s="137"/>
      <c r="H169" s="137"/>
      <c r="I169" s="137"/>
      <c r="J169" s="137"/>
      <c r="K169" s="137"/>
      <c r="L169" s="137"/>
      <c r="M169" s="137"/>
      <c r="N169" s="137"/>
      <c r="O169" s="137"/>
      <c r="P169" s="137"/>
      <c r="Q169" s="137"/>
      <c r="R169" s="137"/>
      <c r="S169" s="137"/>
      <c r="T169" s="137"/>
    </row>
    <row r="170" spans="1:20" x14ac:dyDescent="0.3">
      <c r="A170" s="138"/>
      <c r="B170" s="137"/>
      <c r="C170" s="137"/>
      <c r="D170" s="137"/>
      <c r="E170" s="137"/>
      <c r="F170" s="137"/>
      <c r="G170" s="137"/>
      <c r="H170" s="137"/>
      <c r="I170" s="137"/>
      <c r="J170" s="137"/>
      <c r="K170" s="137"/>
      <c r="L170" s="137"/>
      <c r="M170" s="137"/>
      <c r="N170" s="137"/>
      <c r="O170" s="137"/>
      <c r="P170" s="137"/>
      <c r="Q170" s="137"/>
      <c r="R170" s="137"/>
      <c r="S170" s="137"/>
      <c r="T170" s="137"/>
    </row>
    <row r="171" spans="1:20" x14ac:dyDescent="0.3">
      <c r="A171" s="138"/>
      <c r="B171" s="137"/>
      <c r="C171" s="137"/>
      <c r="D171" s="137"/>
      <c r="E171" s="137"/>
      <c r="F171" s="137"/>
      <c r="G171" s="137"/>
      <c r="H171" s="137"/>
      <c r="I171" s="137"/>
      <c r="J171" s="137"/>
      <c r="K171" s="137"/>
      <c r="L171" s="137"/>
      <c r="M171" s="137"/>
      <c r="N171" s="137"/>
      <c r="O171" s="137"/>
      <c r="P171" s="137"/>
      <c r="Q171" s="137"/>
      <c r="R171" s="137"/>
      <c r="S171" s="137"/>
      <c r="T171" s="137"/>
    </row>
    <row r="172" spans="1:20" x14ac:dyDescent="0.3">
      <c r="A172" s="138"/>
      <c r="B172" s="137"/>
      <c r="C172" s="137"/>
      <c r="D172" s="137"/>
      <c r="E172" s="137"/>
      <c r="F172" s="137"/>
      <c r="G172" s="137"/>
      <c r="H172" s="137"/>
      <c r="I172" s="137"/>
      <c r="J172" s="137"/>
      <c r="K172" s="137"/>
      <c r="L172" s="137"/>
      <c r="M172" s="137"/>
      <c r="N172" s="137"/>
      <c r="O172" s="137"/>
      <c r="P172" s="137"/>
      <c r="Q172" s="137"/>
      <c r="R172" s="137"/>
      <c r="S172" s="137"/>
      <c r="T172" s="137"/>
    </row>
    <row r="173" spans="1:20" x14ac:dyDescent="0.3">
      <c r="A173" s="138"/>
      <c r="B173" s="137"/>
      <c r="C173" s="137"/>
      <c r="D173" s="137"/>
      <c r="E173" s="137"/>
      <c r="F173" s="137"/>
      <c r="G173" s="137"/>
      <c r="H173" s="137"/>
      <c r="I173" s="137"/>
      <c r="J173" s="137"/>
      <c r="K173" s="137"/>
      <c r="L173" s="137"/>
      <c r="M173" s="137"/>
      <c r="N173" s="137"/>
      <c r="O173" s="137"/>
      <c r="P173" s="137"/>
      <c r="Q173" s="137"/>
      <c r="R173" s="137"/>
      <c r="S173" s="137"/>
      <c r="T173" s="137"/>
    </row>
    <row r="174" spans="1:20" x14ac:dyDescent="0.3">
      <c r="A174" s="138"/>
      <c r="B174" s="137"/>
      <c r="C174" s="137"/>
      <c r="D174" s="137"/>
      <c r="E174" s="137"/>
      <c r="F174" s="137"/>
      <c r="G174" s="137"/>
      <c r="H174" s="137"/>
      <c r="I174" s="137"/>
      <c r="J174" s="137"/>
      <c r="K174" s="137"/>
      <c r="L174" s="137"/>
      <c r="M174" s="137"/>
      <c r="N174" s="137"/>
      <c r="O174" s="137"/>
      <c r="P174" s="137"/>
      <c r="Q174" s="137"/>
      <c r="R174" s="137"/>
      <c r="S174" s="137"/>
      <c r="T174" s="137"/>
    </row>
    <row r="175" spans="1:20" x14ac:dyDescent="0.3">
      <c r="A175" s="138"/>
      <c r="B175" s="137"/>
      <c r="C175" s="137"/>
      <c r="D175" s="137"/>
      <c r="E175" s="137"/>
      <c r="F175" s="137"/>
      <c r="G175" s="137"/>
      <c r="H175" s="137"/>
      <c r="I175" s="137"/>
      <c r="J175" s="137"/>
      <c r="K175" s="137"/>
      <c r="L175" s="137"/>
      <c r="M175" s="137"/>
      <c r="N175" s="137"/>
      <c r="O175" s="137"/>
      <c r="P175" s="137"/>
      <c r="Q175" s="137"/>
      <c r="R175" s="137"/>
      <c r="S175" s="137"/>
      <c r="T175" s="137"/>
    </row>
    <row r="176" spans="1:20" x14ac:dyDescent="0.3">
      <c r="A176" s="138"/>
      <c r="B176" s="137"/>
      <c r="C176" s="137"/>
      <c r="D176" s="137"/>
      <c r="E176" s="137"/>
      <c r="F176" s="137"/>
      <c r="G176" s="137"/>
      <c r="H176" s="137"/>
      <c r="I176" s="137"/>
      <c r="J176" s="137"/>
      <c r="K176" s="137"/>
      <c r="L176" s="137"/>
      <c r="M176" s="137"/>
      <c r="N176" s="137"/>
      <c r="O176" s="137"/>
      <c r="P176" s="137"/>
      <c r="Q176" s="137"/>
      <c r="R176" s="137"/>
      <c r="S176" s="137"/>
      <c r="T176" s="137"/>
    </row>
    <row r="177" spans="1:20" x14ac:dyDescent="0.3">
      <c r="A177" s="138"/>
      <c r="B177" s="137"/>
      <c r="C177" s="137"/>
      <c r="D177" s="137"/>
      <c r="E177" s="137"/>
      <c r="F177" s="137"/>
      <c r="G177" s="137"/>
      <c r="H177" s="137"/>
      <c r="I177" s="137"/>
      <c r="J177" s="137"/>
      <c r="K177" s="137"/>
      <c r="L177" s="137"/>
      <c r="M177" s="137"/>
      <c r="N177" s="137"/>
      <c r="O177" s="137"/>
      <c r="P177" s="137"/>
      <c r="Q177" s="137"/>
      <c r="R177" s="137"/>
      <c r="S177" s="137"/>
      <c r="T177" s="137"/>
    </row>
    <row r="178" spans="1:20" x14ac:dyDescent="0.3">
      <c r="A178" s="138"/>
      <c r="B178" s="137"/>
      <c r="C178" s="137"/>
      <c r="D178" s="137"/>
      <c r="E178" s="137"/>
      <c r="F178" s="137"/>
      <c r="G178" s="137"/>
      <c r="H178" s="137"/>
      <c r="I178" s="137"/>
      <c r="J178" s="137"/>
      <c r="K178" s="137"/>
      <c r="L178" s="137"/>
      <c r="M178" s="137"/>
      <c r="N178" s="137"/>
      <c r="O178" s="137"/>
      <c r="P178" s="137"/>
      <c r="Q178" s="137"/>
      <c r="R178" s="137"/>
      <c r="S178" s="137"/>
      <c r="T178" s="137"/>
    </row>
    <row r="179" spans="1:20" x14ac:dyDescent="0.3">
      <c r="A179" s="138"/>
      <c r="B179" s="137"/>
      <c r="C179" s="137"/>
      <c r="D179" s="137"/>
      <c r="E179" s="137"/>
      <c r="F179" s="137"/>
      <c r="G179" s="137"/>
      <c r="H179" s="137"/>
      <c r="I179" s="137"/>
      <c r="J179" s="137"/>
      <c r="K179" s="137"/>
      <c r="L179" s="137"/>
      <c r="M179" s="137"/>
      <c r="N179" s="137"/>
      <c r="O179" s="137"/>
      <c r="P179" s="137"/>
      <c r="Q179" s="137"/>
      <c r="R179" s="137"/>
      <c r="S179" s="137"/>
      <c r="T179" s="137"/>
    </row>
    <row r="180" spans="1:20" x14ac:dyDescent="0.3">
      <c r="A180" s="138"/>
      <c r="B180" s="137"/>
      <c r="C180" s="137"/>
      <c r="D180" s="137"/>
      <c r="E180" s="137"/>
      <c r="F180" s="137"/>
      <c r="G180" s="137"/>
      <c r="H180" s="137"/>
      <c r="I180" s="137"/>
      <c r="J180" s="137"/>
      <c r="K180" s="137"/>
      <c r="L180" s="137"/>
      <c r="M180" s="137"/>
      <c r="N180" s="137"/>
      <c r="O180" s="137"/>
      <c r="P180" s="137"/>
      <c r="Q180" s="137"/>
      <c r="R180" s="137"/>
      <c r="S180" s="137"/>
      <c r="T180" s="137"/>
    </row>
    <row r="181" spans="1:20" x14ac:dyDescent="0.3">
      <c r="A181" s="138"/>
      <c r="B181" s="137"/>
      <c r="C181" s="137"/>
      <c r="D181" s="137"/>
      <c r="E181" s="137"/>
      <c r="F181" s="137"/>
      <c r="G181" s="137"/>
      <c r="H181" s="137"/>
      <c r="I181" s="137"/>
      <c r="J181" s="137"/>
      <c r="K181" s="137"/>
      <c r="L181" s="137"/>
      <c r="M181" s="137"/>
      <c r="N181" s="137"/>
      <c r="O181" s="137"/>
      <c r="P181" s="137"/>
      <c r="Q181" s="137"/>
      <c r="R181" s="137"/>
      <c r="S181" s="137"/>
      <c r="T181" s="137"/>
    </row>
    <row r="182" spans="1:20" x14ac:dyDescent="0.3">
      <c r="A182" s="138"/>
      <c r="B182" s="137"/>
      <c r="C182" s="137"/>
      <c r="D182" s="137"/>
      <c r="E182" s="137"/>
      <c r="F182" s="137"/>
      <c r="G182" s="137"/>
      <c r="H182" s="137"/>
      <c r="I182" s="137"/>
      <c r="J182" s="137"/>
      <c r="K182" s="137"/>
      <c r="L182" s="137"/>
      <c r="M182" s="137"/>
      <c r="N182" s="137"/>
      <c r="O182" s="137"/>
      <c r="P182" s="137"/>
      <c r="Q182" s="137"/>
      <c r="R182" s="137"/>
      <c r="S182" s="137"/>
      <c r="T182" s="137"/>
    </row>
    <row r="183" spans="1:20" x14ac:dyDescent="0.3">
      <c r="A183" s="138"/>
      <c r="B183" s="137"/>
      <c r="C183" s="137"/>
      <c r="D183" s="137"/>
      <c r="E183" s="137"/>
      <c r="F183" s="137"/>
      <c r="G183" s="137"/>
      <c r="H183" s="137"/>
      <c r="I183" s="137"/>
      <c r="J183" s="137"/>
      <c r="K183" s="137"/>
      <c r="L183" s="137"/>
      <c r="M183" s="137"/>
      <c r="N183" s="137"/>
      <c r="O183" s="137"/>
      <c r="P183" s="137"/>
      <c r="Q183" s="137"/>
      <c r="R183" s="137"/>
      <c r="S183" s="137"/>
      <c r="T183" s="137"/>
    </row>
    <row r="184" spans="1:20" x14ac:dyDescent="0.3">
      <c r="A184" s="138"/>
      <c r="B184" s="137"/>
      <c r="C184" s="137"/>
      <c r="D184" s="137"/>
      <c r="E184" s="137"/>
      <c r="F184" s="137"/>
      <c r="G184" s="137"/>
      <c r="H184" s="137"/>
      <c r="I184" s="137"/>
      <c r="J184" s="137"/>
      <c r="K184" s="137"/>
      <c r="L184" s="137"/>
      <c r="M184" s="137"/>
      <c r="N184" s="137"/>
      <c r="O184" s="137"/>
      <c r="P184" s="137"/>
      <c r="Q184" s="137"/>
      <c r="R184" s="137"/>
      <c r="S184" s="137"/>
      <c r="T184" s="137"/>
    </row>
    <row r="185" spans="1:20" x14ac:dyDescent="0.3">
      <c r="A185" s="138"/>
      <c r="B185" s="137"/>
      <c r="C185" s="137"/>
      <c r="D185" s="137"/>
      <c r="E185" s="137"/>
      <c r="F185" s="137"/>
      <c r="G185" s="137"/>
      <c r="H185" s="137"/>
      <c r="I185" s="137"/>
      <c r="J185" s="137"/>
      <c r="K185" s="137"/>
      <c r="L185" s="137"/>
      <c r="M185" s="137"/>
      <c r="N185" s="137"/>
      <c r="O185" s="137"/>
      <c r="P185" s="137"/>
      <c r="Q185" s="137"/>
      <c r="R185" s="137"/>
      <c r="S185" s="137"/>
      <c r="T185" s="137"/>
    </row>
    <row r="186" spans="1:20" x14ac:dyDescent="0.3">
      <c r="A186" s="138"/>
      <c r="B186" s="137"/>
      <c r="C186" s="137"/>
      <c r="D186" s="137"/>
      <c r="E186" s="137"/>
      <c r="F186" s="137"/>
      <c r="G186" s="137"/>
      <c r="H186" s="137"/>
      <c r="I186" s="137"/>
      <c r="J186" s="137"/>
      <c r="K186" s="137"/>
      <c r="L186" s="137"/>
      <c r="M186" s="137"/>
      <c r="N186" s="137"/>
      <c r="O186" s="137"/>
      <c r="P186" s="137"/>
      <c r="Q186" s="137"/>
      <c r="R186" s="137"/>
      <c r="S186" s="137"/>
      <c r="T186" s="137"/>
    </row>
    <row r="187" spans="1:20" x14ac:dyDescent="0.3">
      <c r="A187" s="138"/>
      <c r="B187" s="137"/>
      <c r="C187" s="137"/>
      <c r="D187" s="137"/>
      <c r="E187" s="137"/>
      <c r="F187" s="137"/>
      <c r="G187" s="137"/>
      <c r="H187" s="137"/>
      <c r="I187" s="137"/>
      <c r="J187" s="137"/>
      <c r="K187" s="137"/>
      <c r="L187" s="137"/>
      <c r="M187" s="137"/>
      <c r="N187" s="137"/>
      <c r="O187" s="137"/>
      <c r="P187" s="137"/>
      <c r="Q187" s="137"/>
      <c r="R187" s="137"/>
      <c r="S187" s="137"/>
      <c r="T187" s="137"/>
    </row>
    <row r="188" spans="1:20" x14ac:dyDescent="0.3">
      <c r="A188" s="138"/>
      <c r="B188" s="137"/>
      <c r="C188" s="137"/>
      <c r="D188" s="137"/>
      <c r="E188" s="137"/>
      <c r="F188" s="137"/>
      <c r="G188" s="137"/>
      <c r="H188" s="137"/>
      <c r="I188" s="137"/>
      <c r="J188" s="137"/>
      <c r="K188" s="137"/>
      <c r="L188" s="137"/>
      <c r="M188" s="137"/>
      <c r="N188" s="137"/>
      <c r="O188" s="137"/>
      <c r="P188" s="137"/>
      <c r="Q188" s="137"/>
      <c r="R188" s="137"/>
      <c r="S188" s="137"/>
      <c r="T188" s="137"/>
    </row>
    <row r="189" spans="1:20" x14ac:dyDescent="0.3">
      <c r="A189" s="138"/>
      <c r="B189" s="137"/>
      <c r="C189" s="137"/>
      <c r="D189" s="137"/>
      <c r="E189" s="137"/>
      <c r="F189" s="137"/>
      <c r="G189" s="137"/>
      <c r="H189" s="137"/>
      <c r="I189" s="137"/>
      <c r="J189" s="137"/>
      <c r="K189" s="137"/>
      <c r="L189" s="137"/>
      <c r="M189" s="137"/>
      <c r="N189" s="137"/>
      <c r="O189" s="137"/>
      <c r="P189" s="137"/>
      <c r="Q189" s="137"/>
      <c r="R189" s="137"/>
      <c r="S189" s="137"/>
      <c r="T189" s="137"/>
    </row>
    <row r="190" spans="1:20" x14ac:dyDescent="0.3">
      <c r="A190" s="138"/>
      <c r="B190" s="137"/>
      <c r="C190" s="137"/>
      <c r="D190" s="137"/>
      <c r="E190" s="137"/>
      <c r="F190" s="137"/>
      <c r="G190" s="137"/>
      <c r="H190" s="137"/>
      <c r="I190" s="137"/>
      <c r="J190" s="137"/>
      <c r="K190" s="137"/>
      <c r="L190" s="137"/>
      <c r="M190" s="137"/>
      <c r="N190" s="137"/>
      <c r="O190" s="137"/>
      <c r="P190" s="137"/>
      <c r="Q190" s="137"/>
      <c r="R190" s="137"/>
      <c r="S190" s="137"/>
      <c r="T190" s="137"/>
    </row>
    <row r="191" spans="1:20" x14ac:dyDescent="0.3">
      <c r="A191" s="138"/>
      <c r="B191" s="137"/>
      <c r="C191" s="137"/>
      <c r="D191" s="137"/>
      <c r="E191" s="137"/>
      <c r="F191" s="137"/>
      <c r="G191" s="137"/>
      <c r="H191" s="137"/>
      <c r="I191" s="137"/>
      <c r="J191" s="137"/>
      <c r="K191" s="137"/>
      <c r="L191" s="137"/>
      <c r="M191" s="137"/>
      <c r="N191" s="137"/>
      <c r="O191" s="137"/>
      <c r="P191" s="137"/>
      <c r="Q191" s="137"/>
      <c r="R191" s="137"/>
      <c r="S191" s="137"/>
      <c r="T191" s="137"/>
    </row>
    <row r="192" spans="1:20" x14ac:dyDescent="0.3">
      <c r="A192" s="138"/>
      <c r="B192" s="137"/>
      <c r="C192" s="137"/>
      <c r="D192" s="137"/>
      <c r="E192" s="137"/>
      <c r="F192" s="137"/>
      <c r="G192" s="137"/>
      <c r="H192" s="137"/>
      <c r="I192" s="137"/>
      <c r="J192" s="137"/>
      <c r="K192" s="137"/>
      <c r="L192" s="137"/>
      <c r="M192" s="137"/>
      <c r="N192" s="137"/>
      <c r="O192" s="137"/>
      <c r="P192" s="137"/>
      <c r="Q192" s="137"/>
      <c r="R192" s="137"/>
      <c r="S192" s="137"/>
      <c r="T192" s="137"/>
    </row>
    <row r="193" spans="1:20" x14ac:dyDescent="0.3">
      <c r="A193" s="138"/>
      <c r="B193" s="137"/>
      <c r="C193" s="137"/>
      <c r="D193" s="137"/>
      <c r="E193" s="137"/>
      <c r="F193" s="137"/>
      <c r="G193" s="137"/>
      <c r="H193" s="137"/>
      <c r="I193" s="137"/>
      <c r="J193" s="137"/>
      <c r="K193" s="137"/>
      <c r="L193" s="137"/>
      <c r="M193" s="137"/>
      <c r="N193" s="137"/>
      <c r="O193" s="137"/>
      <c r="P193" s="137"/>
      <c r="Q193" s="137"/>
      <c r="R193" s="137"/>
      <c r="S193" s="137"/>
      <c r="T193" s="137"/>
    </row>
    <row r="194" spans="1:20" x14ac:dyDescent="0.3">
      <c r="A194" s="138"/>
      <c r="B194" s="137"/>
      <c r="C194" s="137"/>
      <c r="D194" s="137"/>
      <c r="E194" s="137"/>
      <c r="F194" s="137"/>
      <c r="G194" s="137"/>
      <c r="H194" s="137"/>
      <c r="I194" s="137"/>
      <c r="J194" s="137"/>
      <c r="K194" s="137"/>
      <c r="L194" s="137"/>
      <c r="M194" s="137"/>
      <c r="N194" s="137"/>
      <c r="O194" s="137"/>
      <c r="P194" s="137"/>
      <c r="Q194" s="137"/>
      <c r="R194" s="137"/>
      <c r="S194" s="137"/>
      <c r="T194" s="137"/>
    </row>
    <row r="195" spans="1:20" x14ac:dyDescent="0.3">
      <c r="A195" s="138"/>
      <c r="B195" s="137"/>
      <c r="C195" s="137"/>
      <c r="D195" s="137"/>
      <c r="E195" s="137"/>
      <c r="F195" s="137"/>
      <c r="G195" s="137"/>
      <c r="H195" s="137"/>
      <c r="I195" s="137"/>
      <c r="J195" s="137"/>
      <c r="K195" s="137"/>
      <c r="L195" s="137"/>
      <c r="M195" s="137"/>
      <c r="N195" s="137"/>
      <c r="O195" s="137"/>
      <c r="P195" s="137"/>
      <c r="Q195" s="137"/>
      <c r="R195" s="137"/>
      <c r="S195" s="137"/>
      <c r="T195" s="137"/>
    </row>
    <row r="196" spans="1:20" x14ac:dyDescent="0.3">
      <c r="A196" s="138"/>
      <c r="B196" s="137"/>
      <c r="C196" s="137"/>
      <c r="D196" s="137"/>
      <c r="E196" s="137"/>
      <c r="F196" s="137"/>
      <c r="G196" s="137"/>
      <c r="H196" s="137"/>
      <c r="I196" s="137"/>
      <c r="J196" s="137"/>
      <c r="K196" s="137"/>
      <c r="L196" s="137"/>
      <c r="M196" s="137"/>
      <c r="N196" s="137"/>
      <c r="O196" s="137"/>
      <c r="P196" s="137"/>
      <c r="Q196" s="137"/>
      <c r="R196" s="137"/>
      <c r="S196" s="137"/>
      <c r="T196" s="137"/>
    </row>
    <row r="197" spans="1:20" x14ac:dyDescent="0.3">
      <c r="A197" s="138"/>
      <c r="B197" s="137"/>
      <c r="C197" s="137"/>
      <c r="D197" s="137"/>
      <c r="E197" s="137"/>
      <c r="F197" s="137"/>
      <c r="G197" s="137"/>
      <c r="H197" s="137"/>
      <c r="I197" s="137"/>
      <c r="J197" s="137"/>
      <c r="K197" s="137"/>
      <c r="L197" s="137"/>
      <c r="M197" s="137"/>
      <c r="N197" s="137"/>
      <c r="O197" s="137"/>
      <c r="P197" s="137"/>
      <c r="Q197" s="137"/>
      <c r="R197" s="137"/>
      <c r="S197" s="137"/>
      <c r="T197" s="137"/>
    </row>
    <row r="198" spans="1:20" x14ac:dyDescent="0.3">
      <c r="A198" s="138"/>
      <c r="B198" s="137"/>
      <c r="C198" s="137"/>
      <c r="D198" s="137"/>
      <c r="E198" s="137"/>
      <c r="F198" s="137"/>
      <c r="G198" s="137"/>
      <c r="H198" s="137"/>
      <c r="I198" s="137"/>
      <c r="J198" s="137"/>
      <c r="K198" s="137"/>
      <c r="L198" s="137"/>
      <c r="M198" s="137"/>
      <c r="N198" s="137"/>
      <c r="O198" s="137"/>
      <c r="P198" s="137"/>
      <c r="Q198" s="137"/>
      <c r="R198" s="137"/>
      <c r="S198" s="137"/>
      <c r="T198" s="137"/>
    </row>
    <row r="199" spans="1:20" x14ac:dyDescent="0.3">
      <c r="A199" s="138"/>
      <c r="B199" s="137"/>
      <c r="C199" s="137"/>
      <c r="D199" s="137"/>
      <c r="E199" s="137"/>
      <c r="F199" s="137"/>
      <c r="G199" s="137"/>
      <c r="H199" s="137"/>
      <c r="I199" s="137"/>
      <c r="J199" s="137"/>
      <c r="K199" s="137"/>
      <c r="L199" s="137"/>
      <c r="M199" s="137"/>
      <c r="N199" s="137"/>
      <c r="O199" s="137"/>
      <c r="P199" s="137"/>
      <c r="Q199" s="137"/>
      <c r="R199" s="137"/>
      <c r="S199" s="137"/>
      <c r="T199" s="137"/>
    </row>
    <row r="200" spans="1:20" x14ac:dyDescent="0.3">
      <c r="A200" s="138"/>
      <c r="B200" s="137"/>
      <c r="C200" s="137"/>
      <c r="D200" s="137"/>
      <c r="E200" s="137"/>
      <c r="F200" s="137"/>
      <c r="G200" s="137"/>
      <c r="H200" s="137"/>
      <c r="I200" s="137"/>
      <c r="J200" s="137"/>
      <c r="K200" s="137"/>
      <c r="L200" s="137"/>
      <c r="M200" s="137"/>
      <c r="N200" s="137"/>
      <c r="O200" s="137"/>
      <c r="P200" s="137"/>
      <c r="Q200" s="137"/>
      <c r="R200" s="137"/>
      <c r="S200" s="137"/>
      <c r="T200" s="137"/>
    </row>
    <row r="201" spans="1:20" x14ac:dyDescent="0.3">
      <c r="A201" s="138"/>
      <c r="B201" s="137"/>
      <c r="C201" s="137"/>
      <c r="D201" s="137"/>
      <c r="E201" s="137"/>
      <c r="F201" s="137"/>
      <c r="G201" s="137"/>
      <c r="H201" s="137"/>
      <c r="I201" s="137"/>
      <c r="J201" s="137"/>
      <c r="K201" s="137"/>
      <c r="L201" s="137"/>
      <c r="M201" s="137"/>
      <c r="N201" s="137"/>
      <c r="O201" s="137"/>
      <c r="P201" s="137"/>
      <c r="Q201" s="137"/>
      <c r="R201" s="137"/>
      <c r="S201" s="137"/>
      <c r="T201" s="137"/>
    </row>
    <row r="202" spans="1:20" x14ac:dyDescent="0.3">
      <c r="A202" s="138"/>
      <c r="B202" s="137"/>
      <c r="C202" s="137"/>
      <c r="D202" s="137"/>
      <c r="E202" s="137"/>
      <c r="F202" s="137"/>
      <c r="G202" s="137"/>
      <c r="H202" s="137"/>
      <c r="I202" s="137"/>
      <c r="J202" s="137"/>
      <c r="K202" s="137"/>
      <c r="L202" s="137"/>
      <c r="M202" s="137"/>
      <c r="N202" s="137"/>
      <c r="O202" s="137"/>
      <c r="P202" s="137"/>
      <c r="Q202" s="137"/>
      <c r="R202" s="137"/>
      <c r="S202" s="137"/>
      <c r="T202" s="137"/>
    </row>
    <row r="203" spans="1:20" x14ac:dyDescent="0.3">
      <c r="A203" s="138"/>
      <c r="B203" s="137"/>
      <c r="C203" s="137"/>
      <c r="D203" s="137"/>
      <c r="E203" s="137"/>
      <c r="F203" s="137"/>
      <c r="G203" s="137"/>
      <c r="H203" s="137"/>
      <c r="I203" s="137"/>
      <c r="J203" s="137"/>
      <c r="K203" s="137"/>
      <c r="L203" s="137"/>
      <c r="M203" s="137"/>
      <c r="N203" s="137"/>
      <c r="O203" s="137"/>
      <c r="P203" s="137"/>
      <c r="Q203" s="137"/>
      <c r="R203" s="137"/>
      <c r="S203" s="137"/>
      <c r="T203" s="137"/>
    </row>
    <row r="204" spans="1:20" x14ac:dyDescent="0.3">
      <c r="B204" s="142"/>
      <c r="C204" s="142"/>
      <c r="D204" s="142"/>
      <c r="E204" s="142"/>
      <c r="F204" s="142"/>
      <c r="G204" s="142"/>
      <c r="H204" s="142"/>
      <c r="I204" s="142"/>
      <c r="J204" s="142"/>
      <c r="K204" s="142"/>
      <c r="L204" s="142"/>
      <c r="M204" s="142"/>
      <c r="N204" s="142"/>
      <c r="O204" s="142"/>
      <c r="P204" s="142"/>
      <c r="Q204" s="142"/>
      <c r="R204" s="142"/>
      <c r="S204" s="142"/>
      <c r="T204" s="142"/>
    </row>
    <row r="205" spans="1:20" x14ac:dyDescent="0.3">
      <c r="B205" s="142"/>
      <c r="C205" s="142"/>
      <c r="D205" s="142"/>
      <c r="E205" s="142"/>
      <c r="F205" s="142"/>
      <c r="G205" s="142"/>
      <c r="H205" s="142"/>
      <c r="I205" s="142"/>
      <c r="J205" s="142"/>
      <c r="K205" s="142"/>
      <c r="L205" s="142"/>
      <c r="M205" s="142"/>
      <c r="N205" s="142"/>
      <c r="O205" s="142"/>
      <c r="P205" s="142"/>
      <c r="Q205" s="142"/>
      <c r="R205" s="142"/>
      <c r="S205" s="142"/>
      <c r="T205" s="142"/>
    </row>
    <row r="206" spans="1:20" x14ac:dyDescent="0.3">
      <c r="B206" s="142"/>
      <c r="C206" s="142"/>
      <c r="D206" s="142"/>
      <c r="E206" s="142"/>
      <c r="F206" s="142"/>
      <c r="G206" s="142"/>
      <c r="H206" s="142"/>
      <c r="I206" s="142"/>
      <c r="J206" s="142"/>
      <c r="K206" s="142"/>
      <c r="L206" s="142"/>
      <c r="M206" s="142"/>
      <c r="N206" s="142"/>
      <c r="O206" s="142"/>
      <c r="P206" s="142"/>
      <c r="Q206" s="142"/>
      <c r="R206" s="142"/>
      <c r="S206" s="142"/>
      <c r="T206" s="142"/>
    </row>
    <row r="207" spans="1:20" x14ac:dyDescent="0.3">
      <c r="B207" s="142"/>
      <c r="C207" s="142"/>
      <c r="D207" s="142"/>
      <c r="E207" s="142"/>
      <c r="F207" s="142"/>
      <c r="G207" s="142"/>
      <c r="H207" s="142"/>
      <c r="I207" s="142"/>
      <c r="J207" s="142"/>
      <c r="K207" s="142"/>
      <c r="L207" s="142"/>
      <c r="M207" s="142"/>
      <c r="N207" s="142"/>
      <c r="O207" s="142"/>
      <c r="P207" s="142"/>
      <c r="Q207" s="142"/>
      <c r="R207" s="142"/>
      <c r="S207" s="142"/>
      <c r="T207" s="142"/>
    </row>
    <row r="208" spans="1:20" x14ac:dyDescent="0.3">
      <c r="B208" s="142"/>
      <c r="C208" s="142"/>
      <c r="D208" s="142"/>
      <c r="E208" s="142"/>
      <c r="F208" s="142"/>
      <c r="G208" s="142"/>
      <c r="H208" s="142"/>
      <c r="I208" s="142"/>
      <c r="J208" s="142"/>
      <c r="K208" s="142"/>
      <c r="L208" s="142"/>
      <c r="M208" s="142"/>
      <c r="N208" s="142"/>
      <c r="O208" s="142"/>
      <c r="P208" s="142"/>
      <c r="Q208" s="142"/>
      <c r="R208" s="142"/>
      <c r="S208" s="142"/>
      <c r="T208" s="142"/>
    </row>
    <row r="209" spans="2:20" x14ac:dyDescent="0.3">
      <c r="B209" s="142"/>
      <c r="C209" s="142"/>
      <c r="D209" s="142"/>
      <c r="E209" s="142"/>
      <c r="F209" s="142"/>
      <c r="G209" s="142"/>
      <c r="H209" s="142"/>
      <c r="I209" s="142"/>
      <c r="J209" s="142"/>
      <c r="K209" s="142"/>
      <c r="L209" s="142"/>
      <c r="M209" s="142"/>
      <c r="N209" s="142"/>
      <c r="O209" s="142"/>
      <c r="P209" s="142"/>
      <c r="Q209" s="142"/>
      <c r="R209" s="142"/>
      <c r="S209" s="142"/>
      <c r="T209" s="142"/>
    </row>
    <row r="210" spans="2:20" x14ac:dyDescent="0.3">
      <c r="B210" s="142"/>
      <c r="C210" s="142"/>
      <c r="D210" s="142"/>
      <c r="E210" s="142"/>
      <c r="F210" s="142"/>
      <c r="G210" s="142"/>
      <c r="H210" s="142"/>
      <c r="I210" s="142"/>
      <c r="J210" s="142"/>
      <c r="K210" s="142"/>
      <c r="L210" s="142"/>
      <c r="M210" s="142"/>
      <c r="N210" s="142"/>
      <c r="O210" s="142"/>
      <c r="P210" s="142"/>
      <c r="Q210" s="142"/>
      <c r="R210" s="142"/>
      <c r="S210" s="142"/>
      <c r="T210" s="142"/>
    </row>
    <row r="211" spans="2:20" x14ac:dyDescent="0.3">
      <c r="B211" s="142"/>
      <c r="C211" s="142"/>
      <c r="D211" s="142"/>
      <c r="E211" s="142"/>
      <c r="F211" s="142"/>
      <c r="G211" s="142"/>
      <c r="H211" s="142"/>
      <c r="I211" s="142"/>
      <c r="J211" s="142"/>
      <c r="K211" s="142"/>
      <c r="L211" s="142"/>
      <c r="M211" s="142"/>
      <c r="N211" s="142"/>
      <c r="O211" s="142"/>
      <c r="P211" s="142"/>
      <c r="Q211" s="142"/>
      <c r="R211" s="142"/>
      <c r="S211" s="142"/>
      <c r="T211" s="142"/>
    </row>
    <row r="212" spans="2:20" x14ac:dyDescent="0.3">
      <c r="B212" s="142"/>
      <c r="C212" s="142"/>
      <c r="D212" s="142"/>
      <c r="E212" s="142"/>
      <c r="F212" s="142"/>
      <c r="G212" s="142"/>
      <c r="H212" s="142"/>
      <c r="I212" s="142"/>
      <c r="J212" s="142"/>
      <c r="K212" s="142"/>
      <c r="L212" s="142"/>
      <c r="M212" s="142"/>
      <c r="N212" s="142"/>
      <c r="O212" s="142"/>
      <c r="P212" s="142"/>
      <c r="Q212" s="142"/>
      <c r="R212" s="142"/>
      <c r="S212" s="142"/>
      <c r="T212" s="142"/>
    </row>
    <row r="213" spans="2:20" x14ac:dyDescent="0.3">
      <c r="B213" s="142"/>
      <c r="C213" s="142"/>
      <c r="D213" s="142"/>
      <c r="E213" s="142"/>
      <c r="F213" s="142"/>
      <c r="G213" s="142"/>
      <c r="H213" s="142"/>
      <c r="I213" s="142"/>
      <c r="J213" s="142"/>
      <c r="K213" s="142"/>
      <c r="L213" s="142"/>
      <c r="M213" s="142"/>
      <c r="N213" s="142"/>
      <c r="O213" s="142"/>
      <c r="P213" s="142"/>
      <c r="Q213" s="142"/>
      <c r="R213" s="142"/>
      <c r="S213" s="142"/>
      <c r="T213" s="142"/>
    </row>
  </sheetData>
  <pageMargins left="0.7" right="0.7" top="0.75" bottom="0.75" header="0.3" footer="0.3"/>
  <pageSetup paperSize="9" scale="86" orientation="landscape" r:id="rId1"/>
  <ignoredErrors>
    <ignoredError sqref="B7:AB29" formulaRange="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28"/>
  <sheetViews>
    <sheetView showGridLines="0" zoomScaleNormal="100" workbookViewId="0">
      <pane xSplit="2" topLeftCell="C1" activePane="topRight" state="frozen"/>
      <selection activeCell="A4" sqref="A4"/>
      <selection pane="topRight"/>
    </sheetView>
  </sheetViews>
  <sheetFormatPr defaultColWidth="8.77734375" defaultRowHeight="14.4" x14ac:dyDescent="0.3"/>
  <cols>
    <col min="1" max="1" width="20.77734375" style="2" customWidth="1"/>
    <col min="2" max="2" width="13.5546875" style="2" customWidth="1"/>
    <col min="3" max="8" width="12.77734375" style="2" customWidth="1"/>
    <col min="9" max="10" width="13.21875" style="2" customWidth="1"/>
    <col min="11" max="15" width="12.77734375" style="2" customWidth="1"/>
    <col min="16" max="16" width="12.44140625" style="2" customWidth="1"/>
    <col min="17" max="29" width="12.77734375" style="2" customWidth="1"/>
    <col min="30" max="35" width="8.77734375" style="2"/>
    <col min="36" max="36" width="14.77734375" style="2" customWidth="1"/>
    <col min="37" max="16384" width="8.77734375" style="2"/>
  </cols>
  <sheetData>
    <row r="1" spans="1:30" ht="45" customHeight="1" x14ac:dyDescent="0.3">
      <c r="A1" s="43" t="s">
        <v>125</v>
      </c>
    </row>
    <row r="2" spans="1:30" s="23" customFormat="1" ht="20.100000000000001" customHeight="1" x14ac:dyDescent="0.3">
      <c r="A2" s="23" t="s">
        <v>117</v>
      </c>
    </row>
    <row r="3" spans="1:30" s="23" customFormat="1" ht="20.100000000000001" customHeight="1" x14ac:dyDescent="0.3">
      <c r="A3" s="23" t="s">
        <v>115</v>
      </c>
    </row>
    <row r="4" spans="1:30" s="113" customFormat="1" ht="20.100000000000001" customHeight="1" x14ac:dyDescent="0.25">
      <c r="A4" s="23" t="s">
        <v>78</v>
      </c>
      <c r="C4" s="112"/>
      <c r="D4" s="112"/>
      <c r="E4" s="112"/>
      <c r="F4" s="112"/>
      <c r="G4" s="112"/>
      <c r="H4" s="112"/>
      <c r="I4" s="112"/>
      <c r="J4" s="112"/>
      <c r="K4" s="112"/>
      <c r="L4" s="114"/>
      <c r="M4" s="112"/>
      <c r="N4" s="112"/>
      <c r="O4" s="112"/>
      <c r="P4" s="112"/>
      <c r="Q4" s="114"/>
      <c r="R4" s="112"/>
      <c r="S4" s="112"/>
      <c r="T4" s="112"/>
      <c r="U4" s="112"/>
      <c r="V4" s="112"/>
      <c r="W4" s="112"/>
      <c r="X4" s="112"/>
      <c r="Y4" s="112"/>
      <c r="Z4" s="115"/>
      <c r="AA4" s="112"/>
      <c r="AB4" s="112"/>
      <c r="AC4" s="112"/>
    </row>
    <row r="5" spans="1:30" s="123" customFormat="1" ht="15.6" x14ac:dyDescent="0.3">
      <c r="A5" s="116"/>
      <c r="B5" s="116"/>
      <c r="C5" s="117"/>
      <c r="D5" s="118" t="s">
        <v>87</v>
      </c>
      <c r="E5" s="118"/>
      <c r="F5" s="117"/>
      <c r="G5" s="118" t="s">
        <v>86</v>
      </c>
      <c r="H5" s="118"/>
      <c r="I5" s="119"/>
      <c r="J5" s="118" t="s">
        <v>88</v>
      </c>
      <c r="K5" s="118"/>
      <c r="L5" s="119"/>
      <c r="M5" s="118" t="s">
        <v>89</v>
      </c>
      <c r="N5" s="118"/>
      <c r="O5" s="119"/>
      <c r="P5" s="118" t="s">
        <v>90</v>
      </c>
      <c r="Q5" s="118"/>
      <c r="R5" s="119"/>
      <c r="S5" s="118" t="s">
        <v>91</v>
      </c>
      <c r="T5" s="118"/>
      <c r="U5" s="117"/>
      <c r="V5" s="120"/>
      <c r="W5" s="121"/>
      <c r="X5" s="116"/>
      <c r="Y5" s="118" t="s">
        <v>107</v>
      </c>
      <c r="Z5" s="122"/>
      <c r="AA5" s="116"/>
      <c r="AB5" s="118" t="s">
        <v>154</v>
      </c>
      <c r="AC5" s="121"/>
    </row>
    <row r="6" spans="1:30" s="128" customFormat="1" ht="78" x14ac:dyDescent="0.3">
      <c r="A6" s="124" t="s">
        <v>13</v>
      </c>
      <c r="B6" s="125" t="s">
        <v>14</v>
      </c>
      <c r="C6" s="126" t="s">
        <v>126</v>
      </c>
      <c r="D6" s="126" t="s">
        <v>127</v>
      </c>
      <c r="E6" s="126" t="s">
        <v>128</v>
      </c>
      <c r="F6" s="126" t="s">
        <v>83</v>
      </c>
      <c r="G6" s="126" t="s">
        <v>84</v>
      </c>
      <c r="H6" s="126" t="s">
        <v>85</v>
      </c>
      <c r="I6" s="126" t="s">
        <v>92</v>
      </c>
      <c r="J6" s="126" t="s">
        <v>93</v>
      </c>
      <c r="K6" s="126" t="s">
        <v>94</v>
      </c>
      <c r="L6" s="126" t="s">
        <v>95</v>
      </c>
      <c r="M6" s="126" t="s">
        <v>96</v>
      </c>
      <c r="N6" s="126" t="s">
        <v>97</v>
      </c>
      <c r="O6" s="126" t="s">
        <v>129</v>
      </c>
      <c r="P6" s="126" t="s">
        <v>130</v>
      </c>
      <c r="Q6" s="126" t="s">
        <v>131</v>
      </c>
      <c r="R6" s="126" t="s">
        <v>132</v>
      </c>
      <c r="S6" s="126" t="s">
        <v>133</v>
      </c>
      <c r="T6" s="126" t="s">
        <v>134</v>
      </c>
      <c r="U6" s="126" t="s">
        <v>104</v>
      </c>
      <c r="V6" s="127" t="s">
        <v>105</v>
      </c>
      <c r="W6" s="126" t="s">
        <v>106</v>
      </c>
      <c r="X6" s="127" t="s">
        <v>135</v>
      </c>
      <c r="Y6" s="127" t="s">
        <v>136</v>
      </c>
      <c r="Z6" s="126" t="s">
        <v>137</v>
      </c>
      <c r="AA6" s="127" t="s">
        <v>111</v>
      </c>
      <c r="AB6" s="127" t="s">
        <v>113</v>
      </c>
      <c r="AC6" s="126" t="s">
        <v>112</v>
      </c>
    </row>
    <row r="7" spans="1:30" ht="20.100000000000001" customHeight="1" x14ac:dyDescent="0.3">
      <c r="A7" s="129">
        <v>1998</v>
      </c>
      <c r="B7" s="129" t="s">
        <v>118</v>
      </c>
      <c r="C7" s="130">
        <v>4216.46</v>
      </c>
      <c r="D7" s="130">
        <v>0</v>
      </c>
      <c r="E7" s="130">
        <v>4216.46</v>
      </c>
      <c r="F7" s="130">
        <v>7.9109999999999996</v>
      </c>
      <c r="G7" s="130">
        <v>10.308</v>
      </c>
      <c r="H7" s="130">
        <v>-2.3969999999999998</v>
      </c>
      <c r="I7" s="130" t="s">
        <v>114</v>
      </c>
      <c r="J7" s="130" t="s">
        <v>114</v>
      </c>
      <c r="K7" s="130" t="s">
        <v>114</v>
      </c>
      <c r="L7" s="130" t="s">
        <v>114</v>
      </c>
      <c r="M7" s="130" t="s">
        <v>114</v>
      </c>
      <c r="N7" s="130" t="s">
        <v>114</v>
      </c>
      <c r="O7" s="130" t="s">
        <v>114</v>
      </c>
      <c r="P7" s="130" t="s">
        <v>114</v>
      </c>
      <c r="Q7" s="130" t="s">
        <v>114</v>
      </c>
      <c r="R7" s="130" t="s">
        <v>114</v>
      </c>
      <c r="S7" s="130" t="s">
        <v>114</v>
      </c>
      <c r="T7" s="130" t="s">
        <v>114</v>
      </c>
      <c r="U7" s="130">
        <v>4224.3710000000001</v>
      </c>
      <c r="V7" s="130">
        <v>10.308</v>
      </c>
      <c r="W7" s="130">
        <v>4214.0630000000001</v>
      </c>
      <c r="X7" s="130" t="s">
        <v>114</v>
      </c>
      <c r="Y7" s="130" t="s">
        <v>114</v>
      </c>
      <c r="Z7" s="130" t="s">
        <v>114</v>
      </c>
      <c r="AA7" s="130" t="s">
        <v>114</v>
      </c>
      <c r="AB7" s="130" t="s">
        <v>114</v>
      </c>
      <c r="AC7" s="130" t="s">
        <v>114</v>
      </c>
      <c r="AD7" s="131"/>
    </row>
    <row r="8" spans="1:30" ht="20.100000000000001" customHeight="1" x14ac:dyDescent="0.3">
      <c r="A8" s="129">
        <v>1998</v>
      </c>
      <c r="B8" s="129" t="s">
        <v>119</v>
      </c>
      <c r="C8" s="130">
        <v>3969.31</v>
      </c>
      <c r="D8" s="130">
        <v>0</v>
      </c>
      <c r="E8" s="130">
        <v>3969.31</v>
      </c>
      <c r="F8" s="130">
        <v>23.198</v>
      </c>
      <c r="G8" s="130">
        <v>14.087999999999999</v>
      </c>
      <c r="H8" s="130">
        <v>9.11</v>
      </c>
      <c r="I8" s="130" t="s">
        <v>114</v>
      </c>
      <c r="J8" s="130" t="s">
        <v>114</v>
      </c>
      <c r="K8" s="130" t="s">
        <v>114</v>
      </c>
      <c r="L8" s="130" t="s">
        <v>114</v>
      </c>
      <c r="M8" s="130" t="s">
        <v>114</v>
      </c>
      <c r="N8" s="130" t="s">
        <v>114</v>
      </c>
      <c r="O8" s="130" t="s">
        <v>114</v>
      </c>
      <c r="P8" s="130" t="s">
        <v>114</v>
      </c>
      <c r="Q8" s="130" t="s">
        <v>114</v>
      </c>
      <c r="R8" s="130" t="s">
        <v>114</v>
      </c>
      <c r="S8" s="130" t="s">
        <v>114</v>
      </c>
      <c r="T8" s="130" t="s">
        <v>114</v>
      </c>
      <c r="U8" s="130">
        <v>3992.5079999999998</v>
      </c>
      <c r="V8" s="130">
        <v>14.087999999999999</v>
      </c>
      <c r="W8" s="130">
        <v>3978.42</v>
      </c>
      <c r="X8" s="130" t="s">
        <v>114</v>
      </c>
      <c r="Y8" s="130" t="s">
        <v>114</v>
      </c>
      <c r="Z8" s="130" t="s">
        <v>114</v>
      </c>
      <c r="AA8" s="130" t="s">
        <v>114</v>
      </c>
      <c r="AB8" s="130" t="s">
        <v>114</v>
      </c>
      <c r="AC8" s="130" t="s">
        <v>114</v>
      </c>
      <c r="AD8" s="131"/>
    </row>
    <row r="9" spans="1:30" ht="20.100000000000001" customHeight="1" x14ac:dyDescent="0.3">
      <c r="A9" s="129">
        <v>1998</v>
      </c>
      <c r="B9" s="129" t="s">
        <v>120</v>
      </c>
      <c r="C9" s="130">
        <v>880.71500000000003</v>
      </c>
      <c r="D9" s="130">
        <v>0</v>
      </c>
      <c r="E9" s="130">
        <v>880.71500000000003</v>
      </c>
      <c r="F9" s="130">
        <v>9.2170000000000005</v>
      </c>
      <c r="G9" s="130">
        <v>43.015999999999998</v>
      </c>
      <c r="H9" s="130">
        <v>-33.798999999999999</v>
      </c>
      <c r="I9" s="130" t="s">
        <v>114</v>
      </c>
      <c r="J9" s="130" t="s">
        <v>114</v>
      </c>
      <c r="K9" s="130" t="s">
        <v>114</v>
      </c>
      <c r="L9" s="130" t="s">
        <v>114</v>
      </c>
      <c r="M9" s="130" t="s">
        <v>114</v>
      </c>
      <c r="N9" s="130" t="s">
        <v>114</v>
      </c>
      <c r="O9" s="130" t="s">
        <v>114</v>
      </c>
      <c r="P9" s="130" t="s">
        <v>114</v>
      </c>
      <c r="Q9" s="130" t="s">
        <v>114</v>
      </c>
      <c r="R9" s="130" t="s">
        <v>114</v>
      </c>
      <c r="S9" s="130" t="s">
        <v>114</v>
      </c>
      <c r="T9" s="130" t="s">
        <v>114</v>
      </c>
      <c r="U9" s="130">
        <v>889.93200000000002</v>
      </c>
      <c r="V9" s="130">
        <v>43.015999999999998</v>
      </c>
      <c r="W9" s="130">
        <v>846.91600000000005</v>
      </c>
      <c r="X9" s="130" t="s">
        <v>114</v>
      </c>
      <c r="Y9" s="130" t="s">
        <v>114</v>
      </c>
      <c r="Z9" s="130" t="s">
        <v>114</v>
      </c>
      <c r="AA9" s="130" t="s">
        <v>114</v>
      </c>
      <c r="AB9" s="130" t="s">
        <v>114</v>
      </c>
      <c r="AC9" s="130" t="s">
        <v>114</v>
      </c>
      <c r="AD9" s="131"/>
    </row>
    <row r="10" spans="1:30" ht="20.100000000000001" customHeight="1" x14ac:dyDescent="0.3">
      <c r="A10" s="129">
        <v>1998</v>
      </c>
      <c r="B10" s="132" t="s">
        <v>121</v>
      </c>
      <c r="C10" s="130">
        <v>3720.8870000000002</v>
      </c>
      <c r="D10" s="130">
        <v>0</v>
      </c>
      <c r="E10" s="130">
        <v>3720.8870000000002</v>
      </c>
      <c r="F10" s="130">
        <v>11.631</v>
      </c>
      <c r="G10" s="130">
        <v>63.167999999999999</v>
      </c>
      <c r="H10" s="130">
        <v>-51.536999999999999</v>
      </c>
      <c r="I10" s="130" t="s">
        <v>114</v>
      </c>
      <c r="J10" s="130" t="s">
        <v>114</v>
      </c>
      <c r="K10" s="130" t="s">
        <v>114</v>
      </c>
      <c r="L10" s="130" t="s">
        <v>114</v>
      </c>
      <c r="M10" s="130" t="s">
        <v>114</v>
      </c>
      <c r="N10" s="130" t="s">
        <v>114</v>
      </c>
      <c r="O10" s="130" t="s">
        <v>114</v>
      </c>
      <c r="P10" s="130" t="s">
        <v>114</v>
      </c>
      <c r="Q10" s="130" t="s">
        <v>114</v>
      </c>
      <c r="R10" s="130" t="s">
        <v>114</v>
      </c>
      <c r="S10" s="130" t="s">
        <v>114</v>
      </c>
      <c r="T10" s="130" t="s">
        <v>114</v>
      </c>
      <c r="U10" s="130">
        <v>3732.518</v>
      </c>
      <c r="V10" s="130">
        <v>63.167999999999999</v>
      </c>
      <c r="W10" s="130">
        <v>3669.35</v>
      </c>
      <c r="X10" s="130" t="s">
        <v>114</v>
      </c>
      <c r="Y10" s="130" t="s">
        <v>114</v>
      </c>
      <c r="Z10" s="130" t="s">
        <v>114</v>
      </c>
      <c r="AA10" s="130" t="s">
        <v>114</v>
      </c>
      <c r="AB10" s="130" t="s">
        <v>114</v>
      </c>
      <c r="AC10" s="130" t="s">
        <v>114</v>
      </c>
      <c r="AD10" s="131"/>
    </row>
    <row r="11" spans="1:30" ht="20.100000000000001" customHeight="1" x14ac:dyDescent="0.3">
      <c r="A11" s="129">
        <v>1999</v>
      </c>
      <c r="B11" s="129" t="s">
        <v>118</v>
      </c>
      <c r="C11" s="130">
        <v>3638.8</v>
      </c>
      <c r="D11" s="130">
        <v>0</v>
      </c>
      <c r="E11" s="130">
        <v>3638.8</v>
      </c>
      <c r="F11" s="130">
        <v>6.9059999999999997</v>
      </c>
      <c r="G11" s="130">
        <v>24.189</v>
      </c>
      <c r="H11" s="130">
        <v>-17.283000000000001</v>
      </c>
      <c r="I11" s="130" t="s">
        <v>114</v>
      </c>
      <c r="J11" s="130" t="s">
        <v>114</v>
      </c>
      <c r="K11" s="130" t="s">
        <v>114</v>
      </c>
      <c r="L11" s="130" t="s">
        <v>114</v>
      </c>
      <c r="M11" s="130" t="s">
        <v>114</v>
      </c>
      <c r="N11" s="130" t="s">
        <v>114</v>
      </c>
      <c r="O11" s="130" t="s">
        <v>114</v>
      </c>
      <c r="P11" s="130" t="s">
        <v>114</v>
      </c>
      <c r="Q11" s="130" t="s">
        <v>114</v>
      </c>
      <c r="R11" s="130" t="s">
        <v>114</v>
      </c>
      <c r="S11" s="130" t="s">
        <v>114</v>
      </c>
      <c r="T11" s="130" t="s">
        <v>114</v>
      </c>
      <c r="U11" s="130">
        <v>3645.7060000000001</v>
      </c>
      <c r="V11" s="130">
        <v>24.189</v>
      </c>
      <c r="W11" s="130">
        <v>3621.5169999999998</v>
      </c>
      <c r="X11" s="130" t="s">
        <v>114</v>
      </c>
      <c r="Y11" s="130" t="s">
        <v>114</v>
      </c>
      <c r="Z11" s="130" t="s">
        <v>114</v>
      </c>
      <c r="AA11" s="130" t="s">
        <v>114</v>
      </c>
      <c r="AB11" s="130" t="s">
        <v>114</v>
      </c>
      <c r="AC11" s="130" t="s">
        <v>114</v>
      </c>
      <c r="AD11" s="131"/>
    </row>
    <row r="12" spans="1:30" ht="20.100000000000001" customHeight="1" x14ac:dyDescent="0.3">
      <c r="A12" s="129">
        <v>1999</v>
      </c>
      <c r="B12" s="129" t="s">
        <v>119</v>
      </c>
      <c r="C12" s="130">
        <v>3741.98</v>
      </c>
      <c r="D12" s="130">
        <v>0</v>
      </c>
      <c r="E12" s="130">
        <v>3741.98</v>
      </c>
      <c r="F12" s="130">
        <v>6.1150000000000002</v>
      </c>
      <c r="G12" s="130">
        <v>39.648000000000003</v>
      </c>
      <c r="H12" s="130">
        <v>-33.533000000000001</v>
      </c>
      <c r="I12" s="130" t="s">
        <v>114</v>
      </c>
      <c r="J12" s="130" t="s">
        <v>114</v>
      </c>
      <c r="K12" s="130" t="s">
        <v>114</v>
      </c>
      <c r="L12" s="130" t="s">
        <v>114</v>
      </c>
      <c r="M12" s="130" t="s">
        <v>114</v>
      </c>
      <c r="N12" s="130" t="s">
        <v>114</v>
      </c>
      <c r="O12" s="130" t="s">
        <v>114</v>
      </c>
      <c r="P12" s="130" t="s">
        <v>114</v>
      </c>
      <c r="Q12" s="130" t="s">
        <v>114</v>
      </c>
      <c r="R12" s="130" t="s">
        <v>114</v>
      </c>
      <c r="S12" s="130" t="s">
        <v>114</v>
      </c>
      <c r="T12" s="130" t="s">
        <v>114</v>
      </c>
      <c r="U12" s="130">
        <v>3748.0949999999998</v>
      </c>
      <c r="V12" s="130">
        <v>39.648000000000003</v>
      </c>
      <c r="W12" s="130">
        <v>3708.4470000000001</v>
      </c>
      <c r="X12" s="130" t="s">
        <v>114</v>
      </c>
      <c r="Y12" s="130" t="s">
        <v>114</v>
      </c>
      <c r="Z12" s="130" t="s">
        <v>114</v>
      </c>
      <c r="AA12" s="130" t="s">
        <v>114</v>
      </c>
      <c r="AB12" s="130" t="s">
        <v>114</v>
      </c>
      <c r="AC12" s="130" t="s">
        <v>114</v>
      </c>
      <c r="AD12" s="131"/>
    </row>
    <row r="13" spans="1:30" ht="20.100000000000001" customHeight="1" x14ac:dyDescent="0.3">
      <c r="A13" s="129">
        <v>1999</v>
      </c>
      <c r="B13" s="129" t="s">
        <v>120</v>
      </c>
      <c r="C13" s="130">
        <v>3415.45</v>
      </c>
      <c r="D13" s="130">
        <v>0</v>
      </c>
      <c r="E13" s="130">
        <v>3415.45</v>
      </c>
      <c r="F13" s="130">
        <v>3.847</v>
      </c>
      <c r="G13" s="130">
        <v>124.863</v>
      </c>
      <c r="H13" s="130">
        <v>-121.01600000000001</v>
      </c>
      <c r="I13" s="130" t="s">
        <v>114</v>
      </c>
      <c r="J13" s="130" t="s">
        <v>114</v>
      </c>
      <c r="K13" s="130" t="s">
        <v>114</v>
      </c>
      <c r="L13" s="130" t="s">
        <v>114</v>
      </c>
      <c r="M13" s="130" t="s">
        <v>114</v>
      </c>
      <c r="N13" s="130" t="s">
        <v>114</v>
      </c>
      <c r="O13" s="130" t="s">
        <v>114</v>
      </c>
      <c r="P13" s="130" t="s">
        <v>114</v>
      </c>
      <c r="Q13" s="130" t="s">
        <v>114</v>
      </c>
      <c r="R13" s="130" t="s">
        <v>114</v>
      </c>
      <c r="S13" s="130" t="s">
        <v>114</v>
      </c>
      <c r="T13" s="130" t="s">
        <v>114</v>
      </c>
      <c r="U13" s="130">
        <v>3419.297</v>
      </c>
      <c r="V13" s="130">
        <v>124.863</v>
      </c>
      <c r="W13" s="130">
        <v>3294.4340000000002</v>
      </c>
      <c r="X13" s="130" t="s">
        <v>114</v>
      </c>
      <c r="Y13" s="130" t="s">
        <v>114</v>
      </c>
      <c r="Z13" s="130" t="s">
        <v>114</v>
      </c>
      <c r="AA13" s="130" t="s">
        <v>114</v>
      </c>
      <c r="AB13" s="130" t="s">
        <v>114</v>
      </c>
      <c r="AC13" s="130" t="s">
        <v>114</v>
      </c>
      <c r="AD13" s="131"/>
    </row>
    <row r="14" spans="1:30" ht="20.100000000000001" customHeight="1" x14ac:dyDescent="0.3">
      <c r="A14" s="129">
        <v>1999</v>
      </c>
      <c r="B14" s="129" t="s">
        <v>121</v>
      </c>
      <c r="C14" s="130">
        <v>3688.26</v>
      </c>
      <c r="D14" s="130">
        <v>0</v>
      </c>
      <c r="E14" s="130">
        <v>3688.26</v>
      </c>
      <c r="F14" s="130">
        <v>5.859</v>
      </c>
      <c r="G14" s="130">
        <v>74.153999999999996</v>
      </c>
      <c r="H14" s="130">
        <v>-68.295000000000002</v>
      </c>
      <c r="I14" s="130" t="s">
        <v>114</v>
      </c>
      <c r="J14" s="130" t="s">
        <v>114</v>
      </c>
      <c r="K14" s="130" t="s">
        <v>114</v>
      </c>
      <c r="L14" s="130" t="s">
        <v>114</v>
      </c>
      <c r="M14" s="130" t="s">
        <v>114</v>
      </c>
      <c r="N14" s="130" t="s">
        <v>114</v>
      </c>
      <c r="O14" s="130" t="s">
        <v>114</v>
      </c>
      <c r="P14" s="130" t="s">
        <v>114</v>
      </c>
      <c r="Q14" s="130" t="s">
        <v>114</v>
      </c>
      <c r="R14" s="130" t="s">
        <v>114</v>
      </c>
      <c r="S14" s="130" t="s">
        <v>114</v>
      </c>
      <c r="T14" s="130" t="s">
        <v>114</v>
      </c>
      <c r="U14" s="130">
        <v>3694.1190000000001</v>
      </c>
      <c r="V14" s="130">
        <v>74.153999999999996</v>
      </c>
      <c r="W14" s="130">
        <v>3619.9650000000001</v>
      </c>
      <c r="X14" s="130" t="s">
        <v>114</v>
      </c>
      <c r="Y14" s="130" t="s">
        <v>114</v>
      </c>
      <c r="Z14" s="130" t="s">
        <v>114</v>
      </c>
      <c r="AA14" s="130" t="s">
        <v>114</v>
      </c>
      <c r="AB14" s="130" t="s">
        <v>114</v>
      </c>
      <c r="AC14" s="130" t="s">
        <v>114</v>
      </c>
      <c r="AD14" s="131"/>
    </row>
    <row r="15" spans="1:30" ht="20.100000000000001" customHeight="1" x14ac:dyDescent="0.3">
      <c r="A15" s="129">
        <v>2000</v>
      </c>
      <c r="B15" s="129" t="s">
        <v>118</v>
      </c>
      <c r="C15" s="130">
        <v>3259.14</v>
      </c>
      <c r="D15" s="130">
        <v>0.93</v>
      </c>
      <c r="E15" s="130">
        <v>3258.21</v>
      </c>
      <c r="F15" s="130">
        <v>5.952</v>
      </c>
      <c r="G15" s="130">
        <v>26.780999999999999</v>
      </c>
      <c r="H15" s="130">
        <v>-20.829000000000001</v>
      </c>
      <c r="I15" s="130" t="s">
        <v>114</v>
      </c>
      <c r="J15" s="130" t="s">
        <v>114</v>
      </c>
      <c r="K15" s="130" t="s">
        <v>114</v>
      </c>
      <c r="L15" s="130" t="s">
        <v>114</v>
      </c>
      <c r="M15" s="130" t="s">
        <v>114</v>
      </c>
      <c r="N15" s="130" t="s">
        <v>114</v>
      </c>
      <c r="O15" s="130" t="s">
        <v>114</v>
      </c>
      <c r="P15" s="130" t="s">
        <v>114</v>
      </c>
      <c r="Q15" s="130" t="s">
        <v>114</v>
      </c>
      <c r="R15" s="130" t="s">
        <v>114</v>
      </c>
      <c r="S15" s="130" t="s">
        <v>114</v>
      </c>
      <c r="T15" s="130" t="s">
        <v>114</v>
      </c>
      <c r="U15" s="130">
        <v>3265.0920000000001</v>
      </c>
      <c r="V15" s="130">
        <v>27.710999999999999</v>
      </c>
      <c r="W15" s="130">
        <v>3237.3809999999999</v>
      </c>
      <c r="X15" s="130">
        <v>3301.11</v>
      </c>
      <c r="Y15" s="130">
        <v>0</v>
      </c>
      <c r="Z15" s="130">
        <v>3301.11</v>
      </c>
      <c r="AA15" s="130" t="s">
        <v>114</v>
      </c>
      <c r="AB15" s="130" t="s">
        <v>114</v>
      </c>
      <c r="AC15" s="130" t="s">
        <v>114</v>
      </c>
      <c r="AD15" s="131"/>
    </row>
    <row r="16" spans="1:30" ht="20.100000000000001" customHeight="1" x14ac:dyDescent="0.3">
      <c r="A16" s="129">
        <v>2000</v>
      </c>
      <c r="B16" s="129" t="s">
        <v>119</v>
      </c>
      <c r="C16" s="130">
        <v>3785.87</v>
      </c>
      <c r="D16" s="130">
        <v>0</v>
      </c>
      <c r="E16" s="130">
        <v>3785.87</v>
      </c>
      <c r="F16" s="130">
        <v>9.84</v>
      </c>
      <c r="G16" s="130">
        <v>16.253</v>
      </c>
      <c r="H16" s="130">
        <v>-6.4130000000000003</v>
      </c>
      <c r="I16" s="130" t="s">
        <v>114</v>
      </c>
      <c r="J16" s="130" t="s">
        <v>114</v>
      </c>
      <c r="K16" s="130" t="s">
        <v>114</v>
      </c>
      <c r="L16" s="130" t="s">
        <v>114</v>
      </c>
      <c r="M16" s="130" t="s">
        <v>114</v>
      </c>
      <c r="N16" s="130" t="s">
        <v>114</v>
      </c>
      <c r="O16" s="130" t="s">
        <v>114</v>
      </c>
      <c r="P16" s="130" t="s">
        <v>114</v>
      </c>
      <c r="Q16" s="130" t="s">
        <v>114</v>
      </c>
      <c r="R16" s="130" t="s">
        <v>114</v>
      </c>
      <c r="S16" s="130" t="s">
        <v>114</v>
      </c>
      <c r="T16" s="130" t="s">
        <v>114</v>
      </c>
      <c r="U16" s="130">
        <v>3795.71</v>
      </c>
      <c r="V16" s="130">
        <v>16.253</v>
      </c>
      <c r="W16" s="130">
        <v>3779.4569999999999</v>
      </c>
      <c r="X16" s="130">
        <v>2667.98</v>
      </c>
      <c r="Y16" s="130">
        <v>9.92</v>
      </c>
      <c r="Z16" s="130">
        <v>2658.06</v>
      </c>
      <c r="AA16" s="130" t="s">
        <v>114</v>
      </c>
      <c r="AB16" s="130" t="s">
        <v>114</v>
      </c>
      <c r="AC16" s="130" t="s">
        <v>114</v>
      </c>
      <c r="AD16" s="131"/>
    </row>
    <row r="17" spans="1:30" ht="20.100000000000001" customHeight="1" x14ac:dyDescent="0.3">
      <c r="A17" s="129">
        <v>2000</v>
      </c>
      <c r="B17" s="129" t="s">
        <v>120</v>
      </c>
      <c r="C17" s="130">
        <v>3760.53</v>
      </c>
      <c r="D17" s="130">
        <v>0</v>
      </c>
      <c r="E17" s="130">
        <v>3760.53</v>
      </c>
      <c r="F17" s="130">
        <v>5.9219999999999997</v>
      </c>
      <c r="G17" s="130">
        <v>45.758000000000003</v>
      </c>
      <c r="H17" s="130">
        <v>-39.835999999999999</v>
      </c>
      <c r="I17" s="130" t="s">
        <v>114</v>
      </c>
      <c r="J17" s="130" t="s">
        <v>114</v>
      </c>
      <c r="K17" s="130" t="s">
        <v>114</v>
      </c>
      <c r="L17" s="130" t="s">
        <v>114</v>
      </c>
      <c r="M17" s="130" t="s">
        <v>114</v>
      </c>
      <c r="N17" s="130" t="s">
        <v>114</v>
      </c>
      <c r="O17" s="130" t="s">
        <v>114</v>
      </c>
      <c r="P17" s="130" t="s">
        <v>114</v>
      </c>
      <c r="Q17" s="130" t="s">
        <v>114</v>
      </c>
      <c r="R17" s="130" t="s">
        <v>114</v>
      </c>
      <c r="S17" s="130" t="s">
        <v>114</v>
      </c>
      <c r="T17" s="130" t="s">
        <v>114</v>
      </c>
      <c r="U17" s="130">
        <v>3766.4520000000002</v>
      </c>
      <c r="V17" s="130">
        <v>45.758000000000003</v>
      </c>
      <c r="W17" s="130">
        <v>3720.694</v>
      </c>
      <c r="X17" s="130">
        <v>1955.66</v>
      </c>
      <c r="Y17" s="130">
        <v>0.1</v>
      </c>
      <c r="Z17" s="130">
        <v>1955.56</v>
      </c>
      <c r="AA17" s="130" t="s">
        <v>114</v>
      </c>
      <c r="AB17" s="130" t="s">
        <v>114</v>
      </c>
      <c r="AC17" s="130" t="s">
        <v>114</v>
      </c>
      <c r="AD17" s="131"/>
    </row>
    <row r="18" spans="1:30" ht="20.100000000000001" customHeight="1" x14ac:dyDescent="0.3">
      <c r="A18" s="129">
        <v>2000</v>
      </c>
      <c r="B18" s="129" t="s">
        <v>121</v>
      </c>
      <c r="C18" s="130">
        <v>3461.7</v>
      </c>
      <c r="D18" s="130">
        <v>0</v>
      </c>
      <c r="E18" s="130">
        <v>3461.7</v>
      </c>
      <c r="F18" s="130">
        <v>19.289000000000001</v>
      </c>
      <c r="G18" s="130">
        <v>44.323</v>
      </c>
      <c r="H18" s="130">
        <v>-25.033999999999999</v>
      </c>
      <c r="I18" s="130" t="s">
        <v>114</v>
      </c>
      <c r="J18" s="130" t="s">
        <v>114</v>
      </c>
      <c r="K18" s="130" t="s">
        <v>114</v>
      </c>
      <c r="L18" s="130" t="s">
        <v>114</v>
      </c>
      <c r="M18" s="130" t="s">
        <v>114</v>
      </c>
      <c r="N18" s="130" t="s">
        <v>114</v>
      </c>
      <c r="O18" s="130" t="s">
        <v>114</v>
      </c>
      <c r="P18" s="130" t="s">
        <v>114</v>
      </c>
      <c r="Q18" s="130" t="s">
        <v>114</v>
      </c>
      <c r="R18" s="130" t="s">
        <v>114</v>
      </c>
      <c r="S18" s="130" t="s">
        <v>114</v>
      </c>
      <c r="T18" s="130" t="s">
        <v>114</v>
      </c>
      <c r="U18" s="130">
        <v>3480.989</v>
      </c>
      <c r="V18" s="130">
        <v>44.323</v>
      </c>
      <c r="W18" s="130">
        <v>3436.6660000000002</v>
      </c>
      <c r="X18" s="130">
        <v>1657.22</v>
      </c>
      <c r="Y18" s="130">
        <v>10.63</v>
      </c>
      <c r="Z18" s="130">
        <v>1646.59</v>
      </c>
      <c r="AA18" s="130" t="s">
        <v>114</v>
      </c>
      <c r="AB18" s="130" t="s">
        <v>114</v>
      </c>
      <c r="AC18" s="130" t="s">
        <v>114</v>
      </c>
      <c r="AD18" s="131"/>
    </row>
    <row r="19" spans="1:30" ht="20.100000000000001" customHeight="1" x14ac:dyDescent="0.3">
      <c r="A19" s="133">
        <v>2001</v>
      </c>
      <c r="B19" s="129" t="s">
        <v>118</v>
      </c>
      <c r="C19" s="130">
        <v>3214.0320000000002</v>
      </c>
      <c r="D19" s="130">
        <v>0</v>
      </c>
      <c r="E19" s="130">
        <v>3214.0320000000002</v>
      </c>
      <c r="F19" s="130">
        <v>37.238999999999997</v>
      </c>
      <c r="G19" s="130">
        <v>12.849</v>
      </c>
      <c r="H19" s="130">
        <v>24.39</v>
      </c>
      <c r="I19" s="130" t="s">
        <v>114</v>
      </c>
      <c r="J19" s="130" t="s">
        <v>114</v>
      </c>
      <c r="K19" s="130" t="s">
        <v>114</v>
      </c>
      <c r="L19" s="130" t="s">
        <v>114</v>
      </c>
      <c r="M19" s="130" t="s">
        <v>114</v>
      </c>
      <c r="N19" s="130" t="s">
        <v>114</v>
      </c>
      <c r="O19" s="130" t="s">
        <v>114</v>
      </c>
      <c r="P19" s="130" t="s">
        <v>114</v>
      </c>
      <c r="Q19" s="130" t="s">
        <v>114</v>
      </c>
      <c r="R19" s="130" t="s">
        <v>114</v>
      </c>
      <c r="S19" s="130" t="s">
        <v>114</v>
      </c>
      <c r="T19" s="130" t="s">
        <v>114</v>
      </c>
      <c r="U19" s="130">
        <v>3251.2710000000002</v>
      </c>
      <c r="V19" s="130">
        <v>12.849</v>
      </c>
      <c r="W19" s="130">
        <v>3238.422</v>
      </c>
      <c r="X19" s="130">
        <v>2129.66</v>
      </c>
      <c r="Y19" s="130">
        <v>1.5</v>
      </c>
      <c r="Z19" s="130">
        <v>2128.16</v>
      </c>
      <c r="AA19" s="130" t="s">
        <v>114</v>
      </c>
      <c r="AB19" s="130" t="s">
        <v>114</v>
      </c>
      <c r="AC19" s="130" t="s">
        <v>114</v>
      </c>
      <c r="AD19" s="131"/>
    </row>
    <row r="20" spans="1:30" ht="20.100000000000001" customHeight="1" x14ac:dyDescent="0.3">
      <c r="A20" s="133">
        <v>2001</v>
      </c>
      <c r="B20" s="129" t="s">
        <v>119</v>
      </c>
      <c r="C20" s="130">
        <v>2614.7199999999998</v>
      </c>
      <c r="D20" s="130">
        <v>0</v>
      </c>
      <c r="E20" s="130">
        <v>2614.7199999999998</v>
      </c>
      <c r="F20" s="130">
        <v>25.009</v>
      </c>
      <c r="G20" s="130">
        <v>10.502000000000001</v>
      </c>
      <c r="H20" s="130">
        <v>14.507</v>
      </c>
      <c r="I20" s="130" t="s">
        <v>114</v>
      </c>
      <c r="J20" s="130" t="s">
        <v>114</v>
      </c>
      <c r="K20" s="130" t="s">
        <v>114</v>
      </c>
      <c r="L20" s="130" t="s">
        <v>114</v>
      </c>
      <c r="M20" s="130" t="s">
        <v>114</v>
      </c>
      <c r="N20" s="130" t="s">
        <v>114</v>
      </c>
      <c r="O20" s="130" t="s">
        <v>114</v>
      </c>
      <c r="P20" s="130" t="s">
        <v>114</v>
      </c>
      <c r="Q20" s="130" t="s">
        <v>114</v>
      </c>
      <c r="R20" s="130" t="s">
        <v>114</v>
      </c>
      <c r="S20" s="130" t="s">
        <v>114</v>
      </c>
      <c r="T20" s="130" t="s">
        <v>114</v>
      </c>
      <c r="U20" s="130">
        <v>2639.7289999999998</v>
      </c>
      <c r="V20" s="130">
        <v>10.502000000000001</v>
      </c>
      <c r="W20" s="130">
        <v>2629.2269999999999</v>
      </c>
      <c r="X20" s="130">
        <v>2419.393</v>
      </c>
      <c r="Y20" s="130">
        <v>0</v>
      </c>
      <c r="Z20" s="130">
        <v>2419.393</v>
      </c>
      <c r="AA20" s="130" t="s">
        <v>114</v>
      </c>
      <c r="AB20" s="130" t="s">
        <v>114</v>
      </c>
      <c r="AC20" s="130" t="s">
        <v>114</v>
      </c>
      <c r="AD20" s="131"/>
    </row>
    <row r="21" spans="1:30" ht="20.100000000000001" customHeight="1" x14ac:dyDescent="0.3">
      <c r="A21" s="133">
        <v>2001</v>
      </c>
      <c r="B21" s="129" t="s">
        <v>120</v>
      </c>
      <c r="C21" s="130">
        <v>2652.739</v>
      </c>
      <c r="D21" s="130">
        <v>0</v>
      </c>
      <c r="E21" s="130">
        <v>2652.739</v>
      </c>
      <c r="F21" s="130">
        <v>18.239000000000001</v>
      </c>
      <c r="G21" s="130">
        <v>29.369</v>
      </c>
      <c r="H21" s="130">
        <v>-11.13</v>
      </c>
      <c r="I21" s="130" t="s">
        <v>114</v>
      </c>
      <c r="J21" s="130" t="s">
        <v>114</v>
      </c>
      <c r="K21" s="130" t="s">
        <v>114</v>
      </c>
      <c r="L21" s="130" t="s">
        <v>114</v>
      </c>
      <c r="M21" s="130" t="s">
        <v>114</v>
      </c>
      <c r="N21" s="130" t="s">
        <v>114</v>
      </c>
      <c r="O21" s="130" t="s">
        <v>114</v>
      </c>
      <c r="P21" s="130" t="s">
        <v>114</v>
      </c>
      <c r="Q21" s="130" t="s">
        <v>114</v>
      </c>
      <c r="R21" s="130" t="s">
        <v>114</v>
      </c>
      <c r="S21" s="130" t="s">
        <v>114</v>
      </c>
      <c r="T21" s="130" t="s">
        <v>114</v>
      </c>
      <c r="U21" s="130">
        <v>2670.9780000000001</v>
      </c>
      <c r="V21" s="130">
        <v>29.369</v>
      </c>
      <c r="W21" s="130">
        <v>2641.6089999999999</v>
      </c>
      <c r="X21" s="130">
        <v>1888.0609999999999</v>
      </c>
      <c r="Y21" s="130">
        <v>0.46700000000000003</v>
      </c>
      <c r="Z21" s="130">
        <v>1887.5940000000001</v>
      </c>
      <c r="AA21" s="130" t="s">
        <v>114</v>
      </c>
      <c r="AB21" s="130" t="s">
        <v>114</v>
      </c>
      <c r="AC21" s="130" t="s">
        <v>114</v>
      </c>
      <c r="AD21" s="131"/>
    </row>
    <row r="22" spans="1:30" ht="20.100000000000001" customHeight="1" x14ac:dyDescent="0.3">
      <c r="A22" s="133">
        <v>2001</v>
      </c>
      <c r="B22" s="129" t="s">
        <v>121</v>
      </c>
      <c r="C22" s="130">
        <v>2081.076</v>
      </c>
      <c r="D22" s="130">
        <v>193.11600000000001</v>
      </c>
      <c r="E22" s="130">
        <v>1887.96</v>
      </c>
      <c r="F22" s="130">
        <v>20.43</v>
      </c>
      <c r="G22" s="130">
        <v>17.809000000000001</v>
      </c>
      <c r="H22" s="130">
        <v>2.621</v>
      </c>
      <c r="I22" s="130" t="s">
        <v>114</v>
      </c>
      <c r="J22" s="130" t="s">
        <v>114</v>
      </c>
      <c r="K22" s="130" t="s">
        <v>114</v>
      </c>
      <c r="L22" s="130" t="s">
        <v>114</v>
      </c>
      <c r="M22" s="130" t="s">
        <v>114</v>
      </c>
      <c r="N22" s="130" t="s">
        <v>114</v>
      </c>
      <c r="O22" s="130" t="s">
        <v>114</v>
      </c>
      <c r="P22" s="130" t="s">
        <v>114</v>
      </c>
      <c r="Q22" s="130" t="s">
        <v>114</v>
      </c>
      <c r="R22" s="130" t="s">
        <v>114</v>
      </c>
      <c r="S22" s="130" t="s">
        <v>114</v>
      </c>
      <c r="T22" s="130" t="s">
        <v>114</v>
      </c>
      <c r="U22" s="130">
        <v>2101.5059999999999</v>
      </c>
      <c r="V22" s="130">
        <v>210.92500000000001</v>
      </c>
      <c r="W22" s="130">
        <v>1890.5809999999999</v>
      </c>
      <c r="X22" s="130">
        <v>2258.9259999999999</v>
      </c>
      <c r="Y22" s="130">
        <v>0</v>
      </c>
      <c r="Z22" s="130">
        <v>2258.9259999999999</v>
      </c>
      <c r="AA22" s="130" t="s">
        <v>114</v>
      </c>
      <c r="AB22" s="130" t="s">
        <v>114</v>
      </c>
      <c r="AC22" s="130" t="s">
        <v>114</v>
      </c>
      <c r="AD22" s="131"/>
    </row>
    <row r="23" spans="1:30" ht="20.100000000000001" customHeight="1" x14ac:dyDescent="0.3">
      <c r="A23" s="133">
        <v>2002</v>
      </c>
      <c r="B23" s="129" t="s">
        <v>118</v>
      </c>
      <c r="C23" s="130">
        <v>1949.027</v>
      </c>
      <c r="D23" s="130">
        <v>121.068</v>
      </c>
      <c r="E23" s="130">
        <v>1827.9590000000001</v>
      </c>
      <c r="F23" s="130">
        <v>19.832999999999998</v>
      </c>
      <c r="G23" s="130">
        <v>24.541</v>
      </c>
      <c r="H23" s="130">
        <v>-4.7080000000000002</v>
      </c>
      <c r="I23" s="130" t="s">
        <v>114</v>
      </c>
      <c r="J23" s="130" t="s">
        <v>114</v>
      </c>
      <c r="K23" s="130" t="s">
        <v>114</v>
      </c>
      <c r="L23" s="130" t="s">
        <v>114</v>
      </c>
      <c r="M23" s="130" t="s">
        <v>114</v>
      </c>
      <c r="N23" s="130" t="s">
        <v>114</v>
      </c>
      <c r="O23" s="130" t="s">
        <v>114</v>
      </c>
      <c r="P23" s="130" t="s">
        <v>114</v>
      </c>
      <c r="Q23" s="130" t="s">
        <v>114</v>
      </c>
      <c r="R23" s="130" t="s">
        <v>114</v>
      </c>
      <c r="S23" s="130" t="s">
        <v>114</v>
      </c>
      <c r="T23" s="130" t="s">
        <v>114</v>
      </c>
      <c r="U23" s="130">
        <v>1968.86</v>
      </c>
      <c r="V23" s="130">
        <v>145.60900000000001</v>
      </c>
      <c r="W23" s="130">
        <v>1823.251</v>
      </c>
      <c r="X23" s="130">
        <v>2269.2269999999999</v>
      </c>
      <c r="Y23" s="130">
        <v>0.34300000000000003</v>
      </c>
      <c r="Z23" s="130">
        <v>2268.884</v>
      </c>
      <c r="AA23" s="130">
        <v>91.495999999999995</v>
      </c>
      <c r="AB23" s="130">
        <v>0</v>
      </c>
      <c r="AC23" s="130">
        <v>91.495999999999995</v>
      </c>
      <c r="AD23" s="131"/>
    </row>
    <row r="24" spans="1:30" ht="20.100000000000001" customHeight="1" x14ac:dyDescent="0.3">
      <c r="A24" s="133">
        <v>2002</v>
      </c>
      <c r="B24" s="129" t="s">
        <v>119</v>
      </c>
      <c r="C24" s="130">
        <v>2747.0430000000001</v>
      </c>
      <c r="D24" s="130">
        <v>24.553000000000001</v>
      </c>
      <c r="E24" s="130">
        <v>2722.49</v>
      </c>
      <c r="F24" s="130">
        <v>73.061999999999998</v>
      </c>
      <c r="G24" s="130">
        <v>19.311</v>
      </c>
      <c r="H24" s="130">
        <v>53.750999999999998</v>
      </c>
      <c r="I24" s="130" t="s">
        <v>114</v>
      </c>
      <c r="J24" s="130" t="s">
        <v>114</v>
      </c>
      <c r="K24" s="130" t="s">
        <v>114</v>
      </c>
      <c r="L24" s="130" t="s">
        <v>114</v>
      </c>
      <c r="M24" s="130" t="s">
        <v>114</v>
      </c>
      <c r="N24" s="130" t="s">
        <v>114</v>
      </c>
      <c r="O24" s="130" t="s">
        <v>114</v>
      </c>
      <c r="P24" s="130" t="s">
        <v>114</v>
      </c>
      <c r="Q24" s="130" t="s">
        <v>114</v>
      </c>
      <c r="R24" s="130" t="s">
        <v>114</v>
      </c>
      <c r="S24" s="130" t="s">
        <v>114</v>
      </c>
      <c r="T24" s="130" t="s">
        <v>114</v>
      </c>
      <c r="U24" s="130">
        <v>2820.105</v>
      </c>
      <c r="V24" s="130">
        <v>43.863999999999997</v>
      </c>
      <c r="W24" s="130">
        <v>2776.241</v>
      </c>
      <c r="X24" s="130">
        <v>1855.114</v>
      </c>
      <c r="Y24" s="130">
        <v>8.2210000000000001</v>
      </c>
      <c r="Z24" s="130">
        <v>1846.893</v>
      </c>
      <c r="AA24" s="130">
        <v>273</v>
      </c>
      <c r="AB24" s="130">
        <v>0</v>
      </c>
      <c r="AC24" s="130">
        <v>273</v>
      </c>
      <c r="AD24" s="131"/>
    </row>
    <row r="25" spans="1:30" ht="20.100000000000001" customHeight="1" x14ac:dyDescent="0.3">
      <c r="A25" s="133">
        <v>2002</v>
      </c>
      <c r="B25" s="129" t="s">
        <v>120</v>
      </c>
      <c r="C25" s="130">
        <v>1122.3969999999999</v>
      </c>
      <c r="D25" s="130">
        <v>408.96199999999999</v>
      </c>
      <c r="E25" s="130">
        <v>713.43499999999995</v>
      </c>
      <c r="F25" s="130">
        <v>8.2100000000000009</v>
      </c>
      <c r="G25" s="130">
        <v>75.603999999999999</v>
      </c>
      <c r="H25" s="130">
        <v>-67.394000000000005</v>
      </c>
      <c r="I25" s="130" t="s">
        <v>114</v>
      </c>
      <c r="J25" s="130" t="s">
        <v>114</v>
      </c>
      <c r="K25" s="130" t="s">
        <v>114</v>
      </c>
      <c r="L25" s="130" t="s">
        <v>114</v>
      </c>
      <c r="M25" s="130" t="s">
        <v>114</v>
      </c>
      <c r="N25" s="130" t="s">
        <v>114</v>
      </c>
      <c r="O25" s="130" t="s">
        <v>114</v>
      </c>
      <c r="P25" s="130" t="s">
        <v>114</v>
      </c>
      <c r="Q25" s="130" t="s">
        <v>114</v>
      </c>
      <c r="R25" s="130" t="s">
        <v>114</v>
      </c>
      <c r="S25" s="130" t="s">
        <v>114</v>
      </c>
      <c r="T25" s="130" t="s">
        <v>114</v>
      </c>
      <c r="U25" s="130">
        <v>1130.607</v>
      </c>
      <c r="V25" s="130">
        <v>484.56599999999997</v>
      </c>
      <c r="W25" s="130">
        <v>646.04100000000005</v>
      </c>
      <c r="X25" s="130">
        <v>950.46900000000005</v>
      </c>
      <c r="Y25" s="130">
        <v>145.51</v>
      </c>
      <c r="Z25" s="130">
        <v>804.95899999999995</v>
      </c>
      <c r="AA25" s="130">
        <v>180.72</v>
      </c>
      <c r="AB25" s="130">
        <v>0</v>
      </c>
      <c r="AC25" s="130">
        <v>180.72</v>
      </c>
      <c r="AD25" s="131"/>
    </row>
    <row r="26" spans="1:30" ht="20.100000000000001" customHeight="1" x14ac:dyDescent="0.3">
      <c r="A26" s="133">
        <v>2002</v>
      </c>
      <c r="B26" s="129" t="s">
        <v>121</v>
      </c>
      <c r="C26" s="130">
        <v>3223.5650000000001</v>
      </c>
      <c r="D26" s="130">
        <v>66.016000000000005</v>
      </c>
      <c r="E26" s="130">
        <v>3157.549</v>
      </c>
      <c r="F26" s="130">
        <v>39.322000000000003</v>
      </c>
      <c r="G26" s="130">
        <v>28.518999999999998</v>
      </c>
      <c r="H26" s="130">
        <v>10.803000000000001</v>
      </c>
      <c r="I26" s="130" t="s">
        <v>114</v>
      </c>
      <c r="J26" s="130" t="s">
        <v>114</v>
      </c>
      <c r="K26" s="130" t="s">
        <v>114</v>
      </c>
      <c r="L26" s="130" t="s">
        <v>114</v>
      </c>
      <c r="M26" s="130" t="s">
        <v>114</v>
      </c>
      <c r="N26" s="130" t="s">
        <v>114</v>
      </c>
      <c r="O26" s="130" t="s">
        <v>114</v>
      </c>
      <c r="P26" s="130" t="s">
        <v>114</v>
      </c>
      <c r="Q26" s="130" t="s">
        <v>114</v>
      </c>
      <c r="R26" s="130" t="s">
        <v>114</v>
      </c>
      <c r="S26" s="130" t="s">
        <v>114</v>
      </c>
      <c r="T26" s="130" t="s">
        <v>114</v>
      </c>
      <c r="U26" s="130">
        <v>3262.8870000000002</v>
      </c>
      <c r="V26" s="130">
        <v>94.534999999999997</v>
      </c>
      <c r="W26" s="130">
        <v>3168.3519999999999</v>
      </c>
      <c r="X26" s="130">
        <v>1250.912</v>
      </c>
      <c r="Y26" s="130">
        <v>215.589</v>
      </c>
      <c r="Z26" s="130">
        <v>1035.3230000000001</v>
      </c>
      <c r="AA26" s="130">
        <v>270.29700000000003</v>
      </c>
      <c r="AB26" s="130">
        <v>0</v>
      </c>
      <c r="AC26" s="130">
        <v>270.29700000000003</v>
      </c>
      <c r="AD26" s="131"/>
    </row>
    <row r="27" spans="1:30" ht="20.100000000000001" customHeight="1" x14ac:dyDescent="0.3">
      <c r="A27" s="133">
        <v>2003</v>
      </c>
      <c r="B27" s="129" t="s">
        <v>118</v>
      </c>
      <c r="C27" s="130">
        <v>1285.759</v>
      </c>
      <c r="D27" s="130">
        <v>519.44399999999996</v>
      </c>
      <c r="E27" s="130">
        <v>766.31500000000005</v>
      </c>
      <c r="F27" s="130">
        <v>48.744999999999997</v>
      </c>
      <c r="G27" s="130">
        <v>15.725</v>
      </c>
      <c r="H27" s="130">
        <v>33.020000000000003</v>
      </c>
      <c r="I27" s="130" t="s">
        <v>114</v>
      </c>
      <c r="J27" s="130" t="s">
        <v>114</v>
      </c>
      <c r="K27" s="130" t="s">
        <v>114</v>
      </c>
      <c r="L27" s="130" t="s">
        <v>114</v>
      </c>
      <c r="M27" s="130" t="s">
        <v>114</v>
      </c>
      <c r="N27" s="130" t="s">
        <v>114</v>
      </c>
      <c r="O27" s="130" t="s">
        <v>114</v>
      </c>
      <c r="P27" s="130" t="s">
        <v>114</v>
      </c>
      <c r="Q27" s="130" t="s">
        <v>114</v>
      </c>
      <c r="R27" s="130" t="s">
        <v>114</v>
      </c>
      <c r="S27" s="130" t="s">
        <v>114</v>
      </c>
      <c r="T27" s="130" t="s">
        <v>114</v>
      </c>
      <c r="U27" s="130">
        <v>1334.5039999999999</v>
      </c>
      <c r="V27" s="130">
        <v>535.16899999999998</v>
      </c>
      <c r="W27" s="130">
        <v>799.33500000000004</v>
      </c>
      <c r="X27" s="130">
        <v>2179.0320000000002</v>
      </c>
      <c r="Y27" s="130">
        <v>68.820999999999998</v>
      </c>
      <c r="Z27" s="130">
        <v>2110.2109999999998</v>
      </c>
      <c r="AA27" s="130">
        <v>259.63600000000002</v>
      </c>
      <c r="AB27" s="130">
        <v>0</v>
      </c>
      <c r="AC27" s="130">
        <v>259.63600000000002</v>
      </c>
      <c r="AD27" s="131"/>
    </row>
    <row r="28" spans="1:30" ht="20.100000000000001" customHeight="1" x14ac:dyDescent="0.3">
      <c r="A28" s="133">
        <v>2003</v>
      </c>
      <c r="B28" s="132" t="s">
        <v>119</v>
      </c>
      <c r="C28" s="130">
        <v>1224.23</v>
      </c>
      <c r="D28" s="130">
        <v>913.76099999999997</v>
      </c>
      <c r="E28" s="130">
        <v>310.46899999999999</v>
      </c>
      <c r="F28" s="130">
        <v>17.359000000000002</v>
      </c>
      <c r="G28" s="130">
        <v>21.242000000000001</v>
      </c>
      <c r="H28" s="130">
        <v>-3.883</v>
      </c>
      <c r="I28" s="130" t="s">
        <v>114</v>
      </c>
      <c r="J28" s="130" t="s">
        <v>114</v>
      </c>
      <c r="K28" s="130" t="s">
        <v>114</v>
      </c>
      <c r="L28" s="130" t="s">
        <v>114</v>
      </c>
      <c r="M28" s="130" t="s">
        <v>114</v>
      </c>
      <c r="N28" s="130" t="s">
        <v>114</v>
      </c>
      <c r="O28" s="130" t="s">
        <v>114</v>
      </c>
      <c r="P28" s="130" t="s">
        <v>114</v>
      </c>
      <c r="Q28" s="130" t="s">
        <v>114</v>
      </c>
      <c r="R28" s="130" t="s">
        <v>114</v>
      </c>
      <c r="S28" s="130" t="s">
        <v>114</v>
      </c>
      <c r="T28" s="130" t="s">
        <v>114</v>
      </c>
      <c r="U28" s="130">
        <v>1241.5889999999999</v>
      </c>
      <c r="V28" s="130">
        <v>935.00300000000004</v>
      </c>
      <c r="W28" s="130">
        <v>306.58600000000001</v>
      </c>
      <c r="X28" s="130">
        <v>1673.329</v>
      </c>
      <c r="Y28" s="130">
        <v>113.857</v>
      </c>
      <c r="Z28" s="130">
        <v>1559.472</v>
      </c>
      <c r="AA28" s="130">
        <v>267.64100000000002</v>
      </c>
      <c r="AB28" s="130">
        <v>0</v>
      </c>
      <c r="AC28" s="130">
        <v>267.64100000000002</v>
      </c>
      <c r="AD28" s="131"/>
    </row>
    <row r="29" spans="1:30" ht="20.100000000000001" customHeight="1" x14ac:dyDescent="0.3">
      <c r="A29" s="133">
        <v>2003</v>
      </c>
      <c r="B29" s="129" t="s">
        <v>120</v>
      </c>
      <c r="C29" s="130">
        <v>704.50099999999998</v>
      </c>
      <c r="D29" s="130">
        <v>902.31299999999999</v>
      </c>
      <c r="E29" s="130">
        <v>-197.81200000000001</v>
      </c>
      <c r="F29" s="130">
        <v>7.2190000000000003</v>
      </c>
      <c r="G29" s="130">
        <v>33.904000000000003</v>
      </c>
      <c r="H29" s="130">
        <v>-26.684999999999999</v>
      </c>
      <c r="I29" s="130" t="s">
        <v>114</v>
      </c>
      <c r="J29" s="130" t="s">
        <v>114</v>
      </c>
      <c r="K29" s="130" t="s">
        <v>114</v>
      </c>
      <c r="L29" s="130" t="s">
        <v>114</v>
      </c>
      <c r="M29" s="130" t="s">
        <v>114</v>
      </c>
      <c r="N29" s="130" t="s">
        <v>114</v>
      </c>
      <c r="O29" s="130" t="s">
        <v>114</v>
      </c>
      <c r="P29" s="130" t="s">
        <v>114</v>
      </c>
      <c r="Q29" s="130" t="s">
        <v>114</v>
      </c>
      <c r="R29" s="130" t="s">
        <v>114</v>
      </c>
      <c r="S29" s="130" t="s">
        <v>114</v>
      </c>
      <c r="T29" s="130" t="s">
        <v>114</v>
      </c>
      <c r="U29" s="130">
        <v>711.72</v>
      </c>
      <c r="V29" s="130">
        <v>936.21699999999998</v>
      </c>
      <c r="W29" s="130">
        <v>-224.49700000000001</v>
      </c>
      <c r="X29" s="130">
        <v>830.92200000000003</v>
      </c>
      <c r="Y29" s="130">
        <v>243.15100000000001</v>
      </c>
      <c r="Z29" s="130">
        <v>587.77099999999996</v>
      </c>
      <c r="AA29" s="130">
        <v>237.137</v>
      </c>
      <c r="AB29" s="130">
        <v>0</v>
      </c>
      <c r="AC29" s="130">
        <v>237.137</v>
      </c>
      <c r="AD29" s="131"/>
    </row>
    <row r="30" spans="1:30" ht="20.100000000000001" customHeight="1" x14ac:dyDescent="0.3">
      <c r="A30" s="133">
        <v>2003</v>
      </c>
      <c r="B30" s="129" t="s">
        <v>121</v>
      </c>
      <c r="C30" s="130">
        <v>1785.461</v>
      </c>
      <c r="D30" s="130">
        <v>537.19299999999998</v>
      </c>
      <c r="E30" s="130">
        <v>1248.268</v>
      </c>
      <c r="F30" s="130">
        <v>46.026000000000003</v>
      </c>
      <c r="G30" s="130">
        <v>15.406000000000001</v>
      </c>
      <c r="H30" s="130">
        <v>30.62</v>
      </c>
      <c r="I30" s="130" t="s">
        <v>114</v>
      </c>
      <c r="J30" s="130" t="s">
        <v>114</v>
      </c>
      <c r="K30" s="130" t="s">
        <v>114</v>
      </c>
      <c r="L30" s="130" t="s">
        <v>114</v>
      </c>
      <c r="M30" s="130" t="s">
        <v>114</v>
      </c>
      <c r="N30" s="130" t="s">
        <v>114</v>
      </c>
      <c r="O30" s="130" t="s">
        <v>114</v>
      </c>
      <c r="P30" s="130" t="s">
        <v>114</v>
      </c>
      <c r="Q30" s="130" t="s">
        <v>114</v>
      </c>
      <c r="R30" s="130" t="s">
        <v>114</v>
      </c>
      <c r="S30" s="130" t="s">
        <v>114</v>
      </c>
      <c r="T30" s="130" t="s">
        <v>114</v>
      </c>
      <c r="U30" s="130">
        <v>1831.4870000000001</v>
      </c>
      <c r="V30" s="130">
        <v>552.59900000000005</v>
      </c>
      <c r="W30" s="130">
        <v>1278.8879999999999</v>
      </c>
      <c r="X30" s="130">
        <v>1134.846</v>
      </c>
      <c r="Y30" s="130">
        <v>240.39699999999999</v>
      </c>
      <c r="Z30" s="130">
        <v>894.44899999999996</v>
      </c>
      <c r="AA30" s="130">
        <v>247.501</v>
      </c>
      <c r="AB30" s="130">
        <v>0</v>
      </c>
      <c r="AC30" s="130">
        <v>247.501</v>
      </c>
      <c r="AD30" s="131"/>
    </row>
    <row r="31" spans="1:30" ht="20.100000000000001" customHeight="1" x14ac:dyDescent="0.3">
      <c r="A31" s="133">
        <v>2004</v>
      </c>
      <c r="B31" s="129" t="s">
        <v>118</v>
      </c>
      <c r="C31" s="130">
        <v>2023.8820000000001</v>
      </c>
      <c r="D31" s="130">
        <v>392.33800000000002</v>
      </c>
      <c r="E31" s="130">
        <v>1631.5440000000001</v>
      </c>
      <c r="F31" s="130">
        <v>0.13400000000000001</v>
      </c>
      <c r="G31" s="130">
        <v>344.99400000000003</v>
      </c>
      <c r="H31" s="130">
        <v>-344.86</v>
      </c>
      <c r="I31" s="130" t="s">
        <v>114</v>
      </c>
      <c r="J31" s="130" t="s">
        <v>114</v>
      </c>
      <c r="K31" s="130" t="s">
        <v>114</v>
      </c>
      <c r="L31" s="130" t="s">
        <v>114</v>
      </c>
      <c r="M31" s="130" t="s">
        <v>114</v>
      </c>
      <c r="N31" s="130" t="s">
        <v>114</v>
      </c>
      <c r="O31" s="130" t="s">
        <v>114</v>
      </c>
      <c r="P31" s="130" t="s">
        <v>114</v>
      </c>
      <c r="Q31" s="130" t="s">
        <v>114</v>
      </c>
      <c r="R31" s="130" t="s">
        <v>114</v>
      </c>
      <c r="S31" s="130" t="s">
        <v>114</v>
      </c>
      <c r="T31" s="130" t="s">
        <v>114</v>
      </c>
      <c r="U31" s="130">
        <v>2024.0160000000001</v>
      </c>
      <c r="V31" s="130">
        <v>737.33199999999999</v>
      </c>
      <c r="W31" s="130">
        <v>1286.684</v>
      </c>
      <c r="X31" s="130">
        <v>1582.425</v>
      </c>
      <c r="Y31" s="130">
        <v>203.773</v>
      </c>
      <c r="Z31" s="130">
        <v>1378.652</v>
      </c>
      <c r="AA31" s="130">
        <v>829.47699999999998</v>
      </c>
      <c r="AB31" s="130">
        <v>0</v>
      </c>
      <c r="AC31" s="130">
        <v>829.47699999999998</v>
      </c>
      <c r="AD31" s="131"/>
    </row>
    <row r="32" spans="1:30" ht="20.100000000000001" customHeight="1" x14ac:dyDescent="0.3">
      <c r="A32" s="133">
        <v>2004</v>
      </c>
      <c r="B32" s="129" t="s">
        <v>119</v>
      </c>
      <c r="C32" s="130">
        <v>2475.0479999999998</v>
      </c>
      <c r="D32" s="130">
        <v>146.399</v>
      </c>
      <c r="E32" s="130">
        <v>2328.6489999999999</v>
      </c>
      <c r="F32" s="130">
        <v>0.108</v>
      </c>
      <c r="G32" s="130">
        <v>407.88600000000002</v>
      </c>
      <c r="H32" s="130">
        <v>-407.77800000000002</v>
      </c>
      <c r="I32" s="130" t="s">
        <v>114</v>
      </c>
      <c r="J32" s="130" t="s">
        <v>114</v>
      </c>
      <c r="K32" s="130" t="s">
        <v>114</v>
      </c>
      <c r="L32" s="130" t="s">
        <v>114</v>
      </c>
      <c r="M32" s="130" t="s">
        <v>114</v>
      </c>
      <c r="N32" s="130" t="s">
        <v>114</v>
      </c>
      <c r="O32" s="130" t="s">
        <v>114</v>
      </c>
      <c r="P32" s="130" t="s">
        <v>114</v>
      </c>
      <c r="Q32" s="130" t="s">
        <v>114</v>
      </c>
      <c r="R32" s="130" t="s">
        <v>114</v>
      </c>
      <c r="S32" s="130" t="s">
        <v>114</v>
      </c>
      <c r="T32" s="130" t="s">
        <v>114</v>
      </c>
      <c r="U32" s="130">
        <v>2475.1559999999999</v>
      </c>
      <c r="V32" s="130">
        <v>554.28499999999997</v>
      </c>
      <c r="W32" s="130">
        <v>1920.8710000000001</v>
      </c>
      <c r="X32" s="130">
        <v>1294.1590000000001</v>
      </c>
      <c r="Y32" s="130">
        <v>276.96300000000002</v>
      </c>
      <c r="Z32" s="130">
        <v>1017.196</v>
      </c>
      <c r="AA32" s="130">
        <v>407.88600000000002</v>
      </c>
      <c r="AB32" s="130">
        <v>0</v>
      </c>
      <c r="AC32" s="130">
        <v>407.88600000000002</v>
      </c>
      <c r="AD32" s="131"/>
    </row>
    <row r="33" spans="1:30" ht="20.100000000000001" customHeight="1" x14ac:dyDescent="0.3">
      <c r="A33" s="133">
        <v>2004</v>
      </c>
      <c r="B33" s="129" t="s">
        <v>120</v>
      </c>
      <c r="C33" s="130">
        <v>2500.8069999999998</v>
      </c>
      <c r="D33" s="130">
        <v>19.638999999999999</v>
      </c>
      <c r="E33" s="130">
        <v>2481.1680000000001</v>
      </c>
      <c r="F33" s="130">
        <v>1E-3</v>
      </c>
      <c r="G33" s="130">
        <v>426.30599999999998</v>
      </c>
      <c r="H33" s="130">
        <v>-426.30500000000001</v>
      </c>
      <c r="I33" s="130" t="s">
        <v>114</v>
      </c>
      <c r="J33" s="130" t="s">
        <v>114</v>
      </c>
      <c r="K33" s="130" t="s">
        <v>114</v>
      </c>
      <c r="L33" s="130" t="s">
        <v>114</v>
      </c>
      <c r="M33" s="130" t="s">
        <v>114</v>
      </c>
      <c r="N33" s="130" t="s">
        <v>114</v>
      </c>
      <c r="O33" s="130" t="s">
        <v>114</v>
      </c>
      <c r="P33" s="130" t="s">
        <v>114</v>
      </c>
      <c r="Q33" s="130" t="s">
        <v>114</v>
      </c>
      <c r="R33" s="130" t="s">
        <v>114</v>
      </c>
      <c r="S33" s="130" t="s">
        <v>114</v>
      </c>
      <c r="T33" s="130" t="s">
        <v>114</v>
      </c>
      <c r="U33" s="130">
        <v>2500.808</v>
      </c>
      <c r="V33" s="130">
        <v>445.94499999999999</v>
      </c>
      <c r="W33" s="130">
        <v>2054.8629999999998</v>
      </c>
      <c r="X33" s="130">
        <v>1639.5540000000001</v>
      </c>
      <c r="Y33" s="130">
        <v>146.65600000000001</v>
      </c>
      <c r="Z33" s="130">
        <v>1492.8979999999999</v>
      </c>
      <c r="AA33" s="130">
        <v>736.17499999999995</v>
      </c>
      <c r="AB33" s="130">
        <v>0</v>
      </c>
      <c r="AC33" s="130">
        <v>736.17499999999995</v>
      </c>
      <c r="AD33" s="131"/>
    </row>
    <row r="34" spans="1:30" ht="20.100000000000001" customHeight="1" x14ac:dyDescent="0.3">
      <c r="A34" s="133">
        <v>2004</v>
      </c>
      <c r="B34" s="129" t="s">
        <v>121</v>
      </c>
      <c r="C34" s="130">
        <v>3027.2660000000001</v>
      </c>
      <c r="D34" s="130">
        <v>169.904</v>
      </c>
      <c r="E34" s="130">
        <v>2857.3620000000001</v>
      </c>
      <c r="F34" s="130">
        <v>7.5999999999999998E-2</v>
      </c>
      <c r="G34" s="130">
        <v>395.01900000000001</v>
      </c>
      <c r="H34" s="130">
        <v>-394.94299999999998</v>
      </c>
      <c r="I34" s="130" t="s">
        <v>114</v>
      </c>
      <c r="J34" s="130" t="s">
        <v>114</v>
      </c>
      <c r="K34" s="130" t="s">
        <v>114</v>
      </c>
      <c r="L34" s="130" t="s">
        <v>114</v>
      </c>
      <c r="M34" s="130" t="s">
        <v>114</v>
      </c>
      <c r="N34" s="130" t="s">
        <v>114</v>
      </c>
      <c r="O34" s="130" t="s">
        <v>114</v>
      </c>
      <c r="P34" s="130" t="s">
        <v>114</v>
      </c>
      <c r="Q34" s="130" t="s">
        <v>114</v>
      </c>
      <c r="R34" s="130" t="s">
        <v>114</v>
      </c>
      <c r="S34" s="130" t="s">
        <v>114</v>
      </c>
      <c r="T34" s="130" t="s">
        <v>114</v>
      </c>
      <c r="U34" s="130">
        <v>3027.3420000000001</v>
      </c>
      <c r="V34" s="130">
        <v>564.923</v>
      </c>
      <c r="W34" s="130">
        <v>2462.4189999999999</v>
      </c>
      <c r="X34" s="130">
        <v>2053.3789999999999</v>
      </c>
      <c r="Y34" s="130">
        <v>162.02199999999999</v>
      </c>
      <c r="Z34" s="130">
        <v>1891.357</v>
      </c>
      <c r="AA34" s="130">
        <v>819.54300000000001</v>
      </c>
      <c r="AB34" s="130">
        <v>0</v>
      </c>
      <c r="AC34" s="130">
        <v>819.54300000000001</v>
      </c>
      <c r="AD34" s="131"/>
    </row>
    <row r="35" spans="1:30" ht="20.100000000000001" customHeight="1" x14ac:dyDescent="0.3">
      <c r="A35" s="133">
        <v>2005</v>
      </c>
      <c r="B35" s="129" t="s">
        <v>118</v>
      </c>
      <c r="C35" s="130">
        <v>2298.808</v>
      </c>
      <c r="D35" s="130">
        <v>427.87</v>
      </c>
      <c r="E35" s="130">
        <v>1870.9380000000001</v>
      </c>
      <c r="F35" s="130">
        <v>0.26700000000000002</v>
      </c>
      <c r="G35" s="130">
        <v>471.68700000000001</v>
      </c>
      <c r="H35" s="130">
        <v>-471.42</v>
      </c>
      <c r="I35" s="130" t="s">
        <v>114</v>
      </c>
      <c r="J35" s="130" t="s">
        <v>114</v>
      </c>
      <c r="K35" s="130" t="s">
        <v>114</v>
      </c>
      <c r="L35" s="130" t="s">
        <v>114</v>
      </c>
      <c r="M35" s="130" t="s">
        <v>114</v>
      </c>
      <c r="N35" s="130" t="s">
        <v>114</v>
      </c>
      <c r="O35" s="130" t="s">
        <v>114</v>
      </c>
      <c r="P35" s="130" t="s">
        <v>114</v>
      </c>
      <c r="Q35" s="130" t="s">
        <v>114</v>
      </c>
      <c r="R35" s="130" t="s">
        <v>114</v>
      </c>
      <c r="S35" s="130" t="s">
        <v>114</v>
      </c>
      <c r="T35" s="130" t="s">
        <v>114</v>
      </c>
      <c r="U35" s="130">
        <v>2299.0749999999998</v>
      </c>
      <c r="V35" s="130">
        <v>899.55700000000002</v>
      </c>
      <c r="W35" s="130">
        <v>1399.518</v>
      </c>
      <c r="X35" s="130">
        <v>2040.355</v>
      </c>
      <c r="Y35" s="130">
        <v>85.76</v>
      </c>
      <c r="Z35" s="130">
        <v>1954.595</v>
      </c>
      <c r="AA35" s="130">
        <v>683.75300000000004</v>
      </c>
      <c r="AB35" s="130">
        <v>0</v>
      </c>
      <c r="AC35" s="130">
        <v>683.75300000000004</v>
      </c>
      <c r="AD35" s="131"/>
    </row>
    <row r="36" spans="1:30" ht="20.100000000000001" customHeight="1" x14ac:dyDescent="0.3">
      <c r="A36" s="133">
        <v>2005</v>
      </c>
      <c r="B36" s="129" t="s">
        <v>119</v>
      </c>
      <c r="C36" s="130">
        <v>2716.2280000000001</v>
      </c>
      <c r="D36" s="130">
        <v>152.01300000000001</v>
      </c>
      <c r="E36" s="130">
        <v>2564.2150000000001</v>
      </c>
      <c r="F36" s="130">
        <v>0.11799999999999999</v>
      </c>
      <c r="G36" s="130">
        <v>438.38200000000001</v>
      </c>
      <c r="H36" s="130">
        <v>-438.26400000000001</v>
      </c>
      <c r="I36" s="130" t="s">
        <v>114</v>
      </c>
      <c r="J36" s="130" t="s">
        <v>114</v>
      </c>
      <c r="K36" s="130" t="s">
        <v>114</v>
      </c>
      <c r="L36" s="130" t="s">
        <v>114</v>
      </c>
      <c r="M36" s="130" t="s">
        <v>114</v>
      </c>
      <c r="N36" s="130" t="s">
        <v>114</v>
      </c>
      <c r="O36" s="130" t="s">
        <v>114</v>
      </c>
      <c r="P36" s="130" t="s">
        <v>114</v>
      </c>
      <c r="Q36" s="130" t="s">
        <v>114</v>
      </c>
      <c r="R36" s="130" t="s">
        <v>114</v>
      </c>
      <c r="S36" s="130" t="s">
        <v>114</v>
      </c>
      <c r="T36" s="130" t="s">
        <v>114</v>
      </c>
      <c r="U36" s="130">
        <v>2716.346</v>
      </c>
      <c r="V36" s="130">
        <v>590.39499999999998</v>
      </c>
      <c r="W36" s="130">
        <v>2125.951</v>
      </c>
      <c r="X36" s="130">
        <v>1432.6</v>
      </c>
      <c r="Y36" s="130">
        <v>261.68799999999999</v>
      </c>
      <c r="Z36" s="130">
        <v>1170.912</v>
      </c>
      <c r="AA36" s="130">
        <v>352.81700000000001</v>
      </c>
      <c r="AB36" s="130">
        <v>7.0000000000000001E-3</v>
      </c>
      <c r="AC36" s="130">
        <v>352.81</v>
      </c>
      <c r="AD36" s="131"/>
    </row>
    <row r="37" spans="1:30" ht="20.100000000000001" customHeight="1" x14ac:dyDescent="0.3">
      <c r="A37" s="133">
        <v>2005</v>
      </c>
      <c r="B37" s="129" t="s">
        <v>120</v>
      </c>
      <c r="C37" s="130">
        <v>2734.3760000000002</v>
      </c>
      <c r="D37" s="130">
        <v>148.71899999999999</v>
      </c>
      <c r="E37" s="130">
        <v>2585.6570000000002</v>
      </c>
      <c r="F37" s="130">
        <v>3.0000000000000001E-3</v>
      </c>
      <c r="G37" s="130">
        <v>644.4</v>
      </c>
      <c r="H37" s="130">
        <v>-644.39700000000005</v>
      </c>
      <c r="I37" s="130" t="s">
        <v>114</v>
      </c>
      <c r="J37" s="130" t="s">
        <v>114</v>
      </c>
      <c r="K37" s="130" t="s">
        <v>114</v>
      </c>
      <c r="L37" s="130" t="s">
        <v>114</v>
      </c>
      <c r="M37" s="130" t="s">
        <v>114</v>
      </c>
      <c r="N37" s="130" t="s">
        <v>114</v>
      </c>
      <c r="O37" s="130" t="s">
        <v>114</v>
      </c>
      <c r="P37" s="130" t="s">
        <v>114</v>
      </c>
      <c r="Q37" s="130" t="s">
        <v>114</v>
      </c>
      <c r="R37" s="130" t="s">
        <v>114</v>
      </c>
      <c r="S37" s="130" t="s">
        <v>114</v>
      </c>
      <c r="T37" s="130" t="s">
        <v>114</v>
      </c>
      <c r="U37" s="130">
        <v>2734.3789999999999</v>
      </c>
      <c r="V37" s="130">
        <v>793.11900000000003</v>
      </c>
      <c r="W37" s="130">
        <v>1941.26</v>
      </c>
      <c r="X37" s="130">
        <v>817.005</v>
      </c>
      <c r="Y37" s="130">
        <v>630.53700000000003</v>
      </c>
      <c r="Z37" s="130">
        <v>186.46799999999999</v>
      </c>
      <c r="AA37" s="130">
        <v>237.61099999999999</v>
      </c>
      <c r="AB37" s="130">
        <v>0.16600000000000001</v>
      </c>
      <c r="AC37" s="130">
        <v>237.44499999999999</v>
      </c>
      <c r="AD37" s="131"/>
    </row>
    <row r="38" spans="1:30" ht="20.100000000000001" customHeight="1" x14ac:dyDescent="0.3">
      <c r="A38" s="133">
        <v>2005</v>
      </c>
      <c r="B38" s="129" t="s">
        <v>121</v>
      </c>
      <c r="C38" s="130">
        <v>3409.5169999999998</v>
      </c>
      <c r="D38" s="130">
        <v>36.417999999999999</v>
      </c>
      <c r="E38" s="130">
        <v>3373.0990000000002</v>
      </c>
      <c r="F38" s="130">
        <v>0.748</v>
      </c>
      <c r="G38" s="130">
        <v>519.69000000000005</v>
      </c>
      <c r="H38" s="130">
        <v>-518.94200000000001</v>
      </c>
      <c r="I38" s="130" t="s">
        <v>114</v>
      </c>
      <c r="J38" s="130" t="s">
        <v>114</v>
      </c>
      <c r="K38" s="130" t="s">
        <v>114</v>
      </c>
      <c r="L38" s="130" t="s">
        <v>114</v>
      </c>
      <c r="M38" s="130" t="s">
        <v>114</v>
      </c>
      <c r="N38" s="130" t="s">
        <v>114</v>
      </c>
      <c r="O38" s="130" t="s">
        <v>114</v>
      </c>
      <c r="P38" s="130" t="s">
        <v>114</v>
      </c>
      <c r="Q38" s="130" t="s">
        <v>114</v>
      </c>
      <c r="R38" s="130" t="s">
        <v>114</v>
      </c>
      <c r="S38" s="130" t="s">
        <v>114</v>
      </c>
      <c r="T38" s="130" t="s">
        <v>114</v>
      </c>
      <c r="U38" s="130">
        <v>3410.2649999999999</v>
      </c>
      <c r="V38" s="130">
        <v>556.10799999999995</v>
      </c>
      <c r="W38" s="130">
        <v>2854.1570000000002</v>
      </c>
      <c r="X38" s="130">
        <v>2327.8739999999998</v>
      </c>
      <c r="Y38" s="130">
        <v>11.923999999999999</v>
      </c>
      <c r="Z38" s="130">
        <v>2315.9499999999998</v>
      </c>
      <c r="AA38" s="130">
        <v>412.839</v>
      </c>
      <c r="AB38" s="130">
        <v>0</v>
      </c>
      <c r="AC38" s="130">
        <v>412.839</v>
      </c>
      <c r="AD38" s="131"/>
    </row>
    <row r="39" spans="1:30" ht="20.100000000000001" customHeight="1" x14ac:dyDescent="0.3">
      <c r="A39" s="133">
        <v>2006</v>
      </c>
      <c r="B39" s="129" t="s">
        <v>118</v>
      </c>
      <c r="C39" s="130">
        <v>2619.2453</v>
      </c>
      <c r="D39" s="130">
        <v>312.43</v>
      </c>
      <c r="E39" s="130">
        <v>2306.8153000000002</v>
      </c>
      <c r="F39" s="130">
        <v>2.4700000000000002</v>
      </c>
      <c r="G39" s="130">
        <v>472.18799999999999</v>
      </c>
      <c r="H39" s="130">
        <v>-469.71800000000002</v>
      </c>
      <c r="I39" s="130" t="s">
        <v>114</v>
      </c>
      <c r="J39" s="130" t="s">
        <v>114</v>
      </c>
      <c r="K39" s="130" t="s">
        <v>114</v>
      </c>
      <c r="L39" s="130" t="s">
        <v>114</v>
      </c>
      <c r="M39" s="130" t="s">
        <v>114</v>
      </c>
      <c r="N39" s="130" t="s">
        <v>114</v>
      </c>
      <c r="O39" s="130" t="s">
        <v>114</v>
      </c>
      <c r="P39" s="130" t="s">
        <v>114</v>
      </c>
      <c r="Q39" s="130" t="s">
        <v>114</v>
      </c>
      <c r="R39" s="130" t="s">
        <v>114</v>
      </c>
      <c r="S39" s="130" t="s">
        <v>114</v>
      </c>
      <c r="T39" s="130" t="s">
        <v>114</v>
      </c>
      <c r="U39" s="130">
        <v>2621.7152999999998</v>
      </c>
      <c r="V39" s="130">
        <v>784.61800000000005</v>
      </c>
      <c r="W39" s="130">
        <v>1837.0972999999999</v>
      </c>
      <c r="X39" s="130">
        <v>2509.297</v>
      </c>
      <c r="Y39" s="130">
        <v>12.741</v>
      </c>
      <c r="Z39" s="130">
        <v>2496.556</v>
      </c>
      <c r="AA39" s="130">
        <v>285.61</v>
      </c>
      <c r="AB39" s="130">
        <v>0</v>
      </c>
      <c r="AC39" s="130">
        <v>285.61</v>
      </c>
      <c r="AD39" s="131"/>
    </row>
    <row r="40" spans="1:30" ht="20.100000000000001" customHeight="1" x14ac:dyDescent="0.3">
      <c r="A40" s="133">
        <v>2006</v>
      </c>
      <c r="B40" s="129" t="s">
        <v>119</v>
      </c>
      <c r="C40" s="130">
        <v>3302.0230000000001</v>
      </c>
      <c r="D40" s="130">
        <v>44.607999999999997</v>
      </c>
      <c r="E40" s="130">
        <v>3257.415</v>
      </c>
      <c r="F40" s="130">
        <v>5.6820000000000004</v>
      </c>
      <c r="G40" s="130">
        <v>398.45699999999999</v>
      </c>
      <c r="H40" s="130">
        <v>-392.77499999999998</v>
      </c>
      <c r="I40" s="130" t="s">
        <v>114</v>
      </c>
      <c r="J40" s="130" t="s">
        <v>114</v>
      </c>
      <c r="K40" s="130" t="s">
        <v>114</v>
      </c>
      <c r="L40" s="130" t="s">
        <v>114</v>
      </c>
      <c r="M40" s="130" t="s">
        <v>114</v>
      </c>
      <c r="N40" s="130" t="s">
        <v>114</v>
      </c>
      <c r="O40" s="130" t="s">
        <v>114</v>
      </c>
      <c r="P40" s="130" t="s">
        <v>114</v>
      </c>
      <c r="Q40" s="130" t="s">
        <v>114</v>
      </c>
      <c r="R40" s="130" t="s">
        <v>114</v>
      </c>
      <c r="S40" s="130" t="s">
        <v>114</v>
      </c>
      <c r="T40" s="130" t="s">
        <v>114</v>
      </c>
      <c r="U40" s="130">
        <v>3307.7049999999999</v>
      </c>
      <c r="V40" s="130">
        <v>443.065</v>
      </c>
      <c r="W40" s="130">
        <v>2864.64</v>
      </c>
      <c r="X40" s="130">
        <v>2231.7179999999998</v>
      </c>
      <c r="Y40" s="130">
        <v>51.241999999999997</v>
      </c>
      <c r="Z40" s="130">
        <v>2180.4760000000001</v>
      </c>
      <c r="AA40" s="130">
        <v>255.39400000000001</v>
      </c>
      <c r="AB40" s="130">
        <v>20.332000000000001</v>
      </c>
      <c r="AC40" s="130">
        <v>235.06200000000001</v>
      </c>
      <c r="AD40" s="131"/>
    </row>
    <row r="41" spans="1:30" ht="20.100000000000001" customHeight="1" x14ac:dyDescent="0.3">
      <c r="A41" s="133">
        <v>2006</v>
      </c>
      <c r="B41" s="129" t="s">
        <v>120</v>
      </c>
      <c r="C41" s="130">
        <v>2268.605</v>
      </c>
      <c r="D41" s="130">
        <v>152.809</v>
      </c>
      <c r="E41" s="130">
        <v>2115.7959999999998</v>
      </c>
      <c r="F41" s="130">
        <v>1.4690000000000001</v>
      </c>
      <c r="G41" s="130">
        <v>494.72199999999998</v>
      </c>
      <c r="H41" s="130">
        <v>-493.25299999999999</v>
      </c>
      <c r="I41" s="130" t="s">
        <v>114</v>
      </c>
      <c r="J41" s="130" t="s">
        <v>114</v>
      </c>
      <c r="K41" s="130" t="s">
        <v>114</v>
      </c>
      <c r="L41" s="130" t="s">
        <v>114</v>
      </c>
      <c r="M41" s="130" t="s">
        <v>114</v>
      </c>
      <c r="N41" s="130" t="s">
        <v>114</v>
      </c>
      <c r="O41" s="130" t="s">
        <v>114</v>
      </c>
      <c r="P41" s="130" t="s">
        <v>114</v>
      </c>
      <c r="Q41" s="130" t="s">
        <v>114</v>
      </c>
      <c r="R41" s="130" t="s">
        <v>114</v>
      </c>
      <c r="S41" s="130" t="s">
        <v>114</v>
      </c>
      <c r="T41" s="130" t="s">
        <v>114</v>
      </c>
      <c r="U41" s="130">
        <v>2270.0740000000001</v>
      </c>
      <c r="V41" s="130">
        <v>647.53099999999995</v>
      </c>
      <c r="W41" s="130">
        <v>1622.5429999999999</v>
      </c>
      <c r="X41" s="130">
        <v>2509.6109999999999</v>
      </c>
      <c r="Y41" s="130">
        <v>90.81</v>
      </c>
      <c r="Z41" s="130">
        <v>2418.8009999999999</v>
      </c>
      <c r="AA41" s="130">
        <v>176.38200000000001</v>
      </c>
      <c r="AB41" s="130">
        <v>12.228</v>
      </c>
      <c r="AC41" s="130">
        <v>164.154</v>
      </c>
      <c r="AD41" s="131"/>
    </row>
    <row r="42" spans="1:30" ht="20.100000000000001" customHeight="1" x14ac:dyDescent="0.3">
      <c r="A42" s="133">
        <v>2006</v>
      </c>
      <c r="B42" s="129" t="s">
        <v>121</v>
      </c>
      <c r="C42" s="130">
        <v>2402.328</v>
      </c>
      <c r="D42" s="130">
        <v>351.49200000000002</v>
      </c>
      <c r="E42" s="130">
        <v>2050.8359999999998</v>
      </c>
      <c r="F42" s="130">
        <v>0.311</v>
      </c>
      <c r="G42" s="130">
        <v>422.57400000000001</v>
      </c>
      <c r="H42" s="130">
        <v>-422.26299999999998</v>
      </c>
      <c r="I42" s="130" t="s">
        <v>114</v>
      </c>
      <c r="J42" s="130" t="s">
        <v>114</v>
      </c>
      <c r="K42" s="130" t="s">
        <v>114</v>
      </c>
      <c r="L42" s="130" t="s">
        <v>114</v>
      </c>
      <c r="M42" s="130" t="s">
        <v>114</v>
      </c>
      <c r="N42" s="130" t="s">
        <v>114</v>
      </c>
      <c r="O42" s="130" t="s">
        <v>114</v>
      </c>
      <c r="P42" s="130" t="s">
        <v>114</v>
      </c>
      <c r="Q42" s="130" t="s">
        <v>114</v>
      </c>
      <c r="R42" s="130" t="s">
        <v>114</v>
      </c>
      <c r="S42" s="130" t="s">
        <v>114</v>
      </c>
      <c r="T42" s="130" t="s">
        <v>114</v>
      </c>
      <c r="U42" s="130">
        <v>2402.6390000000001</v>
      </c>
      <c r="V42" s="130">
        <v>774.06600000000003</v>
      </c>
      <c r="W42" s="130">
        <v>1628.5730000000001</v>
      </c>
      <c r="X42" s="130">
        <v>2943.424</v>
      </c>
      <c r="Y42" s="130">
        <v>3.4649999999999999</v>
      </c>
      <c r="Z42" s="130">
        <v>2939.9589999999998</v>
      </c>
      <c r="AA42" s="130">
        <v>223.626</v>
      </c>
      <c r="AB42" s="130">
        <v>3.1309999999999998</v>
      </c>
      <c r="AC42" s="130">
        <v>220.495</v>
      </c>
      <c r="AD42" s="131"/>
    </row>
    <row r="43" spans="1:30" ht="20.100000000000001" customHeight="1" x14ac:dyDescent="0.3">
      <c r="A43" s="129">
        <v>2007</v>
      </c>
      <c r="B43" s="129" t="s">
        <v>118</v>
      </c>
      <c r="C43" s="130">
        <v>1933.2929999999999</v>
      </c>
      <c r="D43" s="130">
        <v>563.28099999999995</v>
      </c>
      <c r="E43" s="130">
        <v>1370.0119999999999</v>
      </c>
      <c r="F43" s="130">
        <v>7.0839999999999996</v>
      </c>
      <c r="G43" s="130">
        <v>255.90299999999999</v>
      </c>
      <c r="H43" s="130">
        <v>-248.81899999999999</v>
      </c>
      <c r="I43" s="130" t="s">
        <v>114</v>
      </c>
      <c r="J43" s="130" t="s">
        <v>114</v>
      </c>
      <c r="K43" s="130" t="s">
        <v>114</v>
      </c>
      <c r="L43" s="130" t="s">
        <v>114</v>
      </c>
      <c r="M43" s="130" t="s">
        <v>114</v>
      </c>
      <c r="N43" s="130" t="s">
        <v>114</v>
      </c>
      <c r="O43" s="130" t="s">
        <v>114</v>
      </c>
      <c r="P43" s="130" t="s">
        <v>114</v>
      </c>
      <c r="Q43" s="130" t="s">
        <v>114</v>
      </c>
      <c r="R43" s="130" t="s">
        <v>114</v>
      </c>
      <c r="S43" s="130" t="s">
        <v>114</v>
      </c>
      <c r="T43" s="130" t="s">
        <v>114</v>
      </c>
      <c r="U43" s="130">
        <v>1940.377</v>
      </c>
      <c r="V43" s="130">
        <v>819.18399999999997</v>
      </c>
      <c r="W43" s="130">
        <v>1121.193</v>
      </c>
      <c r="X43" s="130">
        <v>1291.3900000000001</v>
      </c>
      <c r="Y43" s="130">
        <v>419.32799999999997</v>
      </c>
      <c r="Z43" s="130">
        <v>872.06200000000001</v>
      </c>
      <c r="AA43" s="130">
        <v>562.47379999999998</v>
      </c>
      <c r="AB43" s="130">
        <v>1.9745999999999999</v>
      </c>
      <c r="AC43" s="130">
        <v>560.49919999999997</v>
      </c>
      <c r="AD43" s="131"/>
    </row>
    <row r="44" spans="1:30" ht="20.100000000000001" customHeight="1" x14ac:dyDescent="0.3">
      <c r="A44" s="129">
        <v>2007</v>
      </c>
      <c r="B44" s="129" t="s">
        <v>119</v>
      </c>
      <c r="C44" s="130">
        <v>1932.8689999999999</v>
      </c>
      <c r="D44" s="130">
        <v>443.59500000000003</v>
      </c>
      <c r="E44" s="130">
        <v>1489.2739999999999</v>
      </c>
      <c r="F44" s="130">
        <v>0.123</v>
      </c>
      <c r="G44" s="130">
        <v>599.44600000000003</v>
      </c>
      <c r="H44" s="130">
        <v>-599.32299999999998</v>
      </c>
      <c r="I44" s="130" t="s">
        <v>114</v>
      </c>
      <c r="J44" s="130" t="s">
        <v>114</v>
      </c>
      <c r="K44" s="130" t="s">
        <v>114</v>
      </c>
      <c r="L44" s="130" t="s">
        <v>114</v>
      </c>
      <c r="M44" s="130" t="s">
        <v>114</v>
      </c>
      <c r="N44" s="130" t="s">
        <v>114</v>
      </c>
      <c r="O44" s="130" t="s">
        <v>114</v>
      </c>
      <c r="P44" s="130" t="s">
        <v>114</v>
      </c>
      <c r="Q44" s="130" t="s">
        <v>114</v>
      </c>
      <c r="R44" s="130" t="s">
        <v>114</v>
      </c>
      <c r="S44" s="130" t="s">
        <v>114</v>
      </c>
      <c r="T44" s="130" t="s">
        <v>114</v>
      </c>
      <c r="U44" s="130">
        <v>1932.992</v>
      </c>
      <c r="V44" s="130">
        <v>1043.0409999999999</v>
      </c>
      <c r="W44" s="130">
        <v>889.95100000000002</v>
      </c>
      <c r="X44" s="130">
        <v>2157.721</v>
      </c>
      <c r="Y44" s="130">
        <v>67.424000000000007</v>
      </c>
      <c r="Z44" s="130">
        <v>2090.297</v>
      </c>
      <c r="AA44" s="130">
        <v>442.43270000000001</v>
      </c>
      <c r="AB44" s="130">
        <v>9.5000000000000001E-2</v>
      </c>
      <c r="AC44" s="130">
        <v>442.33780000000002</v>
      </c>
      <c r="AD44" s="131"/>
    </row>
    <row r="45" spans="1:30" ht="20.100000000000001" customHeight="1" x14ac:dyDescent="0.3">
      <c r="A45" s="129">
        <v>2007</v>
      </c>
      <c r="B45" s="129" t="s">
        <v>120</v>
      </c>
      <c r="C45" s="130">
        <v>3129.5340000000001</v>
      </c>
      <c r="D45" s="130">
        <v>21.213000000000001</v>
      </c>
      <c r="E45" s="130">
        <v>3108.3209999999999</v>
      </c>
      <c r="F45" s="130">
        <v>1.613</v>
      </c>
      <c r="G45" s="130">
        <v>445.47899999999998</v>
      </c>
      <c r="H45" s="130">
        <v>-443.86599999999999</v>
      </c>
      <c r="I45" s="130" t="s">
        <v>114</v>
      </c>
      <c r="J45" s="130" t="s">
        <v>114</v>
      </c>
      <c r="K45" s="130" t="s">
        <v>114</v>
      </c>
      <c r="L45" s="130" t="s">
        <v>114</v>
      </c>
      <c r="M45" s="130" t="s">
        <v>114</v>
      </c>
      <c r="N45" s="130" t="s">
        <v>114</v>
      </c>
      <c r="O45" s="130" t="s">
        <v>114</v>
      </c>
      <c r="P45" s="130" t="s">
        <v>114</v>
      </c>
      <c r="Q45" s="130" t="s">
        <v>114</v>
      </c>
      <c r="R45" s="130" t="s">
        <v>114</v>
      </c>
      <c r="S45" s="130" t="s">
        <v>114</v>
      </c>
      <c r="T45" s="130" t="s">
        <v>114</v>
      </c>
      <c r="U45" s="130">
        <v>3131.1469999999999</v>
      </c>
      <c r="V45" s="130">
        <v>466.69200000000001</v>
      </c>
      <c r="W45" s="130">
        <v>2664.4549999999999</v>
      </c>
      <c r="X45" s="130">
        <v>1365.5450000000001</v>
      </c>
      <c r="Y45" s="130">
        <v>160.065</v>
      </c>
      <c r="Z45" s="130">
        <v>1205.48</v>
      </c>
      <c r="AA45" s="130">
        <v>426.92939999999999</v>
      </c>
      <c r="AB45" s="130">
        <v>0</v>
      </c>
      <c r="AC45" s="130">
        <v>426.92939999999999</v>
      </c>
      <c r="AD45" s="131"/>
    </row>
    <row r="46" spans="1:30" ht="20.100000000000001" customHeight="1" x14ac:dyDescent="0.3">
      <c r="A46" s="129">
        <v>2007</v>
      </c>
      <c r="B46" s="129" t="s">
        <v>121</v>
      </c>
      <c r="C46" s="130">
        <v>1566.4380000000001</v>
      </c>
      <c r="D46" s="130">
        <v>988.33100000000002</v>
      </c>
      <c r="E46" s="130">
        <v>578.10699999999997</v>
      </c>
      <c r="F46" s="130">
        <v>44.451000000000001</v>
      </c>
      <c r="G46" s="130">
        <v>81.156999999999996</v>
      </c>
      <c r="H46" s="130">
        <v>-36.706000000000003</v>
      </c>
      <c r="I46" s="130" t="s">
        <v>114</v>
      </c>
      <c r="J46" s="130" t="s">
        <v>114</v>
      </c>
      <c r="K46" s="130" t="s">
        <v>114</v>
      </c>
      <c r="L46" s="130" t="s">
        <v>114</v>
      </c>
      <c r="M46" s="130" t="s">
        <v>114</v>
      </c>
      <c r="N46" s="130" t="s">
        <v>114</v>
      </c>
      <c r="O46" s="130" t="s">
        <v>114</v>
      </c>
      <c r="P46" s="130" t="s">
        <v>114</v>
      </c>
      <c r="Q46" s="130" t="s">
        <v>114</v>
      </c>
      <c r="R46" s="130" t="s">
        <v>114</v>
      </c>
      <c r="S46" s="130" t="s">
        <v>114</v>
      </c>
      <c r="T46" s="130" t="s">
        <v>114</v>
      </c>
      <c r="U46" s="130">
        <v>1610.8889999999999</v>
      </c>
      <c r="V46" s="130">
        <v>1069.4880000000001</v>
      </c>
      <c r="W46" s="130">
        <v>541.40099999999995</v>
      </c>
      <c r="X46" s="130">
        <v>1847.5930000000001</v>
      </c>
      <c r="Y46" s="130">
        <v>381.35</v>
      </c>
      <c r="Z46" s="130">
        <v>1466.2429999999999</v>
      </c>
      <c r="AA46" s="130">
        <v>297.93220000000002</v>
      </c>
      <c r="AB46" s="130">
        <v>0.155</v>
      </c>
      <c r="AC46" s="130">
        <v>297.77710000000002</v>
      </c>
      <c r="AD46" s="131"/>
    </row>
    <row r="47" spans="1:30" ht="20.100000000000001" customHeight="1" x14ac:dyDescent="0.3">
      <c r="A47" s="129">
        <v>2008</v>
      </c>
      <c r="B47" s="129" t="s">
        <v>118</v>
      </c>
      <c r="C47" s="130">
        <v>2676.6552000000001</v>
      </c>
      <c r="D47" s="130">
        <v>178.30549999999999</v>
      </c>
      <c r="E47" s="130">
        <v>2498.3497000000002</v>
      </c>
      <c r="F47" s="130">
        <v>28.863099999999999</v>
      </c>
      <c r="G47" s="130">
        <v>112.02719999999999</v>
      </c>
      <c r="H47" s="130">
        <v>-83.164100000000005</v>
      </c>
      <c r="I47" s="130" t="s">
        <v>114</v>
      </c>
      <c r="J47" s="130" t="s">
        <v>114</v>
      </c>
      <c r="K47" s="130" t="s">
        <v>114</v>
      </c>
      <c r="L47" s="130" t="s">
        <v>114</v>
      </c>
      <c r="M47" s="130" t="s">
        <v>114</v>
      </c>
      <c r="N47" s="130" t="s">
        <v>114</v>
      </c>
      <c r="O47" s="130" t="s">
        <v>114</v>
      </c>
      <c r="P47" s="130" t="s">
        <v>114</v>
      </c>
      <c r="Q47" s="130" t="s">
        <v>114</v>
      </c>
      <c r="R47" s="130" t="s">
        <v>114</v>
      </c>
      <c r="S47" s="130" t="s">
        <v>114</v>
      </c>
      <c r="T47" s="130" t="s">
        <v>114</v>
      </c>
      <c r="U47" s="130">
        <v>2705.5183000000002</v>
      </c>
      <c r="V47" s="130">
        <v>290.33269999999999</v>
      </c>
      <c r="W47" s="130">
        <v>2415.1855999999998</v>
      </c>
      <c r="X47" s="130">
        <v>1927.316</v>
      </c>
      <c r="Y47" s="130">
        <v>34.271999999999998</v>
      </c>
      <c r="Z47" s="130">
        <v>1893.0440000000001</v>
      </c>
      <c r="AA47" s="130">
        <v>325.59730000000002</v>
      </c>
      <c r="AB47" s="130">
        <v>0</v>
      </c>
      <c r="AC47" s="130">
        <v>325.59730000000002</v>
      </c>
      <c r="AD47" s="131"/>
    </row>
    <row r="48" spans="1:30" ht="20.100000000000001" customHeight="1" x14ac:dyDescent="0.3">
      <c r="A48" s="129">
        <v>2008</v>
      </c>
      <c r="B48" s="129" t="s">
        <v>119</v>
      </c>
      <c r="C48" s="130">
        <v>3709.1983</v>
      </c>
      <c r="D48" s="130">
        <v>51.934899999999999</v>
      </c>
      <c r="E48" s="130">
        <v>3657.2633000000001</v>
      </c>
      <c r="F48" s="130">
        <v>25.895700000000001</v>
      </c>
      <c r="G48" s="130">
        <v>124.10980000000001</v>
      </c>
      <c r="H48" s="130">
        <v>-98.214100000000002</v>
      </c>
      <c r="I48" s="130" t="s">
        <v>114</v>
      </c>
      <c r="J48" s="130" t="s">
        <v>114</v>
      </c>
      <c r="K48" s="130" t="s">
        <v>114</v>
      </c>
      <c r="L48" s="130" t="s">
        <v>114</v>
      </c>
      <c r="M48" s="130" t="s">
        <v>114</v>
      </c>
      <c r="N48" s="130" t="s">
        <v>114</v>
      </c>
      <c r="O48" s="130" t="s">
        <v>114</v>
      </c>
      <c r="P48" s="130" t="s">
        <v>114</v>
      </c>
      <c r="Q48" s="130" t="s">
        <v>114</v>
      </c>
      <c r="R48" s="130" t="s">
        <v>114</v>
      </c>
      <c r="S48" s="130" t="s">
        <v>114</v>
      </c>
      <c r="T48" s="130" t="s">
        <v>114</v>
      </c>
      <c r="U48" s="130">
        <v>3735.0938999999998</v>
      </c>
      <c r="V48" s="130">
        <v>176.04470000000001</v>
      </c>
      <c r="W48" s="130">
        <v>3559.0491999999999</v>
      </c>
      <c r="X48" s="130">
        <v>1261.7070000000001</v>
      </c>
      <c r="Y48" s="130">
        <v>97.075999999999993</v>
      </c>
      <c r="Z48" s="130">
        <v>1164.6310000000001</v>
      </c>
      <c r="AA48" s="130">
        <v>214.6001</v>
      </c>
      <c r="AB48" s="130">
        <v>2.8780000000000001</v>
      </c>
      <c r="AC48" s="130">
        <v>211.72219999999999</v>
      </c>
      <c r="AD48" s="131"/>
    </row>
    <row r="49" spans="1:30" ht="20.100000000000001" customHeight="1" x14ac:dyDescent="0.3">
      <c r="A49" s="129">
        <v>2008</v>
      </c>
      <c r="B49" s="129" t="s">
        <v>120</v>
      </c>
      <c r="C49" s="130">
        <v>3789.28</v>
      </c>
      <c r="D49" s="130">
        <v>0.45569999999999999</v>
      </c>
      <c r="E49" s="130">
        <v>3788.8243000000002</v>
      </c>
      <c r="F49" s="130">
        <v>15.0494</v>
      </c>
      <c r="G49" s="130">
        <v>87.565100000000001</v>
      </c>
      <c r="H49" s="130">
        <v>-72.515699999999995</v>
      </c>
      <c r="I49" s="130" t="s">
        <v>114</v>
      </c>
      <c r="J49" s="130" t="s">
        <v>114</v>
      </c>
      <c r="K49" s="130" t="s">
        <v>114</v>
      </c>
      <c r="L49" s="130" t="s">
        <v>114</v>
      </c>
      <c r="M49" s="130" t="s">
        <v>114</v>
      </c>
      <c r="N49" s="130" t="s">
        <v>114</v>
      </c>
      <c r="O49" s="130" t="s">
        <v>114</v>
      </c>
      <c r="P49" s="130" t="s">
        <v>114</v>
      </c>
      <c r="Q49" s="130" t="s">
        <v>114</v>
      </c>
      <c r="R49" s="130" t="s">
        <v>114</v>
      </c>
      <c r="S49" s="130" t="s">
        <v>114</v>
      </c>
      <c r="T49" s="130" t="s">
        <v>114</v>
      </c>
      <c r="U49" s="130">
        <v>3804.3294000000001</v>
      </c>
      <c r="V49" s="130">
        <v>88.020799999999994</v>
      </c>
      <c r="W49" s="130">
        <v>3716.3085999999998</v>
      </c>
      <c r="X49" s="130">
        <v>2866.9879999999998</v>
      </c>
      <c r="Y49" s="130">
        <v>3.3050000000000002</v>
      </c>
      <c r="Z49" s="130">
        <v>2863.683</v>
      </c>
      <c r="AA49" s="130">
        <v>35.419899999999998</v>
      </c>
      <c r="AB49" s="130">
        <v>101.11969999999999</v>
      </c>
      <c r="AC49" s="130">
        <v>-65.699700000000007</v>
      </c>
      <c r="AD49" s="131"/>
    </row>
    <row r="50" spans="1:30" ht="20.100000000000001" customHeight="1" x14ac:dyDescent="0.3">
      <c r="A50" s="129">
        <v>2008</v>
      </c>
      <c r="B50" s="129" t="s">
        <v>121</v>
      </c>
      <c r="C50" s="130">
        <v>1966.9933000000001</v>
      </c>
      <c r="D50" s="130">
        <v>667.55319999999995</v>
      </c>
      <c r="E50" s="130">
        <v>1299.4401</v>
      </c>
      <c r="F50" s="130">
        <v>81.749899999999997</v>
      </c>
      <c r="G50" s="130">
        <v>49.6248</v>
      </c>
      <c r="H50" s="130">
        <v>32.125100000000003</v>
      </c>
      <c r="I50" s="130" t="s">
        <v>114</v>
      </c>
      <c r="J50" s="130" t="s">
        <v>114</v>
      </c>
      <c r="K50" s="130" t="s">
        <v>114</v>
      </c>
      <c r="L50" s="130" t="s">
        <v>114</v>
      </c>
      <c r="M50" s="130" t="s">
        <v>114</v>
      </c>
      <c r="N50" s="130" t="s">
        <v>114</v>
      </c>
      <c r="O50" s="130" t="s">
        <v>114</v>
      </c>
      <c r="P50" s="130" t="s">
        <v>114</v>
      </c>
      <c r="Q50" s="130" t="s">
        <v>114</v>
      </c>
      <c r="R50" s="130" t="s">
        <v>114</v>
      </c>
      <c r="S50" s="130" t="s">
        <v>114</v>
      </c>
      <c r="T50" s="130" t="s">
        <v>114</v>
      </c>
      <c r="U50" s="130">
        <v>2048.7431999999999</v>
      </c>
      <c r="V50" s="130">
        <v>717.178</v>
      </c>
      <c r="W50" s="130">
        <v>1331.5652</v>
      </c>
      <c r="X50" s="130">
        <v>2695.7159999999999</v>
      </c>
      <c r="Y50" s="130">
        <v>172.733</v>
      </c>
      <c r="Z50" s="130">
        <v>2522.9830000000002</v>
      </c>
      <c r="AA50" s="130">
        <v>124.52549999999999</v>
      </c>
      <c r="AB50" s="130">
        <v>51.251300000000001</v>
      </c>
      <c r="AC50" s="130">
        <v>73.274199999999993</v>
      </c>
      <c r="AD50" s="131"/>
    </row>
    <row r="51" spans="1:30" ht="20.100000000000001" customHeight="1" x14ac:dyDescent="0.3">
      <c r="A51" s="129">
        <v>2009</v>
      </c>
      <c r="B51" s="129" t="s">
        <v>118</v>
      </c>
      <c r="C51" s="130">
        <v>1363.8856000000001</v>
      </c>
      <c r="D51" s="130">
        <v>740.5385</v>
      </c>
      <c r="E51" s="130">
        <v>623.34709999999995</v>
      </c>
      <c r="F51" s="130">
        <v>38.298200000000001</v>
      </c>
      <c r="G51" s="130">
        <v>95.924000000000007</v>
      </c>
      <c r="H51" s="130">
        <v>-57.625799999999998</v>
      </c>
      <c r="I51" s="130" t="s">
        <v>114</v>
      </c>
      <c r="J51" s="130" t="s">
        <v>114</v>
      </c>
      <c r="K51" s="130" t="s">
        <v>114</v>
      </c>
      <c r="L51" s="130" t="s">
        <v>114</v>
      </c>
      <c r="M51" s="130" t="s">
        <v>114</v>
      </c>
      <c r="N51" s="130" t="s">
        <v>114</v>
      </c>
      <c r="O51" s="130" t="s">
        <v>114</v>
      </c>
      <c r="P51" s="130" t="s">
        <v>114</v>
      </c>
      <c r="Q51" s="130" t="s">
        <v>114</v>
      </c>
      <c r="R51" s="130" t="s">
        <v>114</v>
      </c>
      <c r="S51" s="130" t="s">
        <v>114</v>
      </c>
      <c r="T51" s="130" t="s">
        <v>114</v>
      </c>
      <c r="U51" s="130">
        <v>1402.1838</v>
      </c>
      <c r="V51" s="130">
        <v>836.46249999999998</v>
      </c>
      <c r="W51" s="130">
        <v>565.72130000000004</v>
      </c>
      <c r="X51" s="130">
        <v>4116.9549999999999</v>
      </c>
      <c r="Y51" s="130">
        <v>2.7010000000000001</v>
      </c>
      <c r="Z51" s="130">
        <v>4114.2539999999999</v>
      </c>
      <c r="AA51" s="130">
        <v>398.15870000000001</v>
      </c>
      <c r="AB51" s="130">
        <v>9.0327999999999999</v>
      </c>
      <c r="AC51" s="130">
        <v>389.1259</v>
      </c>
      <c r="AD51" s="131"/>
    </row>
    <row r="52" spans="1:30" ht="20.100000000000001" customHeight="1" x14ac:dyDescent="0.3">
      <c r="A52" s="129">
        <v>2009</v>
      </c>
      <c r="B52" s="129" t="s">
        <v>119</v>
      </c>
      <c r="C52" s="130">
        <v>2970.3780000000002</v>
      </c>
      <c r="D52" s="130">
        <v>73.322999999999993</v>
      </c>
      <c r="E52" s="130">
        <v>2897.0549999999998</v>
      </c>
      <c r="F52" s="130">
        <v>14.554600000000001</v>
      </c>
      <c r="G52" s="130">
        <v>130.8844</v>
      </c>
      <c r="H52" s="130">
        <v>-116.32980000000001</v>
      </c>
      <c r="I52" s="130" t="s">
        <v>114</v>
      </c>
      <c r="J52" s="130" t="s">
        <v>114</v>
      </c>
      <c r="K52" s="130" t="s">
        <v>114</v>
      </c>
      <c r="L52" s="130" t="s">
        <v>114</v>
      </c>
      <c r="M52" s="130" t="s">
        <v>114</v>
      </c>
      <c r="N52" s="130" t="s">
        <v>114</v>
      </c>
      <c r="O52" s="130" t="s">
        <v>114</v>
      </c>
      <c r="P52" s="130" t="s">
        <v>114</v>
      </c>
      <c r="Q52" s="130" t="s">
        <v>114</v>
      </c>
      <c r="R52" s="130" t="s">
        <v>114</v>
      </c>
      <c r="S52" s="130" t="s">
        <v>114</v>
      </c>
      <c r="T52" s="130" t="s">
        <v>114</v>
      </c>
      <c r="U52" s="130">
        <v>2984.9326000000001</v>
      </c>
      <c r="V52" s="130">
        <v>204.20750000000001</v>
      </c>
      <c r="W52" s="130">
        <v>2780.7251000000001</v>
      </c>
      <c r="X52" s="130">
        <v>1331.028</v>
      </c>
      <c r="Y52" s="130">
        <v>127.327</v>
      </c>
      <c r="Z52" s="130">
        <v>1203.701</v>
      </c>
      <c r="AA52" s="130">
        <v>505.44290000000001</v>
      </c>
      <c r="AB52" s="130">
        <v>3.1943000000000001</v>
      </c>
      <c r="AC52" s="130">
        <v>502.24860000000001</v>
      </c>
      <c r="AD52" s="131"/>
    </row>
    <row r="53" spans="1:30" ht="20.100000000000001" customHeight="1" x14ac:dyDescent="0.3">
      <c r="A53" s="129">
        <v>2009</v>
      </c>
      <c r="B53" s="129" t="s">
        <v>120</v>
      </c>
      <c r="C53" s="130">
        <v>1513.7003</v>
      </c>
      <c r="D53" s="130">
        <v>546.54579999999999</v>
      </c>
      <c r="E53" s="130">
        <v>-8.2990999999999993</v>
      </c>
      <c r="F53" s="130">
        <v>6.4340999999999999</v>
      </c>
      <c r="G53" s="130">
        <v>162.06370000000001</v>
      </c>
      <c r="H53" s="130">
        <v>-164.4195</v>
      </c>
      <c r="I53" s="130" t="s">
        <v>114</v>
      </c>
      <c r="J53" s="130" t="s">
        <v>114</v>
      </c>
      <c r="K53" s="130" t="s">
        <v>114</v>
      </c>
      <c r="L53" s="130" t="s">
        <v>114</v>
      </c>
      <c r="M53" s="130" t="s">
        <v>114</v>
      </c>
      <c r="N53" s="130" t="s">
        <v>114</v>
      </c>
      <c r="O53" s="130" t="s">
        <v>114</v>
      </c>
      <c r="P53" s="130" t="s">
        <v>114</v>
      </c>
      <c r="Q53" s="130" t="s">
        <v>114</v>
      </c>
      <c r="R53" s="130" t="s">
        <v>114</v>
      </c>
      <c r="S53" s="130" t="s">
        <v>114</v>
      </c>
      <c r="T53" s="130" t="s">
        <v>114</v>
      </c>
      <c r="U53" s="130">
        <v>1520.1343999999999</v>
      </c>
      <c r="V53" s="130">
        <v>708.60950000000003</v>
      </c>
      <c r="W53" s="130">
        <v>811.5249</v>
      </c>
      <c r="X53" s="130">
        <v>2342.4140000000002</v>
      </c>
      <c r="Y53" s="130">
        <v>18.751000000000001</v>
      </c>
      <c r="Z53" s="130">
        <v>2323.663</v>
      </c>
      <c r="AA53" s="130">
        <v>573.49890000000005</v>
      </c>
      <c r="AB53" s="130">
        <v>1.8298000000000001</v>
      </c>
      <c r="AC53" s="130">
        <v>571.66920000000005</v>
      </c>
      <c r="AD53" s="131"/>
    </row>
    <row r="54" spans="1:30" ht="20.100000000000001" customHeight="1" x14ac:dyDescent="0.3">
      <c r="A54" s="129">
        <v>2009</v>
      </c>
      <c r="B54" s="129" t="s">
        <v>121</v>
      </c>
      <c r="C54" s="130">
        <v>675.79610000000002</v>
      </c>
      <c r="D54" s="130">
        <v>1935.6491000000001</v>
      </c>
      <c r="E54" s="130">
        <v>-1259.8530000000001</v>
      </c>
      <c r="F54" s="130">
        <v>26.016200000000001</v>
      </c>
      <c r="G54" s="130">
        <v>63.325200000000002</v>
      </c>
      <c r="H54" s="130">
        <v>-37.309100000000001</v>
      </c>
      <c r="I54" s="130" t="s">
        <v>114</v>
      </c>
      <c r="J54" s="130" t="s">
        <v>114</v>
      </c>
      <c r="K54" s="130" t="s">
        <v>114</v>
      </c>
      <c r="L54" s="130" t="s">
        <v>114</v>
      </c>
      <c r="M54" s="130" t="s">
        <v>114</v>
      </c>
      <c r="N54" s="130" t="s">
        <v>114</v>
      </c>
      <c r="O54" s="130" t="s">
        <v>114</v>
      </c>
      <c r="P54" s="130" t="s">
        <v>114</v>
      </c>
      <c r="Q54" s="130" t="s">
        <v>114</v>
      </c>
      <c r="R54" s="130" t="s">
        <v>114</v>
      </c>
      <c r="S54" s="130" t="s">
        <v>114</v>
      </c>
      <c r="T54" s="130" t="s">
        <v>114</v>
      </c>
      <c r="U54" s="130">
        <v>701.81219999999996</v>
      </c>
      <c r="V54" s="130">
        <v>1998.9743000000001</v>
      </c>
      <c r="W54" s="130">
        <v>-1297.1621</v>
      </c>
      <c r="X54" s="130">
        <v>2614.7440000000001</v>
      </c>
      <c r="Y54" s="130">
        <v>47.566000000000003</v>
      </c>
      <c r="Z54" s="130">
        <v>2567.1779999999999</v>
      </c>
      <c r="AA54" s="130">
        <v>513.80520000000001</v>
      </c>
      <c r="AB54" s="130">
        <v>0</v>
      </c>
      <c r="AC54" s="130">
        <v>513.80520000000001</v>
      </c>
      <c r="AD54" s="131"/>
    </row>
    <row r="55" spans="1:30" ht="20.100000000000001" customHeight="1" x14ac:dyDescent="0.3">
      <c r="A55" s="129">
        <v>2010</v>
      </c>
      <c r="B55" s="129" t="s">
        <v>118</v>
      </c>
      <c r="C55" s="130">
        <v>683.58370000000002</v>
      </c>
      <c r="D55" s="130">
        <v>2228.2321999999999</v>
      </c>
      <c r="E55" s="130">
        <v>-1544.6485</v>
      </c>
      <c r="F55" s="130">
        <v>13.0238</v>
      </c>
      <c r="G55" s="130">
        <v>159.6046</v>
      </c>
      <c r="H55" s="130">
        <v>-146.58080000000001</v>
      </c>
      <c r="I55" s="130" t="s">
        <v>114</v>
      </c>
      <c r="J55" s="130" t="s">
        <v>114</v>
      </c>
      <c r="K55" s="130" t="s">
        <v>114</v>
      </c>
      <c r="L55" s="130" t="s">
        <v>114</v>
      </c>
      <c r="M55" s="130" t="s">
        <v>114</v>
      </c>
      <c r="N55" s="130" t="s">
        <v>114</v>
      </c>
      <c r="O55" s="130" t="s">
        <v>114</v>
      </c>
      <c r="P55" s="130" t="s">
        <v>114</v>
      </c>
      <c r="Q55" s="130" t="s">
        <v>114</v>
      </c>
      <c r="R55" s="130" t="s">
        <v>114</v>
      </c>
      <c r="S55" s="130" t="s">
        <v>114</v>
      </c>
      <c r="T55" s="130" t="s">
        <v>114</v>
      </c>
      <c r="U55" s="130">
        <v>696.60749999999996</v>
      </c>
      <c r="V55" s="130">
        <v>2387.8368</v>
      </c>
      <c r="W55" s="130">
        <v>-1691.2293</v>
      </c>
      <c r="X55" s="130">
        <v>1803.6990000000001</v>
      </c>
      <c r="Y55" s="130">
        <v>169.06299999999999</v>
      </c>
      <c r="Z55" s="130">
        <v>1634.636</v>
      </c>
      <c r="AA55" s="130">
        <v>700.51530000000002</v>
      </c>
      <c r="AB55" s="130">
        <v>0</v>
      </c>
      <c r="AC55" s="130">
        <v>700.51530000000002</v>
      </c>
      <c r="AD55" s="131"/>
    </row>
    <row r="56" spans="1:30" ht="20.100000000000001" customHeight="1" x14ac:dyDescent="0.3">
      <c r="A56" s="129">
        <v>2010</v>
      </c>
      <c r="B56" s="129" t="s">
        <v>119</v>
      </c>
      <c r="C56" s="130">
        <v>2005.3199</v>
      </c>
      <c r="D56" s="130">
        <v>504.43860000000001</v>
      </c>
      <c r="E56" s="130">
        <v>1500.8813</v>
      </c>
      <c r="F56" s="130">
        <v>20.163</v>
      </c>
      <c r="G56" s="130">
        <v>102.8017</v>
      </c>
      <c r="H56" s="130">
        <v>-82.6387</v>
      </c>
      <c r="I56" s="130" t="s">
        <v>114</v>
      </c>
      <c r="J56" s="130" t="s">
        <v>114</v>
      </c>
      <c r="K56" s="130" t="s">
        <v>114</v>
      </c>
      <c r="L56" s="130" t="s">
        <v>114</v>
      </c>
      <c r="M56" s="130" t="s">
        <v>114</v>
      </c>
      <c r="N56" s="130" t="s">
        <v>114</v>
      </c>
      <c r="O56" s="130" t="s">
        <v>114</v>
      </c>
      <c r="P56" s="130" t="s">
        <v>114</v>
      </c>
      <c r="Q56" s="130" t="s">
        <v>114</v>
      </c>
      <c r="R56" s="130" t="s">
        <v>114</v>
      </c>
      <c r="S56" s="130" t="s">
        <v>114</v>
      </c>
      <c r="T56" s="130" t="s">
        <v>114</v>
      </c>
      <c r="U56" s="130">
        <v>2025.4829</v>
      </c>
      <c r="V56" s="130">
        <v>607.24030000000005</v>
      </c>
      <c r="W56" s="130">
        <v>1418.2426</v>
      </c>
      <c r="X56" s="130">
        <v>1374.626</v>
      </c>
      <c r="Y56" s="130">
        <v>17.605</v>
      </c>
      <c r="Z56" s="130">
        <v>1357.021</v>
      </c>
      <c r="AA56" s="130">
        <v>494.49770000000001</v>
      </c>
      <c r="AB56" s="130">
        <v>0.45050000000000001</v>
      </c>
      <c r="AC56" s="130">
        <v>494.04719999999998</v>
      </c>
      <c r="AD56" s="131"/>
    </row>
    <row r="57" spans="1:30" ht="20.100000000000001" customHeight="1" x14ac:dyDescent="0.3">
      <c r="A57" s="129">
        <v>2010</v>
      </c>
      <c r="B57" s="129" t="s">
        <v>120</v>
      </c>
      <c r="C57" s="130">
        <v>2877.2833999999998</v>
      </c>
      <c r="D57" s="130">
        <v>138.19409999999999</v>
      </c>
      <c r="E57" s="130">
        <v>2739.0893000000001</v>
      </c>
      <c r="F57" s="130">
        <v>65.567400000000006</v>
      </c>
      <c r="G57" s="130">
        <v>45.934899999999999</v>
      </c>
      <c r="H57" s="130">
        <v>19.6325</v>
      </c>
      <c r="I57" s="130" t="s">
        <v>114</v>
      </c>
      <c r="J57" s="130" t="s">
        <v>114</v>
      </c>
      <c r="K57" s="130" t="s">
        <v>114</v>
      </c>
      <c r="L57" s="130" t="s">
        <v>114</v>
      </c>
      <c r="M57" s="130" t="s">
        <v>114</v>
      </c>
      <c r="N57" s="130" t="s">
        <v>114</v>
      </c>
      <c r="O57" s="130" t="s">
        <v>114</v>
      </c>
      <c r="P57" s="130" t="s">
        <v>114</v>
      </c>
      <c r="Q57" s="130" t="s">
        <v>114</v>
      </c>
      <c r="R57" s="130" t="s">
        <v>114</v>
      </c>
      <c r="S57" s="130" t="s">
        <v>114</v>
      </c>
      <c r="T57" s="130" t="s">
        <v>114</v>
      </c>
      <c r="U57" s="130">
        <v>2942.8508000000002</v>
      </c>
      <c r="V57" s="130">
        <v>184.12909999999999</v>
      </c>
      <c r="W57" s="130">
        <v>2758.7217999999998</v>
      </c>
      <c r="X57" s="130">
        <v>2756.6469999999999</v>
      </c>
      <c r="Y57" s="130">
        <v>4.2530000000000001</v>
      </c>
      <c r="Z57" s="130">
        <v>2752.3939999999998</v>
      </c>
      <c r="AA57" s="130">
        <v>509.54199999999997</v>
      </c>
      <c r="AB57" s="130">
        <v>0.24160000000000001</v>
      </c>
      <c r="AC57" s="130">
        <v>509.30029999999999</v>
      </c>
      <c r="AD57" s="131"/>
    </row>
    <row r="58" spans="1:30" ht="20.100000000000001" customHeight="1" x14ac:dyDescent="0.3">
      <c r="A58" s="129">
        <v>2010</v>
      </c>
      <c r="B58" s="129" t="s">
        <v>121</v>
      </c>
      <c r="C58" s="130">
        <v>1431.9012</v>
      </c>
      <c r="D58" s="130">
        <v>1232.0069000000001</v>
      </c>
      <c r="E58" s="130">
        <v>199.89429999999999</v>
      </c>
      <c r="F58" s="130">
        <v>46.6646</v>
      </c>
      <c r="G58" s="130">
        <v>70.790300000000002</v>
      </c>
      <c r="H58" s="130">
        <v>-24.125699999999998</v>
      </c>
      <c r="I58" s="130" t="s">
        <v>114</v>
      </c>
      <c r="J58" s="130" t="s">
        <v>114</v>
      </c>
      <c r="K58" s="130" t="s">
        <v>114</v>
      </c>
      <c r="L58" s="130" t="s">
        <v>114</v>
      </c>
      <c r="M58" s="130" t="s">
        <v>114</v>
      </c>
      <c r="N58" s="130" t="s">
        <v>114</v>
      </c>
      <c r="O58" s="130" t="s">
        <v>114</v>
      </c>
      <c r="P58" s="130" t="s">
        <v>114</v>
      </c>
      <c r="Q58" s="130" t="s">
        <v>114</v>
      </c>
      <c r="R58" s="130" t="s">
        <v>114</v>
      </c>
      <c r="S58" s="130" t="s">
        <v>114</v>
      </c>
      <c r="T58" s="130" t="s">
        <v>114</v>
      </c>
      <c r="U58" s="130">
        <v>1478.5658000000001</v>
      </c>
      <c r="V58" s="130">
        <v>1302.7972</v>
      </c>
      <c r="W58" s="130">
        <v>175.76859999999999</v>
      </c>
      <c r="X58" s="130">
        <v>2302.8440000000001</v>
      </c>
      <c r="Y58" s="130">
        <v>48.860999999999997</v>
      </c>
      <c r="Z58" s="130">
        <v>2253.9830000000002</v>
      </c>
      <c r="AA58" s="130">
        <v>593.58010000000002</v>
      </c>
      <c r="AB58" s="130">
        <v>0</v>
      </c>
      <c r="AC58" s="130">
        <v>593.58010000000002</v>
      </c>
      <c r="AD58" s="131"/>
    </row>
    <row r="59" spans="1:30" ht="20.100000000000001" customHeight="1" x14ac:dyDescent="0.3">
      <c r="A59" s="129">
        <v>2011</v>
      </c>
      <c r="B59" s="129" t="s">
        <v>118</v>
      </c>
      <c r="C59" s="130">
        <v>1708.7835</v>
      </c>
      <c r="D59" s="130">
        <v>569.05110000000002</v>
      </c>
      <c r="E59" s="130">
        <v>1139.7324000000001</v>
      </c>
      <c r="F59" s="130">
        <v>21.119299999999999</v>
      </c>
      <c r="G59" s="130">
        <v>114.931</v>
      </c>
      <c r="H59" s="130">
        <v>-93.811700000000002</v>
      </c>
      <c r="I59" s="130">
        <v>57.387999999999998</v>
      </c>
      <c r="J59" s="130">
        <v>39.244399999999999</v>
      </c>
      <c r="K59" s="130">
        <v>18.143599999999999</v>
      </c>
      <c r="L59" s="130" t="s">
        <v>114</v>
      </c>
      <c r="M59" s="130" t="s">
        <v>114</v>
      </c>
      <c r="N59" s="130" t="s">
        <v>114</v>
      </c>
      <c r="O59" s="130" t="s">
        <v>114</v>
      </c>
      <c r="P59" s="130" t="s">
        <v>114</v>
      </c>
      <c r="Q59" s="130" t="s">
        <v>114</v>
      </c>
      <c r="R59" s="130" t="s">
        <v>114</v>
      </c>
      <c r="S59" s="130" t="s">
        <v>114</v>
      </c>
      <c r="T59" s="130" t="s">
        <v>114</v>
      </c>
      <c r="U59" s="130">
        <v>1787.2907</v>
      </c>
      <c r="V59" s="130">
        <v>723.22649999999999</v>
      </c>
      <c r="W59" s="130">
        <v>1064.0642</v>
      </c>
      <c r="X59" s="130">
        <v>1596.163</v>
      </c>
      <c r="Y59" s="130">
        <v>219.19200000000001</v>
      </c>
      <c r="Z59" s="130">
        <v>1376.971</v>
      </c>
      <c r="AA59" s="130">
        <v>796.84079999999994</v>
      </c>
      <c r="AB59" s="130">
        <v>0</v>
      </c>
      <c r="AC59" s="130">
        <v>796.84079999999994</v>
      </c>
      <c r="AD59" s="131"/>
    </row>
    <row r="60" spans="1:30" ht="20.100000000000001" customHeight="1" x14ac:dyDescent="0.3">
      <c r="A60" s="129">
        <v>2011</v>
      </c>
      <c r="B60" s="129" t="s">
        <v>119</v>
      </c>
      <c r="C60" s="130">
        <v>1360.6232</v>
      </c>
      <c r="D60" s="130">
        <v>187.82490000000001</v>
      </c>
      <c r="E60" s="130">
        <v>1172.7982999999999</v>
      </c>
      <c r="F60" s="130">
        <v>7.4170999999999996</v>
      </c>
      <c r="G60" s="130">
        <v>167.6464</v>
      </c>
      <c r="H60" s="130">
        <v>-160.22929999999999</v>
      </c>
      <c r="I60" s="130">
        <v>686.43499999999995</v>
      </c>
      <c r="J60" s="130">
        <v>169.57769999999999</v>
      </c>
      <c r="K60" s="130">
        <v>516.85730000000001</v>
      </c>
      <c r="L60" s="130" t="s">
        <v>114</v>
      </c>
      <c r="M60" s="130" t="s">
        <v>114</v>
      </c>
      <c r="N60" s="130" t="s">
        <v>114</v>
      </c>
      <c r="O60" s="130" t="s">
        <v>114</v>
      </c>
      <c r="P60" s="130" t="s">
        <v>114</v>
      </c>
      <c r="Q60" s="130" t="s">
        <v>114</v>
      </c>
      <c r="R60" s="130" t="s">
        <v>114</v>
      </c>
      <c r="S60" s="130" t="s">
        <v>114</v>
      </c>
      <c r="T60" s="130" t="s">
        <v>114</v>
      </c>
      <c r="U60" s="130">
        <v>2054.4753000000001</v>
      </c>
      <c r="V60" s="130">
        <v>525.04899999999998</v>
      </c>
      <c r="W60" s="130">
        <v>1529.4263000000001</v>
      </c>
      <c r="X60" s="130">
        <v>2916.384</v>
      </c>
      <c r="Y60" s="130">
        <v>5.774</v>
      </c>
      <c r="Z60" s="130">
        <v>2910.61</v>
      </c>
      <c r="AA60" s="130">
        <v>709.56759999999997</v>
      </c>
      <c r="AB60" s="130">
        <v>0</v>
      </c>
      <c r="AC60" s="130">
        <v>709.56759999999997</v>
      </c>
      <c r="AD60" s="131"/>
    </row>
    <row r="61" spans="1:30" ht="20.100000000000001" customHeight="1" x14ac:dyDescent="0.3">
      <c r="A61" s="129">
        <v>2011</v>
      </c>
      <c r="B61" s="129" t="s">
        <v>120</v>
      </c>
      <c r="C61" s="130">
        <v>1600.8921</v>
      </c>
      <c r="D61" s="130">
        <v>37.710500000000003</v>
      </c>
      <c r="E61" s="130">
        <v>1563.1815999999999</v>
      </c>
      <c r="F61" s="130">
        <v>20.985800000000001</v>
      </c>
      <c r="G61" s="130">
        <v>74.028400000000005</v>
      </c>
      <c r="H61" s="130">
        <v>-53.042499999999997</v>
      </c>
      <c r="I61" s="130">
        <v>1033.7119</v>
      </c>
      <c r="J61" s="130">
        <v>184.86429999999999</v>
      </c>
      <c r="K61" s="130">
        <v>848.84760000000006</v>
      </c>
      <c r="L61" s="130" t="s">
        <v>114</v>
      </c>
      <c r="M61" s="130" t="s">
        <v>114</v>
      </c>
      <c r="N61" s="130" t="s">
        <v>114</v>
      </c>
      <c r="O61" s="130" t="s">
        <v>114</v>
      </c>
      <c r="P61" s="130" t="s">
        <v>114</v>
      </c>
      <c r="Q61" s="130" t="s">
        <v>114</v>
      </c>
      <c r="R61" s="130" t="s">
        <v>114</v>
      </c>
      <c r="S61" s="130" t="s">
        <v>114</v>
      </c>
      <c r="T61" s="130" t="s">
        <v>114</v>
      </c>
      <c r="U61" s="130">
        <v>2655.5898999999999</v>
      </c>
      <c r="V61" s="130">
        <v>296.60320000000002</v>
      </c>
      <c r="W61" s="130">
        <v>2358.9866999999999</v>
      </c>
      <c r="X61" s="130">
        <v>2769.69</v>
      </c>
      <c r="Y61" s="130">
        <v>1.9</v>
      </c>
      <c r="Z61" s="130">
        <v>2767.79</v>
      </c>
      <c r="AA61" s="130">
        <v>262.66500000000002</v>
      </c>
      <c r="AB61" s="130">
        <v>0</v>
      </c>
      <c r="AC61" s="130">
        <v>262.66500000000002</v>
      </c>
      <c r="AD61" s="131"/>
    </row>
    <row r="62" spans="1:30" ht="20.100000000000001" customHeight="1" x14ac:dyDescent="0.3">
      <c r="A62" s="129">
        <v>2011</v>
      </c>
      <c r="B62" s="129" t="s">
        <v>121</v>
      </c>
      <c r="C62" s="130">
        <v>1361.0524</v>
      </c>
      <c r="D62" s="130">
        <v>559.0865</v>
      </c>
      <c r="E62" s="130">
        <v>801.96590000000003</v>
      </c>
      <c r="F62" s="130">
        <v>71.203299999999999</v>
      </c>
      <c r="G62" s="130">
        <v>9.2118000000000002</v>
      </c>
      <c r="H62" s="130">
        <v>61.991599999999998</v>
      </c>
      <c r="I62" s="130">
        <v>760.46870000000001</v>
      </c>
      <c r="J62" s="130">
        <v>353.80239999999998</v>
      </c>
      <c r="K62" s="130">
        <v>406.66629999999998</v>
      </c>
      <c r="L62" s="130" t="s">
        <v>114</v>
      </c>
      <c r="M62" s="130" t="s">
        <v>114</v>
      </c>
      <c r="N62" s="130" t="s">
        <v>114</v>
      </c>
      <c r="O62" s="130" t="s">
        <v>114</v>
      </c>
      <c r="P62" s="130" t="s">
        <v>114</v>
      </c>
      <c r="Q62" s="130" t="s">
        <v>114</v>
      </c>
      <c r="R62" s="130" t="s">
        <v>114</v>
      </c>
      <c r="S62" s="130" t="s">
        <v>114</v>
      </c>
      <c r="T62" s="130" t="s">
        <v>114</v>
      </c>
      <c r="U62" s="130">
        <v>2192.7244000000001</v>
      </c>
      <c r="V62" s="130">
        <v>922.10069999999996</v>
      </c>
      <c r="W62" s="130">
        <v>1270.6237000000001</v>
      </c>
      <c r="X62" s="130">
        <v>4551.3429999999998</v>
      </c>
      <c r="Y62" s="130">
        <v>9.5530000000000008</v>
      </c>
      <c r="Z62" s="130">
        <v>4541.79</v>
      </c>
      <c r="AA62" s="130">
        <v>0</v>
      </c>
      <c r="AB62" s="130">
        <v>0</v>
      </c>
      <c r="AC62" s="130">
        <v>0</v>
      </c>
      <c r="AD62" s="131"/>
    </row>
    <row r="63" spans="1:30" ht="20.100000000000001" customHeight="1" x14ac:dyDescent="0.3">
      <c r="A63" s="129">
        <v>2012</v>
      </c>
      <c r="B63" s="129" t="s">
        <v>118</v>
      </c>
      <c r="C63" s="130">
        <v>1674.9974999999999</v>
      </c>
      <c r="D63" s="130">
        <v>994.96270000000004</v>
      </c>
      <c r="E63" s="130">
        <v>680.03480000000002</v>
      </c>
      <c r="F63" s="130">
        <v>85.733000000000004</v>
      </c>
      <c r="G63" s="130">
        <v>57.983199999999997</v>
      </c>
      <c r="H63" s="130">
        <v>27.7498</v>
      </c>
      <c r="I63" s="130">
        <v>1409.0698</v>
      </c>
      <c r="J63" s="130">
        <v>129.1832</v>
      </c>
      <c r="K63" s="130">
        <v>1279.8866</v>
      </c>
      <c r="L63" s="130" t="s">
        <v>114</v>
      </c>
      <c r="M63" s="130" t="s">
        <v>114</v>
      </c>
      <c r="N63" s="130" t="s">
        <v>114</v>
      </c>
      <c r="O63" s="130" t="s">
        <v>114</v>
      </c>
      <c r="P63" s="130" t="s">
        <v>114</v>
      </c>
      <c r="Q63" s="130" t="s">
        <v>114</v>
      </c>
      <c r="R63" s="130" t="s">
        <v>114</v>
      </c>
      <c r="S63" s="130" t="s">
        <v>114</v>
      </c>
      <c r="T63" s="130" t="s">
        <v>114</v>
      </c>
      <c r="U63" s="130">
        <v>3169.8002000000001</v>
      </c>
      <c r="V63" s="130">
        <v>1182.1292000000001</v>
      </c>
      <c r="W63" s="130">
        <v>1987.6711</v>
      </c>
      <c r="X63" s="130">
        <v>4767.0919999999996</v>
      </c>
      <c r="Y63" s="130">
        <v>0</v>
      </c>
      <c r="Z63" s="130">
        <v>4767.0919999999996</v>
      </c>
      <c r="AA63" s="130">
        <v>469.0505</v>
      </c>
      <c r="AB63" s="130">
        <v>0.6764</v>
      </c>
      <c r="AC63" s="130">
        <v>468.37419999999997</v>
      </c>
      <c r="AD63" s="131"/>
    </row>
    <row r="64" spans="1:30" ht="20.100000000000001" customHeight="1" x14ac:dyDescent="0.3">
      <c r="A64" s="129">
        <v>2012</v>
      </c>
      <c r="B64" s="129" t="s">
        <v>119</v>
      </c>
      <c r="C64" s="130">
        <v>1684.4495999999999</v>
      </c>
      <c r="D64" s="130">
        <v>26.447600000000001</v>
      </c>
      <c r="E64" s="130">
        <v>1658.002</v>
      </c>
      <c r="F64" s="130">
        <v>19.444299999999998</v>
      </c>
      <c r="G64" s="130">
        <v>103.83069999999999</v>
      </c>
      <c r="H64" s="130">
        <v>-84.386399999999995</v>
      </c>
      <c r="I64" s="130">
        <v>1576.7419</v>
      </c>
      <c r="J64" s="130">
        <v>27.265799999999999</v>
      </c>
      <c r="K64" s="130">
        <v>1549.4761000000001</v>
      </c>
      <c r="L64" s="130" t="s">
        <v>114</v>
      </c>
      <c r="M64" s="130" t="s">
        <v>114</v>
      </c>
      <c r="N64" s="130" t="s">
        <v>114</v>
      </c>
      <c r="O64" s="130" t="s">
        <v>114</v>
      </c>
      <c r="P64" s="130" t="s">
        <v>114</v>
      </c>
      <c r="Q64" s="130" t="s">
        <v>114</v>
      </c>
      <c r="R64" s="130" t="s">
        <v>114</v>
      </c>
      <c r="S64" s="130" t="s">
        <v>114</v>
      </c>
      <c r="T64" s="130" t="s">
        <v>114</v>
      </c>
      <c r="U64" s="130">
        <v>3280.6358</v>
      </c>
      <c r="V64" s="130">
        <v>157.54419999999999</v>
      </c>
      <c r="W64" s="130">
        <v>3123.0916000000002</v>
      </c>
      <c r="X64" s="130">
        <v>1115.1659999999999</v>
      </c>
      <c r="Y64" s="130">
        <v>315.67099999999999</v>
      </c>
      <c r="Z64" s="130">
        <v>799.495</v>
      </c>
      <c r="AA64" s="130">
        <v>718.91250000000002</v>
      </c>
      <c r="AB64" s="130">
        <v>0.39179999999999998</v>
      </c>
      <c r="AC64" s="130">
        <v>718.52059999999994</v>
      </c>
      <c r="AD64" s="131"/>
    </row>
    <row r="65" spans="1:36" ht="20.100000000000001" customHeight="1" x14ac:dyDescent="0.3">
      <c r="A65" s="129">
        <v>2012</v>
      </c>
      <c r="B65" s="129" t="s">
        <v>120</v>
      </c>
      <c r="C65" s="130">
        <v>2817.6143999999999</v>
      </c>
      <c r="D65" s="130">
        <v>82.503</v>
      </c>
      <c r="E65" s="130">
        <v>2735.1113999999998</v>
      </c>
      <c r="F65" s="130">
        <v>15.6225</v>
      </c>
      <c r="G65" s="130">
        <v>114.8432</v>
      </c>
      <c r="H65" s="130">
        <v>-99.220699999999994</v>
      </c>
      <c r="I65" s="130">
        <v>1483.6587999999999</v>
      </c>
      <c r="J65" s="130">
        <v>43.642099999999999</v>
      </c>
      <c r="K65" s="130">
        <v>1440.0165999999999</v>
      </c>
      <c r="L65" s="130">
        <v>20.2742</v>
      </c>
      <c r="M65" s="130">
        <v>39.648400000000002</v>
      </c>
      <c r="N65" s="130">
        <v>-19.374199999999998</v>
      </c>
      <c r="O65" s="130" t="s">
        <v>114</v>
      </c>
      <c r="P65" s="130" t="s">
        <v>114</v>
      </c>
      <c r="Q65" s="130" t="s">
        <v>114</v>
      </c>
      <c r="R65" s="130" t="s">
        <v>114</v>
      </c>
      <c r="S65" s="130" t="s">
        <v>114</v>
      </c>
      <c r="T65" s="130" t="s">
        <v>114</v>
      </c>
      <c r="U65" s="130">
        <v>4337.1698999999999</v>
      </c>
      <c r="V65" s="130">
        <v>280.63670000000002</v>
      </c>
      <c r="W65" s="130">
        <v>4056.5331999999999</v>
      </c>
      <c r="X65" s="130">
        <v>1789.252</v>
      </c>
      <c r="Y65" s="130">
        <v>88.611999999999995</v>
      </c>
      <c r="Z65" s="130">
        <v>1700.64</v>
      </c>
      <c r="AA65" s="130">
        <v>489.87389999999999</v>
      </c>
      <c r="AB65" s="130">
        <v>7.7200000000000005E-2</v>
      </c>
      <c r="AC65" s="130">
        <v>489.79669999999999</v>
      </c>
      <c r="AD65" s="131"/>
    </row>
    <row r="66" spans="1:36" ht="20.100000000000001" customHeight="1" x14ac:dyDescent="0.3">
      <c r="A66" s="129">
        <v>2012</v>
      </c>
      <c r="B66" s="129" t="s">
        <v>121</v>
      </c>
      <c r="C66" s="130">
        <v>1372.4935</v>
      </c>
      <c r="D66" s="130">
        <v>80.929500000000004</v>
      </c>
      <c r="E66" s="130">
        <v>1291.5640000000001</v>
      </c>
      <c r="F66" s="130">
        <v>51.931100000000001</v>
      </c>
      <c r="G66" s="130">
        <v>56.342799999999997</v>
      </c>
      <c r="H66" s="130">
        <v>-4.4116999999999997</v>
      </c>
      <c r="I66" s="130">
        <v>1560.4875</v>
      </c>
      <c r="J66" s="130">
        <v>66.4773</v>
      </c>
      <c r="K66" s="130">
        <v>1494.0101999999999</v>
      </c>
      <c r="L66" s="130">
        <v>1.8125</v>
      </c>
      <c r="M66" s="130">
        <v>86.334800000000001</v>
      </c>
      <c r="N66" s="130">
        <v>-84.522400000000005</v>
      </c>
      <c r="O66" s="130" t="s">
        <v>114</v>
      </c>
      <c r="P66" s="130" t="s">
        <v>114</v>
      </c>
      <c r="Q66" s="130" t="s">
        <v>114</v>
      </c>
      <c r="R66" s="130" t="s">
        <v>114</v>
      </c>
      <c r="S66" s="130" t="s">
        <v>114</v>
      </c>
      <c r="T66" s="130" t="s">
        <v>114</v>
      </c>
      <c r="U66" s="130">
        <v>2986.7246</v>
      </c>
      <c r="V66" s="130">
        <v>290.08449999999999</v>
      </c>
      <c r="W66" s="130">
        <v>2696.6401000000001</v>
      </c>
      <c r="X66" s="130">
        <v>3451.5259999999998</v>
      </c>
      <c r="Y66" s="130">
        <v>2.0539999999999998</v>
      </c>
      <c r="Z66" s="130">
        <v>3449.4720000000002</v>
      </c>
      <c r="AA66" s="130">
        <v>486.46839999999997</v>
      </c>
      <c r="AB66" s="130">
        <v>0.78300000000000003</v>
      </c>
      <c r="AC66" s="130">
        <v>485.68540000000002</v>
      </c>
      <c r="AD66" s="131"/>
    </row>
    <row r="67" spans="1:36" ht="20.100000000000001" customHeight="1" x14ac:dyDescent="0.3">
      <c r="A67" s="129">
        <v>2013</v>
      </c>
      <c r="B67" s="129" t="s">
        <v>118</v>
      </c>
      <c r="C67" s="130">
        <v>1664.3530000000001</v>
      </c>
      <c r="D67" s="130">
        <v>168.76859999999999</v>
      </c>
      <c r="E67" s="130">
        <v>1495.5844</v>
      </c>
      <c r="F67" s="130">
        <v>56.679600000000001</v>
      </c>
      <c r="G67" s="130">
        <v>38.929099999999998</v>
      </c>
      <c r="H67" s="130">
        <v>17.750599999999999</v>
      </c>
      <c r="I67" s="130">
        <v>1630.9412</v>
      </c>
      <c r="J67" s="130">
        <v>23.622599999999998</v>
      </c>
      <c r="K67" s="130">
        <v>1607.3186000000001</v>
      </c>
      <c r="L67" s="130">
        <v>1.1315</v>
      </c>
      <c r="M67" s="130">
        <v>307.93669999999997</v>
      </c>
      <c r="N67" s="130">
        <v>-306.80520000000001</v>
      </c>
      <c r="O67" s="130" t="s">
        <v>114</v>
      </c>
      <c r="P67" s="130" t="s">
        <v>114</v>
      </c>
      <c r="Q67" s="130" t="s">
        <v>114</v>
      </c>
      <c r="R67" s="130" t="s">
        <v>114</v>
      </c>
      <c r="S67" s="130" t="s">
        <v>114</v>
      </c>
      <c r="T67" s="130" t="s">
        <v>114</v>
      </c>
      <c r="U67" s="130">
        <v>3353.1053999999999</v>
      </c>
      <c r="V67" s="130">
        <v>539.25699999999995</v>
      </c>
      <c r="W67" s="130">
        <v>2813.8483999999999</v>
      </c>
      <c r="X67" s="130">
        <v>2852.6680000000001</v>
      </c>
      <c r="Y67" s="130">
        <v>163.81399999999999</v>
      </c>
      <c r="Z67" s="130">
        <v>2688.8539999999998</v>
      </c>
      <c r="AA67" s="130">
        <v>445.45</v>
      </c>
      <c r="AB67" s="130">
        <v>2.6457999999999999</v>
      </c>
      <c r="AC67" s="130">
        <v>442.80430000000001</v>
      </c>
      <c r="AD67" s="131"/>
    </row>
    <row r="68" spans="1:36" ht="20.100000000000001" customHeight="1" x14ac:dyDescent="0.3">
      <c r="A68" s="129">
        <v>2013</v>
      </c>
      <c r="B68" s="129" t="s">
        <v>119</v>
      </c>
      <c r="C68" s="130">
        <v>2818.3444</v>
      </c>
      <c r="D68" s="130">
        <v>43.876899999999999</v>
      </c>
      <c r="E68" s="130">
        <v>2774.4675000000002</v>
      </c>
      <c r="F68" s="130">
        <v>34.518300000000004</v>
      </c>
      <c r="G68" s="130">
        <v>60.209600000000002</v>
      </c>
      <c r="H68" s="130">
        <v>-25.691299999999998</v>
      </c>
      <c r="I68" s="130">
        <v>1468.4486999999999</v>
      </c>
      <c r="J68" s="130">
        <v>66.459699999999998</v>
      </c>
      <c r="K68" s="130">
        <v>1401.989</v>
      </c>
      <c r="L68" s="130">
        <v>19.025400000000001</v>
      </c>
      <c r="M68" s="130">
        <v>605.88390000000004</v>
      </c>
      <c r="N68" s="130">
        <v>-586.85839999999996</v>
      </c>
      <c r="O68" s="130" t="s">
        <v>114</v>
      </c>
      <c r="P68" s="130" t="s">
        <v>114</v>
      </c>
      <c r="Q68" s="130" t="s">
        <v>114</v>
      </c>
      <c r="R68" s="130" t="s">
        <v>114</v>
      </c>
      <c r="S68" s="130" t="s">
        <v>114</v>
      </c>
      <c r="T68" s="130" t="s">
        <v>114</v>
      </c>
      <c r="U68" s="130">
        <v>4340.3368</v>
      </c>
      <c r="V68" s="130">
        <v>776.43010000000004</v>
      </c>
      <c r="W68" s="130">
        <v>3563.9068000000002</v>
      </c>
      <c r="X68" s="130">
        <v>3771.9160000000002</v>
      </c>
      <c r="Y68" s="130">
        <v>11.782999999999999</v>
      </c>
      <c r="Z68" s="130">
        <v>3760.1329999999998</v>
      </c>
      <c r="AA68" s="130">
        <v>414.83890000000002</v>
      </c>
      <c r="AB68" s="130">
        <v>2.992</v>
      </c>
      <c r="AC68" s="130">
        <v>411.84690000000001</v>
      </c>
      <c r="AD68" s="131"/>
    </row>
    <row r="69" spans="1:36" ht="20.100000000000001" customHeight="1" x14ac:dyDescent="0.3">
      <c r="A69" s="129">
        <v>2013</v>
      </c>
      <c r="B69" s="129" t="s">
        <v>120</v>
      </c>
      <c r="C69" s="130">
        <v>3710.4749000000002</v>
      </c>
      <c r="D69" s="130">
        <v>0.6613</v>
      </c>
      <c r="E69" s="130">
        <v>3709.8136</v>
      </c>
      <c r="F69" s="130">
        <v>36.523499999999999</v>
      </c>
      <c r="G69" s="130">
        <v>43.654000000000003</v>
      </c>
      <c r="H69" s="130">
        <v>-7.1304999999999996</v>
      </c>
      <c r="I69" s="130">
        <v>1644.5631000000001</v>
      </c>
      <c r="J69" s="130">
        <v>19.590699999999998</v>
      </c>
      <c r="K69" s="130">
        <v>1624.9724000000001</v>
      </c>
      <c r="L69" s="130">
        <v>10.6067</v>
      </c>
      <c r="M69" s="130">
        <v>684.61170000000004</v>
      </c>
      <c r="N69" s="130">
        <v>-674.00509999999997</v>
      </c>
      <c r="O69" s="130" t="s">
        <v>114</v>
      </c>
      <c r="P69" s="130" t="s">
        <v>114</v>
      </c>
      <c r="Q69" s="130" t="s">
        <v>114</v>
      </c>
      <c r="R69" s="130" t="s">
        <v>114</v>
      </c>
      <c r="S69" s="130" t="s">
        <v>114</v>
      </c>
      <c r="T69" s="130" t="s">
        <v>114</v>
      </c>
      <c r="U69" s="130">
        <v>5402.1682000000001</v>
      </c>
      <c r="V69" s="130">
        <v>748.51769999999999</v>
      </c>
      <c r="W69" s="130">
        <v>4653.6504000000004</v>
      </c>
      <c r="X69" s="130">
        <v>2656.7939999999999</v>
      </c>
      <c r="Y69" s="130">
        <v>11.874000000000001</v>
      </c>
      <c r="Z69" s="130">
        <v>2644.92</v>
      </c>
      <c r="AA69" s="130">
        <v>248.8021</v>
      </c>
      <c r="AB69" s="130">
        <v>2.35E-2</v>
      </c>
      <c r="AC69" s="130">
        <v>248.77860000000001</v>
      </c>
      <c r="AD69" s="131"/>
    </row>
    <row r="70" spans="1:36" ht="20.100000000000001" customHeight="1" x14ac:dyDescent="0.3">
      <c r="A70" s="129">
        <v>2013</v>
      </c>
      <c r="B70" s="129" t="s">
        <v>121</v>
      </c>
      <c r="C70" s="130">
        <v>2643.6621</v>
      </c>
      <c r="D70" s="130">
        <v>321.1447</v>
      </c>
      <c r="E70" s="130">
        <v>2322.5174999999999</v>
      </c>
      <c r="F70" s="130">
        <v>28.981200000000001</v>
      </c>
      <c r="G70" s="130">
        <v>59.157200000000003</v>
      </c>
      <c r="H70" s="130">
        <v>-30.175999999999998</v>
      </c>
      <c r="I70" s="130">
        <v>1734.5329999999999</v>
      </c>
      <c r="J70" s="130">
        <v>33.8001</v>
      </c>
      <c r="K70" s="130">
        <v>1700.7329999999999</v>
      </c>
      <c r="L70" s="130">
        <v>30.023900000000001</v>
      </c>
      <c r="M70" s="130">
        <v>623.61410000000001</v>
      </c>
      <c r="N70" s="130">
        <v>-593.59019999999998</v>
      </c>
      <c r="O70" s="130" t="s">
        <v>114</v>
      </c>
      <c r="P70" s="130" t="s">
        <v>114</v>
      </c>
      <c r="Q70" s="130" t="s">
        <v>114</v>
      </c>
      <c r="R70" s="130" t="s">
        <v>114</v>
      </c>
      <c r="S70" s="130" t="s">
        <v>114</v>
      </c>
      <c r="T70" s="130" t="s">
        <v>114</v>
      </c>
      <c r="U70" s="130">
        <v>4437.2003000000004</v>
      </c>
      <c r="V70" s="130">
        <v>1037.7159999999999</v>
      </c>
      <c r="W70" s="130">
        <v>3399.4843000000001</v>
      </c>
      <c r="X70" s="130">
        <v>4192.3890000000001</v>
      </c>
      <c r="Y70" s="130">
        <v>11.656000000000001</v>
      </c>
      <c r="Z70" s="130">
        <v>4180.7330000000002</v>
      </c>
      <c r="AA70" s="130">
        <v>442.27640000000002</v>
      </c>
      <c r="AB70" s="130">
        <v>5.0804</v>
      </c>
      <c r="AC70" s="130">
        <v>437.1961</v>
      </c>
      <c r="AD70" s="131"/>
    </row>
    <row r="71" spans="1:36" ht="20.100000000000001" customHeight="1" x14ac:dyDescent="0.3">
      <c r="A71" s="129">
        <v>2014</v>
      </c>
      <c r="B71" s="129" t="s">
        <v>118</v>
      </c>
      <c r="C71" s="130">
        <v>3608.4742000000001</v>
      </c>
      <c r="D71" s="130">
        <v>2.3731</v>
      </c>
      <c r="E71" s="130">
        <v>3606.1010000000001</v>
      </c>
      <c r="F71" s="130">
        <v>45.7</v>
      </c>
      <c r="G71" s="130">
        <v>46.117100000000001</v>
      </c>
      <c r="H71" s="130">
        <v>-0.41699999999999998</v>
      </c>
      <c r="I71" s="130">
        <v>2005.6312</v>
      </c>
      <c r="J71" s="130">
        <v>2.6918000000000002</v>
      </c>
      <c r="K71" s="130">
        <v>2002.9394</v>
      </c>
      <c r="L71" s="130">
        <v>40.294499999999999</v>
      </c>
      <c r="M71" s="130">
        <v>756.66899999999998</v>
      </c>
      <c r="N71" s="130">
        <v>-716.37450000000001</v>
      </c>
      <c r="O71" s="130" t="s">
        <v>114</v>
      </c>
      <c r="P71" s="130" t="s">
        <v>114</v>
      </c>
      <c r="Q71" s="130" t="s">
        <v>114</v>
      </c>
      <c r="R71" s="130" t="s">
        <v>114</v>
      </c>
      <c r="S71" s="130" t="s">
        <v>114</v>
      </c>
      <c r="T71" s="130" t="s">
        <v>114</v>
      </c>
      <c r="U71" s="130">
        <v>5700.0998</v>
      </c>
      <c r="V71" s="130">
        <v>807.85090000000002</v>
      </c>
      <c r="W71" s="130">
        <v>4892.2488999999996</v>
      </c>
      <c r="X71" s="130">
        <v>2687.3669</v>
      </c>
      <c r="Y71" s="130">
        <v>0.28299999999999997</v>
      </c>
      <c r="Z71" s="130">
        <v>2687.0839000000001</v>
      </c>
      <c r="AA71" s="130">
        <v>376.101</v>
      </c>
      <c r="AB71" s="130">
        <v>6.5663</v>
      </c>
      <c r="AC71" s="130">
        <v>369.53469999999999</v>
      </c>
      <c r="AD71" s="131"/>
    </row>
    <row r="72" spans="1:36" ht="20.100000000000001" customHeight="1" x14ac:dyDescent="0.3">
      <c r="A72" s="129">
        <v>2014</v>
      </c>
      <c r="B72" s="134" t="s">
        <v>119</v>
      </c>
      <c r="C72" s="130">
        <v>3761.0182</v>
      </c>
      <c r="D72" s="130">
        <v>1.034</v>
      </c>
      <c r="E72" s="130">
        <v>3759.9841999999999</v>
      </c>
      <c r="F72" s="130">
        <v>67.707700000000003</v>
      </c>
      <c r="G72" s="130">
        <v>30.176400000000001</v>
      </c>
      <c r="H72" s="130">
        <v>37.531300000000002</v>
      </c>
      <c r="I72" s="130">
        <v>1905.7864</v>
      </c>
      <c r="J72" s="130">
        <v>4.5162000000000004</v>
      </c>
      <c r="K72" s="130">
        <v>1901.2701999999999</v>
      </c>
      <c r="L72" s="130">
        <v>35.770299999999999</v>
      </c>
      <c r="M72" s="130">
        <v>658.32889999999998</v>
      </c>
      <c r="N72" s="130">
        <v>-622.55859999999996</v>
      </c>
      <c r="O72" s="130" t="s">
        <v>114</v>
      </c>
      <c r="P72" s="130" t="s">
        <v>114</v>
      </c>
      <c r="Q72" s="130" t="s">
        <v>114</v>
      </c>
      <c r="R72" s="130" t="s">
        <v>114</v>
      </c>
      <c r="S72" s="130" t="s">
        <v>114</v>
      </c>
      <c r="T72" s="130" t="s">
        <v>114</v>
      </c>
      <c r="U72" s="130">
        <v>5770.2825999999995</v>
      </c>
      <c r="V72" s="130">
        <v>694.05539999999996</v>
      </c>
      <c r="W72" s="130">
        <v>5076.2272000000003</v>
      </c>
      <c r="X72" s="130">
        <v>3044.0010000000002</v>
      </c>
      <c r="Y72" s="130">
        <v>5.4989999999999997</v>
      </c>
      <c r="Z72" s="130">
        <v>3038.502</v>
      </c>
      <c r="AA72" s="130">
        <v>294.55939999999998</v>
      </c>
      <c r="AB72" s="130">
        <v>9.3059999999999992</v>
      </c>
      <c r="AC72" s="130">
        <v>285.25330000000002</v>
      </c>
      <c r="AD72" s="131"/>
    </row>
    <row r="73" spans="1:36" ht="20.100000000000001" customHeight="1" x14ac:dyDescent="0.3">
      <c r="A73" s="129">
        <v>2014</v>
      </c>
      <c r="B73" s="134" t="s">
        <v>120</v>
      </c>
      <c r="C73" s="130">
        <v>4068.5405000000001</v>
      </c>
      <c r="D73" s="130">
        <v>0</v>
      </c>
      <c r="E73" s="130">
        <v>4068.5405000000001</v>
      </c>
      <c r="F73" s="130">
        <v>66.180599999999998</v>
      </c>
      <c r="G73" s="130">
        <v>17.7852</v>
      </c>
      <c r="H73" s="130">
        <v>48.395400000000002</v>
      </c>
      <c r="I73" s="130">
        <v>1874.9503</v>
      </c>
      <c r="J73" s="130">
        <v>2.5341</v>
      </c>
      <c r="K73" s="130">
        <v>1872.4161999999999</v>
      </c>
      <c r="L73" s="130">
        <v>26.382100000000001</v>
      </c>
      <c r="M73" s="130">
        <v>583.28070000000002</v>
      </c>
      <c r="N73" s="130">
        <v>-556.89859999999999</v>
      </c>
      <c r="O73" s="130" t="s">
        <v>114</v>
      </c>
      <c r="P73" s="130" t="s">
        <v>114</v>
      </c>
      <c r="Q73" s="130" t="s">
        <v>114</v>
      </c>
      <c r="R73" s="130" t="s">
        <v>114</v>
      </c>
      <c r="S73" s="130" t="s">
        <v>114</v>
      </c>
      <c r="T73" s="130" t="s">
        <v>114</v>
      </c>
      <c r="U73" s="130">
        <v>6036.0533999999998</v>
      </c>
      <c r="V73" s="130">
        <v>603.59990000000005</v>
      </c>
      <c r="W73" s="130">
        <v>5432.4534999999996</v>
      </c>
      <c r="X73" s="130">
        <v>1661.7760000000001</v>
      </c>
      <c r="Y73" s="130">
        <v>101.11799999999999</v>
      </c>
      <c r="Z73" s="130">
        <v>1560.6579999999999</v>
      </c>
      <c r="AA73" s="130">
        <v>145.8365</v>
      </c>
      <c r="AB73" s="130">
        <v>3.0918999999999999</v>
      </c>
      <c r="AC73" s="130">
        <v>142.74469999999999</v>
      </c>
      <c r="AD73" s="131"/>
      <c r="AJ73" s="153"/>
    </row>
    <row r="74" spans="1:36" ht="20.100000000000001" customHeight="1" x14ac:dyDescent="0.3">
      <c r="A74" s="129">
        <v>2014</v>
      </c>
      <c r="B74" s="129" t="s">
        <v>121</v>
      </c>
      <c r="C74" s="130">
        <v>3526.6523000000002</v>
      </c>
      <c r="D74" s="130">
        <v>9.9146000000000001</v>
      </c>
      <c r="E74" s="130">
        <v>3516.7377000000001</v>
      </c>
      <c r="F74" s="130">
        <v>63.441600000000001</v>
      </c>
      <c r="G74" s="130">
        <v>28.060600000000001</v>
      </c>
      <c r="H74" s="130">
        <v>35.380899999999997</v>
      </c>
      <c r="I74" s="130">
        <v>2080.5203000000001</v>
      </c>
      <c r="J74" s="130">
        <v>1.3227</v>
      </c>
      <c r="K74" s="130">
        <v>2079.1975000000002</v>
      </c>
      <c r="L74" s="130">
        <v>66.085499999999996</v>
      </c>
      <c r="M74" s="130">
        <v>578.54290000000003</v>
      </c>
      <c r="N74" s="130">
        <v>-512.45740000000001</v>
      </c>
      <c r="O74" s="130" t="s">
        <v>114</v>
      </c>
      <c r="P74" s="130" t="s">
        <v>114</v>
      </c>
      <c r="Q74" s="130" t="s">
        <v>114</v>
      </c>
      <c r="R74" s="130" t="s">
        <v>114</v>
      </c>
      <c r="S74" s="130" t="s">
        <v>114</v>
      </c>
      <c r="T74" s="130" t="s">
        <v>114</v>
      </c>
      <c r="U74" s="130">
        <v>5736.6995999999999</v>
      </c>
      <c r="V74" s="130">
        <v>617.84090000000003</v>
      </c>
      <c r="W74" s="130">
        <v>5118.8588</v>
      </c>
      <c r="X74" s="130">
        <v>3512.902</v>
      </c>
      <c r="Y74" s="130">
        <v>29.219000000000001</v>
      </c>
      <c r="Z74" s="130">
        <v>3483.683</v>
      </c>
      <c r="AA74" s="130">
        <v>292.31079999999997</v>
      </c>
      <c r="AB74" s="130">
        <v>45.809800000000003</v>
      </c>
      <c r="AC74" s="130">
        <v>246.501</v>
      </c>
      <c r="AD74" s="131"/>
      <c r="AJ74" s="153"/>
    </row>
    <row r="75" spans="1:36" ht="20.100000000000001" customHeight="1" x14ac:dyDescent="0.3">
      <c r="A75" s="129">
        <v>2015</v>
      </c>
      <c r="B75" s="129" t="s">
        <v>118</v>
      </c>
      <c r="C75" s="130">
        <v>3231.8036000000002</v>
      </c>
      <c r="D75" s="130">
        <v>32.0867</v>
      </c>
      <c r="E75" s="130">
        <v>3199.7168999999999</v>
      </c>
      <c r="F75" s="130">
        <v>150.16589999999999</v>
      </c>
      <c r="G75" s="130">
        <v>44.925800000000002</v>
      </c>
      <c r="H75" s="130">
        <v>105.2401</v>
      </c>
      <c r="I75" s="130">
        <v>2087.8339999999998</v>
      </c>
      <c r="J75" s="130">
        <v>0</v>
      </c>
      <c r="K75" s="130">
        <v>2087.8339999999998</v>
      </c>
      <c r="L75" s="130">
        <v>67.065100000000001</v>
      </c>
      <c r="M75" s="130">
        <v>499.97910000000002</v>
      </c>
      <c r="N75" s="130">
        <v>-432.91399999999999</v>
      </c>
      <c r="O75" s="130" t="s">
        <v>114</v>
      </c>
      <c r="P75" s="130" t="s">
        <v>114</v>
      </c>
      <c r="Q75" s="130" t="s">
        <v>114</v>
      </c>
      <c r="R75" s="130" t="s">
        <v>114</v>
      </c>
      <c r="S75" s="130" t="s">
        <v>114</v>
      </c>
      <c r="T75" s="130" t="s">
        <v>114</v>
      </c>
      <c r="U75" s="130">
        <v>5536.8684999999996</v>
      </c>
      <c r="V75" s="130">
        <v>576.99149999999997</v>
      </c>
      <c r="W75" s="130">
        <v>4959.8770000000004</v>
      </c>
      <c r="X75" s="130">
        <v>4640.808</v>
      </c>
      <c r="Y75" s="130">
        <v>40.728000000000002</v>
      </c>
      <c r="Z75" s="130">
        <v>4600.08</v>
      </c>
      <c r="AA75" s="130">
        <v>250.0384</v>
      </c>
      <c r="AB75" s="130">
        <v>53.009799999999998</v>
      </c>
      <c r="AC75" s="130">
        <v>197.02860000000001</v>
      </c>
      <c r="AD75" s="131"/>
      <c r="AJ75" s="153"/>
    </row>
    <row r="76" spans="1:36" ht="20.100000000000001" customHeight="1" x14ac:dyDescent="0.3">
      <c r="A76" s="129">
        <v>2015</v>
      </c>
      <c r="B76" s="134" t="s">
        <v>119</v>
      </c>
      <c r="C76" s="130">
        <v>3977.5392999999999</v>
      </c>
      <c r="D76" s="130">
        <v>2.1053000000000002</v>
      </c>
      <c r="E76" s="130">
        <v>3975.4340000000002</v>
      </c>
      <c r="F76" s="130">
        <v>164.3785</v>
      </c>
      <c r="G76" s="130">
        <v>40.325600000000001</v>
      </c>
      <c r="H76" s="130">
        <v>124.05289999999999</v>
      </c>
      <c r="I76" s="130">
        <v>1904.1119000000001</v>
      </c>
      <c r="J76" s="130">
        <v>1.6424000000000001</v>
      </c>
      <c r="K76" s="130">
        <v>1902.4694999999999</v>
      </c>
      <c r="L76" s="130">
        <v>58.921599999999998</v>
      </c>
      <c r="M76" s="130">
        <v>459.9239</v>
      </c>
      <c r="N76" s="130">
        <v>-401.00229999999999</v>
      </c>
      <c r="O76" s="130" t="s">
        <v>114</v>
      </c>
      <c r="P76" s="130" t="s">
        <v>114</v>
      </c>
      <c r="Q76" s="130" t="s">
        <v>114</v>
      </c>
      <c r="R76" s="130" t="s">
        <v>114</v>
      </c>
      <c r="S76" s="130" t="s">
        <v>114</v>
      </c>
      <c r="T76" s="130" t="s">
        <v>114</v>
      </c>
      <c r="U76" s="130">
        <v>6104.9512999999997</v>
      </c>
      <c r="V76" s="130">
        <v>503.99720000000002</v>
      </c>
      <c r="W76" s="130">
        <v>5600.9540999999999</v>
      </c>
      <c r="X76" s="130">
        <v>3880.886</v>
      </c>
      <c r="Y76" s="130">
        <v>4.5519999999999996</v>
      </c>
      <c r="Z76" s="130">
        <v>3876.3339999999998</v>
      </c>
      <c r="AA76" s="130">
        <v>161.9639</v>
      </c>
      <c r="AB76" s="130">
        <v>117.0831</v>
      </c>
      <c r="AC76" s="130">
        <v>44.880800000000001</v>
      </c>
      <c r="AD76" s="131"/>
      <c r="AJ76" s="153"/>
    </row>
    <row r="77" spans="1:36" ht="20.100000000000001" customHeight="1" x14ac:dyDescent="0.3">
      <c r="A77" s="129">
        <v>2015</v>
      </c>
      <c r="B77" s="134" t="s">
        <v>120</v>
      </c>
      <c r="C77" s="130">
        <v>3980.0435000000002</v>
      </c>
      <c r="D77" s="130">
        <v>0</v>
      </c>
      <c r="E77" s="130">
        <v>3980.0435000000002</v>
      </c>
      <c r="F77" s="130">
        <v>107.1439</v>
      </c>
      <c r="G77" s="130">
        <v>46.709000000000003</v>
      </c>
      <c r="H77" s="130">
        <v>60.434899999999999</v>
      </c>
      <c r="I77" s="130">
        <v>1976.6041</v>
      </c>
      <c r="J77" s="130">
        <v>0.1197</v>
      </c>
      <c r="K77" s="130">
        <v>1976.4844000000001</v>
      </c>
      <c r="L77" s="130">
        <v>141.6165</v>
      </c>
      <c r="M77" s="130">
        <v>235.49950000000001</v>
      </c>
      <c r="N77" s="130">
        <v>-93.882900000000006</v>
      </c>
      <c r="O77" s="130" t="s">
        <v>114</v>
      </c>
      <c r="P77" s="130" t="s">
        <v>114</v>
      </c>
      <c r="Q77" s="130" t="s">
        <v>114</v>
      </c>
      <c r="R77" s="130" t="s">
        <v>114</v>
      </c>
      <c r="S77" s="130" t="s">
        <v>114</v>
      </c>
      <c r="T77" s="130" t="s">
        <v>114</v>
      </c>
      <c r="U77" s="130">
        <v>6205.4080000000004</v>
      </c>
      <c r="V77" s="130">
        <v>282.32810000000001</v>
      </c>
      <c r="W77" s="130">
        <v>5923.0798999999997</v>
      </c>
      <c r="X77" s="130">
        <v>2282.0140000000001</v>
      </c>
      <c r="Y77" s="130">
        <v>138.98599999999999</v>
      </c>
      <c r="Z77" s="130">
        <v>2143.0279999999998</v>
      </c>
      <c r="AA77" s="130">
        <v>120.4308</v>
      </c>
      <c r="AB77" s="130">
        <v>171.6113</v>
      </c>
      <c r="AC77" s="130">
        <v>-51.180500000000002</v>
      </c>
      <c r="AD77" s="131"/>
      <c r="AJ77" s="153"/>
    </row>
    <row r="78" spans="1:36" ht="20.100000000000001" customHeight="1" x14ac:dyDescent="0.3">
      <c r="A78" s="129">
        <v>2015</v>
      </c>
      <c r="B78" s="129" t="s">
        <v>121</v>
      </c>
      <c r="C78" s="130">
        <v>2822.9029</v>
      </c>
      <c r="D78" s="130">
        <v>140.1386</v>
      </c>
      <c r="E78" s="130">
        <v>2682.7642999999998</v>
      </c>
      <c r="F78" s="130">
        <v>67.876499999999993</v>
      </c>
      <c r="G78" s="130">
        <v>23.328600000000002</v>
      </c>
      <c r="H78" s="130">
        <v>44.547899999999998</v>
      </c>
      <c r="I78" s="130">
        <v>2037.7389000000001</v>
      </c>
      <c r="J78" s="130">
        <v>5.8887999999999998</v>
      </c>
      <c r="K78" s="130">
        <v>2031.8501000000001</v>
      </c>
      <c r="L78" s="130">
        <v>185.12530000000001</v>
      </c>
      <c r="M78" s="130">
        <v>322.63979999999998</v>
      </c>
      <c r="N78" s="130">
        <v>-137.5146</v>
      </c>
      <c r="O78" s="130" t="s">
        <v>114</v>
      </c>
      <c r="P78" s="130" t="s">
        <v>114</v>
      </c>
      <c r="Q78" s="130" t="s">
        <v>114</v>
      </c>
      <c r="R78" s="130" t="s">
        <v>114</v>
      </c>
      <c r="S78" s="130" t="s">
        <v>114</v>
      </c>
      <c r="T78" s="130" t="s">
        <v>114</v>
      </c>
      <c r="U78" s="130">
        <v>5113.6436000000003</v>
      </c>
      <c r="V78" s="130">
        <v>491.99579999999997</v>
      </c>
      <c r="W78" s="130">
        <v>4621.6477000000004</v>
      </c>
      <c r="X78" s="130">
        <v>4018.78</v>
      </c>
      <c r="Y78" s="130">
        <v>40.15</v>
      </c>
      <c r="Z78" s="130">
        <v>3978.63</v>
      </c>
      <c r="AA78" s="130">
        <v>152.57929999999999</v>
      </c>
      <c r="AB78" s="130">
        <v>151.839</v>
      </c>
      <c r="AC78" s="130">
        <v>0.74029999999999996</v>
      </c>
      <c r="AD78" s="131"/>
      <c r="AJ78" s="153"/>
    </row>
    <row r="79" spans="1:36" ht="20.100000000000001" customHeight="1" x14ac:dyDescent="0.3">
      <c r="A79" s="129">
        <v>2016</v>
      </c>
      <c r="B79" s="129" t="s">
        <v>118</v>
      </c>
      <c r="C79" s="130">
        <v>3965.0059000000001</v>
      </c>
      <c r="D79" s="130">
        <v>55.939799999999998</v>
      </c>
      <c r="E79" s="130">
        <v>3909.0661</v>
      </c>
      <c r="F79" s="130">
        <v>134.6524</v>
      </c>
      <c r="G79" s="130">
        <v>70.933099999999996</v>
      </c>
      <c r="H79" s="130">
        <v>63.7194</v>
      </c>
      <c r="I79" s="130">
        <v>2092.8465000000001</v>
      </c>
      <c r="J79" s="130">
        <v>10.0642</v>
      </c>
      <c r="K79" s="130">
        <v>2082.7824000000001</v>
      </c>
      <c r="L79" s="130">
        <v>208.88740000000001</v>
      </c>
      <c r="M79" s="130">
        <v>229.1866</v>
      </c>
      <c r="N79" s="130">
        <v>-20.299199999999999</v>
      </c>
      <c r="O79" s="130" t="s">
        <v>114</v>
      </c>
      <c r="P79" s="130" t="s">
        <v>114</v>
      </c>
      <c r="Q79" s="130" t="s">
        <v>114</v>
      </c>
      <c r="R79" s="130" t="s">
        <v>114</v>
      </c>
      <c r="S79" s="130" t="s">
        <v>114</v>
      </c>
      <c r="T79" s="130" t="s">
        <v>114</v>
      </c>
      <c r="U79" s="130">
        <v>6401.3922000000002</v>
      </c>
      <c r="V79" s="130">
        <v>366.12360000000001</v>
      </c>
      <c r="W79" s="130">
        <v>6035.2686000000003</v>
      </c>
      <c r="X79" s="130">
        <v>4161.5619999999999</v>
      </c>
      <c r="Y79" s="130">
        <v>24.356000000000002</v>
      </c>
      <c r="Z79" s="130">
        <v>4137.2060000000001</v>
      </c>
      <c r="AA79" s="130">
        <v>199.1628</v>
      </c>
      <c r="AB79" s="130">
        <v>184.07849999999999</v>
      </c>
      <c r="AC79" s="130">
        <v>15.084300000000001</v>
      </c>
      <c r="AD79" s="131"/>
      <c r="AJ79" s="153"/>
    </row>
    <row r="80" spans="1:36" ht="20.100000000000001" customHeight="1" x14ac:dyDescent="0.3">
      <c r="A80" s="129">
        <v>2016</v>
      </c>
      <c r="B80" s="129" t="s">
        <v>119</v>
      </c>
      <c r="C80" s="130">
        <v>3516.9560000000001</v>
      </c>
      <c r="D80" s="130">
        <v>0.20399999999999999</v>
      </c>
      <c r="E80" s="130">
        <v>3516.752</v>
      </c>
      <c r="F80" s="130">
        <v>108.60680000000001</v>
      </c>
      <c r="G80" s="130">
        <v>86.597899999999996</v>
      </c>
      <c r="H80" s="130">
        <v>22.008900000000001</v>
      </c>
      <c r="I80" s="130">
        <v>1800.9929999999999</v>
      </c>
      <c r="J80" s="130">
        <v>2.2364999999999999</v>
      </c>
      <c r="K80" s="130">
        <v>1798.7565</v>
      </c>
      <c r="L80" s="130">
        <v>249.4075</v>
      </c>
      <c r="M80" s="130">
        <v>229.61449999999999</v>
      </c>
      <c r="N80" s="130">
        <v>19.792999999999999</v>
      </c>
      <c r="O80" s="130" t="s">
        <v>114</v>
      </c>
      <c r="P80" s="130" t="s">
        <v>114</v>
      </c>
      <c r="Q80" s="130" t="s">
        <v>114</v>
      </c>
      <c r="R80" s="130" t="s">
        <v>114</v>
      </c>
      <c r="S80" s="130" t="s">
        <v>114</v>
      </c>
      <c r="T80" s="130" t="s">
        <v>114</v>
      </c>
      <c r="U80" s="130">
        <v>5675.9633000000003</v>
      </c>
      <c r="V80" s="130">
        <v>318.65289999999999</v>
      </c>
      <c r="W80" s="130">
        <v>5357.3104000000003</v>
      </c>
      <c r="X80" s="130">
        <v>1675.4369999999999</v>
      </c>
      <c r="Y80" s="130">
        <v>164.542</v>
      </c>
      <c r="Z80" s="130">
        <v>1510.895</v>
      </c>
      <c r="AA80" s="130">
        <v>72.326999999999998</v>
      </c>
      <c r="AB80" s="130">
        <v>135.46100000000001</v>
      </c>
      <c r="AC80" s="130">
        <v>-63.134</v>
      </c>
      <c r="AD80" s="131"/>
      <c r="AJ80" s="153"/>
    </row>
    <row r="81" spans="1:36" ht="20.100000000000001" customHeight="1" x14ac:dyDescent="0.3">
      <c r="A81" s="129">
        <v>2016</v>
      </c>
      <c r="B81" s="129" t="s">
        <v>120</v>
      </c>
      <c r="C81" s="130">
        <v>2789.2474999999999</v>
      </c>
      <c r="D81" s="130">
        <v>129.54599999999999</v>
      </c>
      <c r="E81" s="130">
        <v>2659.7015000000001</v>
      </c>
      <c r="F81" s="130">
        <v>154.8459</v>
      </c>
      <c r="G81" s="130">
        <v>29.7193</v>
      </c>
      <c r="H81" s="130">
        <v>125.1266</v>
      </c>
      <c r="I81" s="130">
        <v>1699.33</v>
      </c>
      <c r="J81" s="130">
        <v>37.606499999999997</v>
      </c>
      <c r="K81" s="130">
        <v>1661.7235000000001</v>
      </c>
      <c r="L81" s="130">
        <v>384.64699999999999</v>
      </c>
      <c r="M81" s="130">
        <v>86.305999999999997</v>
      </c>
      <c r="N81" s="130">
        <v>298.34100000000001</v>
      </c>
      <c r="O81" s="130" t="s">
        <v>114</v>
      </c>
      <c r="P81" s="130" t="s">
        <v>114</v>
      </c>
      <c r="Q81" s="130" t="s">
        <v>114</v>
      </c>
      <c r="R81" s="130" t="s">
        <v>114</v>
      </c>
      <c r="S81" s="130" t="s">
        <v>114</v>
      </c>
      <c r="T81" s="130" t="s">
        <v>114</v>
      </c>
      <c r="U81" s="130">
        <v>5028.0703999999996</v>
      </c>
      <c r="V81" s="130">
        <v>283.17779999999999</v>
      </c>
      <c r="W81" s="130">
        <v>4744.8926000000001</v>
      </c>
      <c r="X81" s="130">
        <v>1959.5029999999999</v>
      </c>
      <c r="Y81" s="130">
        <v>128.005</v>
      </c>
      <c r="Z81" s="130">
        <v>1831.498</v>
      </c>
      <c r="AA81" s="130">
        <v>2.8370000000000002</v>
      </c>
      <c r="AB81" s="130">
        <v>61.53</v>
      </c>
      <c r="AC81" s="130">
        <v>-58.692999999999998</v>
      </c>
      <c r="AD81" s="131"/>
      <c r="AJ81" s="152"/>
    </row>
    <row r="82" spans="1:36" ht="20.100000000000001" customHeight="1" x14ac:dyDescent="0.3">
      <c r="A82" s="129">
        <v>2016</v>
      </c>
      <c r="B82" s="129" t="s">
        <v>121</v>
      </c>
      <c r="C82" s="130">
        <v>786.55</v>
      </c>
      <c r="D82" s="130">
        <v>1144.4090000000001</v>
      </c>
      <c r="E82" s="130">
        <v>-357.85899999999998</v>
      </c>
      <c r="F82" s="130">
        <v>240.5385</v>
      </c>
      <c r="G82" s="130">
        <v>52.790700000000001</v>
      </c>
      <c r="H82" s="130">
        <v>187.74770000000001</v>
      </c>
      <c r="I82" s="130">
        <v>1854.1675</v>
      </c>
      <c r="J82" s="130">
        <v>91.283500000000004</v>
      </c>
      <c r="K82" s="130">
        <v>1762.884</v>
      </c>
      <c r="L82" s="130">
        <v>31.241499999999998</v>
      </c>
      <c r="M82" s="130">
        <v>16.4285</v>
      </c>
      <c r="N82" s="130">
        <v>14.813000000000001</v>
      </c>
      <c r="O82" s="130" t="s">
        <v>114</v>
      </c>
      <c r="P82" s="130" t="s">
        <v>114</v>
      </c>
      <c r="Q82" s="130" t="s">
        <v>114</v>
      </c>
      <c r="R82" s="130" t="s">
        <v>114</v>
      </c>
      <c r="S82" s="130" t="s">
        <v>114</v>
      </c>
      <c r="T82" s="130" t="s">
        <v>114</v>
      </c>
      <c r="U82" s="130">
        <v>2912.4974999999999</v>
      </c>
      <c r="V82" s="130">
        <v>1304.9117000000001</v>
      </c>
      <c r="W82" s="130">
        <v>1607.5857000000001</v>
      </c>
      <c r="X82" s="130">
        <v>2506.8429999999998</v>
      </c>
      <c r="Y82" s="130">
        <v>347.29399999999998</v>
      </c>
      <c r="Z82" s="130">
        <v>2159.549</v>
      </c>
      <c r="AA82" s="130">
        <v>164.13200000000001</v>
      </c>
      <c r="AB82" s="130">
        <v>309.36149999999998</v>
      </c>
      <c r="AC82" s="130">
        <v>-145.2295</v>
      </c>
      <c r="AD82" s="131"/>
      <c r="AJ82" s="152"/>
    </row>
    <row r="83" spans="1:36" ht="20.100000000000001" customHeight="1" x14ac:dyDescent="0.3">
      <c r="A83" s="129">
        <v>2017</v>
      </c>
      <c r="B83" s="129" t="s">
        <v>118</v>
      </c>
      <c r="C83" s="130">
        <v>1269.327</v>
      </c>
      <c r="D83" s="130">
        <v>653.14250000000004</v>
      </c>
      <c r="E83" s="130">
        <v>616.18449999999996</v>
      </c>
      <c r="F83" s="130">
        <v>81.520300000000006</v>
      </c>
      <c r="G83" s="130">
        <v>43.782200000000003</v>
      </c>
      <c r="H83" s="130">
        <v>37.738100000000003</v>
      </c>
      <c r="I83" s="130">
        <v>1851.4870000000001</v>
      </c>
      <c r="J83" s="130">
        <v>89.414500000000004</v>
      </c>
      <c r="K83" s="130">
        <v>1762.0725</v>
      </c>
      <c r="L83" s="130">
        <v>314.4615</v>
      </c>
      <c r="M83" s="130">
        <v>123.80249999999999</v>
      </c>
      <c r="N83" s="130">
        <v>190.65899999999999</v>
      </c>
      <c r="O83" s="130" t="s">
        <v>114</v>
      </c>
      <c r="P83" s="130" t="s">
        <v>114</v>
      </c>
      <c r="Q83" s="130" t="s">
        <v>114</v>
      </c>
      <c r="R83" s="130" t="s">
        <v>114</v>
      </c>
      <c r="S83" s="130" t="s">
        <v>114</v>
      </c>
      <c r="T83" s="130" t="s">
        <v>114</v>
      </c>
      <c r="U83" s="130">
        <v>3516.7957999999999</v>
      </c>
      <c r="V83" s="130">
        <v>910.14170000000001</v>
      </c>
      <c r="W83" s="130">
        <v>2606.6541000000002</v>
      </c>
      <c r="X83" s="130">
        <v>3190.2089999999998</v>
      </c>
      <c r="Y83" s="130">
        <v>217.31700000000001</v>
      </c>
      <c r="Z83" s="130">
        <v>2972.8919999999998</v>
      </c>
      <c r="AA83" s="130">
        <v>214.75</v>
      </c>
      <c r="AB83" s="130">
        <v>194.62200000000001</v>
      </c>
      <c r="AC83" s="130">
        <v>20.128</v>
      </c>
      <c r="AD83" s="131"/>
      <c r="AJ83" s="152"/>
    </row>
    <row r="84" spans="1:36" ht="20.100000000000001" customHeight="1" x14ac:dyDescent="0.3">
      <c r="A84" s="129">
        <v>2017</v>
      </c>
      <c r="B84" s="129" t="s">
        <v>119</v>
      </c>
      <c r="C84" s="130">
        <v>3411.982</v>
      </c>
      <c r="D84" s="130">
        <v>22.103999999999999</v>
      </c>
      <c r="E84" s="130">
        <v>3389.8780000000002</v>
      </c>
      <c r="F84" s="130">
        <v>106.2906</v>
      </c>
      <c r="G84" s="130">
        <v>93.539699999999996</v>
      </c>
      <c r="H84" s="130">
        <v>12.750999999999999</v>
      </c>
      <c r="I84" s="130">
        <v>1772.9214999999999</v>
      </c>
      <c r="J84" s="130">
        <v>6.8775000000000004</v>
      </c>
      <c r="K84" s="130">
        <v>1766.0440000000001</v>
      </c>
      <c r="L84" s="130">
        <v>184.797</v>
      </c>
      <c r="M84" s="130">
        <v>103.248</v>
      </c>
      <c r="N84" s="130">
        <v>81.549000000000007</v>
      </c>
      <c r="O84" s="130" t="s">
        <v>114</v>
      </c>
      <c r="P84" s="130" t="s">
        <v>114</v>
      </c>
      <c r="Q84" s="130" t="s">
        <v>114</v>
      </c>
      <c r="R84" s="130" t="s">
        <v>114</v>
      </c>
      <c r="S84" s="130" t="s">
        <v>114</v>
      </c>
      <c r="T84" s="130" t="s">
        <v>114</v>
      </c>
      <c r="U84" s="130">
        <v>5475.9911000000002</v>
      </c>
      <c r="V84" s="130">
        <v>225.76920000000001</v>
      </c>
      <c r="W84" s="130">
        <v>5250.2219999999998</v>
      </c>
      <c r="X84" s="130">
        <v>2327.6419999999998</v>
      </c>
      <c r="Y84" s="130">
        <v>213.352</v>
      </c>
      <c r="Z84" s="130">
        <v>2114.29</v>
      </c>
      <c r="AA84" s="130">
        <v>117.20050000000001</v>
      </c>
      <c r="AB84" s="130">
        <v>262.41500000000002</v>
      </c>
      <c r="AC84" s="130">
        <v>-145.21449999999999</v>
      </c>
      <c r="AD84" s="131"/>
      <c r="AJ84" s="152"/>
    </row>
    <row r="85" spans="1:36" ht="20.100000000000001" customHeight="1" x14ac:dyDescent="0.3">
      <c r="A85" s="129">
        <v>2017</v>
      </c>
      <c r="B85" s="129" t="s">
        <v>120</v>
      </c>
      <c r="C85" s="130">
        <v>3181.1129999999998</v>
      </c>
      <c r="D85" s="130">
        <v>6.9580000000000002</v>
      </c>
      <c r="E85" s="130">
        <v>3174.1550000000002</v>
      </c>
      <c r="F85" s="130">
        <v>35.211799999999997</v>
      </c>
      <c r="G85" s="130">
        <v>76.7453</v>
      </c>
      <c r="H85" s="130">
        <v>-41.533499999999997</v>
      </c>
      <c r="I85" s="130">
        <v>1764.761</v>
      </c>
      <c r="J85" s="130">
        <v>8.5939999999999994</v>
      </c>
      <c r="K85" s="130">
        <v>1756.1669999999999</v>
      </c>
      <c r="L85" s="130">
        <v>523.649</v>
      </c>
      <c r="M85" s="130">
        <v>111.13800000000001</v>
      </c>
      <c r="N85" s="130">
        <v>412.51100000000002</v>
      </c>
      <c r="O85" s="130" t="s">
        <v>114</v>
      </c>
      <c r="P85" s="130" t="s">
        <v>114</v>
      </c>
      <c r="Q85" s="130" t="s">
        <v>114</v>
      </c>
      <c r="R85" s="130" t="s">
        <v>114</v>
      </c>
      <c r="S85" s="130" t="s">
        <v>114</v>
      </c>
      <c r="T85" s="130" t="s">
        <v>114</v>
      </c>
      <c r="U85" s="130">
        <v>5504.7348000000002</v>
      </c>
      <c r="V85" s="130">
        <v>203.43530000000001</v>
      </c>
      <c r="W85" s="130">
        <v>5301.2995000000001</v>
      </c>
      <c r="X85" s="130">
        <v>3155.7930000000001</v>
      </c>
      <c r="Y85" s="130">
        <v>58.57</v>
      </c>
      <c r="Z85" s="130">
        <v>3097.223</v>
      </c>
      <c r="AA85" s="130">
        <v>68.234499999999997</v>
      </c>
      <c r="AB85" s="130">
        <v>285.16800000000001</v>
      </c>
      <c r="AC85" s="130">
        <v>-216.93350000000001</v>
      </c>
      <c r="AD85" s="131"/>
      <c r="AJ85" s="152"/>
    </row>
    <row r="86" spans="1:36" ht="20.100000000000001" customHeight="1" x14ac:dyDescent="0.3">
      <c r="A86" s="129">
        <v>2017</v>
      </c>
      <c r="B86" s="129" t="s">
        <v>121</v>
      </c>
      <c r="C86" s="130">
        <v>1569.7940000000001</v>
      </c>
      <c r="D86" s="130">
        <v>1568.6595</v>
      </c>
      <c r="E86" s="130">
        <v>1.1345000000000001</v>
      </c>
      <c r="F86" s="130">
        <v>47.691899999999997</v>
      </c>
      <c r="G86" s="130">
        <v>166.74209999999999</v>
      </c>
      <c r="H86" s="130">
        <v>-119.0502</v>
      </c>
      <c r="I86" s="130">
        <v>1661.4455</v>
      </c>
      <c r="J86" s="130">
        <v>88.048500000000004</v>
      </c>
      <c r="K86" s="130">
        <v>1573.3969999999999</v>
      </c>
      <c r="L86" s="130">
        <v>390.52699999999999</v>
      </c>
      <c r="M86" s="130">
        <v>244.25299999999999</v>
      </c>
      <c r="N86" s="130">
        <v>146.274</v>
      </c>
      <c r="O86" s="130" t="s">
        <v>114</v>
      </c>
      <c r="P86" s="130" t="s">
        <v>114</v>
      </c>
      <c r="Q86" s="130" t="s">
        <v>114</v>
      </c>
      <c r="R86" s="130" t="s">
        <v>114</v>
      </c>
      <c r="S86" s="130" t="s">
        <v>114</v>
      </c>
      <c r="T86" s="130" t="s">
        <v>114</v>
      </c>
      <c r="U86" s="130">
        <v>3669.4584</v>
      </c>
      <c r="V86" s="130">
        <v>2067.7031000000002</v>
      </c>
      <c r="W86" s="130">
        <v>1601.7553</v>
      </c>
      <c r="X86" s="130">
        <v>4838.9809999999998</v>
      </c>
      <c r="Y86" s="130">
        <v>10.398</v>
      </c>
      <c r="Z86" s="130">
        <v>4828.5829999999996</v>
      </c>
      <c r="AA86" s="130">
        <v>346.77600000000001</v>
      </c>
      <c r="AB86" s="130">
        <v>149.53550000000001</v>
      </c>
      <c r="AC86" s="130">
        <v>197.2405</v>
      </c>
      <c r="AD86" s="131"/>
      <c r="AJ86" s="152"/>
    </row>
    <row r="87" spans="1:36" ht="20.100000000000001" customHeight="1" x14ac:dyDescent="0.3">
      <c r="A87" s="129">
        <v>2018</v>
      </c>
      <c r="B87" s="129" t="s">
        <v>118</v>
      </c>
      <c r="C87" s="130">
        <v>3608.7024999999999</v>
      </c>
      <c r="D87" s="130">
        <v>68.003500000000003</v>
      </c>
      <c r="E87" s="130">
        <v>3540.6990000000001</v>
      </c>
      <c r="F87" s="130">
        <v>74.764200000000002</v>
      </c>
      <c r="G87" s="130">
        <v>213.2414</v>
      </c>
      <c r="H87" s="130">
        <v>-138.47720000000001</v>
      </c>
      <c r="I87" s="130">
        <v>1887.4884999999999</v>
      </c>
      <c r="J87" s="130">
        <v>16.513000000000002</v>
      </c>
      <c r="K87" s="130">
        <v>1870.9755</v>
      </c>
      <c r="L87" s="130">
        <v>272.57749999999999</v>
      </c>
      <c r="M87" s="130">
        <v>169.7285</v>
      </c>
      <c r="N87" s="130">
        <v>102.849</v>
      </c>
      <c r="O87" s="130" t="s">
        <v>114</v>
      </c>
      <c r="P87" s="130" t="s">
        <v>114</v>
      </c>
      <c r="Q87" s="130" t="s">
        <v>114</v>
      </c>
      <c r="R87" s="130" t="s">
        <v>114</v>
      </c>
      <c r="S87" s="130" t="s">
        <v>114</v>
      </c>
      <c r="T87" s="130" t="s">
        <v>114</v>
      </c>
      <c r="U87" s="130">
        <v>5843.5326999999997</v>
      </c>
      <c r="V87" s="130">
        <v>467.4864</v>
      </c>
      <c r="W87" s="130">
        <v>5376.0463</v>
      </c>
      <c r="X87" s="130">
        <v>4174.7735000000002</v>
      </c>
      <c r="Y87" s="130">
        <v>162.51650000000001</v>
      </c>
      <c r="Z87" s="130">
        <v>4012.2570000000001</v>
      </c>
      <c r="AA87" s="130">
        <v>328.685</v>
      </c>
      <c r="AB87" s="130">
        <v>168.88399999999999</v>
      </c>
      <c r="AC87" s="130">
        <v>159.80099999999999</v>
      </c>
      <c r="AD87" s="131"/>
      <c r="AJ87" s="152"/>
    </row>
    <row r="88" spans="1:36" ht="20.100000000000001" customHeight="1" x14ac:dyDescent="0.3">
      <c r="A88" s="129">
        <v>2018</v>
      </c>
      <c r="B88" s="129" t="s">
        <v>119</v>
      </c>
      <c r="C88" s="130">
        <v>3373.4364999999998</v>
      </c>
      <c r="D88" s="130">
        <v>3.9590000000000001</v>
      </c>
      <c r="E88" s="130">
        <v>3369.4775</v>
      </c>
      <c r="F88" s="130">
        <v>114.76730000000001</v>
      </c>
      <c r="G88" s="130">
        <v>176.315</v>
      </c>
      <c r="H88" s="130">
        <v>-61.547699999999999</v>
      </c>
      <c r="I88" s="130">
        <v>1657.7329999999999</v>
      </c>
      <c r="J88" s="130">
        <v>46.551499999999997</v>
      </c>
      <c r="K88" s="130">
        <v>1611.1814999999999</v>
      </c>
      <c r="L88" s="130">
        <v>373.74349999999998</v>
      </c>
      <c r="M88" s="130">
        <v>141.89599999999999</v>
      </c>
      <c r="N88" s="130">
        <v>231.8475</v>
      </c>
      <c r="O88" s="130" t="s">
        <v>114</v>
      </c>
      <c r="P88" s="130" t="s">
        <v>114</v>
      </c>
      <c r="Q88" s="130" t="s">
        <v>114</v>
      </c>
      <c r="R88" s="130" t="s">
        <v>114</v>
      </c>
      <c r="S88" s="130" t="s">
        <v>114</v>
      </c>
      <c r="T88" s="130" t="s">
        <v>114</v>
      </c>
      <c r="U88" s="130">
        <v>5519.6803</v>
      </c>
      <c r="V88" s="130">
        <v>368.72149999999999</v>
      </c>
      <c r="W88" s="130">
        <v>5150.9588000000003</v>
      </c>
      <c r="X88" s="130">
        <v>2846.0419999999999</v>
      </c>
      <c r="Y88" s="130">
        <v>83.608999999999995</v>
      </c>
      <c r="Z88" s="130">
        <v>2762.433</v>
      </c>
      <c r="AA88" s="130">
        <v>296.596</v>
      </c>
      <c r="AB88" s="130">
        <v>148.64250000000001</v>
      </c>
      <c r="AC88" s="130">
        <v>147.95349999999999</v>
      </c>
      <c r="AD88" s="131"/>
      <c r="AJ88" s="152"/>
    </row>
    <row r="89" spans="1:36" ht="20.100000000000001" customHeight="1" x14ac:dyDescent="0.3">
      <c r="A89" s="129">
        <v>2018</v>
      </c>
      <c r="B89" s="129" t="s">
        <v>120</v>
      </c>
      <c r="C89" s="130">
        <v>3362.4690000000001</v>
      </c>
      <c r="D89" s="130">
        <v>57.216999999999999</v>
      </c>
      <c r="E89" s="130">
        <v>3305.252</v>
      </c>
      <c r="F89" s="130">
        <v>101.9794</v>
      </c>
      <c r="G89" s="130">
        <v>189.85509999999999</v>
      </c>
      <c r="H89" s="130">
        <v>-87.875699999999995</v>
      </c>
      <c r="I89" s="130">
        <v>1591.7429999999999</v>
      </c>
      <c r="J89" s="130">
        <v>48.526499999999999</v>
      </c>
      <c r="K89" s="130">
        <v>1543.2165</v>
      </c>
      <c r="L89" s="130">
        <v>361.85149999999999</v>
      </c>
      <c r="M89" s="130">
        <v>194.05350000000001</v>
      </c>
      <c r="N89" s="130">
        <v>167.798</v>
      </c>
      <c r="O89" s="130" t="s">
        <v>114</v>
      </c>
      <c r="P89" s="130" t="s">
        <v>114</v>
      </c>
      <c r="Q89" s="130" t="s">
        <v>114</v>
      </c>
      <c r="R89" s="130" t="s">
        <v>114</v>
      </c>
      <c r="S89" s="130" t="s">
        <v>114</v>
      </c>
      <c r="T89" s="130" t="s">
        <v>114</v>
      </c>
      <c r="U89" s="130">
        <v>5418.0429000000004</v>
      </c>
      <c r="V89" s="130">
        <v>489.65210000000002</v>
      </c>
      <c r="W89" s="130">
        <v>4928.3908000000001</v>
      </c>
      <c r="X89" s="130">
        <v>2620.6965</v>
      </c>
      <c r="Y89" s="130">
        <v>68.75</v>
      </c>
      <c r="Z89" s="130">
        <v>2551.9465</v>
      </c>
      <c r="AA89" s="130">
        <v>291.61950000000002</v>
      </c>
      <c r="AB89" s="130">
        <v>144.905</v>
      </c>
      <c r="AC89" s="130">
        <v>146.71449999999999</v>
      </c>
      <c r="AD89" s="131"/>
      <c r="AJ89" s="152"/>
    </row>
    <row r="90" spans="1:36" ht="20.100000000000001" customHeight="1" x14ac:dyDescent="0.3">
      <c r="A90" s="129">
        <v>2018</v>
      </c>
      <c r="B90" s="129" t="s">
        <v>121</v>
      </c>
      <c r="C90" s="130">
        <v>2942.2330000000002</v>
      </c>
      <c r="D90" s="130">
        <v>267.3655</v>
      </c>
      <c r="E90" s="130">
        <v>2674.8674999999998</v>
      </c>
      <c r="F90" s="130">
        <v>85.268900000000002</v>
      </c>
      <c r="G90" s="130">
        <v>268.43990000000002</v>
      </c>
      <c r="H90" s="130">
        <v>-183.17099999999999</v>
      </c>
      <c r="I90" s="130">
        <v>1254.9214999999999</v>
      </c>
      <c r="J90" s="130">
        <v>95.540499999999994</v>
      </c>
      <c r="K90" s="130">
        <v>1159.3810000000001</v>
      </c>
      <c r="L90" s="130">
        <v>268.7355</v>
      </c>
      <c r="M90" s="130">
        <v>267.55799999999999</v>
      </c>
      <c r="N90" s="130">
        <v>1.1775</v>
      </c>
      <c r="O90" s="130" t="s">
        <v>114</v>
      </c>
      <c r="P90" s="130" t="s">
        <v>114</v>
      </c>
      <c r="Q90" s="130" t="s">
        <v>114</v>
      </c>
      <c r="R90" s="130" t="s">
        <v>114</v>
      </c>
      <c r="S90" s="130" t="s">
        <v>114</v>
      </c>
      <c r="T90" s="130" t="s">
        <v>114</v>
      </c>
      <c r="U90" s="130">
        <v>4551.1589999999997</v>
      </c>
      <c r="V90" s="130">
        <v>898.90390000000002</v>
      </c>
      <c r="W90" s="130">
        <v>3652.2550000000001</v>
      </c>
      <c r="X90" s="130">
        <v>3718.9135000000001</v>
      </c>
      <c r="Y90" s="130">
        <v>235.358</v>
      </c>
      <c r="Z90" s="130">
        <v>3483.5554999999999</v>
      </c>
      <c r="AA90" s="130">
        <v>398.38900000000001</v>
      </c>
      <c r="AB90" s="130">
        <v>146.09200000000001</v>
      </c>
      <c r="AC90" s="130">
        <v>252.297</v>
      </c>
      <c r="AD90" s="131"/>
      <c r="AJ90" s="152"/>
    </row>
    <row r="91" spans="1:36" ht="20.100000000000001" customHeight="1" x14ac:dyDescent="0.3">
      <c r="A91" s="129">
        <v>2019</v>
      </c>
      <c r="B91" s="129" t="s">
        <v>118</v>
      </c>
      <c r="C91" s="130">
        <v>3646.0145000000002</v>
      </c>
      <c r="D91" s="130">
        <v>90.215500000000006</v>
      </c>
      <c r="E91" s="130">
        <v>3555.799</v>
      </c>
      <c r="F91" s="130">
        <v>71.698599999999999</v>
      </c>
      <c r="G91" s="130">
        <v>315.38760000000002</v>
      </c>
      <c r="H91" s="130">
        <v>-243.68899999999999</v>
      </c>
      <c r="I91" s="130">
        <v>1831.7114999999999</v>
      </c>
      <c r="J91" s="130">
        <v>34.676000000000002</v>
      </c>
      <c r="K91" s="130">
        <v>1797.0355</v>
      </c>
      <c r="L91" s="130">
        <v>311.28699999999998</v>
      </c>
      <c r="M91" s="130">
        <v>289.2045</v>
      </c>
      <c r="N91" s="130">
        <v>22.0825</v>
      </c>
      <c r="O91" s="130">
        <v>918.72500000000002</v>
      </c>
      <c r="P91" s="130">
        <v>0.3085</v>
      </c>
      <c r="Q91" s="130">
        <v>918.41650000000004</v>
      </c>
      <c r="R91" s="130" t="s">
        <v>114</v>
      </c>
      <c r="S91" s="130" t="s">
        <v>114</v>
      </c>
      <c r="T91" s="130" t="s">
        <v>114</v>
      </c>
      <c r="U91" s="130">
        <v>6779.4366</v>
      </c>
      <c r="V91" s="130">
        <v>729.7921</v>
      </c>
      <c r="W91" s="130">
        <v>6049.6445000000003</v>
      </c>
      <c r="X91" s="130">
        <v>4428.8770000000004</v>
      </c>
      <c r="Y91" s="130">
        <v>182.81200000000001</v>
      </c>
      <c r="Z91" s="130">
        <v>4246.0649999999996</v>
      </c>
      <c r="AA91" s="130">
        <v>397.50700000000001</v>
      </c>
      <c r="AB91" s="130">
        <v>98.537999999999997</v>
      </c>
      <c r="AC91" s="130">
        <v>298.96899999999999</v>
      </c>
      <c r="AD91" s="131"/>
      <c r="AJ91" s="152"/>
    </row>
    <row r="92" spans="1:36" ht="20.100000000000001" customHeight="1" x14ac:dyDescent="0.3">
      <c r="A92" s="129">
        <v>2019</v>
      </c>
      <c r="B92" s="129" t="s">
        <v>119</v>
      </c>
      <c r="C92" s="130">
        <v>2630.951</v>
      </c>
      <c r="D92" s="130">
        <v>14.823499999999999</v>
      </c>
      <c r="E92" s="130">
        <v>2616.1275000000001</v>
      </c>
      <c r="F92" s="130">
        <v>94.320599999999999</v>
      </c>
      <c r="G92" s="130">
        <v>237.0093</v>
      </c>
      <c r="H92" s="130">
        <v>-142.68870000000001</v>
      </c>
      <c r="I92" s="130">
        <v>1553.7864999999999</v>
      </c>
      <c r="J92" s="130">
        <v>66.345500000000001</v>
      </c>
      <c r="K92" s="130">
        <v>1487.441</v>
      </c>
      <c r="L92" s="130">
        <v>305.89049999999997</v>
      </c>
      <c r="M92" s="130">
        <v>178.21700000000001</v>
      </c>
      <c r="N92" s="130">
        <v>127.6735</v>
      </c>
      <c r="O92" s="130">
        <v>1541.2304999999999</v>
      </c>
      <c r="P92" s="130">
        <v>6.1974999999999998</v>
      </c>
      <c r="Q92" s="130">
        <v>1535.0329999999999</v>
      </c>
      <c r="R92" s="130" t="s">
        <v>114</v>
      </c>
      <c r="S92" s="130" t="s">
        <v>114</v>
      </c>
      <c r="T92" s="130" t="s">
        <v>114</v>
      </c>
      <c r="U92" s="130">
        <v>6126.1791000000003</v>
      </c>
      <c r="V92" s="130">
        <v>502.59280000000001</v>
      </c>
      <c r="W92" s="130">
        <v>5623.5862999999999</v>
      </c>
      <c r="X92" s="130">
        <v>2420.9854999999998</v>
      </c>
      <c r="Y92" s="130">
        <v>280.44499999999999</v>
      </c>
      <c r="Z92" s="130">
        <v>2140.5405000000001</v>
      </c>
      <c r="AA92" s="130">
        <v>268.822</v>
      </c>
      <c r="AB92" s="130">
        <v>160.07149999999999</v>
      </c>
      <c r="AC92" s="130">
        <v>108.7505</v>
      </c>
      <c r="AD92" s="131"/>
      <c r="AJ92" s="152"/>
    </row>
    <row r="93" spans="1:36" ht="20.100000000000001" customHeight="1" x14ac:dyDescent="0.3">
      <c r="A93" s="129">
        <v>2019</v>
      </c>
      <c r="B93" s="129" t="s">
        <v>120</v>
      </c>
      <c r="C93" s="130">
        <v>2835.2645000000002</v>
      </c>
      <c r="D93" s="130">
        <v>217.2175</v>
      </c>
      <c r="E93" s="130">
        <v>2618.047</v>
      </c>
      <c r="F93" s="130">
        <v>61.932099999999998</v>
      </c>
      <c r="G93" s="130">
        <v>306.84800000000001</v>
      </c>
      <c r="H93" s="130">
        <v>-244.91589999999999</v>
      </c>
      <c r="I93" s="130">
        <v>1190.0015000000001</v>
      </c>
      <c r="J93" s="130">
        <v>184.85650000000001</v>
      </c>
      <c r="K93" s="130">
        <v>1005.145</v>
      </c>
      <c r="L93" s="130">
        <v>214.20400000000001</v>
      </c>
      <c r="M93" s="130">
        <v>333.37400000000002</v>
      </c>
      <c r="N93" s="130">
        <v>-119.17</v>
      </c>
      <c r="O93" s="130">
        <v>1218.8875</v>
      </c>
      <c r="P93" s="130">
        <v>28.195</v>
      </c>
      <c r="Q93" s="130">
        <v>1190.6925000000001</v>
      </c>
      <c r="R93" s="130" t="s">
        <v>114</v>
      </c>
      <c r="S93" s="130" t="s">
        <v>114</v>
      </c>
      <c r="T93" s="130" t="s">
        <v>114</v>
      </c>
      <c r="U93" s="130">
        <v>5520.2896000000001</v>
      </c>
      <c r="V93" s="130">
        <v>1070.491</v>
      </c>
      <c r="W93" s="130">
        <v>4449.7986000000001</v>
      </c>
      <c r="X93" s="135">
        <v>3816.8829999999998</v>
      </c>
      <c r="Y93" s="130">
        <v>177.14099999999999</v>
      </c>
      <c r="Z93" s="130">
        <v>3639.7420000000002</v>
      </c>
      <c r="AA93" s="130">
        <v>462.05250000000001</v>
      </c>
      <c r="AB93" s="130">
        <v>107.9415</v>
      </c>
      <c r="AC93" s="130">
        <v>354.11099999999999</v>
      </c>
      <c r="AD93" s="131"/>
      <c r="AJ93" s="154"/>
    </row>
    <row r="94" spans="1:36" ht="20.100000000000001" customHeight="1" x14ac:dyDescent="0.3">
      <c r="A94" s="129">
        <v>2019</v>
      </c>
      <c r="B94" s="129" t="s">
        <v>121</v>
      </c>
      <c r="C94" s="130">
        <v>2763.1145000000001</v>
      </c>
      <c r="D94" s="130">
        <v>406.33600000000001</v>
      </c>
      <c r="E94" s="130">
        <v>2356.7784999999999</v>
      </c>
      <c r="F94" s="130">
        <v>74.059299999999993</v>
      </c>
      <c r="G94" s="130">
        <v>267.3766</v>
      </c>
      <c r="H94" s="130">
        <v>-193.31729999999999</v>
      </c>
      <c r="I94" s="130">
        <v>1473.9245000000001</v>
      </c>
      <c r="J94" s="130">
        <v>68.39</v>
      </c>
      <c r="K94" s="130">
        <v>1405.5345</v>
      </c>
      <c r="L94" s="130">
        <v>406.52100000000002</v>
      </c>
      <c r="M94" s="130">
        <v>257.072</v>
      </c>
      <c r="N94" s="130">
        <v>149.44900000000001</v>
      </c>
      <c r="O94" s="130">
        <v>1412.0619999999999</v>
      </c>
      <c r="P94" s="130">
        <v>83.066000000000003</v>
      </c>
      <c r="Q94" s="130">
        <v>1328.9960000000001</v>
      </c>
      <c r="R94" s="130" t="s">
        <v>114</v>
      </c>
      <c r="S94" s="130" t="s">
        <v>114</v>
      </c>
      <c r="T94" s="130" t="s">
        <v>114</v>
      </c>
      <c r="U94" s="130">
        <v>6129.6813000000002</v>
      </c>
      <c r="V94" s="130">
        <v>1082.2406000000001</v>
      </c>
      <c r="W94" s="130">
        <v>5047.4407000000001</v>
      </c>
      <c r="X94" s="130">
        <v>4955.0325000000003</v>
      </c>
      <c r="Y94" s="130">
        <v>108.44199999999999</v>
      </c>
      <c r="Z94" s="130">
        <v>4846.5905000000002</v>
      </c>
      <c r="AA94" s="130">
        <v>347.05650000000003</v>
      </c>
      <c r="AB94" s="130">
        <v>128.24199999999999</v>
      </c>
      <c r="AC94" s="130">
        <v>218.81450000000001</v>
      </c>
      <c r="AD94" s="131"/>
      <c r="AJ94" s="152"/>
    </row>
    <row r="95" spans="1:36" ht="20.100000000000001" customHeight="1" x14ac:dyDescent="0.3">
      <c r="A95" s="129">
        <v>2020</v>
      </c>
      <c r="B95" s="129" t="s">
        <v>118</v>
      </c>
      <c r="C95" s="130">
        <v>3245.2379999999998</v>
      </c>
      <c r="D95" s="130">
        <v>162.84100000000001</v>
      </c>
      <c r="E95" s="130">
        <v>3082.3969999999999</v>
      </c>
      <c r="F95" s="130">
        <v>55.623100000000001</v>
      </c>
      <c r="G95" s="130">
        <v>320.82639999999998</v>
      </c>
      <c r="H95" s="130">
        <v>-265.20330000000001</v>
      </c>
      <c r="I95" s="130">
        <v>1436.566</v>
      </c>
      <c r="J95" s="130">
        <v>107.873</v>
      </c>
      <c r="K95" s="130">
        <v>1328.693</v>
      </c>
      <c r="L95" s="130">
        <v>438.74599999999998</v>
      </c>
      <c r="M95" s="130">
        <v>203.74600000000001</v>
      </c>
      <c r="N95" s="130">
        <v>235</v>
      </c>
      <c r="O95" s="130">
        <v>1504.1475</v>
      </c>
      <c r="P95" s="130">
        <v>83.362499999999997</v>
      </c>
      <c r="Q95" s="130">
        <v>1420.7850000000001</v>
      </c>
      <c r="R95" s="130" t="s">
        <v>114</v>
      </c>
      <c r="S95" s="130" t="s">
        <v>114</v>
      </c>
      <c r="T95" s="130" t="s">
        <v>114</v>
      </c>
      <c r="U95" s="130">
        <v>6680.3206</v>
      </c>
      <c r="V95" s="130">
        <v>878.64890000000003</v>
      </c>
      <c r="W95" s="130">
        <v>5801.6716999999999</v>
      </c>
      <c r="X95" s="130">
        <v>6533.5934999999999</v>
      </c>
      <c r="Y95" s="130">
        <v>34.862000000000002</v>
      </c>
      <c r="Z95" s="130">
        <v>6498.7314999999999</v>
      </c>
      <c r="AA95" s="130">
        <v>294.03800000000001</v>
      </c>
      <c r="AB95" s="130">
        <v>94.728999999999999</v>
      </c>
      <c r="AC95" s="130">
        <v>199.309</v>
      </c>
      <c r="AD95" s="131"/>
      <c r="AJ95" s="152"/>
    </row>
    <row r="96" spans="1:36" ht="20.100000000000001" customHeight="1" x14ac:dyDescent="0.3">
      <c r="A96" s="129">
        <v>2020</v>
      </c>
      <c r="B96" s="129" t="s">
        <v>119</v>
      </c>
      <c r="C96" s="130">
        <v>2629.4319999999998</v>
      </c>
      <c r="D96" s="130">
        <v>339.34800000000001</v>
      </c>
      <c r="E96" s="130">
        <v>2290.0839999999998</v>
      </c>
      <c r="F96" s="130">
        <v>71.491699999999994</v>
      </c>
      <c r="G96" s="130">
        <v>267.9117</v>
      </c>
      <c r="H96" s="130">
        <v>-196.42</v>
      </c>
      <c r="I96" s="130">
        <v>1166.3019999999999</v>
      </c>
      <c r="J96" s="130">
        <v>220.34350000000001</v>
      </c>
      <c r="K96" s="130">
        <v>945.95849999999996</v>
      </c>
      <c r="L96" s="130">
        <v>345.06700000000001</v>
      </c>
      <c r="M96" s="130">
        <v>165.04750000000001</v>
      </c>
      <c r="N96" s="130">
        <v>180.01949999999999</v>
      </c>
      <c r="O96" s="130">
        <v>1361.577</v>
      </c>
      <c r="P96" s="130">
        <v>120.124</v>
      </c>
      <c r="Q96" s="130">
        <v>1241.453</v>
      </c>
      <c r="R96" s="130" t="s">
        <v>114</v>
      </c>
      <c r="S96" s="130" t="s">
        <v>114</v>
      </c>
      <c r="T96" s="130" t="s">
        <v>114</v>
      </c>
      <c r="U96" s="130">
        <v>5573.8697000000002</v>
      </c>
      <c r="V96" s="130">
        <v>1112.7746999999999</v>
      </c>
      <c r="W96" s="130">
        <v>4461.0950000000003</v>
      </c>
      <c r="X96" s="130">
        <v>2894.3054999999999</v>
      </c>
      <c r="Y96" s="130">
        <v>197.851</v>
      </c>
      <c r="Z96" s="130">
        <v>2696.4544999999998</v>
      </c>
      <c r="AA96" s="130">
        <v>279.51100000000002</v>
      </c>
      <c r="AB96" s="130">
        <v>207.3415</v>
      </c>
      <c r="AC96" s="130">
        <v>72.169499999999999</v>
      </c>
      <c r="AD96" s="131"/>
      <c r="AJ96" s="152"/>
    </row>
    <row r="97" spans="1:36" ht="20.100000000000001" customHeight="1" x14ac:dyDescent="0.3">
      <c r="A97" s="129">
        <v>2020</v>
      </c>
      <c r="B97" s="129" t="s">
        <v>120</v>
      </c>
      <c r="C97" s="130">
        <v>1540.1765</v>
      </c>
      <c r="D97" s="130">
        <v>977.74300000000005</v>
      </c>
      <c r="E97" s="130">
        <v>562.43349999999998</v>
      </c>
      <c r="F97" s="130">
        <v>89.250299999999996</v>
      </c>
      <c r="G97" s="130">
        <v>228.09030000000001</v>
      </c>
      <c r="H97" s="130">
        <v>-138.84</v>
      </c>
      <c r="I97" s="130">
        <v>981.45699999999999</v>
      </c>
      <c r="J97" s="130">
        <v>131.8845</v>
      </c>
      <c r="K97" s="130">
        <v>849.57249999999999</v>
      </c>
      <c r="L97" s="130">
        <v>395.8125</v>
      </c>
      <c r="M97" s="130">
        <v>107.5415</v>
      </c>
      <c r="N97" s="130">
        <v>288.27100000000002</v>
      </c>
      <c r="O97" s="130">
        <v>986.23649999999998</v>
      </c>
      <c r="P97" s="130">
        <v>208.12950000000001</v>
      </c>
      <c r="Q97" s="130">
        <v>778.10699999999997</v>
      </c>
      <c r="R97" s="130" t="s">
        <v>114</v>
      </c>
      <c r="S97" s="130" t="s">
        <v>114</v>
      </c>
      <c r="T97" s="130" t="s">
        <v>114</v>
      </c>
      <c r="U97" s="130">
        <v>3992.9328</v>
      </c>
      <c r="V97" s="130">
        <v>1653.3887999999999</v>
      </c>
      <c r="W97" s="130">
        <v>2339.5439999999999</v>
      </c>
      <c r="X97" s="130">
        <v>4065.2809999999999</v>
      </c>
      <c r="Y97" s="130">
        <v>73.322500000000005</v>
      </c>
      <c r="Z97" s="130">
        <v>3991.9585000000002</v>
      </c>
      <c r="AA97" s="130">
        <v>210.90799999999999</v>
      </c>
      <c r="AB97" s="130">
        <v>241.3665</v>
      </c>
      <c r="AC97" s="130">
        <v>-30.458500000000001</v>
      </c>
      <c r="AD97" s="131"/>
      <c r="AJ97" s="152"/>
    </row>
    <row r="98" spans="1:36" ht="20.100000000000001" customHeight="1" x14ac:dyDescent="0.3">
      <c r="A98" s="129">
        <v>2020</v>
      </c>
      <c r="B98" s="129" t="s">
        <v>121</v>
      </c>
      <c r="C98" s="130">
        <v>2997.1680000000001</v>
      </c>
      <c r="D98" s="130">
        <v>199.7895</v>
      </c>
      <c r="E98" s="130">
        <v>2797.3784999999998</v>
      </c>
      <c r="F98" s="130">
        <v>104.8493</v>
      </c>
      <c r="G98" s="130">
        <v>257.19760000000002</v>
      </c>
      <c r="H98" s="130">
        <v>-152.3484</v>
      </c>
      <c r="I98" s="130">
        <v>1089.345</v>
      </c>
      <c r="J98" s="130">
        <v>86.965999999999994</v>
      </c>
      <c r="K98" s="130">
        <v>1002.379</v>
      </c>
      <c r="L98" s="130">
        <v>420.17849999999999</v>
      </c>
      <c r="M98" s="130">
        <v>212.49850000000001</v>
      </c>
      <c r="N98" s="130">
        <v>207.68</v>
      </c>
      <c r="O98" s="130">
        <v>1532.0605</v>
      </c>
      <c r="P98" s="130">
        <v>79.578500000000005</v>
      </c>
      <c r="Q98" s="130">
        <v>1452.482</v>
      </c>
      <c r="R98" s="130" t="s">
        <v>114</v>
      </c>
      <c r="S98" s="130" t="s">
        <v>114</v>
      </c>
      <c r="T98" s="130" t="s">
        <v>114</v>
      </c>
      <c r="U98" s="130">
        <v>6143.6013000000003</v>
      </c>
      <c r="V98" s="130">
        <v>836.03020000000004</v>
      </c>
      <c r="W98" s="130">
        <v>5307.5711000000001</v>
      </c>
      <c r="X98" s="130">
        <v>5867.1719999999996</v>
      </c>
      <c r="Y98" s="130">
        <v>4.0149999999999997</v>
      </c>
      <c r="Z98" s="130">
        <v>5863.1570000000002</v>
      </c>
      <c r="AA98" s="130">
        <v>278.6585</v>
      </c>
      <c r="AB98" s="130">
        <v>223.2705</v>
      </c>
      <c r="AC98" s="130">
        <v>55.387999999999998</v>
      </c>
      <c r="AD98" s="131"/>
      <c r="AJ98" s="152"/>
    </row>
    <row r="99" spans="1:36" ht="20.100000000000001" customHeight="1" x14ac:dyDescent="0.3">
      <c r="A99" s="129">
        <v>2021</v>
      </c>
      <c r="B99" s="129" t="s">
        <v>118</v>
      </c>
      <c r="C99" s="130">
        <v>4353.9110000000001</v>
      </c>
      <c r="D99" s="130">
        <v>190.80850000000001</v>
      </c>
      <c r="E99" s="130">
        <v>4163.1025</v>
      </c>
      <c r="F99" s="130">
        <v>80.331299999999999</v>
      </c>
      <c r="G99" s="130">
        <v>278.47989999999999</v>
      </c>
      <c r="H99" s="130">
        <v>-198.14859999999999</v>
      </c>
      <c r="I99" s="130">
        <v>571.5915</v>
      </c>
      <c r="J99" s="130">
        <v>7.47</v>
      </c>
      <c r="K99" s="130">
        <v>564.12149999999997</v>
      </c>
      <c r="L99" s="130">
        <v>231.971</v>
      </c>
      <c r="M99" s="130">
        <v>199.79599999999999</v>
      </c>
      <c r="N99" s="130">
        <v>32.174999999999997</v>
      </c>
      <c r="O99" s="130">
        <v>1774.4359999999999</v>
      </c>
      <c r="P99" s="130">
        <v>24.411000000000001</v>
      </c>
      <c r="Q99" s="130">
        <v>1750.0250000000001</v>
      </c>
      <c r="R99" s="130" t="s">
        <v>114</v>
      </c>
      <c r="S99" s="130" t="s">
        <v>114</v>
      </c>
      <c r="T99" s="130" t="s">
        <v>114</v>
      </c>
      <c r="U99" s="130">
        <v>7012.2407999999996</v>
      </c>
      <c r="V99" s="130">
        <v>700.96540000000005</v>
      </c>
      <c r="W99" s="130">
        <v>6311.2754000000004</v>
      </c>
      <c r="X99" s="130">
        <v>5312.1255000000001</v>
      </c>
      <c r="Y99" s="130">
        <v>38.9925</v>
      </c>
      <c r="Z99" s="130">
        <v>5273.1329999999998</v>
      </c>
      <c r="AA99" s="130">
        <v>323.35050000000001</v>
      </c>
      <c r="AB99" s="130">
        <v>271.24900000000002</v>
      </c>
      <c r="AC99" s="130">
        <v>52.101500000000001</v>
      </c>
      <c r="AD99" s="131"/>
      <c r="AJ99" s="152"/>
    </row>
    <row r="100" spans="1:36" ht="15.6" x14ac:dyDescent="0.3">
      <c r="A100" s="129">
        <v>2021</v>
      </c>
      <c r="B100" s="136" t="s">
        <v>119</v>
      </c>
      <c r="C100" s="130">
        <v>4663.4660000000003</v>
      </c>
      <c r="D100" s="130">
        <v>133.02850000000001</v>
      </c>
      <c r="E100" s="130">
        <v>4530.4375</v>
      </c>
      <c r="F100" s="130">
        <v>43.046900000000001</v>
      </c>
      <c r="G100" s="130">
        <v>451.38279999999997</v>
      </c>
      <c r="H100" s="130">
        <v>-408.33589999999992</v>
      </c>
      <c r="I100" s="130">
        <v>369.88049999999998</v>
      </c>
      <c r="J100" s="130">
        <v>6.9524999999999997</v>
      </c>
      <c r="K100" s="130">
        <v>362.928</v>
      </c>
      <c r="L100" s="130">
        <v>59.203000000000003</v>
      </c>
      <c r="M100" s="130">
        <v>336.63750000000005</v>
      </c>
      <c r="N100" s="130">
        <v>-277.43450000000001</v>
      </c>
      <c r="O100" s="130">
        <v>1885.2265</v>
      </c>
      <c r="P100" s="130">
        <v>5.5750000000000002</v>
      </c>
      <c r="Q100" s="130">
        <v>1879.6514999999999</v>
      </c>
      <c r="R100" s="130" t="s">
        <v>114</v>
      </c>
      <c r="S100" s="130" t="s">
        <v>114</v>
      </c>
      <c r="T100" s="130" t="s">
        <v>114</v>
      </c>
      <c r="U100" s="130">
        <v>7020.822900000001</v>
      </c>
      <c r="V100" s="130">
        <v>933.57629999999995</v>
      </c>
      <c r="W100" s="130">
        <v>6087.2466000000004</v>
      </c>
      <c r="X100" s="130">
        <v>2399.2465000000002</v>
      </c>
      <c r="Y100" s="130">
        <v>562.20950000000005</v>
      </c>
      <c r="Z100" s="130">
        <v>1837.0370000000003</v>
      </c>
      <c r="AA100" s="130">
        <v>522.00650000000007</v>
      </c>
      <c r="AB100" s="130">
        <v>121.43799999999999</v>
      </c>
      <c r="AC100" s="130">
        <v>400.56850000000009</v>
      </c>
      <c r="AD100" s="131"/>
      <c r="AJ100" s="152"/>
    </row>
    <row r="101" spans="1:36" ht="15.6" x14ac:dyDescent="0.3">
      <c r="A101" s="129">
        <v>2021</v>
      </c>
      <c r="B101" s="136" t="s">
        <v>120</v>
      </c>
      <c r="C101" s="150">
        <v>4837.8305</v>
      </c>
      <c r="D101" s="130">
        <v>9.7039999999999988</v>
      </c>
      <c r="E101" s="130">
        <v>4828.1265000000003</v>
      </c>
      <c r="F101" s="130">
        <v>48.182299999999998</v>
      </c>
      <c r="G101" s="130">
        <v>455.9769</v>
      </c>
      <c r="H101" s="130">
        <v>-407.7946</v>
      </c>
      <c r="I101" s="130">
        <v>1730.4259999999999</v>
      </c>
      <c r="J101" s="130">
        <v>14.4115</v>
      </c>
      <c r="K101" s="130">
        <v>1716.0145000000002</v>
      </c>
      <c r="L101" s="130">
        <v>38.000999999999998</v>
      </c>
      <c r="M101" s="130">
        <v>361.25349999999997</v>
      </c>
      <c r="N101" s="130">
        <v>-323.2525</v>
      </c>
      <c r="O101" s="130">
        <v>1838.278</v>
      </c>
      <c r="P101" s="130">
        <v>3.6035000000000004</v>
      </c>
      <c r="Q101" s="130">
        <v>1834.6745000000001</v>
      </c>
      <c r="R101" s="130" t="s">
        <v>114</v>
      </c>
      <c r="S101" s="130" t="s">
        <v>114</v>
      </c>
      <c r="T101" s="130" t="s">
        <v>114</v>
      </c>
      <c r="U101" s="130">
        <v>8492.7178000000004</v>
      </c>
      <c r="V101" s="130">
        <v>844.94939999999997</v>
      </c>
      <c r="W101" s="130">
        <v>7647.768399999999</v>
      </c>
      <c r="X101" s="130">
        <v>2218.6675</v>
      </c>
      <c r="Y101" s="130">
        <v>218.39599999999999</v>
      </c>
      <c r="Z101" s="130">
        <v>2000.2715000000001</v>
      </c>
      <c r="AA101" s="130">
        <v>507.78649999999999</v>
      </c>
      <c r="AB101" s="130">
        <v>80.441499999999991</v>
      </c>
      <c r="AC101" s="130">
        <v>427.34500000000003</v>
      </c>
      <c r="AJ101" s="152"/>
    </row>
    <row r="102" spans="1:36" ht="15.6" x14ac:dyDescent="0.3">
      <c r="A102" s="155">
        <v>2021</v>
      </c>
      <c r="B102" s="136" t="s">
        <v>121</v>
      </c>
      <c r="C102" s="130">
        <v>1296.8235</v>
      </c>
      <c r="D102" s="130">
        <v>1144.8905</v>
      </c>
      <c r="E102" s="130">
        <v>151.93299999999999</v>
      </c>
      <c r="F102" s="130">
        <v>153.08510000000001</v>
      </c>
      <c r="G102" s="130">
        <v>231.1609</v>
      </c>
      <c r="H102" s="130">
        <v>-78.075800000000001</v>
      </c>
      <c r="I102" s="130">
        <v>1668.7085</v>
      </c>
      <c r="J102" s="130">
        <v>48.460499999999996</v>
      </c>
      <c r="K102" s="130">
        <v>1620.2479999999998</v>
      </c>
      <c r="L102" s="130">
        <v>208.52249999999998</v>
      </c>
      <c r="M102" s="130">
        <v>137.22800000000001</v>
      </c>
      <c r="N102" s="130">
        <v>71.294499999999999</v>
      </c>
      <c r="O102" s="130">
        <v>1497.0729999999999</v>
      </c>
      <c r="P102" s="130">
        <v>104.122</v>
      </c>
      <c r="Q102" s="130">
        <v>1392.951</v>
      </c>
      <c r="R102" s="130">
        <v>1392.924</v>
      </c>
      <c r="S102" s="130">
        <v>20.194000000000003</v>
      </c>
      <c r="T102" s="130">
        <v>1372.73</v>
      </c>
      <c r="U102" s="130">
        <v>6217.1365999999998</v>
      </c>
      <c r="V102" s="130">
        <v>1686.0559000000003</v>
      </c>
      <c r="W102" s="130">
        <v>4531.0806999999995</v>
      </c>
      <c r="X102" s="130">
        <v>6104.4944999999998</v>
      </c>
      <c r="Y102" s="130">
        <v>52.718999999999994</v>
      </c>
      <c r="Z102" s="130">
        <v>6051.7754999999997</v>
      </c>
      <c r="AA102" s="130">
        <v>284.13150000000002</v>
      </c>
      <c r="AB102" s="130">
        <v>298.72699999999998</v>
      </c>
      <c r="AC102" s="130">
        <v>-14.595499999999959</v>
      </c>
      <c r="AJ102" s="153"/>
    </row>
    <row r="103" spans="1:36" ht="31.2" x14ac:dyDescent="0.3">
      <c r="A103" s="129">
        <v>2022</v>
      </c>
      <c r="B103" s="136" t="s">
        <v>143</v>
      </c>
      <c r="C103" s="130">
        <v>1297.5630000000001</v>
      </c>
      <c r="D103" s="130">
        <v>1061.5350000000001</v>
      </c>
      <c r="E103" s="130">
        <v>236.02800000000002</v>
      </c>
      <c r="F103" s="130">
        <v>89.094600000000014</v>
      </c>
      <c r="G103" s="130">
        <v>285.02659999999997</v>
      </c>
      <c r="H103" s="130">
        <v>-195.93199999999999</v>
      </c>
      <c r="I103" s="130">
        <v>1597.5819999999999</v>
      </c>
      <c r="J103" s="130">
        <v>72.165000000000006</v>
      </c>
      <c r="K103" s="130">
        <v>1525.4169999999999</v>
      </c>
      <c r="L103" s="130">
        <v>265.5795</v>
      </c>
      <c r="M103" s="130">
        <v>66.197500000000005</v>
      </c>
      <c r="N103" s="130">
        <v>199.38200000000001</v>
      </c>
      <c r="O103" s="130">
        <v>1536.0509999999999</v>
      </c>
      <c r="P103" s="130">
        <v>88.140999999999991</v>
      </c>
      <c r="Q103" s="130">
        <v>1447.91</v>
      </c>
      <c r="R103" s="130">
        <v>1781.2945</v>
      </c>
      <c r="S103" s="130">
        <v>50.663000000000004</v>
      </c>
      <c r="T103" s="130">
        <v>1730.6315</v>
      </c>
      <c r="U103" s="130">
        <v>6567.1646000000001</v>
      </c>
      <c r="V103" s="130">
        <v>1623.7281000000003</v>
      </c>
      <c r="W103" s="130">
        <v>4943.4364999999998</v>
      </c>
      <c r="X103" s="130">
        <v>6002.8145000000004</v>
      </c>
      <c r="Y103" s="130">
        <v>91.09</v>
      </c>
      <c r="Z103" s="130">
        <v>5911.7245000000003</v>
      </c>
      <c r="AA103" s="130">
        <v>229.94800000000001</v>
      </c>
      <c r="AB103" s="130">
        <v>304.14549999999997</v>
      </c>
      <c r="AC103" s="130">
        <v>-74.197499999999962</v>
      </c>
      <c r="AJ103" s="153"/>
    </row>
    <row r="104" spans="1:36" x14ac:dyDescent="0.3">
      <c r="E104" s="137"/>
      <c r="F104" s="137"/>
      <c r="G104" s="137"/>
      <c r="H104" s="137"/>
      <c r="I104" s="108"/>
      <c r="J104" s="137"/>
      <c r="K104" s="137"/>
      <c r="L104" s="137"/>
      <c r="M104" s="137"/>
      <c r="N104" s="137"/>
      <c r="O104" s="137"/>
      <c r="P104" s="137"/>
      <c r="Q104" s="137"/>
      <c r="R104" s="137"/>
      <c r="S104" s="137"/>
      <c r="T104" s="137"/>
      <c r="U104" s="137"/>
      <c r="AJ104" s="153"/>
    </row>
    <row r="105" spans="1:36" x14ac:dyDescent="0.3">
      <c r="A105" s="138"/>
      <c r="B105" s="139"/>
      <c r="C105" s="137"/>
      <c r="D105" s="137"/>
      <c r="E105" s="137"/>
      <c r="F105" s="137"/>
      <c r="G105" s="137"/>
      <c r="H105" s="137"/>
      <c r="I105" s="108"/>
      <c r="J105" s="137"/>
      <c r="K105" s="137"/>
      <c r="L105" s="137"/>
      <c r="M105" s="137"/>
      <c r="N105" s="137"/>
      <c r="O105" s="137"/>
      <c r="P105" s="137"/>
      <c r="Q105" s="137"/>
      <c r="R105" s="137"/>
      <c r="S105" s="137"/>
      <c r="T105" s="137"/>
      <c r="U105" s="137"/>
      <c r="AJ105" s="153"/>
    </row>
    <row r="106" spans="1:36" x14ac:dyDescent="0.3">
      <c r="A106" s="138"/>
      <c r="B106" s="139"/>
      <c r="C106" s="137"/>
      <c r="D106" s="137"/>
      <c r="E106" s="137"/>
      <c r="F106" s="137"/>
      <c r="G106" s="137"/>
      <c r="H106" s="137"/>
      <c r="I106" s="108"/>
      <c r="J106" s="137"/>
      <c r="K106" s="137"/>
      <c r="L106" s="137"/>
      <c r="M106" s="137"/>
      <c r="N106" s="137"/>
      <c r="O106" s="137"/>
      <c r="P106" s="137"/>
      <c r="Q106" s="137"/>
      <c r="R106" s="137"/>
      <c r="S106" s="137"/>
      <c r="T106" s="137"/>
      <c r="U106" s="137"/>
      <c r="AJ106" s="153"/>
    </row>
    <row r="107" spans="1:36" x14ac:dyDescent="0.3">
      <c r="A107" s="138"/>
      <c r="B107" s="139"/>
      <c r="C107" s="137"/>
      <c r="D107" s="137"/>
      <c r="E107" s="137"/>
      <c r="F107" s="137"/>
      <c r="G107" s="137"/>
      <c r="H107" s="137"/>
      <c r="I107" s="108"/>
      <c r="J107" s="137"/>
      <c r="K107" s="137"/>
      <c r="L107" s="137"/>
      <c r="M107" s="137"/>
      <c r="N107" s="137"/>
      <c r="O107" s="137"/>
      <c r="P107" s="137"/>
      <c r="Q107" s="137"/>
      <c r="R107" s="137"/>
      <c r="S107" s="137"/>
      <c r="T107" s="137"/>
      <c r="U107" s="137"/>
      <c r="AJ107" s="153"/>
    </row>
    <row r="108" spans="1:36" x14ac:dyDescent="0.3">
      <c r="A108" s="138"/>
      <c r="B108" s="139"/>
      <c r="C108" s="137"/>
      <c r="D108" s="137"/>
      <c r="E108" s="137"/>
      <c r="F108" s="137"/>
      <c r="G108" s="137"/>
      <c r="H108" s="137"/>
      <c r="I108" s="108"/>
      <c r="J108" s="137"/>
      <c r="K108" s="137"/>
      <c r="L108" s="137"/>
      <c r="M108" s="137"/>
      <c r="N108" s="137"/>
      <c r="O108" s="137"/>
      <c r="P108" s="137"/>
      <c r="Q108" s="137"/>
      <c r="R108" s="137"/>
      <c r="S108" s="137"/>
      <c r="T108" s="137"/>
      <c r="U108" s="137"/>
      <c r="AJ108" s="153"/>
    </row>
    <row r="109" spans="1:36" x14ac:dyDescent="0.3">
      <c r="A109" s="138"/>
      <c r="B109" s="140"/>
      <c r="C109" s="137"/>
      <c r="D109" s="137"/>
      <c r="E109" s="137"/>
      <c r="F109" s="137"/>
      <c r="G109" s="137"/>
      <c r="H109" s="137"/>
      <c r="I109" s="108"/>
      <c r="J109" s="137"/>
      <c r="K109" s="137"/>
      <c r="L109" s="137"/>
      <c r="M109" s="137"/>
      <c r="N109" s="137"/>
      <c r="O109" s="137"/>
      <c r="P109" s="137"/>
      <c r="Q109" s="137"/>
      <c r="R109" s="137"/>
      <c r="S109" s="137"/>
      <c r="T109" s="137"/>
      <c r="U109" s="137"/>
      <c r="AJ109" s="153"/>
    </row>
    <row r="110" spans="1:36" x14ac:dyDescent="0.3">
      <c r="A110" s="138"/>
      <c r="B110" s="139"/>
      <c r="C110" s="137"/>
      <c r="D110" s="137"/>
      <c r="E110" s="137"/>
      <c r="F110" s="137"/>
      <c r="G110" s="137"/>
      <c r="H110" s="137"/>
      <c r="I110" s="108"/>
      <c r="J110" s="137"/>
      <c r="K110" s="137"/>
      <c r="L110" s="137"/>
      <c r="M110" s="137"/>
      <c r="N110" s="137"/>
      <c r="O110" s="137"/>
      <c r="P110" s="137"/>
      <c r="Q110" s="137"/>
      <c r="R110" s="137"/>
      <c r="S110" s="137"/>
      <c r="T110" s="137"/>
      <c r="U110" s="137"/>
    </row>
    <row r="111" spans="1:36" x14ac:dyDescent="0.3">
      <c r="A111" s="138"/>
      <c r="B111" s="139"/>
      <c r="C111" s="137"/>
      <c r="D111" s="137"/>
      <c r="E111" s="137"/>
      <c r="F111" s="137"/>
      <c r="G111" s="137"/>
      <c r="H111" s="137"/>
      <c r="I111" s="108"/>
      <c r="J111" s="137"/>
      <c r="K111" s="137"/>
      <c r="L111" s="137"/>
      <c r="M111" s="137"/>
      <c r="N111" s="137"/>
      <c r="O111" s="137"/>
      <c r="P111" s="137"/>
      <c r="Q111" s="137"/>
      <c r="R111" s="137"/>
      <c r="S111" s="137"/>
      <c r="T111" s="137"/>
      <c r="U111" s="137"/>
    </row>
    <row r="112" spans="1:36" x14ac:dyDescent="0.3">
      <c r="A112" s="138"/>
      <c r="B112" s="139"/>
      <c r="C112" s="137"/>
      <c r="D112" s="137"/>
      <c r="E112" s="137"/>
      <c r="F112" s="137"/>
      <c r="G112" s="137"/>
      <c r="H112" s="137"/>
      <c r="I112" s="108"/>
      <c r="J112" s="137"/>
      <c r="K112" s="137"/>
      <c r="L112" s="137"/>
      <c r="M112" s="137"/>
      <c r="N112" s="137"/>
      <c r="O112" s="137"/>
      <c r="P112" s="137"/>
      <c r="Q112" s="137"/>
      <c r="R112" s="137"/>
      <c r="S112" s="137"/>
      <c r="T112" s="137"/>
      <c r="U112" s="137"/>
    </row>
    <row r="113" spans="1:21" x14ac:dyDescent="0.3">
      <c r="A113" s="138"/>
      <c r="B113" s="141"/>
      <c r="C113" s="137"/>
      <c r="D113" s="137"/>
      <c r="E113" s="137"/>
      <c r="F113" s="137"/>
      <c r="G113" s="137"/>
      <c r="H113" s="137"/>
      <c r="I113" s="108"/>
      <c r="J113" s="137"/>
      <c r="K113" s="137"/>
      <c r="L113" s="137"/>
      <c r="M113" s="137"/>
      <c r="N113" s="137"/>
      <c r="O113" s="137"/>
      <c r="P113" s="137"/>
      <c r="Q113" s="137"/>
      <c r="R113" s="137"/>
      <c r="S113" s="137"/>
      <c r="T113" s="137"/>
      <c r="U113" s="137"/>
    </row>
    <row r="114" spans="1:21" x14ac:dyDescent="0.3">
      <c r="A114" s="138"/>
      <c r="B114" s="139"/>
      <c r="C114" s="137"/>
      <c r="D114" s="137"/>
      <c r="E114" s="137"/>
      <c r="F114" s="137"/>
      <c r="G114" s="137"/>
      <c r="H114" s="137"/>
      <c r="I114" s="108"/>
      <c r="J114" s="137"/>
      <c r="K114" s="137"/>
      <c r="L114" s="137"/>
      <c r="M114" s="137"/>
      <c r="N114" s="137"/>
      <c r="O114" s="137"/>
      <c r="P114" s="137"/>
      <c r="Q114" s="137"/>
      <c r="R114" s="137"/>
      <c r="S114" s="137"/>
      <c r="T114" s="137"/>
      <c r="U114" s="137"/>
    </row>
    <row r="115" spans="1:21" x14ac:dyDescent="0.3">
      <c r="A115" s="138"/>
      <c r="B115" s="139"/>
      <c r="C115" s="137"/>
      <c r="D115" s="137"/>
      <c r="E115" s="137"/>
      <c r="F115" s="137"/>
      <c r="G115" s="137"/>
      <c r="H115" s="137"/>
      <c r="I115" s="108"/>
      <c r="J115" s="137"/>
      <c r="K115" s="137"/>
      <c r="L115" s="137"/>
      <c r="M115" s="137"/>
      <c r="N115" s="137"/>
      <c r="O115" s="137"/>
      <c r="P115" s="137"/>
      <c r="Q115" s="137"/>
      <c r="R115" s="137"/>
      <c r="S115" s="137"/>
      <c r="T115" s="137"/>
      <c r="U115" s="137"/>
    </row>
    <row r="116" spans="1:21" x14ac:dyDescent="0.3">
      <c r="A116" s="138"/>
      <c r="B116" s="139"/>
      <c r="C116" s="137"/>
      <c r="D116" s="137"/>
      <c r="E116" s="137"/>
      <c r="F116" s="137"/>
      <c r="G116" s="137"/>
      <c r="H116" s="137"/>
      <c r="I116" s="109"/>
      <c r="J116" s="137"/>
      <c r="K116" s="137"/>
      <c r="L116" s="137"/>
      <c r="M116" s="137"/>
      <c r="N116" s="137"/>
      <c r="O116" s="137"/>
      <c r="P116" s="137"/>
      <c r="Q116" s="137"/>
      <c r="R116" s="137"/>
      <c r="S116" s="137"/>
      <c r="T116" s="137"/>
      <c r="U116" s="137"/>
    </row>
    <row r="117" spans="1:21" x14ac:dyDescent="0.3">
      <c r="A117" s="138"/>
      <c r="B117" s="139"/>
      <c r="C117" s="137"/>
      <c r="D117" s="137"/>
      <c r="E117" s="137"/>
      <c r="F117" s="137"/>
      <c r="G117" s="137"/>
      <c r="H117" s="137"/>
      <c r="I117" s="109"/>
      <c r="J117" s="137"/>
      <c r="K117" s="137"/>
      <c r="L117" s="137"/>
      <c r="M117" s="137"/>
      <c r="N117" s="137"/>
      <c r="O117" s="137"/>
      <c r="P117" s="137"/>
      <c r="Q117" s="137"/>
      <c r="R117" s="137"/>
      <c r="S117" s="137"/>
      <c r="T117" s="137"/>
      <c r="U117" s="137"/>
    </row>
    <row r="118" spans="1:21" x14ac:dyDescent="0.3">
      <c r="A118" s="138"/>
      <c r="B118" s="139"/>
      <c r="C118" s="137"/>
      <c r="D118" s="137"/>
      <c r="E118" s="137"/>
      <c r="F118" s="137"/>
      <c r="G118" s="137"/>
      <c r="H118" s="137"/>
      <c r="I118" s="108"/>
      <c r="J118" s="137"/>
      <c r="K118" s="137"/>
      <c r="L118" s="137"/>
      <c r="M118" s="137"/>
      <c r="N118" s="137"/>
      <c r="O118" s="137"/>
      <c r="P118" s="137"/>
      <c r="Q118" s="137"/>
      <c r="R118" s="137"/>
      <c r="S118" s="137"/>
      <c r="T118" s="137"/>
      <c r="U118" s="137"/>
    </row>
    <row r="119" spans="1:21" x14ac:dyDescent="0.3">
      <c r="A119" s="138"/>
      <c r="B119" s="139"/>
      <c r="C119" s="137"/>
      <c r="D119" s="137"/>
      <c r="E119" s="137"/>
      <c r="F119" s="137"/>
      <c r="G119" s="137"/>
      <c r="H119" s="137"/>
      <c r="I119" s="108"/>
      <c r="J119" s="137"/>
      <c r="K119" s="137"/>
      <c r="L119" s="137"/>
      <c r="M119" s="137"/>
      <c r="N119" s="137"/>
      <c r="O119" s="137"/>
      <c r="P119" s="137"/>
      <c r="Q119" s="137"/>
      <c r="R119" s="137"/>
      <c r="S119" s="137"/>
      <c r="T119" s="137"/>
      <c r="U119" s="137"/>
    </row>
    <row r="120" spans="1:21" x14ac:dyDescent="0.3">
      <c r="A120" s="138"/>
      <c r="B120" s="139"/>
      <c r="C120" s="137"/>
      <c r="D120" s="137"/>
      <c r="E120" s="137"/>
      <c r="F120" s="137"/>
      <c r="G120" s="137"/>
      <c r="H120" s="137"/>
      <c r="I120" s="109"/>
      <c r="J120" s="137"/>
      <c r="K120" s="137"/>
      <c r="L120" s="137"/>
      <c r="M120" s="137"/>
      <c r="N120" s="137"/>
      <c r="O120" s="137"/>
      <c r="P120" s="137"/>
      <c r="Q120" s="137"/>
      <c r="R120" s="137"/>
      <c r="S120" s="137"/>
      <c r="T120" s="137"/>
      <c r="U120" s="137"/>
    </row>
    <row r="121" spans="1:21" x14ac:dyDescent="0.3">
      <c r="A121" s="138"/>
      <c r="B121" s="140"/>
      <c r="C121" s="137"/>
      <c r="D121" s="137"/>
      <c r="E121" s="137"/>
      <c r="F121" s="137"/>
      <c r="G121" s="137"/>
      <c r="H121" s="137"/>
      <c r="I121" s="137"/>
      <c r="J121" s="137"/>
      <c r="K121" s="137"/>
      <c r="L121" s="137"/>
      <c r="M121" s="137"/>
      <c r="N121" s="137"/>
      <c r="O121" s="137"/>
      <c r="P121" s="137"/>
      <c r="Q121" s="137"/>
      <c r="R121" s="137"/>
      <c r="S121" s="137"/>
      <c r="T121" s="137"/>
      <c r="U121" s="137"/>
    </row>
    <row r="122" spans="1:21" x14ac:dyDescent="0.3">
      <c r="A122" s="138"/>
      <c r="B122" s="139"/>
      <c r="C122" s="137"/>
      <c r="D122" s="137"/>
      <c r="E122" s="137"/>
      <c r="F122" s="137"/>
      <c r="G122" s="137"/>
      <c r="H122" s="137"/>
      <c r="I122" s="137"/>
      <c r="J122" s="137"/>
      <c r="K122" s="137"/>
      <c r="L122" s="137"/>
      <c r="M122" s="137"/>
      <c r="N122" s="137"/>
      <c r="O122" s="137"/>
      <c r="P122" s="137"/>
      <c r="Q122" s="137"/>
      <c r="R122" s="137"/>
      <c r="S122" s="137"/>
      <c r="T122" s="137"/>
      <c r="U122" s="137"/>
    </row>
    <row r="123" spans="1:21" x14ac:dyDescent="0.3">
      <c r="A123" s="138"/>
      <c r="B123" s="139"/>
      <c r="C123" s="137"/>
      <c r="D123" s="137"/>
      <c r="E123" s="137"/>
      <c r="F123" s="137"/>
      <c r="G123" s="137"/>
      <c r="H123" s="137"/>
      <c r="I123" s="137"/>
      <c r="J123" s="137"/>
      <c r="K123" s="137"/>
      <c r="L123" s="137"/>
      <c r="M123" s="137"/>
      <c r="N123" s="137"/>
      <c r="O123" s="137"/>
      <c r="P123" s="137"/>
      <c r="Q123" s="137"/>
      <c r="R123" s="137"/>
      <c r="S123" s="137"/>
      <c r="T123" s="137"/>
      <c r="U123" s="137"/>
    </row>
    <row r="124" spans="1:21" x14ac:dyDescent="0.3">
      <c r="A124" s="138"/>
      <c r="B124" s="139"/>
      <c r="C124" s="137"/>
      <c r="D124" s="137"/>
      <c r="E124" s="137"/>
      <c r="F124" s="137"/>
      <c r="G124" s="137"/>
      <c r="H124" s="137"/>
      <c r="I124" s="137"/>
      <c r="J124" s="137"/>
      <c r="K124" s="137"/>
      <c r="L124" s="137"/>
      <c r="M124" s="137"/>
      <c r="N124" s="137"/>
      <c r="O124" s="137"/>
      <c r="P124" s="137"/>
      <c r="Q124" s="137"/>
      <c r="R124" s="137"/>
      <c r="S124" s="137"/>
      <c r="T124" s="137"/>
      <c r="U124" s="137"/>
    </row>
    <row r="125" spans="1:21" x14ac:dyDescent="0.3">
      <c r="A125" s="138"/>
      <c r="B125" s="141"/>
      <c r="C125" s="137"/>
      <c r="D125" s="137"/>
      <c r="E125" s="137"/>
      <c r="F125" s="137"/>
      <c r="G125" s="137"/>
      <c r="H125" s="137"/>
      <c r="I125" s="137"/>
      <c r="J125" s="137"/>
      <c r="K125" s="137"/>
      <c r="L125" s="137"/>
      <c r="M125" s="137"/>
      <c r="N125" s="137"/>
      <c r="O125" s="137"/>
      <c r="P125" s="137"/>
      <c r="Q125" s="137"/>
      <c r="R125" s="137"/>
      <c r="S125" s="137"/>
      <c r="T125" s="137"/>
      <c r="U125" s="137"/>
    </row>
    <row r="126" spans="1:21" x14ac:dyDescent="0.3">
      <c r="A126" s="138"/>
      <c r="B126" s="139"/>
      <c r="C126" s="137"/>
      <c r="D126" s="137"/>
      <c r="E126" s="137"/>
      <c r="F126" s="137"/>
      <c r="G126" s="137"/>
      <c r="H126" s="137"/>
      <c r="I126" s="137"/>
      <c r="J126" s="137"/>
      <c r="K126" s="137"/>
      <c r="L126" s="137"/>
      <c r="M126" s="137"/>
      <c r="N126" s="137"/>
      <c r="O126" s="137"/>
      <c r="P126" s="137"/>
      <c r="Q126" s="137"/>
      <c r="R126" s="137"/>
      <c r="S126" s="137"/>
      <c r="T126" s="137"/>
      <c r="U126" s="137"/>
    </row>
    <row r="127" spans="1:21" x14ac:dyDescent="0.3">
      <c r="A127" s="138"/>
      <c r="B127" s="139"/>
      <c r="C127" s="137"/>
      <c r="D127" s="137"/>
      <c r="E127" s="137"/>
      <c r="F127" s="137"/>
      <c r="G127" s="137"/>
      <c r="H127" s="137"/>
      <c r="I127" s="137"/>
      <c r="J127" s="137"/>
      <c r="K127" s="137"/>
      <c r="L127" s="137"/>
      <c r="M127" s="137"/>
      <c r="N127" s="137"/>
      <c r="O127" s="137"/>
      <c r="P127" s="137"/>
      <c r="Q127" s="137"/>
      <c r="R127" s="137"/>
      <c r="S127" s="137"/>
      <c r="T127" s="137"/>
      <c r="U127" s="137"/>
    </row>
    <row r="128" spans="1:21" x14ac:dyDescent="0.3">
      <c r="A128" s="138"/>
      <c r="B128" s="139"/>
      <c r="C128" s="137"/>
      <c r="D128" s="137"/>
      <c r="E128" s="137"/>
      <c r="F128" s="137"/>
      <c r="G128" s="137"/>
      <c r="H128" s="137"/>
      <c r="I128" s="137"/>
      <c r="J128" s="137"/>
      <c r="K128" s="137"/>
      <c r="L128" s="137"/>
      <c r="M128" s="137"/>
      <c r="N128" s="137"/>
      <c r="O128" s="137"/>
      <c r="P128" s="137"/>
      <c r="Q128" s="137"/>
      <c r="R128" s="137"/>
      <c r="S128" s="137"/>
      <c r="T128" s="137"/>
      <c r="U128" s="137"/>
    </row>
    <row r="129" spans="1:21" x14ac:dyDescent="0.3">
      <c r="A129" s="138"/>
      <c r="B129" s="139"/>
      <c r="C129" s="137"/>
      <c r="D129" s="137"/>
      <c r="E129" s="137"/>
      <c r="F129" s="137"/>
      <c r="G129" s="137"/>
      <c r="H129" s="137"/>
      <c r="I129" s="137"/>
      <c r="J129" s="137"/>
      <c r="K129" s="137"/>
      <c r="L129" s="137"/>
      <c r="M129" s="137"/>
      <c r="N129" s="137"/>
      <c r="O129" s="137"/>
      <c r="P129" s="137"/>
      <c r="Q129" s="137"/>
      <c r="R129" s="137"/>
      <c r="S129" s="137"/>
      <c r="T129" s="137"/>
      <c r="U129" s="137"/>
    </row>
    <row r="130" spans="1:21" x14ac:dyDescent="0.3">
      <c r="A130" s="138"/>
      <c r="B130" s="139"/>
      <c r="C130" s="137"/>
      <c r="D130" s="137"/>
      <c r="E130" s="137"/>
      <c r="F130" s="137"/>
      <c r="G130" s="137"/>
      <c r="H130" s="137"/>
      <c r="I130" s="137"/>
      <c r="J130" s="137"/>
      <c r="K130" s="137"/>
      <c r="L130" s="137"/>
      <c r="M130" s="137"/>
      <c r="N130" s="137"/>
      <c r="O130" s="137"/>
      <c r="P130" s="137"/>
      <c r="Q130" s="137"/>
      <c r="R130" s="137"/>
      <c r="S130" s="137"/>
      <c r="T130" s="137"/>
      <c r="U130" s="137"/>
    </row>
    <row r="131" spans="1:21" x14ac:dyDescent="0.3">
      <c r="A131" s="138"/>
      <c r="B131" s="139"/>
      <c r="C131" s="137"/>
      <c r="D131" s="137"/>
      <c r="E131" s="137"/>
      <c r="F131" s="137"/>
      <c r="G131" s="137"/>
      <c r="H131" s="137"/>
      <c r="I131" s="137"/>
      <c r="J131" s="137"/>
      <c r="K131" s="137"/>
      <c r="L131" s="137"/>
      <c r="M131" s="137"/>
      <c r="N131" s="137"/>
      <c r="O131" s="137"/>
      <c r="P131" s="137"/>
      <c r="Q131" s="137"/>
      <c r="R131" s="137"/>
      <c r="S131" s="137"/>
      <c r="T131" s="137"/>
      <c r="U131" s="137"/>
    </row>
    <row r="132" spans="1:21" x14ac:dyDescent="0.3">
      <c r="A132" s="138"/>
      <c r="B132" s="139"/>
      <c r="C132" s="137"/>
      <c r="D132" s="137"/>
      <c r="E132" s="137"/>
      <c r="F132" s="137"/>
      <c r="G132" s="137"/>
      <c r="H132" s="137"/>
      <c r="I132" s="137"/>
      <c r="J132" s="137"/>
      <c r="K132" s="137"/>
      <c r="L132" s="137"/>
      <c r="M132" s="137"/>
      <c r="N132" s="137"/>
      <c r="O132" s="137"/>
      <c r="P132" s="137"/>
      <c r="Q132" s="137"/>
      <c r="R132" s="137"/>
      <c r="S132" s="137"/>
      <c r="T132" s="137"/>
      <c r="U132" s="137"/>
    </row>
    <row r="133" spans="1:21" x14ac:dyDescent="0.3">
      <c r="A133" s="138"/>
      <c r="B133" s="139"/>
      <c r="C133" s="137"/>
      <c r="D133" s="137"/>
      <c r="E133" s="137"/>
      <c r="F133" s="137"/>
      <c r="G133" s="137"/>
      <c r="H133" s="137"/>
      <c r="I133" s="137"/>
      <c r="J133" s="137"/>
      <c r="K133" s="137"/>
      <c r="L133" s="137"/>
      <c r="M133" s="137"/>
      <c r="N133" s="137"/>
      <c r="O133" s="137"/>
      <c r="P133" s="137"/>
      <c r="Q133" s="137"/>
      <c r="R133" s="137"/>
      <c r="S133" s="137"/>
      <c r="T133" s="137"/>
      <c r="U133" s="137"/>
    </row>
    <row r="134" spans="1:21" x14ac:dyDescent="0.3">
      <c r="A134" s="138"/>
      <c r="B134" s="139"/>
      <c r="C134" s="137"/>
      <c r="D134" s="137"/>
      <c r="E134" s="137"/>
      <c r="F134" s="137"/>
      <c r="G134" s="137"/>
      <c r="H134" s="137"/>
      <c r="I134" s="137"/>
      <c r="J134" s="137"/>
      <c r="K134" s="137"/>
      <c r="L134" s="137"/>
      <c r="M134" s="137"/>
      <c r="N134" s="137"/>
      <c r="O134" s="137"/>
      <c r="P134" s="137"/>
      <c r="Q134" s="137"/>
      <c r="R134" s="137"/>
      <c r="S134" s="137"/>
      <c r="T134" s="137"/>
      <c r="U134" s="137"/>
    </row>
    <row r="135" spans="1:21" x14ac:dyDescent="0.3">
      <c r="A135" s="138"/>
      <c r="B135" s="139"/>
      <c r="C135" s="137"/>
      <c r="D135" s="137"/>
      <c r="E135" s="137"/>
      <c r="F135" s="137"/>
      <c r="G135" s="137"/>
      <c r="H135" s="137"/>
      <c r="I135" s="137"/>
      <c r="J135" s="137"/>
      <c r="K135" s="137"/>
      <c r="L135" s="137"/>
      <c r="M135" s="137"/>
      <c r="N135" s="137"/>
      <c r="O135" s="137"/>
      <c r="P135" s="137"/>
      <c r="Q135" s="137"/>
      <c r="R135" s="137"/>
      <c r="S135" s="137"/>
      <c r="T135" s="137"/>
      <c r="U135" s="137"/>
    </row>
    <row r="136" spans="1:21" x14ac:dyDescent="0.3">
      <c r="A136" s="138"/>
      <c r="B136" s="139"/>
      <c r="C136" s="137"/>
      <c r="D136" s="137"/>
      <c r="E136" s="137"/>
      <c r="F136" s="137"/>
      <c r="G136" s="137"/>
      <c r="H136" s="137"/>
      <c r="I136" s="137"/>
      <c r="J136" s="137"/>
      <c r="K136" s="137"/>
      <c r="L136" s="137"/>
      <c r="M136" s="137"/>
      <c r="N136" s="137"/>
      <c r="O136" s="137"/>
      <c r="P136" s="137"/>
      <c r="Q136" s="137"/>
      <c r="R136" s="137"/>
      <c r="S136" s="137"/>
      <c r="T136" s="137"/>
      <c r="U136" s="137"/>
    </row>
    <row r="137" spans="1:21" x14ac:dyDescent="0.3">
      <c r="A137" s="138"/>
      <c r="B137" s="139"/>
      <c r="C137" s="137"/>
      <c r="D137" s="137"/>
      <c r="E137" s="137"/>
      <c r="F137" s="137"/>
      <c r="G137" s="137"/>
      <c r="H137" s="137"/>
      <c r="I137" s="137"/>
      <c r="J137" s="137"/>
      <c r="K137" s="137"/>
      <c r="L137" s="137"/>
      <c r="M137" s="137"/>
      <c r="N137" s="137"/>
      <c r="O137" s="137"/>
      <c r="P137" s="137"/>
      <c r="Q137" s="137"/>
      <c r="R137" s="137"/>
      <c r="S137" s="137"/>
      <c r="T137" s="137"/>
      <c r="U137" s="137"/>
    </row>
    <row r="138" spans="1:21" x14ac:dyDescent="0.3">
      <c r="A138" s="138"/>
      <c r="B138" s="139"/>
      <c r="C138" s="137"/>
      <c r="D138" s="137"/>
      <c r="E138" s="137"/>
      <c r="F138" s="137"/>
      <c r="G138" s="137"/>
      <c r="H138" s="137"/>
      <c r="I138" s="137"/>
      <c r="J138" s="137"/>
      <c r="K138" s="137"/>
      <c r="L138" s="137"/>
      <c r="M138" s="137"/>
      <c r="N138" s="137"/>
      <c r="O138" s="137"/>
      <c r="P138" s="137"/>
      <c r="Q138" s="137"/>
      <c r="R138" s="137"/>
      <c r="S138" s="137"/>
      <c r="T138" s="137"/>
      <c r="U138" s="137"/>
    </row>
    <row r="139" spans="1:21" x14ac:dyDescent="0.3">
      <c r="A139" s="138"/>
      <c r="B139" s="139"/>
      <c r="C139" s="137"/>
      <c r="D139" s="137"/>
      <c r="E139" s="137"/>
      <c r="F139" s="137"/>
      <c r="G139" s="137"/>
      <c r="H139" s="137"/>
      <c r="I139" s="137"/>
      <c r="J139" s="137"/>
      <c r="K139" s="137"/>
      <c r="L139" s="137"/>
      <c r="M139" s="137"/>
      <c r="N139" s="137"/>
      <c r="O139" s="137"/>
      <c r="P139" s="137"/>
      <c r="Q139" s="137"/>
      <c r="R139" s="137"/>
      <c r="S139" s="137"/>
      <c r="T139" s="137"/>
      <c r="U139" s="137"/>
    </row>
    <row r="140" spans="1:21" x14ac:dyDescent="0.3">
      <c r="A140" s="138"/>
      <c r="B140" s="139"/>
      <c r="C140" s="137"/>
      <c r="D140" s="137"/>
      <c r="E140" s="137"/>
      <c r="F140" s="137"/>
      <c r="G140" s="137"/>
      <c r="H140" s="137"/>
      <c r="I140" s="137"/>
      <c r="J140" s="137"/>
      <c r="K140" s="137"/>
      <c r="L140" s="137"/>
      <c r="M140" s="137"/>
      <c r="N140" s="137"/>
      <c r="O140" s="137"/>
      <c r="P140" s="137"/>
      <c r="Q140" s="137"/>
      <c r="R140" s="137"/>
      <c r="S140" s="137"/>
      <c r="T140" s="137"/>
      <c r="U140" s="137"/>
    </row>
    <row r="141" spans="1:21" x14ac:dyDescent="0.3">
      <c r="A141" s="138"/>
      <c r="B141" s="139"/>
      <c r="C141" s="137"/>
      <c r="D141" s="137"/>
      <c r="E141" s="137"/>
      <c r="F141" s="137"/>
      <c r="G141" s="137"/>
      <c r="H141" s="137"/>
      <c r="I141" s="137"/>
      <c r="J141" s="137"/>
      <c r="K141" s="137"/>
      <c r="L141" s="137"/>
      <c r="M141" s="137"/>
      <c r="N141" s="137"/>
      <c r="O141" s="137"/>
      <c r="P141" s="137"/>
      <c r="Q141" s="137"/>
      <c r="R141" s="137"/>
      <c r="S141" s="137"/>
      <c r="T141" s="137"/>
      <c r="U141" s="137"/>
    </row>
    <row r="142" spans="1:21" x14ac:dyDescent="0.3">
      <c r="A142" s="138"/>
      <c r="B142" s="139"/>
      <c r="C142" s="137"/>
      <c r="D142" s="137"/>
      <c r="E142" s="137"/>
      <c r="F142" s="137"/>
      <c r="G142" s="137"/>
      <c r="H142" s="137"/>
      <c r="I142" s="137"/>
      <c r="J142" s="137"/>
      <c r="K142" s="137"/>
      <c r="L142" s="137"/>
      <c r="M142" s="137"/>
      <c r="N142" s="137"/>
      <c r="O142" s="137"/>
      <c r="P142" s="137"/>
      <c r="Q142" s="137"/>
      <c r="R142" s="137"/>
      <c r="S142" s="137"/>
      <c r="T142" s="137"/>
      <c r="U142" s="137"/>
    </row>
    <row r="143" spans="1:21" x14ac:dyDescent="0.3">
      <c r="A143" s="138"/>
      <c r="B143" s="139"/>
      <c r="C143" s="137"/>
      <c r="D143" s="137"/>
      <c r="E143" s="137"/>
      <c r="F143" s="137"/>
      <c r="G143" s="137"/>
      <c r="H143" s="137"/>
      <c r="I143" s="137"/>
      <c r="J143" s="137"/>
      <c r="K143" s="137"/>
      <c r="L143" s="137"/>
      <c r="M143" s="137"/>
      <c r="N143" s="137"/>
      <c r="O143" s="137"/>
      <c r="P143" s="137"/>
      <c r="Q143" s="137"/>
      <c r="R143" s="137"/>
      <c r="S143" s="137"/>
      <c r="T143" s="137"/>
      <c r="U143" s="137"/>
    </row>
    <row r="144" spans="1:21" x14ac:dyDescent="0.3">
      <c r="A144" s="138"/>
      <c r="B144" s="139"/>
      <c r="C144" s="137"/>
      <c r="D144" s="137"/>
      <c r="E144" s="137"/>
      <c r="F144" s="137"/>
      <c r="G144" s="137"/>
      <c r="H144" s="137"/>
      <c r="I144" s="137"/>
      <c r="J144" s="137"/>
      <c r="K144" s="137"/>
      <c r="L144" s="137"/>
      <c r="M144" s="137"/>
      <c r="N144" s="137"/>
      <c r="O144" s="137"/>
      <c r="P144" s="137"/>
      <c r="Q144" s="137"/>
      <c r="R144" s="137"/>
      <c r="S144" s="137"/>
      <c r="T144" s="137"/>
      <c r="U144" s="137"/>
    </row>
    <row r="145" spans="1:21" x14ac:dyDescent="0.3">
      <c r="A145" s="138"/>
      <c r="B145" s="139"/>
      <c r="C145" s="137"/>
      <c r="D145" s="137"/>
      <c r="E145" s="137"/>
      <c r="F145" s="137"/>
      <c r="G145" s="137"/>
      <c r="H145" s="137"/>
      <c r="I145" s="137"/>
      <c r="J145" s="137"/>
      <c r="K145" s="137"/>
      <c r="L145" s="137"/>
      <c r="M145" s="137"/>
      <c r="N145" s="137"/>
      <c r="O145" s="137"/>
      <c r="P145" s="137"/>
      <c r="Q145" s="137"/>
      <c r="R145" s="137"/>
      <c r="S145" s="137"/>
      <c r="T145" s="137"/>
      <c r="U145" s="137"/>
    </row>
    <row r="146" spans="1:21" x14ac:dyDescent="0.3">
      <c r="A146" s="138"/>
      <c r="B146" s="139"/>
      <c r="C146" s="137"/>
      <c r="D146" s="137"/>
      <c r="E146" s="137"/>
      <c r="F146" s="137"/>
      <c r="G146" s="137"/>
      <c r="H146" s="137"/>
      <c r="I146" s="137"/>
      <c r="J146" s="137"/>
      <c r="K146" s="137"/>
      <c r="L146" s="137"/>
      <c r="M146" s="137"/>
      <c r="N146" s="137"/>
      <c r="O146" s="137"/>
      <c r="P146" s="137"/>
      <c r="Q146" s="137"/>
      <c r="R146" s="137"/>
      <c r="S146" s="137"/>
      <c r="T146" s="137"/>
      <c r="U146" s="137"/>
    </row>
    <row r="147" spans="1:21" x14ac:dyDescent="0.3">
      <c r="A147" s="138"/>
      <c r="B147" s="139"/>
      <c r="C147" s="137"/>
      <c r="D147" s="137"/>
      <c r="E147" s="137"/>
      <c r="F147" s="137"/>
      <c r="G147" s="137"/>
      <c r="H147" s="137"/>
      <c r="I147" s="137"/>
      <c r="J147" s="137"/>
      <c r="K147" s="137"/>
      <c r="L147" s="137"/>
      <c r="M147" s="137"/>
      <c r="N147" s="137"/>
      <c r="O147" s="137"/>
      <c r="P147" s="137"/>
      <c r="Q147" s="137"/>
      <c r="R147" s="137"/>
      <c r="S147" s="137"/>
      <c r="T147" s="137"/>
      <c r="U147" s="137"/>
    </row>
    <row r="148" spans="1:21" x14ac:dyDescent="0.3">
      <c r="A148" s="138"/>
      <c r="B148" s="139"/>
      <c r="C148" s="137"/>
      <c r="D148" s="137"/>
      <c r="E148" s="137"/>
      <c r="F148" s="137"/>
      <c r="G148" s="137"/>
      <c r="H148" s="137"/>
      <c r="I148" s="137"/>
      <c r="J148" s="137"/>
      <c r="K148" s="137"/>
      <c r="L148" s="137"/>
      <c r="M148" s="137"/>
      <c r="N148" s="137"/>
      <c r="O148" s="137"/>
      <c r="P148" s="137"/>
      <c r="Q148" s="137"/>
      <c r="R148" s="137"/>
      <c r="S148" s="137"/>
      <c r="T148" s="137"/>
      <c r="U148" s="137"/>
    </row>
    <row r="149" spans="1:21" x14ac:dyDescent="0.3">
      <c r="A149" s="138"/>
      <c r="B149" s="139"/>
      <c r="C149" s="137"/>
      <c r="D149" s="137"/>
      <c r="E149" s="137"/>
      <c r="F149" s="137"/>
      <c r="G149" s="137"/>
      <c r="H149" s="137"/>
      <c r="I149" s="137"/>
      <c r="J149" s="137"/>
      <c r="K149" s="137"/>
      <c r="L149" s="137"/>
      <c r="M149" s="137"/>
      <c r="N149" s="137"/>
      <c r="O149" s="137"/>
      <c r="P149" s="137"/>
      <c r="Q149" s="137"/>
      <c r="R149" s="137"/>
      <c r="S149" s="137"/>
      <c r="T149" s="137"/>
      <c r="U149" s="137"/>
    </row>
    <row r="150" spans="1:21" x14ac:dyDescent="0.3">
      <c r="A150" s="138"/>
      <c r="B150" s="139"/>
      <c r="C150" s="137"/>
      <c r="D150" s="137"/>
      <c r="E150" s="137"/>
      <c r="F150" s="137"/>
      <c r="G150" s="137"/>
      <c r="H150" s="137"/>
      <c r="I150" s="137"/>
      <c r="J150" s="137"/>
      <c r="K150" s="137"/>
      <c r="L150" s="137"/>
      <c r="M150" s="137"/>
      <c r="N150" s="137"/>
      <c r="O150" s="137"/>
      <c r="P150" s="137"/>
      <c r="Q150" s="137"/>
      <c r="R150" s="137"/>
      <c r="S150" s="137"/>
      <c r="T150" s="137"/>
      <c r="U150" s="137"/>
    </row>
    <row r="151" spans="1:21" x14ac:dyDescent="0.3">
      <c r="A151" s="138"/>
      <c r="B151" s="139"/>
      <c r="C151" s="137"/>
      <c r="D151" s="137"/>
      <c r="E151" s="137"/>
      <c r="F151" s="137"/>
      <c r="G151" s="137"/>
      <c r="H151" s="137"/>
      <c r="I151" s="137"/>
      <c r="J151" s="137"/>
      <c r="K151" s="137"/>
      <c r="L151" s="137"/>
      <c r="M151" s="137"/>
      <c r="N151" s="137"/>
      <c r="O151" s="137"/>
      <c r="P151" s="137"/>
      <c r="Q151" s="137"/>
      <c r="R151" s="137"/>
      <c r="S151" s="137"/>
      <c r="T151" s="137"/>
      <c r="U151" s="137"/>
    </row>
    <row r="152" spans="1:21" x14ac:dyDescent="0.3">
      <c r="A152" s="138"/>
      <c r="B152" s="139"/>
      <c r="C152" s="137"/>
      <c r="D152" s="137"/>
      <c r="E152" s="137"/>
      <c r="F152" s="137"/>
      <c r="G152" s="137"/>
      <c r="H152" s="137"/>
      <c r="I152" s="137"/>
      <c r="J152" s="137"/>
      <c r="K152" s="137"/>
      <c r="L152" s="137"/>
      <c r="M152" s="137"/>
      <c r="N152" s="137"/>
      <c r="O152" s="137"/>
      <c r="P152" s="137"/>
      <c r="Q152" s="137"/>
      <c r="R152" s="137"/>
      <c r="S152" s="137"/>
      <c r="T152" s="137"/>
      <c r="U152" s="137"/>
    </row>
    <row r="153" spans="1:21" x14ac:dyDescent="0.3">
      <c r="A153" s="138"/>
      <c r="B153" s="139"/>
      <c r="C153" s="137"/>
      <c r="D153" s="137"/>
      <c r="E153" s="137"/>
      <c r="F153" s="137"/>
      <c r="G153" s="137"/>
      <c r="H153" s="137"/>
      <c r="I153" s="137"/>
      <c r="J153" s="137"/>
      <c r="K153" s="137"/>
      <c r="L153" s="137"/>
      <c r="M153" s="137"/>
      <c r="N153" s="137"/>
      <c r="O153" s="137"/>
      <c r="P153" s="137"/>
      <c r="Q153" s="137"/>
      <c r="R153" s="137"/>
      <c r="S153" s="137"/>
      <c r="T153" s="137"/>
      <c r="U153" s="137"/>
    </row>
    <row r="154" spans="1:21" x14ac:dyDescent="0.3">
      <c r="A154" s="138"/>
      <c r="B154" s="139"/>
      <c r="C154" s="137"/>
      <c r="D154" s="137"/>
      <c r="E154" s="137"/>
      <c r="F154" s="137"/>
      <c r="G154" s="137"/>
      <c r="H154" s="137"/>
      <c r="I154" s="137"/>
      <c r="J154" s="137"/>
      <c r="K154" s="137"/>
      <c r="L154" s="137"/>
      <c r="M154" s="137"/>
      <c r="N154" s="137"/>
      <c r="O154" s="137"/>
      <c r="P154" s="137"/>
      <c r="Q154" s="137"/>
      <c r="R154" s="137"/>
      <c r="S154" s="137"/>
      <c r="T154" s="137"/>
      <c r="U154" s="137"/>
    </row>
    <row r="155" spans="1:21" x14ac:dyDescent="0.3">
      <c r="A155" s="138"/>
      <c r="B155" s="139"/>
      <c r="C155" s="137"/>
      <c r="D155" s="137"/>
      <c r="E155" s="137"/>
      <c r="F155" s="137"/>
      <c r="G155" s="137"/>
      <c r="H155" s="137"/>
      <c r="I155" s="137"/>
      <c r="J155" s="137"/>
      <c r="K155" s="137"/>
      <c r="L155" s="137"/>
      <c r="M155" s="137"/>
      <c r="N155" s="137"/>
      <c r="O155" s="137"/>
      <c r="P155" s="137"/>
      <c r="Q155" s="137"/>
      <c r="R155" s="137"/>
      <c r="S155" s="137"/>
      <c r="T155" s="137"/>
      <c r="U155" s="137"/>
    </row>
    <row r="156" spans="1:21" x14ac:dyDescent="0.3">
      <c r="A156" s="138"/>
      <c r="B156" s="139"/>
      <c r="C156" s="137"/>
      <c r="D156" s="137"/>
      <c r="E156" s="137"/>
      <c r="F156" s="137"/>
      <c r="G156" s="137"/>
      <c r="H156" s="137"/>
      <c r="I156" s="137"/>
      <c r="J156" s="137"/>
      <c r="K156" s="137"/>
      <c r="L156" s="137"/>
      <c r="M156" s="137"/>
      <c r="N156" s="137"/>
      <c r="O156" s="137"/>
      <c r="P156" s="137"/>
      <c r="Q156" s="137"/>
      <c r="R156" s="137"/>
      <c r="S156" s="137"/>
      <c r="T156" s="137"/>
      <c r="U156" s="137"/>
    </row>
    <row r="157" spans="1:21" x14ac:dyDescent="0.3">
      <c r="A157" s="138"/>
      <c r="B157" s="139"/>
      <c r="C157" s="137"/>
      <c r="D157" s="137"/>
      <c r="E157" s="137"/>
      <c r="F157" s="137"/>
      <c r="G157" s="137"/>
      <c r="H157" s="137"/>
      <c r="I157" s="137"/>
      <c r="J157" s="137"/>
      <c r="K157" s="137"/>
      <c r="L157" s="137"/>
      <c r="M157" s="137"/>
      <c r="N157" s="137"/>
      <c r="O157" s="137"/>
      <c r="P157" s="137"/>
      <c r="Q157" s="137"/>
      <c r="R157" s="137"/>
      <c r="S157" s="137"/>
      <c r="T157" s="137"/>
      <c r="U157" s="137"/>
    </row>
    <row r="158" spans="1:21" x14ac:dyDescent="0.3">
      <c r="A158" s="138"/>
      <c r="B158" s="139"/>
      <c r="C158" s="137"/>
      <c r="D158" s="137"/>
      <c r="E158" s="137"/>
      <c r="F158" s="137"/>
      <c r="G158" s="137"/>
      <c r="H158" s="137"/>
      <c r="I158" s="137"/>
      <c r="J158" s="137"/>
      <c r="K158" s="137"/>
      <c r="L158" s="137"/>
      <c r="M158" s="137"/>
      <c r="N158" s="137"/>
      <c r="O158" s="137"/>
      <c r="P158" s="137"/>
      <c r="Q158" s="137"/>
      <c r="R158" s="137"/>
      <c r="S158" s="137"/>
      <c r="T158" s="137"/>
      <c r="U158" s="137"/>
    </row>
    <row r="159" spans="1:21" x14ac:dyDescent="0.3">
      <c r="A159" s="138"/>
      <c r="B159" s="139"/>
      <c r="C159" s="137"/>
      <c r="D159" s="137"/>
      <c r="E159" s="137"/>
      <c r="F159" s="137"/>
      <c r="G159" s="137"/>
      <c r="H159" s="137"/>
      <c r="I159" s="137"/>
      <c r="J159" s="137"/>
      <c r="K159" s="137"/>
      <c r="L159" s="137"/>
      <c r="M159" s="137"/>
      <c r="N159" s="137"/>
      <c r="O159" s="137"/>
      <c r="P159" s="137"/>
      <c r="Q159" s="137"/>
      <c r="R159" s="137"/>
      <c r="S159" s="137"/>
      <c r="T159" s="137"/>
      <c r="U159" s="137"/>
    </row>
    <row r="160" spans="1:21" x14ac:dyDescent="0.3">
      <c r="A160" s="138"/>
      <c r="B160" s="139"/>
      <c r="C160" s="137"/>
      <c r="D160" s="137"/>
      <c r="E160" s="137"/>
      <c r="F160" s="137"/>
      <c r="G160" s="137"/>
      <c r="H160" s="137"/>
      <c r="I160" s="137"/>
      <c r="J160" s="137"/>
      <c r="K160" s="137"/>
      <c r="L160" s="137"/>
      <c r="M160" s="137"/>
      <c r="N160" s="137"/>
      <c r="O160" s="137"/>
      <c r="P160" s="137"/>
      <c r="Q160" s="137"/>
      <c r="R160" s="137"/>
      <c r="S160" s="137"/>
      <c r="T160" s="137"/>
      <c r="U160" s="137"/>
    </row>
    <row r="161" spans="1:21" x14ac:dyDescent="0.3">
      <c r="A161" s="138"/>
      <c r="B161" s="139"/>
      <c r="C161" s="137"/>
      <c r="D161" s="137"/>
      <c r="E161" s="137"/>
      <c r="F161" s="137"/>
      <c r="G161" s="137"/>
      <c r="H161" s="137"/>
      <c r="I161" s="137"/>
      <c r="J161" s="137"/>
      <c r="K161" s="137"/>
      <c r="L161" s="137"/>
      <c r="M161" s="137"/>
      <c r="N161" s="137"/>
      <c r="O161" s="137"/>
      <c r="P161" s="137"/>
      <c r="Q161" s="137"/>
      <c r="R161" s="137"/>
      <c r="S161" s="137"/>
      <c r="T161" s="137"/>
      <c r="U161" s="137"/>
    </row>
    <row r="162" spans="1:21" x14ac:dyDescent="0.3">
      <c r="A162" s="138"/>
      <c r="B162" s="139"/>
      <c r="C162" s="137"/>
      <c r="D162" s="137"/>
      <c r="E162" s="137"/>
      <c r="F162" s="137"/>
      <c r="G162" s="137"/>
      <c r="H162" s="137"/>
      <c r="I162" s="137"/>
      <c r="J162" s="137"/>
      <c r="K162" s="137"/>
      <c r="L162" s="137"/>
      <c r="M162" s="137"/>
      <c r="N162" s="137"/>
      <c r="O162" s="137"/>
      <c r="P162" s="137"/>
      <c r="Q162" s="137"/>
      <c r="R162" s="137"/>
      <c r="S162" s="137"/>
      <c r="T162" s="137"/>
      <c r="U162" s="137"/>
    </row>
    <row r="163" spans="1:21" x14ac:dyDescent="0.3">
      <c r="A163" s="138"/>
      <c r="B163" s="139"/>
      <c r="C163" s="137"/>
      <c r="D163" s="137"/>
      <c r="E163" s="137"/>
      <c r="F163" s="137"/>
      <c r="G163" s="137"/>
      <c r="H163" s="137"/>
      <c r="I163" s="137"/>
      <c r="J163" s="137"/>
      <c r="K163" s="137"/>
      <c r="L163" s="137"/>
      <c r="M163" s="137"/>
      <c r="N163" s="137"/>
      <c r="O163" s="137"/>
      <c r="P163" s="137"/>
      <c r="Q163" s="137"/>
      <c r="R163" s="137"/>
      <c r="S163" s="137"/>
      <c r="T163" s="137"/>
      <c r="U163" s="137"/>
    </row>
    <row r="164" spans="1:21" x14ac:dyDescent="0.3">
      <c r="A164" s="138"/>
      <c r="B164" s="139"/>
      <c r="C164" s="137"/>
      <c r="D164" s="137"/>
      <c r="E164" s="137"/>
      <c r="F164" s="137"/>
      <c r="G164" s="137"/>
      <c r="H164" s="137"/>
      <c r="I164" s="137"/>
      <c r="J164" s="137"/>
      <c r="K164" s="137"/>
      <c r="L164" s="137"/>
      <c r="M164" s="137"/>
      <c r="N164" s="137"/>
      <c r="O164" s="137"/>
      <c r="P164" s="137"/>
      <c r="Q164" s="137"/>
      <c r="R164" s="137"/>
      <c r="S164" s="137"/>
      <c r="T164" s="137"/>
      <c r="U164" s="137"/>
    </row>
    <row r="165" spans="1:21" x14ac:dyDescent="0.3">
      <c r="A165" s="138"/>
      <c r="B165" s="139"/>
      <c r="C165" s="137"/>
      <c r="D165" s="137"/>
      <c r="E165" s="137"/>
      <c r="F165" s="137"/>
      <c r="G165" s="137"/>
      <c r="H165" s="137"/>
      <c r="I165" s="137"/>
      <c r="J165" s="137"/>
      <c r="K165" s="137"/>
      <c r="L165" s="137"/>
      <c r="M165" s="137"/>
      <c r="N165" s="137"/>
      <c r="O165" s="137"/>
      <c r="P165" s="137"/>
      <c r="Q165" s="137"/>
      <c r="R165" s="137"/>
      <c r="S165" s="137"/>
      <c r="T165" s="137"/>
      <c r="U165" s="137"/>
    </row>
    <row r="166" spans="1:21" x14ac:dyDescent="0.3">
      <c r="A166" s="138"/>
      <c r="B166" s="139"/>
      <c r="C166" s="137"/>
      <c r="D166" s="137"/>
      <c r="E166" s="137"/>
      <c r="F166" s="137"/>
      <c r="G166" s="137"/>
      <c r="H166" s="137"/>
      <c r="I166" s="137"/>
      <c r="J166" s="137"/>
      <c r="K166" s="137"/>
      <c r="L166" s="137"/>
      <c r="M166" s="137"/>
      <c r="N166" s="137"/>
      <c r="O166" s="137"/>
      <c r="P166" s="137"/>
      <c r="Q166" s="137"/>
      <c r="R166" s="137"/>
      <c r="S166" s="137"/>
      <c r="T166" s="137"/>
      <c r="U166" s="137"/>
    </row>
    <row r="167" spans="1:21" x14ac:dyDescent="0.3">
      <c r="A167" s="138"/>
      <c r="B167" s="139"/>
      <c r="C167" s="137"/>
      <c r="D167" s="137"/>
      <c r="E167" s="137"/>
      <c r="F167" s="137"/>
      <c r="G167" s="137"/>
      <c r="H167" s="137"/>
      <c r="I167" s="137"/>
      <c r="J167" s="137"/>
      <c r="K167" s="137"/>
      <c r="L167" s="137"/>
      <c r="M167" s="137"/>
      <c r="N167" s="137"/>
      <c r="O167" s="137"/>
      <c r="P167" s="137"/>
      <c r="Q167" s="137"/>
      <c r="R167" s="137"/>
      <c r="S167" s="137"/>
      <c r="T167" s="137"/>
      <c r="U167" s="137"/>
    </row>
    <row r="168" spans="1:21" x14ac:dyDescent="0.3">
      <c r="A168" s="138"/>
      <c r="B168" s="139"/>
      <c r="C168" s="137"/>
      <c r="D168" s="137"/>
      <c r="E168" s="137"/>
      <c r="F168" s="137"/>
      <c r="G168" s="137"/>
      <c r="H168" s="137"/>
      <c r="I168" s="137"/>
      <c r="J168" s="137"/>
      <c r="K168" s="137"/>
      <c r="L168" s="137"/>
      <c r="M168" s="137"/>
      <c r="N168" s="137"/>
      <c r="O168" s="137"/>
      <c r="P168" s="137"/>
      <c r="Q168" s="137"/>
      <c r="R168" s="137"/>
      <c r="S168" s="137"/>
      <c r="T168" s="137"/>
      <c r="U168" s="137"/>
    </row>
    <row r="169" spans="1:21" x14ac:dyDescent="0.3">
      <c r="A169" s="138"/>
      <c r="B169" s="139"/>
      <c r="C169" s="137"/>
      <c r="D169" s="137"/>
      <c r="E169" s="137"/>
      <c r="F169" s="137"/>
      <c r="G169" s="137"/>
      <c r="H169" s="137"/>
      <c r="I169" s="137"/>
      <c r="J169" s="137"/>
      <c r="K169" s="137"/>
      <c r="L169" s="137"/>
      <c r="M169" s="137"/>
      <c r="N169" s="137"/>
      <c r="O169" s="137"/>
      <c r="P169" s="137"/>
      <c r="Q169" s="137"/>
      <c r="R169" s="137"/>
      <c r="S169" s="137"/>
      <c r="T169" s="137"/>
      <c r="U169" s="137"/>
    </row>
    <row r="170" spans="1:21" x14ac:dyDescent="0.3">
      <c r="A170" s="138"/>
      <c r="B170" s="139"/>
      <c r="C170" s="137"/>
      <c r="D170" s="137"/>
      <c r="E170" s="137"/>
      <c r="F170" s="137"/>
      <c r="G170" s="137"/>
      <c r="H170" s="137"/>
      <c r="I170" s="137"/>
      <c r="J170" s="137"/>
      <c r="K170" s="137"/>
      <c r="L170" s="137"/>
      <c r="M170" s="137"/>
      <c r="N170" s="137"/>
      <c r="O170" s="137"/>
      <c r="P170" s="137"/>
      <c r="Q170" s="137"/>
      <c r="R170" s="137"/>
      <c r="S170" s="137"/>
      <c r="T170" s="137"/>
      <c r="U170" s="137"/>
    </row>
    <row r="171" spans="1:21" x14ac:dyDescent="0.3">
      <c r="A171" s="138"/>
      <c r="B171" s="139"/>
      <c r="C171" s="137"/>
      <c r="D171" s="137"/>
      <c r="E171" s="137"/>
      <c r="F171" s="137"/>
      <c r="G171" s="137"/>
      <c r="H171" s="137"/>
      <c r="I171" s="137"/>
      <c r="J171" s="137"/>
      <c r="K171" s="137"/>
      <c r="L171" s="137"/>
      <c r="M171" s="137"/>
      <c r="N171" s="137"/>
      <c r="O171" s="137"/>
      <c r="P171" s="137"/>
      <c r="Q171" s="137"/>
      <c r="R171" s="137"/>
      <c r="S171" s="137"/>
      <c r="T171" s="137"/>
      <c r="U171" s="137"/>
    </row>
    <row r="172" spans="1:21" x14ac:dyDescent="0.3">
      <c r="A172" s="138"/>
      <c r="B172" s="139"/>
      <c r="C172" s="137"/>
      <c r="D172" s="137"/>
      <c r="E172" s="137"/>
      <c r="F172" s="137"/>
      <c r="G172" s="137"/>
      <c r="H172" s="137"/>
      <c r="I172" s="137"/>
      <c r="J172" s="137"/>
      <c r="K172" s="137"/>
      <c r="L172" s="137"/>
      <c r="M172" s="137"/>
      <c r="N172" s="137"/>
      <c r="O172" s="137"/>
      <c r="P172" s="137"/>
      <c r="Q172" s="137"/>
      <c r="R172" s="137"/>
      <c r="S172" s="137"/>
      <c r="T172" s="137"/>
      <c r="U172" s="137"/>
    </row>
    <row r="173" spans="1:21" x14ac:dyDescent="0.3">
      <c r="A173" s="138"/>
      <c r="B173" s="139"/>
      <c r="C173" s="137"/>
      <c r="D173" s="137"/>
      <c r="E173" s="137"/>
      <c r="F173" s="137"/>
      <c r="G173" s="137"/>
      <c r="H173" s="137"/>
      <c r="I173" s="137"/>
      <c r="J173" s="137"/>
      <c r="K173" s="137"/>
      <c r="L173" s="137"/>
      <c r="M173" s="137"/>
      <c r="N173" s="137"/>
      <c r="O173" s="137"/>
      <c r="P173" s="137"/>
      <c r="Q173" s="137"/>
      <c r="R173" s="137"/>
      <c r="S173" s="137"/>
      <c r="T173" s="137"/>
      <c r="U173" s="137"/>
    </row>
    <row r="174" spans="1:21" x14ac:dyDescent="0.3">
      <c r="A174" s="138"/>
      <c r="B174" s="139"/>
      <c r="C174" s="137"/>
      <c r="D174" s="137"/>
      <c r="E174" s="137"/>
      <c r="F174" s="137"/>
      <c r="G174" s="137"/>
      <c r="H174" s="137"/>
      <c r="I174" s="137"/>
      <c r="J174" s="137"/>
      <c r="K174" s="137"/>
      <c r="L174" s="137"/>
      <c r="M174" s="137"/>
      <c r="N174" s="137"/>
      <c r="O174" s="137"/>
      <c r="P174" s="137"/>
      <c r="Q174" s="137"/>
      <c r="R174" s="137"/>
      <c r="S174" s="137"/>
      <c r="T174" s="137"/>
      <c r="U174" s="137"/>
    </row>
    <row r="175" spans="1:21" x14ac:dyDescent="0.3">
      <c r="A175" s="138"/>
      <c r="B175" s="139"/>
      <c r="C175" s="137"/>
      <c r="D175" s="137"/>
      <c r="E175" s="137"/>
      <c r="F175" s="137"/>
      <c r="G175" s="137"/>
      <c r="H175" s="137"/>
      <c r="I175" s="137"/>
      <c r="J175" s="137"/>
      <c r="K175" s="137"/>
      <c r="L175" s="137"/>
      <c r="M175" s="137"/>
      <c r="N175" s="137"/>
      <c r="O175" s="137"/>
      <c r="P175" s="137"/>
      <c r="Q175" s="137"/>
      <c r="R175" s="137"/>
      <c r="S175" s="137"/>
      <c r="T175" s="137"/>
      <c r="U175" s="137"/>
    </row>
    <row r="176" spans="1:21" x14ac:dyDescent="0.3">
      <c r="A176" s="138"/>
      <c r="B176" s="139"/>
      <c r="C176" s="137"/>
      <c r="D176" s="137"/>
      <c r="E176" s="137"/>
      <c r="F176" s="137"/>
      <c r="G176" s="137"/>
      <c r="H176" s="137"/>
      <c r="I176" s="137"/>
      <c r="J176" s="137"/>
      <c r="K176" s="137"/>
      <c r="L176" s="137"/>
      <c r="M176" s="137"/>
      <c r="N176" s="137"/>
      <c r="O176" s="137"/>
      <c r="P176" s="137"/>
      <c r="Q176" s="137"/>
      <c r="R176" s="137"/>
      <c r="S176" s="137"/>
      <c r="T176" s="137"/>
      <c r="U176" s="137"/>
    </row>
    <row r="177" spans="1:21" x14ac:dyDescent="0.3">
      <c r="A177" s="138"/>
      <c r="B177" s="139"/>
      <c r="C177" s="137"/>
      <c r="D177" s="137"/>
      <c r="E177" s="137"/>
      <c r="F177" s="137"/>
      <c r="G177" s="137"/>
      <c r="H177" s="137"/>
      <c r="I177" s="137"/>
      <c r="J177" s="137"/>
      <c r="K177" s="137"/>
      <c r="L177" s="137"/>
      <c r="M177" s="137"/>
      <c r="N177" s="137"/>
      <c r="O177" s="137"/>
      <c r="P177" s="137"/>
      <c r="Q177" s="137"/>
      <c r="R177" s="137"/>
      <c r="S177" s="137"/>
      <c r="T177" s="137"/>
      <c r="U177" s="137"/>
    </row>
    <row r="178" spans="1:21" x14ac:dyDescent="0.3">
      <c r="A178" s="138"/>
      <c r="B178" s="139"/>
      <c r="C178" s="137"/>
      <c r="D178" s="137"/>
      <c r="E178" s="137"/>
      <c r="F178" s="137"/>
      <c r="G178" s="137"/>
      <c r="H178" s="137"/>
      <c r="I178" s="137"/>
      <c r="J178" s="137"/>
      <c r="K178" s="137"/>
      <c r="L178" s="137"/>
      <c r="M178" s="137"/>
      <c r="N178" s="137"/>
      <c r="O178" s="137"/>
      <c r="P178" s="137"/>
      <c r="Q178" s="137"/>
      <c r="R178" s="137"/>
      <c r="S178" s="137"/>
      <c r="T178" s="137"/>
      <c r="U178" s="137"/>
    </row>
    <row r="179" spans="1:21" x14ac:dyDescent="0.3">
      <c r="A179" s="138"/>
      <c r="B179" s="139"/>
      <c r="C179" s="137"/>
      <c r="D179" s="137"/>
      <c r="E179" s="137"/>
      <c r="F179" s="137"/>
      <c r="G179" s="137"/>
      <c r="H179" s="137"/>
      <c r="I179" s="137"/>
      <c r="J179" s="137"/>
      <c r="K179" s="137"/>
      <c r="L179" s="137"/>
      <c r="M179" s="137"/>
      <c r="N179" s="137"/>
      <c r="O179" s="137"/>
      <c r="P179" s="137"/>
      <c r="Q179" s="137"/>
      <c r="R179" s="137"/>
      <c r="S179" s="137"/>
      <c r="T179" s="137"/>
      <c r="U179" s="137"/>
    </row>
    <row r="180" spans="1:21" x14ac:dyDescent="0.3">
      <c r="A180" s="138"/>
      <c r="B180" s="139"/>
      <c r="C180" s="137"/>
      <c r="D180" s="137"/>
      <c r="E180" s="137"/>
      <c r="F180" s="137"/>
      <c r="G180" s="137"/>
      <c r="H180" s="137"/>
      <c r="I180" s="137"/>
      <c r="J180" s="137"/>
      <c r="K180" s="137"/>
      <c r="L180" s="137"/>
      <c r="M180" s="137"/>
      <c r="N180" s="137"/>
      <c r="O180" s="137"/>
      <c r="P180" s="137"/>
      <c r="Q180" s="137"/>
      <c r="R180" s="137"/>
      <c r="S180" s="137"/>
      <c r="T180" s="137"/>
      <c r="U180" s="137"/>
    </row>
    <row r="181" spans="1:21" x14ac:dyDescent="0.3">
      <c r="A181" s="138"/>
      <c r="B181" s="139"/>
      <c r="C181" s="137"/>
      <c r="D181" s="137"/>
      <c r="E181" s="137"/>
      <c r="F181" s="137"/>
      <c r="G181" s="137"/>
      <c r="H181" s="137"/>
      <c r="I181" s="137"/>
      <c r="J181" s="137"/>
      <c r="K181" s="137"/>
      <c r="L181" s="137"/>
      <c r="M181" s="137"/>
      <c r="N181" s="137"/>
      <c r="O181" s="137"/>
      <c r="P181" s="137"/>
      <c r="Q181" s="137"/>
      <c r="R181" s="137"/>
      <c r="S181" s="137"/>
      <c r="T181" s="137"/>
      <c r="U181" s="137"/>
    </row>
    <row r="182" spans="1:21" x14ac:dyDescent="0.3">
      <c r="A182" s="138"/>
      <c r="B182" s="139"/>
      <c r="C182" s="137"/>
      <c r="D182" s="137"/>
      <c r="E182" s="137"/>
      <c r="F182" s="137"/>
      <c r="G182" s="137"/>
      <c r="H182" s="137"/>
      <c r="I182" s="137"/>
      <c r="J182" s="137"/>
      <c r="K182" s="137"/>
      <c r="L182" s="137"/>
      <c r="M182" s="137"/>
      <c r="N182" s="137"/>
      <c r="O182" s="137"/>
      <c r="P182" s="137"/>
      <c r="Q182" s="137"/>
      <c r="R182" s="137"/>
      <c r="S182" s="137"/>
      <c r="T182" s="137"/>
      <c r="U182" s="137"/>
    </row>
    <row r="183" spans="1:21" x14ac:dyDescent="0.3">
      <c r="A183" s="138"/>
      <c r="B183" s="139"/>
      <c r="C183" s="137"/>
      <c r="D183" s="137"/>
      <c r="E183" s="137"/>
      <c r="F183" s="137"/>
      <c r="G183" s="137"/>
      <c r="H183" s="137"/>
      <c r="I183" s="137"/>
      <c r="J183" s="137"/>
      <c r="K183" s="137"/>
      <c r="L183" s="137"/>
      <c r="M183" s="137"/>
      <c r="N183" s="137"/>
      <c r="O183" s="137"/>
      <c r="P183" s="137"/>
      <c r="Q183" s="137"/>
      <c r="R183" s="137"/>
      <c r="S183" s="137"/>
      <c r="T183" s="137"/>
      <c r="U183" s="137"/>
    </row>
    <row r="184" spans="1:21" x14ac:dyDescent="0.3">
      <c r="A184" s="138"/>
      <c r="B184" s="139"/>
      <c r="C184" s="137"/>
      <c r="D184" s="137"/>
      <c r="E184" s="137"/>
      <c r="F184" s="137"/>
      <c r="G184" s="137"/>
      <c r="H184" s="137"/>
      <c r="I184" s="137"/>
      <c r="J184" s="137"/>
      <c r="K184" s="137"/>
      <c r="L184" s="137"/>
      <c r="M184" s="137"/>
      <c r="N184" s="137"/>
      <c r="O184" s="137"/>
      <c r="P184" s="137"/>
      <c r="Q184" s="137"/>
      <c r="R184" s="137"/>
      <c r="S184" s="137"/>
      <c r="T184" s="137"/>
      <c r="U184" s="137"/>
    </row>
    <row r="185" spans="1:21" x14ac:dyDescent="0.3">
      <c r="A185" s="138"/>
      <c r="B185" s="139"/>
      <c r="C185" s="137"/>
      <c r="D185" s="137"/>
      <c r="E185" s="137"/>
      <c r="F185" s="137"/>
      <c r="G185" s="137"/>
      <c r="H185" s="137"/>
      <c r="I185" s="137"/>
      <c r="J185" s="137"/>
      <c r="K185" s="137"/>
      <c r="L185" s="137"/>
      <c r="M185" s="137"/>
      <c r="N185" s="137"/>
      <c r="O185" s="137"/>
      <c r="P185" s="137"/>
      <c r="Q185" s="137"/>
      <c r="R185" s="137"/>
      <c r="S185" s="137"/>
      <c r="T185" s="137"/>
      <c r="U185" s="137"/>
    </row>
    <row r="186" spans="1:21" x14ac:dyDescent="0.3">
      <c r="A186" s="138"/>
      <c r="B186" s="139"/>
      <c r="C186" s="137"/>
      <c r="D186" s="137"/>
      <c r="E186" s="137"/>
      <c r="F186" s="137"/>
      <c r="G186" s="137"/>
      <c r="H186" s="137"/>
      <c r="I186" s="137"/>
      <c r="J186" s="137"/>
      <c r="K186" s="137"/>
      <c r="L186" s="137"/>
      <c r="M186" s="137"/>
      <c r="N186" s="137"/>
      <c r="O186" s="137"/>
      <c r="P186" s="137"/>
      <c r="Q186" s="137"/>
      <c r="R186" s="137"/>
      <c r="S186" s="137"/>
      <c r="T186" s="137"/>
      <c r="U186" s="137"/>
    </row>
    <row r="187" spans="1:21" x14ac:dyDescent="0.3">
      <c r="A187" s="138"/>
      <c r="B187" s="139"/>
      <c r="C187" s="137"/>
      <c r="D187" s="137"/>
      <c r="E187" s="137"/>
      <c r="F187" s="137"/>
      <c r="G187" s="137"/>
      <c r="H187" s="137"/>
      <c r="I187" s="137"/>
      <c r="J187" s="137"/>
      <c r="K187" s="137"/>
      <c r="L187" s="137"/>
      <c r="M187" s="137"/>
      <c r="N187" s="137"/>
      <c r="O187" s="137"/>
      <c r="P187" s="137"/>
      <c r="Q187" s="137"/>
      <c r="R187" s="137"/>
      <c r="S187" s="137"/>
      <c r="T187" s="137"/>
      <c r="U187" s="137"/>
    </row>
    <row r="188" spans="1:21" x14ac:dyDescent="0.3">
      <c r="A188" s="138"/>
      <c r="B188" s="139"/>
      <c r="C188" s="137"/>
      <c r="D188" s="137"/>
      <c r="E188" s="137"/>
      <c r="F188" s="137"/>
      <c r="G188" s="137"/>
      <c r="H188" s="137"/>
      <c r="I188" s="137"/>
      <c r="J188" s="137"/>
      <c r="K188" s="137"/>
      <c r="L188" s="137"/>
      <c r="M188" s="137"/>
      <c r="N188" s="137"/>
      <c r="O188" s="137"/>
      <c r="P188" s="137"/>
      <c r="Q188" s="137"/>
      <c r="R188" s="137"/>
      <c r="S188" s="137"/>
      <c r="T188" s="137"/>
      <c r="U188" s="137"/>
    </row>
    <row r="189" spans="1:21" x14ac:dyDescent="0.3">
      <c r="A189" s="138"/>
      <c r="B189" s="139"/>
      <c r="C189" s="137"/>
      <c r="D189" s="137"/>
      <c r="E189" s="137"/>
      <c r="F189" s="137"/>
      <c r="G189" s="137"/>
      <c r="H189" s="137"/>
      <c r="I189" s="137"/>
      <c r="J189" s="137"/>
      <c r="K189" s="137"/>
      <c r="L189" s="137"/>
      <c r="M189" s="137"/>
      <c r="N189" s="137"/>
      <c r="O189" s="137"/>
      <c r="P189" s="137"/>
      <c r="Q189" s="137"/>
      <c r="R189" s="137"/>
      <c r="S189" s="137"/>
      <c r="T189" s="137"/>
      <c r="U189" s="137"/>
    </row>
    <row r="190" spans="1:21" x14ac:dyDescent="0.3">
      <c r="A190" s="138"/>
      <c r="B190" s="139"/>
      <c r="C190" s="137"/>
      <c r="D190" s="137"/>
      <c r="E190" s="137"/>
      <c r="F190" s="137"/>
      <c r="G190" s="137"/>
      <c r="H190" s="137"/>
      <c r="I190" s="137"/>
      <c r="J190" s="137"/>
      <c r="K190" s="137"/>
      <c r="L190" s="137"/>
      <c r="M190" s="137"/>
      <c r="N190" s="137"/>
      <c r="O190" s="137"/>
      <c r="P190" s="137"/>
      <c r="Q190" s="137"/>
      <c r="R190" s="137"/>
      <c r="S190" s="137"/>
      <c r="T190" s="137"/>
      <c r="U190" s="137"/>
    </row>
    <row r="191" spans="1:21" x14ac:dyDescent="0.3">
      <c r="A191" s="138"/>
      <c r="B191" s="139"/>
      <c r="C191" s="137"/>
      <c r="D191" s="137"/>
      <c r="E191" s="137"/>
      <c r="F191" s="137"/>
      <c r="G191" s="137"/>
      <c r="H191" s="137"/>
      <c r="I191" s="137"/>
      <c r="J191" s="137"/>
      <c r="K191" s="137"/>
      <c r="L191" s="137"/>
      <c r="M191" s="137"/>
      <c r="N191" s="137"/>
      <c r="O191" s="137"/>
      <c r="P191" s="137"/>
      <c r="Q191" s="137"/>
      <c r="R191" s="137"/>
      <c r="S191" s="137"/>
      <c r="T191" s="137"/>
      <c r="U191" s="137"/>
    </row>
    <row r="192" spans="1:21" x14ac:dyDescent="0.3">
      <c r="A192" s="138"/>
      <c r="B192" s="139"/>
      <c r="C192" s="137"/>
      <c r="D192" s="137"/>
      <c r="E192" s="137"/>
      <c r="F192" s="137"/>
      <c r="G192" s="137"/>
      <c r="H192" s="137"/>
      <c r="I192" s="137"/>
      <c r="J192" s="137"/>
      <c r="K192" s="137"/>
      <c r="L192" s="137"/>
      <c r="M192" s="137"/>
      <c r="N192" s="137"/>
      <c r="O192" s="137"/>
      <c r="P192" s="137"/>
      <c r="Q192" s="137"/>
      <c r="R192" s="137"/>
      <c r="S192" s="137"/>
      <c r="T192" s="137"/>
      <c r="U192" s="137"/>
    </row>
    <row r="193" spans="1:21" x14ac:dyDescent="0.3">
      <c r="A193" s="138"/>
      <c r="B193" s="139"/>
      <c r="C193" s="137"/>
      <c r="D193" s="137"/>
      <c r="E193" s="137"/>
      <c r="F193" s="137"/>
      <c r="G193" s="137"/>
      <c r="H193" s="137"/>
      <c r="I193" s="137"/>
      <c r="J193" s="137"/>
      <c r="K193" s="137"/>
      <c r="L193" s="137"/>
      <c r="M193" s="137"/>
      <c r="N193" s="137"/>
      <c r="O193" s="137"/>
      <c r="P193" s="137"/>
      <c r="Q193" s="137"/>
      <c r="R193" s="137"/>
      <c r="S193" s="137"/>
      <c r="T193" s="137"/>
      <c r="U193" s="137"/>
    </row>
    <row r="194" spans="1:21" x14ac:dyDescent="0.3">
      <c r="A194" s="138"/>
      <c r="B194" s="139"/>
      <c r="C194" s="137"/>
      <c r="D194" s="137"/>
      <c r="E194" s="137"/>
      <c r="F194" s="137"/>
      <c r="G194" s="137"/>
      <c r="H194" s="137"/>
      <c r="I194" s="137"/>
      <c r="J194" s="137"/>
      <c r="K194" s="137"/>
      <c r="L194" s="137"/>
      <c r="M194" s="137"/>
      <c r="N194" s="137"/>
      <c r="O194" s="137"/>
      <c r="P194" s="137"/>
      <c r="Q194" s="137"/>
      <c r="R194" s="137"/>
      <c r="S194" s="137"/>
      <c r="T194" s="137"/>
      <c r="U194" s="137"/>
    </row>
    <row r="195" spans="1:21" x14ac:dyDescent="0.3">
      <c r="A195" s="138"/>
      <c r="B195" s="139"/>
      <c r="C195" s="137"/>
      <c r="D195" s="137"/>
      <c r="E195" s="137"/>
      <c r="F195" s="137"/>
      <c r="G195" s="137"/>
      <c r="H195" s="137"/>
      <c r="I195" s="137"/>
      <c r="J195" s="137"/>
      <c r="K195" s="137"/>
      <c r="L195" s="137"/>
      <c r="M195" s="137"/>
      <c r="N195" s="137"/>
      <c r="O195" s="137"/>
      <c r="P195" s="137"/>
      <c r="Q195" s="137"/>
      <c r="R195" s="137"/>
      <c r="S195" s="137"/>
      <c r="T195" s="137"/>
      <c r="U195" s="137"/>
    </row>
    <row r="196" spans="1:21" x14ac:dyDescent="0.3">
      <c r="A196" s="138"/>
      <c r="B196" s="139"/>
      <c r="C196" s="137"/>
      <c r="D196" s="137"/>
      <c r="E196" s="137"/>
      <c r="F196" s="137"/>
      <c r="G196" s="137"/>
      <c r="H196" s="137"/>
      <c r="I196" s="137"/>
      <c r="J196" s="137"/>
      <c r="K196" s="137"/>
      <c r="L196" s="137"/>
      <c r="M196" s="137"/>
      <c r="N196" s="137"/>
      <c r="O196" s="137"/>
      <c r="P196" s="137"/>
      <c r="Q196" s="137"/>
      <c r="R196" s="137"/>
      <c r="S196" s="137"/>
      <c r="T196" s="137"/>
      <c r="U196" s="137"/>
    </row>
    <row r="197" spans="1:21" x14ac:dyDescent="0.3">
      <c r="A197" s="138"/>
      <c r="B197" s="139"/>
      <c r="C197" s="137"/>
      <c r="D197" s="137"/>
      <c r="E197" s="137"/>
      <c r="F197" s="137"/>
      <c r="G197" s="137"/>
      <c r="H197" s="137"/>
      <c r="I197" s="137"/>
      <c r="J197" s="137"/>
      <c r="K197" s="137"/>
      <c r="L197" s="137"/>
      <c r="M197" s="137"/>
      <c r="N197" s="137"/>
      <c r="O197" s="137"/>
      <c r="P197" s="137"/>
      <c r="Q197" s="137"/>
      <c r="R197" s="137"/>
      <c r="S197" s="137"/>
      <c r="T197" s="137"/>
      <c r="U197" s="137"/>
    </row>
    <row r="198" spans="1:21" x14ac:dyDescent="0.3">
      <c r="A198" s="138"/>
      <c r="B198" s="139"/>
      <c r="C198" s="137"/>
      <c r="D198" s="137"/>
      <c r="E198" s="137"/>
      <c r="F198" s="137"/>
      <c r="G198" s="137"/>
      <c r="H198" s="137"/>
      <c r="I198" s="137"/>
      <c r="J198" s="137"/>
      <c r="K198" s="137"/>
      <c r="L198" s="137"/>
      <c r="M198" s="137"/>
      <c r="N198" s="137"/>
      <c r="O198" s="137"/>
      <c r="P198" s="137"/>
      <c r="Q198" s="137"/>
      <c r="R198" s="137"/>
      <c r="S198" s="137"/>
      <c r="T198" s="137"/>
      <c r="U198" s="137"/>
    </row>
    <row r="199" spans="1:21" x14ac:dyDescent="0.3">
      <c r="A199" s="138"/>
      <c r="B199" s="139"/>
      <c r="C199" s="137"/>
      <c r="D199" s="137"/>
      <c r="E199" s="137"/>
      <c r="F199" s="137"/>
      <c r="G199" s="137"/>
      <c r="H199" s="137"/>
      <c r="I199" s="137"/>
      <c r="J199" s="137"/>
      <c r="K199" s="137"/>
      <c r="L199" s="137"/>
      <c r="M199" s="137"/>
      <c r="N199" s="137"/>
      <c r="O199" s="137"/>
      <c r="P199" s="137"/>
      <c r="Q199" s="137"/>
      <c r="R199" s="137"/>
      <c r="S199" s="137"/>
      <c r="T199" s="137"/>
      <c r="U199" s="137"/>
    </row>
    <row r="200" spans="1:21" x14ac:dyDescent="0.3">
      <c r="A200" s="138"/>
      <c r="B200" s="139"/>
      <c r="C200" s="137"/>
      <c r="D200" s="137"/>
      <c r="E200" s="137"/>
      <c r="F200" s="137"/>
      <c r="G200" s="137"/>
      <c r="H200" s="137"/>
      <c r="I200" s="137"/>
      <c r="J200" s="137"/>
      <c r="K200" s="137"/>
      <c r="L200" s="137"/>
      <c r="M200" s="137"/>
      <c r="N200" s="137"/>
      <c r="O200" s="137"/>
      <c r="P200" s="137"/>
      <c r="Q200" s="137"/>
      <c r="R200" s="137"/>
      <c r="S200" s="137"/>
      <c r="T200" s="137"/>
      <c r="U200" s="137"/>
    </row>
    <row r="201" spans="1:21" x14ac:dyDescent="0.3">
      <c r="A201" s="138"/>
      <c r="B201" s="139"/>
      <c r="C201" s="137"/>
      <c r="D201" s="137"/>
      <c r="E201" s="137"/>
      <c r="F201" s="137"/>
      <c r="G201" s="137"/>
      <c r="H201" s="137"/>
      <c r="I201" s="137"/>
      <c r="J201" s="137"/>
      <c r="K201" s="137"/>
      <c r="L201" s="137"/>
      <c r="M201" s="137"/>
      <c r="N201" s="137"/>
      <c r="O201" s="137"/>
      <c r="P201" s="137"/>
      <c r="Q201" s="137"/>
      <c r="R201" s="137"/>
      <c r="S201" s="137"/>
      <c r="T201" s="137"/>
      <c r="U201" s="137"/>
    </row>
    <row r="202" spans="1:21" x14ac:dyDescent="0.3">
      <c r="A202" s="138"/>
      <c r="B202" s="139"/>
      <c r="C202" s="137"/>
      <c r="D202" s="137"/>
      <c r="E202" s="137"/>
      <c r="F202" s="137"/>
      <c r="G202" s="137"/>
      <c r="H202" s="137"/>
      <c r="I202" s="137"/>
      <c r="J202" s="137"/>
      <c r="K202" s="137"/>
      <c r="L202" s="137"/>
      <c r="M202" s="137"/>
      <c r="N202" s="137"/>
      <c r="O202" s="137"/>
      <c r="P202" s="137"/>
      <c r="Q202" s="137"/>
      <c r="R202" s="137"/>
      <c r="S202" s="137"/>
      <c r="T202" s="137"/>
      <c r="U202" s="137"/>
    </row>
    <row r="203" spans="1:21" x14ac:dyDescent="0.3">
      <c r="A203" s="138"/>
      <c r="B203" s="139"/>
      <c r="C203" s="137"/>
      <c r="D203" s="137"/>
      <c r="E203" s="137"/>
      <c r="F203" s="137"/>
      <c r="G203" s="137"/>
      <c r="H203" s="137"/>
      <c r="I203" s="137"/>
      <c r="J203" s="137"/>
      <c r="K203" s="137"/>
      <c r="L203" s="137"/>
      <c r="M203" s="137"/>
      <c r="N203" s="137"/>
      <c r="O203" s="137"/>
      <c r="P203" s="137"/>
      <c r="Q203" s="137"/>
      <c r="R203" s="137"/>
      <c r="S203" s="137"/>
      <c r="T203" s="137"/>
      <c r="U203" s="137"/>
    </row>
    <row r="204" spans="1:21" x14ac:dyDescent="0.3">
      <c r="A204" s="138"/>
      <c r="B204" s="139"/>
      <c r="C204" s="137"/>
      <c r="D204" s="137"/>
      <c r="E204" s="137"/>
      <c r="F204" s="137"/>
      <c r="G204" s="137"/>
      <c r="H204" s="137"/>
      <c r="I204" s="137"/>
      <c r="J204" s="137"/>
      <c r="K204" s="137"/>
      <c r="L204" s="137"/>
      <c r="M204" s="137"/>
      <c r="N204" s="137"/>
      <c r="O204" s="137"/>
      <c r="P204" s="137"/>
      <c r="Q204" s="137"/>
      <c r="R204" s="137"/>
      <c r="S204" s="137"/>
      <c r="T204" s="137"/>
      <c r="U204" s="137"/>
    </row>
    <row r="205" spans="1:21" x14ac:dyDescent="0.3">
      <c r="A205" s="138"/>
      <c r="B205" s="139"/>
      <c r="C205" s="137"/>
      <c r="D205" s="137"/>
      <c r="E205" s="137"/>
      <c r="F205" s="137"/>
      <c r="G205" s="137"/>
      <c r="H205" s="137"/>
      <c r="I205" s="137"/>
      <c r="J205" s="137"/>
      <c r="K205" s="137"/>
      <c r="L205" s="137"/>
      <c r="M205" s="137"/>
      <c r="N205" s="137"/>
      <c r="O205" s="137"/>
      <c r="P205" s="137"/>
      <c r="Q205" s="137"/>
      <c r="R205" s="137"/>
      <c r="S205" s="137"/>
      <c r="T205" s="137"/>
      <c r="U205" s="137"/>
    </row>
    <row r="206" spans="1:21" x14ac:dyDescent="0.3">
      <c r="A206" s="138"/>
      <c r="B206" s="139"/>
      <c r="C206" s="137"/>
      <c r="D206" s="137"/>
      <c r="E206" s="137"/>
      <c r="F206" s="137"/>
      <c r="G206" s="137"/>
      <c r="H206" s="137"/>
      <c r="I206" s="137"/>
      <c r="J206" s="137"/>
      <c r="K206" s="137"/>
      <c r="L206" s="137"/>
      <c r="M206" s="137"/>
      <c r="N206" s="137"/>
      <c r="O206" s="137"/>
      <c r="P206" s="137"/>
      <c r="Q206" s="137"/>
      <c r="R206" s="137"/>
      <c r="S206" s="137"/>
      <c r="T206" s="137"/>
      <c r="U206" s="137"/>
    </row>
    <row r="207" spans="1:21" x14ac:dyDescent="0.3">
      <c r="A207" s="138"/>
      <c r="B207" s="139"/>
      <c r="C207" s="137"/>
      <c r="D207" s="137"/>
      <c r="E207" s="137"/>
      <c r="F207" s="137"/>
      <c r="G207" s="137"/>
      <c r="H207" s="137"/>
      <c r="I207" s="137"/>
      <c r="J207" s="137"/>
      <c r="K207" s="137"/>
      <c r="L207" s="137"/>
      <c r="M207" s="137"/>
      <c r="N207" s="137"/>
      <c r="O207" s="137"/>
      <c r="P207" s="137"/>
      <c r="Q207" s="137"/>
      <c r="R207" s="137"/>
      <c r="S207" s="137"/>
      <c r="T207" s="137"/>
      <c r="U207" s="137"/>
    </row>
    <row r="208" spans="1:21" x14ac:dyDescent="0.3">
      <c r="A208" s="138"/>
      <c r="B208" s="139"/>
      <c r="C208" s="137"/>
      <c r="D208" s="137"/>
      <c r="E208" s="137"/>
      <c r="F208" s="137"/>
      <c r="G208" s="137"/>
      <c r="H208" s="137"/>
      <c r="I208" s="137"/>
      <c r="J208" s="137"/>
      <c r="K208" s="137"/>
      <c r="L208" s="137"/>
      <c r="M208" s="137"/>
      <c r="N208" s="137"/>
      <c r="O208" s="137"/>
      <c r="P208" s="137"/>
      <c r="Q208" s="137"/>
      <c r="R208" s="137"/>
      <c r="S208" s="137"/>
      <c r="T208" s="137"/>
      <c r="U208" s="137"/>
    </row>
    <row r="209" spans="1:21" x14ac:dyDescent="0.3">
      <c r="A209" s="138"/>
      <c r="B209" s="139"/>
      <c r="C209" s="137"/>
      <c r="D209" s="137"/>
      <c r="E209" s="137"/>
      <c r="F209" s="137"/>
      <c r="G209" s="137"/>
      <c r="H209" s="137"/>
      <c r="I209" s="137"/>
      <c r="J209" s="137"/>
      <c r="K209" s="137"/>
      <c r="L209" s="137"/>
      <c r="M209" s="137"/>
      <c r="N209" s="137"/>
      <c r="O209" s="137"/>
      <c r="P209" s="137"/>
      <c r="Q209" s="137"/>
      <c r="R209" s="137"/>
      <c r="S209" s="137"/>
      <c r="T209" s="137"/>
      <c r="U209" s="137"/>
    </row>
    <row r="210" spans="1:21" x14ac:dyDescent="0.3">
      <c r="A210" s="138"/>
      <c r="B210" s="139"/>
      <c r="C210" s="137"/>
      <c r="D210" s="137"/>
      <c r="E210" s="137"/>
      <c r="F210" s="137"/>
      <c r="G210" s="137"/>
      <c r="H210" s="137"/>
      <c r="I210" s="137"/>
      <c r="J210" s="137"/>
      <c r="K210" s="137"/>
      <c r="L210" s="137"/>
      <c r="M210" s="137"/>
      <c r="N210" s="137"/>
      <c r="O210" s="137"/>
      <c r="P210" s="137"/>
      <c r="Q210" s="137"/>
      <c r="R210" s="137"/>
      <c r="S210" s="137"/>
      <c r="T210" s="137"/>
      <c r="U210" s="137"/>
    </row>
    <row r="211" spans="1:21" x14ac:dyDescent="0.3">
      <c r="A211" s="138"/>
      <c r="B211" s="139"/>
      <c r="C211" s="137"/>
      <c r="D211" s="137"/>
      <c r="E211" s="137"/>
      <c r="F211" s="137"/>
      <c r="G211" s="137"/>
      <c r="H211" s="137"/>
      <c r="I211" s="137"/>
      <c r="J211" s="137"/>
      <c r="K211" s="137"/>
      <c r="L211" s="137"/>
      <c r="M211" s="137"/>
      <c r="N211" s="137"/>
      <c r="O211" s="137"/>
      <c r="P211" s="137"/>
      <c r="Q211" s="137"/>
      <c r="R211" s="137"/>
      <c r="S211" s="137"/>
      <c r="T211" s="137"/>
      <c r="U211" s="137"/>
    </row>
    <row r="212" spans="1:21" x14ac:dyDescent="0.3">
      <c r="A212" s="138"/>
      <c r="B212" s="139"/>
      <c r="C212" s="137"/>
      <c r="D212" s="137"/>
      <c r="E212" s="137"/>
      <c r="F212" s="137"/>
      <c r="G212" s="137"/>
      <c r="H212" s="137"/>
      <c r="I212" s="137"/>
      <c r="J212" s="137"/>
      <c r="K212" s="137"/>
      <c r="L212" s="137"/>
      <c r="M212" s="137"/>
      <c r="N212" s="137"/>
      <c r="O212" s="137"/>
      <c r="P212" s="137"/>
      <c r="Q212" s="137"/>
      <c r="R212" s="137"/>
      <c r="S212" s="137"/>
      <c r="T212" s="137"/>
      <c r="U212" s="137"/>
    </row>
    <row r="213" spans="1:21" x14ac:dyDescent="0.3">
      <c r="A213" s="138"/>
      <c r="B213" s="139"/>
      <c r="C213" s="137"/>
      <c r="D213" s="137"/>
      <c r="E213" s="137"/>
      <c r="F213" s="137"/>
      <c r="G213" s="137"/>
      <c r="H213" s="137"/>
      <c r="I213" s="137"/>
      <c r="J213" s="137"/>
      <c r="K213" s="137"/>
      <c r="L213" s="137"/>
      <c r="M213" s="137"/>
      <c r="N213" s="137"/>
      <c r="O213" s="137"/>
      <c r="P213" s="137"/>
      <c r="Q213" s="137"/>
      <c r="R213" s="137"/>
      <c r="S213" s="137"/>
      <c r="T213" s="137"/>
      <c r="U213" s="137"/>
    </row>
    <row r="214" spans="1:21" x14ac:dyDescent="0.3">
      <c r="A214" s="138"/>
      <c r="B214" s="139"/>
      <c r="C214" s="137"/>
      <c r="D214" s="137"/>
      <c r="E214" s="137"/>
      <c r="F214" s="137"/>
      <c r="G214" s="137"/>
      <c r="H214" s="137"/>
      <c r="I214" s="137"/>
      <c r="J214" s="137"/>
      <c r="K214" s="137"/>
      <c r="L214" s="137"/>
      <c r="M214" s="137"/>
      <c r="N214" s="137"/>
      <c r="O214" s="137"/>
      <c r="P214" s="137"/>
      <c r="Q214" s="137"/>
      <c r="R214" s="137"/>
      <c r="S214" s="137"/>
      <c r="T214" s="137"/>
      <c r="U214" s="137"/>
    </row>
    <row r="215" spans="1:21" x14ac:dyDescent="0.3">
      <c r="A215" s="138"/>
      <c r="B215" s="139"/>
      <c r="C215" s="137"/>
      <c r="D215" s="137"/>
      <c r="E215" s="137"/>
      <c r="F215" s="137"/>
      <c r="G215" s="137"/>
      <c r="H215" s="137"/>
      <c r="I215" s="137"/>
      <c r="J215" s="137"/>
      <c r="K215" s="137"/>
      <c r="L215" s="137"/>
      <c r="M215" s="137"/>
      <c r="N215" s="137"/>
      <c r="O215" s="137"/>
      <c r="P215" s="137"/>
      <c r="Q215" s="137"/>
      <c r="R215" s="137"/>
      <c r="S215" s="137"/>
      <c r="T215" s="137"/>
      <c r="U215" s="137"/>
    </row>
    <row r="216" spans="1:21" x14ac:dyDescent="0.3">
      <c r="A216" s="138"/>
      <c r="B216" s="139"/>
      <c r="C216" s="137"/>
      <c r="D216" s="137"/>
      <c r="E216" s="137"/>
      <c r="F216" s="137"/>
      <c r="G216" s="137"/>
      <c r="H216" s="137"/>
      <c r="I216" s="137"/>
      <c r="J216" s="137"/>
      <c r="K216" s="137"/>
      <c r="L216" s="137"/>
      <c r="M216" s="137"/>
      <c r="N216" s="137"/>
      <c r="O216" s="137"/>
      <c r="P216" s="137"/>
      <c r="Q216" s="137"/>
      <c r="R216" s="137"/>
      <c r="S216" s="137"/>
      <c r="T216" s="137"/>
      <c r="U216" s="137"/>
    </row>
    <row r="217" spans="1:21" x14ac:dyDescent="0.3">
      <c r="A217" s="138"/>
      <c r="B217" s="139"/>
      <c r="C217" s="137"/>
      <c r="D217" s="137"/>
      <c r="E217" s="137"/>
      <c r="F217" s="137"/>
      <c r="G217" s="137"/>
      <c r="H217" s="137"/>
      <c r="I217" s="137"/>
      <c r="J217" s="137"/>
      <c r="K217" s="137"/>
      <c r="L217" s="137"/>
      <c r="M217" s="137"/>
      <c r="N217" s="137"/>
      <c r="O217" s="137"/>
      <c r="P217" s="137"/>
      <c r="Q217" s="137"/>
      <c r="R217" s="137"/>
      <c r="S217" s="137"/>
      <c r="T217" s="137"/>
      <c r="U217" s="137"/>
    </row>
    <row r="218" spans="1:21" x14ac:dyDescent="0.3">
      <c r="A218" s="138"/>
      <c r="B218" s="139"/>
      <c r="C218" s="137"/>
      <c r="D218" s="137"/>
      <c r="E218" s="137"/>
      <c r="F218" s="137"/>
      <c r="G218" s="137"/>
      <c r="H218" s="137"/>
      <c r="I218" s="137"/>
      <c r="J218" s="137"/>
      <c r="K218" s="137"/>
      <c r="L218" s="137"/>
      <c r="M218" s="137"/>
      <c r="N218" s="137"/>
      <c r="O218" s="137"/>
      <c r="P218" s="137"/>
      <c r="Q218" s="137"/>
      <c r="R218" s="137"/>
      <c r="S218" s="137"/>
      <c r="T218" s="137"/>
      <c r="U218" s="137"/>
    </row>
    <row r="219" spans="1:21" x14ac:dyDescent="0.3">
      <c r="C219" s="142"/>
      <c r="D219" s="142"/>
      <c r="E219" s="142"/>
      <c r="F219" s="142"/>
      <c r="G219" s="142"/>
      <c r="H219" s="142"/>
      <c r="I219" s="142"/>
      <c r="J219" s="142"/>
      <c r="K219" s="142"/>
      <c r="L219" s="142"/>
      <c r="M219" s="142"/>
      <c r="N219" s="142"/>
      <c r="O219" s="142"/>
      <c r="P219" s="142"/>
      <c r="Q219" s="142"/>
      <c r="R219" s="142"/>
      <c r="S219" s="142"/>
      <c r="T219" s="142"/>
      <c r="U219" s="142"/>
    </row>
    <row r="220" spans="1:21" x14ac:dyDescent="0.3">
      <c r="C220" s="142"/>
      <c r="D220" s="142"/>
      <c r="E220" s="142"/>
      <c r="F220" s="142"/>
      <c r="G220" s="142"/>
      <c r="H220" s="142"/>
      <c r="I220" s="142"/>
      <c r="J220" s="142"/>
      <c r="K220" s="142"/>
      <c r="L220" s="142"/>
      <c r="M220" s="142"/>
      <c r="N220" s="142"/>
      <c r="O220" s="142"/>
      <c r="P220" s="142"/>
      <c r="Q220" s="142"/>
      <c r="R220" s="142"/>
      <c r="S220" s="142"/>
      <c r="T220" s="142"/>
      <c r="U220" s="142"/>
    </row>
    <row r="221" spans="1:21" x14ac:dyDescent="0.3">
      <c r="C221" s="142"/>
      <c r="D221" s="142"/>
      <c r="E221" s="142"/>
      <c r="F221" s="142"/>
      <c r="G221" s="142"/>
      <c r="H221" s="142"/>
      <c r="I221" s="142"/>
      <c r="J221" s="142"/>
      <c r="K221" s="142"/>
      <c r="L221" s="142"/>
      <c r="M221" s="142"/>
      <c r="N221" s="142"/>
      <c r="O221" s="142"/>
      <c r="P221" s="142"/>
      <c r="Q221" s="142"/>
      <c r="R221" s="142"/>
      <c r="S221" s="142"/>
      <c r="T221" s="142"/>
      <c r="U221" s="142"/>
    </row>
    <row r="222" spans="1:21" x14ac:dyDescent="0.3">
      <c r="C222" s="142"/>
      <c r="D222" s="142"/>
      <c r="E222" s="142"/>
      <c r="F222" s="142"/>
      <c r="G222" s="142"/>
      <c r="H222" s="142"/>
      <c r="I222" s="142"/>
      <c r="J222" s="142"/>
      <c r="K222" s="142"/>
      <c r="L222" s="142"/>
      <c r="M222" s="142"/>
      <c r="N222" s="142"/>
      <c r="O222" s="142"/>
      <c r="P222" s="142"/>
      <c r="Q222" s="142"/>
      <c r="R222" s="142"/>
      <c r="S222" s="142"/>
      <c r="T222" s="142"/>
      <c r="U222" s="142"/>
    </row>
    <row r="223" spans="1:21" x14ac:dyDescent="0.3">
      <c r="C223" s="142"/>
      <c r="D223" s="142"/>
      <c r="E223" s="142"/>
      <c r="F223" s="142"/>
      <c r="G223" s="142"/>
      <c r="H223" s="142"/>
      <c r="I223" s="142"/>
      <c r="J223" s="142"/>
      <c r="K223" s="142"/>
      <c r="L223" s="142"/>
      <c r="M223" s="142"/>
      <c r="N223" s="142"/>
      <c r="O223" s="142"/>
      <c r="P223" s="142"/>
      <c r="Q223" s="142"/>
      <c r="R223" s="142"/>
      <c r="S223" s="142"/>
      <c r="T223" s="142"/>
      <c r="U223" s="142"/>
    </row>
    <row r="224" spans="1:21" x14ac:dyDescent="0.3">
      <c r="C224" s="142"/>
      <c r="D224" s="142"/>
      <c r="E224" s="142"/>
      <c r="F224" s="142"/>
      <c r="G224" s="142"/>
      <c r="H224" s="142"/>
      <c r="I224" s="142"/>
      <c r="J224" s="142"/>
      <c r="K224" s="142"/>
      <c r="L224" s="142"/>
      <c r="M224" s="142"/>
      <c r="N224" s="142"/>
      <c r="O224" s="142"/>
      <c r="P224" s="142"/>
      <c r="Q224" s="142"/>
      <c r="R224" s="142"/>
      <c r="S224" s="142"/>
      <c r="T224" s="142"/>
      <c r="U224" s="142"/>
    </row>
    <row r="225" spans="3:21" x14ac:dyDescent="0.3">
      <c r="C225" s="142"/>
      <c r="D225" s="142"/>
      <c r="E225" s="142"/>
      <c r="F225" s="142"/>
      <c r="G225" s="142"/>
      <c r="H225" s="142"/>
      <c r="I225" s="142"/>
      <c r="J225" s="142"/>
      <c r="K225" s="142"/>
      <c r="L225" s="142"/>
      <c r="M225" s="142"/>
      <c r="N225" s="142"/>
      <c r="O225" s="142"/>
      <c r="P225" s="142"/>
      <c r="Q225" s="142"/>
      <c r="R225" s="142"/>
      <c r="S225" s="142"/>
      <c r="T225" s="142"/>
      <c r="U225" s="142"/>
    </row>
    <row r="226" spans="3:21" x14ac:dyDescent="0.3">
      <c r="C226" s="142"/>
      <c r="D226" s="142"/>
      <c r="E226" s="142"/>
      <c r="F226" s="142"/>
      <c r="G226" s="142"/>
      <c r="H226" s="142"/>
      <c r="I226" s="142"/>
      <c r="J226" s="142"/>
      <c r="K226" s="142"/>
      <c r="L226" s="142"/>
      <c r="M226" s="142"/>
      <c r="N226" s="142"/>
      <c r="O226" s="142"/>
      <c r="P226" s="142"/>
      <c r="Q226" s="142"/>
      <c r="R226" s="142"/>
      <c r="S226" s="142"/>
      <c r="T226" s="142"/>
      <c r="U226" s="142"/>
    </row>
    <row r="227" spans="3:21" x14ac:dyDescent="0.3">
      <c r="C227" s="142"/>
      <c r="D227" s="142"/>
      <c r="E227" s="142"/>
      <c r="F227" s="142"/>
      <c r="G227" s="142"/>
      <c r="H227" s="142"/>
      <c r="I227" s="142"/>
      <c r="J227" s="142"/>
      <c r="K227" s="142"/>
      <c r="L227" s="142"/>
      <c r="M227" s="142"/>
      <c r="N227" s="142"/>
      <c r="O227" s="142"/>
      <c r="P227" s="142"/>
      <c r="Q227" s="142"/>
      <c r="R227" s="142"/>
      <c r="S227" s="142"/>
      <c r="T227" s="142"/>
      <c r="U227" s="142"/>
    </row>
    <row r="228" spans="3:21" x14ac:dyDescent="0.3">
      <c r="C228" s="142"/>
      <c r="D228" s="142"/>
      <c r="E228" s="142"/>
      <c r="F228" s="142"/>
      <c r="G228" s="142"/>
      <c r="H228" s="142"/>
      <c r="I228" s="142"/>
      <c r="J228" s="142"/>
      <c r="K228" s="142"/>
      <c r="L228" s="142"/>
      <c r="M228" s="142"/>
      <c r="N228" s="142"/>
      <c r="O228" s="142"/>
      <c r="P228" s="142"/>
      <c r="Q228" s="142"/>
      <c r="R228" s="142"/>
      <c r="S228" s="142"/>
      <c r="T228" s="142"/>
      <c r="U228" s="142"/>
    </row>
  </sheetData>
  <sortState xmlns:xlrd2="http://schemas.microsoft.com/office/spreadsheetml/2017/richdata2" ref="AJ81:AJ101">
    <sortCondition ref="AJ101"/>
  </sortState>
  <phoneticPr fontId="15" type="noConversion"/>
  <pageMargins left="0.7" right="0.7" top="0.75" bottom="0.75" header="0.3" footer="0.3"/>
  <pageSetup paperSize="9"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AI80"/>
  <sheetViews>
    <sheetView workbookViewId="0">
      <selection activeCell="C5" sqref="C5"/>
    </sheetView>
  </sheetViews>
  <sheetFormatPr defaultColWidth="8.77734375" defaultRowHeight="13.2" x14ac:dyDescent="0.25"/>
  <cols>
    <col min="1" max="1" width="9" style="5" customWidth="1"/>
    <col min="2" max="3" width="8" style="5" customWidth="1"/>
    <col min="4" max="4" width="5.5546875" style="5" bestFit="1" customWidth="1"/>
    <col min="5" max="5" width="8.5546875" style="5" bestFit="1" customWidth="1"/>
    <col min="6" max="7" width="13.44140625" style="5" bestFit="1" customWidth="1"/>
    <col min="8" max="8" width="8.5546875" style="5" customWidth="1"/>
    <col min="9" max="9" width="13.44140625" style="5" bestFit="1" customWidth="1"/>
    <col min="10" max="10" width="13.44140625" style="5" customWidth="1"/>
    <col min="11" max="11" width="13.44140625" style="5" bestFit="1" customWidth="1"/>
    <col min="12" max="12" width="13.44140625" style="5" customWidth="1"/>
    <col min="13" max="13" width="14.44140625" style="5" bestFit="1" customWidth="1"/>
    <col min="14" max="14" width="14.44140625" style="5" customWidth="1"/>
    <col min="15" max="15" width="14.44140625" style="5" bestFit="1" customWidth="1"/>
    <col min="16" max="19" width="14.44140625" style="5" customWidth="1"/>
    <col min="20" max="23" width="14.44140625" style="5" bestFit="1" customWidth="1"/>
    <col min="24" max="26" width="14.44140625" style="5" customWidth="1"/>
    <col min="27" max="27" width="14.44140625" style="5" bestFit="1" customWidth="1"/>
    <col min="28" max="28" width="9" style="5" customWidth="1"/>
    <col min="29" max="16384" width="8.77734375" style="5"/>
  </cols>
  <sheetData>
    <row r="2" spans="2:35" ht="13.8" thickBot="1" x14ac:dyDescent="0.3">
      <c r="D2" s="1"/>
    </row>
    <row r="3" spans="2:35" x14ac:dyDescent="0.25">
      <c r="B3" s="6" t="s">
        <v>13</v>
      </c>
      <c r="C3" s="7" t="s">
        <v>14</v>
      </c>
    </row>
    <row r="4" spans="2:35" ht="13.8" thickBot="1" x14ac:dyDescent="0.3">
      <c r="B4" s="8">
        <v>2022</v>
      </c>
      <c r="C4" s="9">
        <v>1</v>
      </c>
    </row>
    <row r="6" spans="2:35" x14ac:dyDescent="0.25">
      <c r="I6" s="164" t="s">
        <v>7</v>
      </c>
      <c r="J6" s="164"/>
      <c r="K6" s="164"/>
      <c r="L6" s="164"/>
      <c r="M6" s="164"/>
      <c r="N6" s="164"/>
      <c r="O6" s="164"/>
      <c r="P6" s="164"/>
      <c r="Q6" s="164"/>
      <c r="R6" s="164"/>
      <c r="S6" s="164"/>
      <c r="T6" s="164"/>
      <c r="U6" s="164"/>
      <c r="V6" s="164"/>
      <c r="W6" s="164"/>
      <c r="X6" s="164"/>
      <c r="Y6" s="164"/>
      <c r="Z6" s="164"/>
      <c r="AA6" s="164"/>
      <c r="AB6" s="164"/>
      <c r="AC6" s="164"/>
      <c r="AD6" s="164" t="s">
        <v>10</v>
      </c>
      <c r="AE6" s="164"/>
      <c r="AF6" s="164"/>
      <c r="AG6" s="164"/>
      <c r="AH6" s="164"/>
      <c r="AI6" s="164"/>
    </row>
    <row r="7" spans="2:35" ht="12.75" customHeight="1" x14ac:dyDescent="0.25">
      <c r="I7" s="164" t="s">
        <v>0</v>
      </c>
      <c r="J7" s="164"/>
      <c r="K7" s="164"/>
      <c r="L7" s="164" t="s">
        <v>1</v>
      </c>
      <c r="M7" s="164"/>
      <c r="N7" s="164"/>
      <c r="O7" s="164" t="s">
        <v>2</v>
      </c>
      <c r="P7" s="164"/>
      <c r="Q7" s="164"/>
      <c r="R7" s="164" t="s">
        <v>3</v>
      </c>
      <c r="S7" s="164"/>
      <c r="T7" s="164"/>
      <c r="U7" s="164" t="s">
        <v>20</v>
      </c>
      <c r="V7" s="164"/>
      <c r="W7" s="164"/>
      <c r="X7" s="164" t="s">
        <v>25</v>
      </c>
      <c r="Y7" s="164"/>
      <c r="Z7" s="164"/>
      <c r="AA7" s="164" t="s">
        <v>6</v>
      </c>
      <c r="AB7" s="164"/>
      <c r="AC7" s="163" t="s">
        <v>23</v>
      </c>
      <c r="AD7" s="163" t="s">
        <v>8</v>
      </c>
      <c r="AE7" s="163" t="s">
        <v>9</v>
      </c>
      <c r="AF7" s="163" t="s">
        <v>24</v>
      </c>
      <c r="AG7" s="163" t="s">
        <v>12</v>
      </c>
      <c r="AH7" s="163" t="s">
        <v>11</v>
      </c>
      <c r="AI7" s="163" t="s">
        <v>22</v>
      </c>
    </row>
    <row r="8" spans="2:35" x14ac:dyDescent="0.25">
      <c r="I8" s="112" t="s">
        <v>4</v>
      </c>
      <c r="J8" s="112" t="s">
        <v>5</v>
      </c>
      <c r="K8" s="112" t="s">
        <v>23</v>
      </c>
      <c r="L8" s="112" t="s">
        <v>4</v>
      </c>
      <c r="M8" s="112" t="s">
        <v>5</v>
      </c>
      <c r="N8" s="112" t="s">
        <v>23</v>
      </c>
      <c r="O8" s="112" t="s">
        <v>4</v>
      </c>
      <c r="P8" s="112" t="s">
        <v>5</v>
      </c>
      <c r="Q8" s="112" t="s">
        <v>23</v>
      </c>
      <c r="R8" s="112" t="s">
        <v>4</v>
      </c>
      <c r="S8" s="112" t="s">
        <v>5</v>
      </c>
      <c r="T8" s="112" t="s">
        <v>23</v>
      </c>
      <c r="U8" s="112" t="s">
        <v>4</v>
      </c>
      <c r="V8" s="112" t="s">
        <v>5</v>
      </c>
      <c r="W8" s="112" t="s">
        <v>23</v>
      </c>
      <c r="X8" s="112" t="s">
        <v>4</v>
      </c>
      <c r="Y8" s="112" t="s">
        <v>5</v>
      </c>
      <c r="Z8" s="112" t="s">
        <v>23</v>
      </c>
      <c r="AA8" s="112" t="s">
        <v>4</v>
      </c>
      <c r="AB8" s="112" t="s">
        <v>5</v>
      </c>
      <c r="AC8" s="163"/>
      <c r="AD8" s="163"/>
      <c r="AE8" s="163"/>
      <c r="AF8" s="163"/>
      <c r="AG8" s="163"/>
      <c r="AH8" s="163"/>
      <c r="AI8" s="163"/>
    </row>
    <row r="9" spans="2:35" x14ac:dyDescent="0.25">
      <c r="D9" s="10"/>
      <c r="E9" s="10"/>
      <c r="F9" s="10"/>
      <c r="G9" s="10"/>
      <c r="H9" s="10"/>
      <c r="I9" s="10"/>
      <c r="J9" s="10"/>
      <c r="K9" s="10"/>
      <c r="L9" s="10"/>
      <c r="M9" s="10"/>
      <c r="N9" s="10"/>
      <c r="O9" s="10"/>
      <c r="P9" s="10"/>
      <c r="Q9" s="10"/>
      <c r="R9" s="10"/>
      <c r="S9" s="10"/>
      <c r="T9" s="11"/>
      <c r="U9" s="10"/>
      <c r="V9" s="10"/>
      <c r="W9" s="10"/>
      <c r="X9" s="10"/>
      <c r="Y9" s="10"/>
      <c r="Z9" s="10"/>
      <c r="AA9" s="10"/>
    </row>
    <row r="10" spans="2:35" x14ac:dyDescent="0.25">
      <c r="D10" s="10"/>
      <c r="E10" s="10"/>
      <c r="F10" s="10">
        <v>1</v>
      </c>
      <c r="G10" s="10"/>
      <c r="H10" s="10"/>
      <c r="I10" s="12">
        <v>2</v>
      </c>
      <c r="J10" s="12">
        <v>3</v>
      </c>
      <c r="K10" s="12">
        <v>4</v>
      </c>
      <c r="L10" s="12">
        <v>5</v>
      </c>
      <c r="M10" s="12">
        <v>6</v>
      </c>
      <c r="N10" s="12">
        <v>7</v>
      </c>
      <c r="O10" s="12">
        <v>8</v>
      </c>
      <c r="P10" s="12">
        <v>9</v>
      </c>
      <c r="Q10" s="12">
        <v>10</v>
      </c>
      <c r="R10" s="12">
        <v>11</v>
      </c>
      <c r="S10" s="12">
        <v>12</v>
      </c>
      <c r="T10" s="12">
        <v>13</v>
      </c>
      <c r="U10" s="12">
        <v>14</v>
      </c>
      <c r="V10" s="12">
        <v>15</v>
      </c>
      <c r="W10" s="12">
        <v>16</v>
      </c>
      <c r="X10" s="12">
        <v>17</v>
      </c>
      <c r="Y10" s="12">
        <v>18</v>
      </c>
      <c r="Z10" s="12">
        <v>19</v>
      </c>
      <c r="AA10" s="12">
        <v>20</v>
      </c>
      <c r="AB10" s="12">
        <v>21</v>
      </c>
      <c r="AC10" s="12">
        <v>22</v>
      </c>
      <c r="AD10" s="12">
        <v>23</v>
      </c>
      <c r="AE10" s="12">
        <v>24</v>
      </c>
      <c r="AF10" s="12">
        <v>25</v>
      </c>
      <c r="AG10" s="12">
        <v>26</v>
      </c>
      <c r="AH10" s="12">
        <v>27</v>
      </c>
      <c r="AI10" s="12">
        <v>28</v>
      </c>
    </row>
    <row r="11" spans="2:35" x14ac:dyDescent="0.25">
      <c r="B11" s="12"/>
      <c r="C11" s="5" t="s">
        <v>15</v>
      </c>
      <c r="D11" s="13">
        <v>29</v>
      </c>
      <c r="E11" s="14"/>
      <c r="F11" s="14" t="str">
        <f>$C$11&amp;"r"&amp;$D11&amp;"c"&amp;F$10</f>
        <v>Annual!r29c1</v>
      </c>
      <c r="G11" s="14"/>
      <c r="H11" s="14"/>
      <c r="I11" s="14" t="str">
        <f t="shared" ref="I11:AB12" si="0">$C$11&amp;"r"&amp;$D11&amp;"c"&amp;I$10</f>
        <v>Annual!r29c2</v>
      </c>
      <c r="J11" s="14" t="str">
        <f t="shared" si="0"/>
        <v>Annual!r29c3</v>
      </c>
      <c r="K11" s="14" t="str">
        <f t="shared" si="0"/>
        <v>Annual!r29c4</v>
      </c>
      <c r="L11" s="14" t="str">
        <f t="shared" si="0"/>
        <v>Annual!r29c5</v>
      </c>
      <c r="M11" s="14" t="str">
        <f t="shared" si="0"/>
        <v>Annual!r29c6</v>
      </c>
      <c r="N11" s="14" t="str">
        <f t="shared" si="0"/>
        <v>Annual!r29c7</v>
      </c>
      <c r="O11" s="14" t="str">
        <f t="shared" si="0"/>
        <v>Annual!r29c8</v>
      </c>
      <c r="P11" s="14" t="str">
        <f t="shared" si="0"/>
        <v>Annual!r29c9</v>
      </c>
      <c r="Q11" s="14" t="str">
        <f t="shared" si="0"/>
        <v>Annual!r29c10</v>
      </c>
      <c r="R11" s="14" t="str">
        <f t="shared" si="0"/>
        <v>Annual!r29c11</v>
      </c>
      <c r="S11" s="14" t="str">
        <f t="shared" si="0"/>
        <v>Annual!r29c12</v>
      </c>
      <c r="T11" s="15" t="str">
        <f t="shared" si="0"/>
        <v>Annual!r29c13</v>
      </c>
      <c r="U11" s="14" t="str">
        <f t="shared" si="0"/>
        <v>Annual!r29c14</v>
      </c>
      <c r="V11" s="14" t="str">
        <f t="shared" si="0"/>
        <v>Annual!r29c15</v>
      </c>
      <c r="W11" s="14" t="str">
        <f t="shared" si="0"/>
        <v>Annual!r29c16</v>
      </c>
      <c r="X11" s="14" t="str">
        <f t="shared" si="0"/>
        <v>Annual!r29c17</v>
      </c>
      <c r="Y11" s="14" t="str">
        <f t="shared" si="0"/>
        <v>Annual!r29c18</v>
      </c>
      <c r="Z11" s="14" t="str">
        <f t="shared" si="0"/>
        <v>Annual!r29c19</v>
      </c>
      <c r="AA11" s="14" t="str">
        <f t="shared" si="0"/>
        <v>Annual!r29c20</v>
      </c>
      <c r="AB11" s="14" t="str">
        <f t="shared" si="0"/>
        <v>Annual!r29c21</v>
      </c>
      <c r="AC11" s="14" t="str">
        <f t="shared" ref="X11:AI12" si="1">$C$11&amp;"r"&amp;$D11&amp;"c"&amp;AC$10</f>
        <v>Annual!r29c22</v>
      </c>
      <c r="AD11" s="14" t="str">
        <f t="shared" si="1"/>
        <v>Annual!r29c23</v>
      </c>
      <c r="AE11" s="14" t="str">
        <f t="shared" si="1"/>
        <v>Annual!r29c24</v>
      </c>
      <c r="AF11" s="14" t="str">
        <f t="shared" si="1"/>
        <v>Annual!r29c25</v>
      </c>
      <c r="AG11" s="14" t="str">
        <f t="shared" si="1"/>
        <v>Annual!r29c26</v>
      </c>
      <c r="AH11" s="14" t="str">
        <f t="shared" si="1"/>
        <v>Annual!r29c27</v>
      </c>
      <c r="AI11" s="14" t="str">
        <f t="shared" si="1"/>
        <v>Annual!r29c28</v>
      </c>
    </row>
    <row r="12" spans="2:35" x14ac:dyDescent="0.25">
      <c r="B12" s="12"/>
      <c r="D12" s="16">
        <f>$D$11+1</f>
        <v>30</v>
      </c>
      <c r="E12" s="17"/>
      <c r="F12" s="17" t="str">
        <f>$C$11&amp;"r"&amp;$D12&amp;"c"&amp;F$10</f>
        <v>Annual!r30c1</v>
      </c>
      <c r="G12" s="17"/>
      <c r="H12" s="17"/>
      <c r="I12" s="14" t="str">
        <f t="shared" si="0"/>
        <v>Annual!r30c2</v>
      </c>
      <c r="J12" s="14" t="str">
        <f t="shared" si="0"/>
        <v>Annual!r30c3</v>
      </c>
      <c r="K12" s="14" t="str">
        <f t="shared" si="0"/>
        <v>Annual!r30c4</v>
      </c>
      <c r="L12" s="14" t="str">
        <f t="shared" si="0"/>
        <v>Annual!r30c5</v>
      </c>
      <c r="M12" s="14" t="str">
        <f t="shared" si="0"/>
        <v>Annual!r30c6</v>
      </c>
      <c r="N12" s="14" t="str">
        <f t="shared" si="0"/>
        <v>Annual!r30c7</v>
      </c>
      <c r="O12" s="14" t="str">
        <f t="shared" si="0"/>
        <v>Annual!r30c8</v>
      </c>
      <c r="P12" s="14" t="str">
        <f t="shared" si="0"/>
        <v>Annual!r30c9</v>
      </c>
      <c r="Q12" s="14" t="str">
        <f t="shared" si="0"/>
        <v>Annual!r30c10</v>
      </c>
      <c r="R12" s="14" t="str">
        <f t="shared" si="0"/>
        <v>Annual!r30c11</v>
      </c>
      <c r="S12" s="14" t="str">
        <f t="shared" si="0"/>
        <v>Annual!r30c12</v>
      </c>
      <c r="T12" s="15" t="str">
        <f t="shared" si="0"/>
        <v>Annual!r30c13</v>
      </c>
      <c r="U12" s="14" t="str">
        <f t="shared" si="0"/>
        <v>Annual!r30c14</v>
      </c>
      <c r="V12" s="14" t="str">
        <f t="shared" si="0"/>
        <v>Annual!r30c15</v>
      </c>
      <c r="W12" s="14" t="str">
        <f t="shared" si="0"/>
        <v>Annual!r30c16</v>
      </c>
      <c r="X12" s="14" t="str">
        <f t="shared" si="1"/>
        <v>Annual!r30c17</v>
      </c>
      <c r="Y12" s="14" t="str">
        <f t="shared" si="1"/>
        <v>Annual!r30c18</v>
      </c>
      <c r="Z12" s="14" t="str">
        <f t="shared" si="1"/>
        <v>Annual!r30c19</v>
      </c>
      <c r="AA12" s="14" t="str">
        <f t="shared" si="1"/>
        <v>Annual!r30c20</v>
      </c>
      <c r="AB12" s="14" t="str">
        <f t="shared" si="1"/>
        <v>Annual!r30c21</v>
      </c>
      <c r="AC12" s="14" t="str">
        <f t="shared" si="1"/>
        <v>Annual!r30c22</v>
      </c>
      <c r="AD12" s="14" t="str">
        <f t="shared" si="1"/>
        <v>Annual!r30c23</v>
      </c>
      <c r="AE12" s="14" t="str">
        <f t="shared" si="1"/>
        <v>Annual!r30c24</v>
      </c>
      <c r="AF12" s="14" t="str">
        <f t="shared" si="1"/>
        <v>Annual!r30c25</v>
      </c>
      <c r="AG12" s="14" t="str">
        <f t="shared" si="1"/>
        <v>Annual!r30c26</v>
      </c>
      <c r="AH12" s="14" t="str">
        <f t="shared" si="1"/>
        <v>Annual!r30c27</v>
      </c>
      <c r="AI12" s="14" t="str">
        <f t="shared" si="1"/>
        <v>Annual!r30c28</v>
      </c>
    </row>
    <row r="13" spans="2:35" x14ac:dyDescent="0.25">
      <c r="B13" s="3"/>
      <c r="C13" s="3"/>
      <c r="F13" s="5">
        <v>1</v>
      </c>
      <c r="G13" s="5">
        <v>2</v>
      </c>
      <c r="I13" s="12">
        <v>3</v>
      </c>
      <c r="J13" s="12">
        <v>4</v>
      </c>
      <c r="K13" s="12">
        <v>5</v>
      </c>
      <c r="L13" s="12">
        <v>6</v>
      </c>
      <c r="M13" s="12">
        <v>7</v>
      </c>
      <c r="N13" s="12">
        <v>8</v>
      </c>
      <c r="O13" s="12">
        <v>9</v>
      </c>
      <c r="P13" s="12">
        <v>10</v>
      </c>
      <c r="Q13" s="12">
        <v>11</v>
      </c>
      <c r="R13" s="12">
        <v>12</v>
      </c>
      <c r="S13" s="12">
        <v>13</v>
      </c>
      <c r="T13" s="12">
        <v>14</v>
      </c>
      <c r="U13" s="12">
        <v>15</v>
      </c>
      <c r="V13" s="12">
        <v>16</v>
      </c>
      <c r="W13" s="12">
        <v>17</v>
      </c>
      <c r="X13" s="12">
        <v>18</v>
      </c>
      <c r="Y13" s="12">
        <v>19</v>
      </c>
      <c r="Z13" s="12">
        <v>20</v>
      </c>
      <c r="AA13" s="12">
        <v>21</v>
      </c>
      <c r="AB13" s="12">
        <v>22</v>
      </c>
      <c r="AC13" s="12">
        <v>23</v>
      </c>
      <c r="AD13" s="12">
        <v>24</v>
      </c>
      <c r="AE13" s="12">
        <v>25</v>
      </c>
      <c r="AF13" s="12">
        <v>26</v>
      </c>
      <c r="AG13" s="12">
        <v>27</v>
      </c>
      <c r="AH13" s="12">
        <v>28</v>
      </c>
      <c r="AI13" s="12">
        <v>29</v>
      </c>
    </row>
    <row r="14" spans="2:35" x14ac:dyDescent="0.25">
      <c r="B14" s="3"/>
      <c r="C14" s="3"/>
      <c r="I14" s="12"/>
      <c r="J14" s="12"/>
      <c r="K14" s="12"/>
      <c r="L14" s="12"/>
      <c r="M14" s="12"/>
      <c r="N14" s="12"/>
      <c r="O14" s="12"/>
      <c r="P14" s="12"/>
      <c r="Q14" s="12"/>
      <c r="R14" s="12"/>
      <c r="S14" s="12"/>
      <c r="T14" s="18"/>
      <c r="U14" s="12"/>
      <c r="V14" s="12"/>
      <c r="W14" s="12"/>
      <c r="X14" s="12"/>
      <c r="Y14" s="12"/>
      <c r="Z14" s="12"/>
      <c r="AA14" s="12"/>
      <c r="AB14" s="12"/>
      <c r="AC14" s="12"/>
      <c r="AD14" s="12"/>
      <c r="AE14" s="12"/>
      <c r="AF14" s="12"/>
      <c r="AG14" s="12"/>
      <c r="AH14" s="12"/>
      <c r="AI14" s="12"/>
    </row>
    <row r="15" spans="2:35" x14ac:dyDescent="0.25">
      <c r="C15" s="3" t="s">
        <v>16</v>
      </c>
      <c r="D15" s="19">
        <f>($B$4-1998)*4+$C$4-3</f>
        <v>94</v>
      </c>
      <c r="F15" s="5" t="str">
        <f t="shared" ref="F15:F27" si="2">$C$15&amp;"r"&amp;D15&amp;"c"&amp;$F$13</f>
        <v>Quarter!r94c1</v>
      </c>
      <c r="G15" s="5" t="str">
        <f>$C$15&amp;"r"&amp;$D$15&amp;"c"&amp;G13</f>
        <v>Quarter!r94c2</v>
      </c>
      <c r="I15" s="5" t="str">
        <f t="shared" ref="I15:AI15" si="3">$C$15&amp;"r"&amp;$D$15&amp;"c"&amp;I13</f>
        <v>Quarter!r94c3</v>
      </c>
      <c r="J15" s="5" t="str">
        <f t="shared" si="3"/>
        <v>Quarter!r94c4</v>
      </c>
      <c r="K15" s="5" t="str">
        <f t="shared" si="3"/>
        <v>Quarter!r94c5</v>
      </c>
      <c r="L15" s="5" t="str">
        <f t="shared" si="3"/>
        <v>Quarter!r94c6</v>
      </c>
      <c r="M15" s="5" t="str">
        <f t="shared" si="3"/>
        <v>Quarter!r94c7</v>
      </c>
      <c r="N15" s="5" t="str">
        <f t="shared" si="3"/>
        <v>Quarter!r94c8</v>
      </c>
      <c r="O15" s="5" t="str">
        <f t="shared" si="3"/>
        <v>Quarter!r94c9</v>
      </c>
      <c r="P15" s="5" t="str">
        <f t="shared" si="3"/>
        <v>Quarter!r94c10</v>
      </c>
      <c r="Q15" s="5" t="str">
        <f>$C$15&amp;"r"&amp;$D$15&amp;"c"&amp;Q13</f>
        <v>Quarter!r94c11</v>
      </c>
      <c r="R15" s="5" t="str">
        <f>$C$15&amp;"r"&amp;$D$15&amp;"c"&amp;R13</f>
        <v>Quarter!r94c12</v>
      </c>
      <c r="S15" s="5" t="str">
        <f t="shared" si="3"/>
        <v>Quarter!r94c13</v>
      </c>
      <c r="T15" s="20" t="str">
        <f t="shared" si="3"/>
        <v>Quarter!r94c14</v>
      </c>
      <c r="U15" s="5" t="str">
        <f t="shared" si="3"/>
        <v>Quarter!r94c15</v>
      </c>
      <c r="V15" s="5" t="str">
        <f t="shared" si="3"/>
        <v>Quarter!r94c16</v>
      </c>
      <c r="W15" s="5" t="str">
        <f t="shared" si="3"/>
        <v>Quarter!r94c17</v>
      </c>
      <c r="X15" s="5" t="str">
        <f t="shared" si="3"/>
        <v>Quarter!r94c18</v>
      </c>
      <c r="Y15" s="5" t="str">
        <f t="shared" si="3"/>
        <v>Quarter!r94c19</v>
      </c>
      <c r="Z15" s="5" t="str">
        <f t="shared" si="3"/>
        <v>Quarter!r94c20</v>
      </c>
      <c r="AA15" s="5" t="str">
        <f t="shared" si="3"/>
        <v>Quarter!r94c21</v>
      </c>
      <c r="AB15" s="5" t="str">
        <f t="shared" si="3"/>
        <v>Quarter!r94c22</v>
      </c>
      <c r="AC15" s="5" t="str">
        <f t="shared" si="3"/>
        <v>Quarter!r94c23</v>
      </c>
      <c r="AD15" s="5" t="str">
        <f t="shared" si="3"/>
        <v>Quarter!r94c24</v>
      </c>
      <c r="AE15" s="5" t="str">
        <f t="shared" si="3"/>
        <v>Quarter!r94c25</v>
      </c>
      <c r="AF15" s="5" t="str">
        <f t="shared" si="3"/>
        <v>Quarter!r94c26</v>
      </c>
      <c r="AG15" s="5" t="str">
        <f t="shared" si="3"/>
        <v>Quarter!r94c27</v>
      </c>
      <c r="AH15" s="5" t="str">
        <f t="shared" si="3"/>
        <v>Quarter!r94c28</v>
      </c>
      <c r="AI15" s="5" t="str">
        <f t="shared" si="3"/>
        <v>Quarter!r94c29</v>
      </c>
    </row>
    <row r="16" spans="2:35" x14ac:dyDescent="0.25">
      <c r="B16" s="4"/>
      <c r="C16" s="3"/>
      <c r="D16" s="5">
        <f>D15+1</f>
        <v>95</v>
      </c>
      <c r="F16" s="5" t="str">
        <f t="shared" si="2"/>
        <v>Quarter!r95c1</v>
      </c>
      <c r="G16" s="5" t="str">
        <f>$C$15&amp;"r"&amp;$D$16&amp;"c"&amp;G13</f>
        <v>Quarter!r95c2</v>
      </c>
      <c r="I16" s="5" t="str">
        <f t="shared" ref="I16:AI16" si="4">$C$15&amp;"r"&amp;$D$16&amp;"c"&amp;I13</f>
        <v>Quarter!r95c3</v>
      </c>
      <c r="J16" s="5" t="str">
        <f t="shared" si="4"/>
        <v>Quarter!r95c4</v>
      </c>
      <c r="K16" s="5" t="str">
        <f t="shared" si="4"/>
        <v>Quarter!r95c5</v>
      </c>
      <c r="L16" s="5" t="str">
        <f t="shared" si="4"/>
        <v>Quarter!r95c6</v>
      </c>
      <c r="M16" s="5" t="str">
        <f t="shared" si="4"/>
        <v>Quarter!r95c7</v>
      </c>
      <c r="N16" s="5" t="str">
        <f t="shared" si="4"/>
        <v>Quarter!r95c8</v>
      </c>
      <c r="O16" s="5" t="str">
        <f t="shared" si="4"/>
        <v>Quarter!r95c9</v>
      </c>
      <c r="P16" s="5" t="str">
        <f t="shared" si="4"/>
        <v>Quarter!r95c10</v>
      </c>
      <c r="Q16" s="5" t="str">
        <f t="shared" si="4"/>
        <v>Quarter!r95c11</v>
      </c>
      <c r="R16" s="5" t="str">
        <f t="shared" si="4"/>
        <v>Quarter!r95c12</v>
      </c>
      <c r="S16" s="5" t="str">
        <f t="shared" si="4"/>
        <v>Quarter!r95c13</v>
      </c>
      <c r="T16" s="20" t="str">
        <f t="shared" si="4"/>
        <v>Quarter!r95c14</v>
      </c>
      <c r="U16" s="5" t="str">
        <f t="shared" si="4"/>
        <v>Quarter!r95c15</v>
      </c>
      <c r="V16" s="5" t="str">
        <f t="shared" si="4"/>
        <v>Quarter!r95c16</v>
      </c>
      <c r="W16" s="5" t="str">
        <f t="shared" si="4"/>
        <v>Quarter!r95c17</v>
      </c>
      <c r="X16" s="5" t="str">
        <f t="shared" si="4"/>
        <v>Quarter!r95c18</v>
      </c>
      <c r="Y16" s="5" t="str">
        <f t="shared" si="4"/>
        <v>Quarter!r95c19</v>
      </c>
      <c r="Z16" s="5" t="str">
        <f t="shared" si="4"/>
        <v>Quarter!r95c20</v>
      </c>
      <c r="AA16" s="5" t="str">
        <f t="shared" si="4"/>
        <v>Quarter!r95c21</v>
      </c>
      <c r="AB16" s="5" t="str">
        <f t="shared" si="4"/>
        <v>Quarter!r95c22</v>
      </c>
      <c r="AC16" s="5" t="str">
        <f t="shared" si="4"/>
        <v>Quarter!r95c23</v>
      </c>
      <c r="AD16" s="5" t="str">
        <f t="shared" si="4"/>
        <v>Quarter!r95c24</v>
      </c>
      <c r="AE16" s="5" t="str">
        <f t="shared" si="4"/>
        <v>Quarter!r95c25</v>
      </c>
      <c r="AF16" s="5" t="str">
        <f t="shared" si="4"/>
        <v>Quarter!r95c26</v>
      </c>
      <c r="AG16" s="5" t="str">
        <f t="shared" si="4"/>
        <v>Quarter!r95c27</v>
      </c>
      <c r="AH16" s="5" t="str">
        <f t="shared" si="4"/>
        <v>Quarter!r95c28</v>
      </c>
      <c r="AI16" s="5" t="str">
        <f t="shared" si="4"/>
        <v>Quarter!r95c29</v>
      </c>
    </row>
    <row r="17" spans="2:35" x14ac:dyDescent="0.25">
      <c r="B17" s="4"/>
      <c r="C17" s="3"/>
      <c r="D17" s="5">
        <f t="shared" ref="D17:D27" si="5">D16+1</f>
        <v>96</v>
      </c>
      <c r="F17" s="5" t="str">
        <f t="shared" si="2"/>
        <v>Quarter!r96c1</v>
      </c>
      <c r="G17" s="5" t="str">
        <f>$C$15&amp;"r"&amp;$D$17&amp;"c"&amp;G13</f>
        <v>Quarter!r96c2</v>
      </c>
      <c r="I17" s="5" t="str">
        <f t="shared" ref="I17:AI17" si="6">$C$15&amp;"r"&amp;$D$17&amp;"c"&amp;I13</f>
        <v>Quarter!r96c3</v>
      </c>
      <c r="J17" s="5" t="str">
        <f t="shared" si="6"/>
        <v>Quarter!r96c4</v>
      </c>
      <c r="K17" s="5" t="str">
        <f t="shared" si="6"/>
        <v>Quarter!r96c5</v>
      </c>
      <c r="L17" s="5" t="str">
        <f t="shared" si="6"/>
        <v>Quarter!r96c6</v>
      </c>
      <c r="M17" s="5" t="str">
        <f t="shared" si="6"/>
        <v>Quarter!r96c7</v>
      </c>
      <c r="N17" s="5" t="str">
        <f t="shared" si="6"/>
        <v>Quarter!r96c8</v>
      </c>
      <c r="O17" s="5" t="str">
        <f t="shared" si="6"/>
        <v>Quarter!r96c9</v>
      </c>
      <c r="P17" s="5" t="str">
        <f t="shared" si="6"/>
        <v>Quarter!r96c10</v>
      </c>
      <c r="Q17" s="5" t="str">
        <f t="shared" si="6"/>
        <v>Quarter!r96c11</v>
      </c>
      <c r="R17" s="5" t="str">
        <f t="shared" si="6"/>
        <v>Quarter!r96c12</v>
      </c>
      <c r="S17" s="5" t="str">
        <f t="shared" si="6"/>
        <v>Quarter!r96c13</v>
      </c>
      <c r="T17" s="20" t="str">
        <f t="shared" si="6"/>
        <v>Quarter!r96c14</v>
      </c>
      <c r="U17" s="5" t="str">
        <f t="shared" si="6"/>
        <v>Quarter!r96c15</v>
      </c>
      <c r="V17" s="5" t="str">
        <f t="shared" si="6"/>
        <v>Quarter!r96c16</v>
      </c>
      <c r="W17" s="5" t="str">
        <f t="shared" si="6"/>
        <v>Quarter!r96c17</v>
      </c>
      <c r="X17" s="5" t="str">
        <f t="shared" si="6"/>
        <v>Quarter!r96c18</v>
      </c>
      <c r="Y17" s="5" t="str">
        <f t="shared" si="6"/>
        <v>Quarter!r96c19</v>
      </c>
      <c r="Z17" s="5" t="str">
        <f t="shared" si="6"/>
        <v>Quarter!r96c20</v>
      </c>
      <c r="AA17" s="5" t="str">
        <f t="shared" si="6"/>
        <v>Quarter!r96c21</v>
      </c>
      <c r="AB17" s="5" t="str">
        <f t="shared" si="6"/>
        <v>Quarter!r96c22</v>
      </c>
      <c r="AC17" s="5" t="str">
        <f t="shared" si="6"/>
        <v>Quarter!r96c23</v>
      </c>
      <c r="AD17" s="5" t="str">
        <f t="shared" si="6"/>
        <v>Quarter!r96c24</v>
      </c>
      <c r="AE17" s="5" t="str">
        <f t="shared" si="6"/>
        <v>Quarter!r96c25</v>
      </c>
      <c r="AF17" s="5" t="str">
        <f t="shared" si="6"/>
        <v>Quarter!r96c26</v>
      </c>
      <c r="AG17" s="5" t="str">
        <f t="shared" si="6"/>
        <v>Quarter!r96c27</v>
      </c>
      <c r="AH17" s="5" t="str">
        <f t="shared" si="6"/>
        <v>Quarter!r96c28</v>
      </c>
      <c r="AI17" s="5" t="str">
        <f t="shared" si="6"/>
        <v>Quarter!r96c29</v>
      </c>
    </row>
    <row r="18" spans="2:35" x14ac:dyDescent="0.25">
      <c r="B18" s="4"/>
      <c r="C18" s="3"/>
      <c r="D18" s="5">
        <f t="shared" si="5"/>
        <v>97</v>
      </c>
      <c r="F18" s="5" t="str">
        <f t="shared" si="2"/>
        <v>Quarter!r97c1</v>
      </c>
      <c r="G18" s="5" t="str">
        <f>$C$15&amp;"r"&amp;$D$18&amp;"c"&amp;G13</f>
        <v>Quarter!r97c2</v>
      </c>
      <c r="I18" s="5" t="str">
        <f t="shared" ref="I18:AI18" si="7">$C$15&amp;"r"&amp;$D$18&amp;"c"&amp;I13</f>
        <v>Quarter!r97c3</v>
      </c>
      <c r="J18" s="5" t="str">
        <f t="shared" si="7"/>
        <v>Quarter!r97c4</v>
      </c>
      <c r="K18" s="5" t="str">
        <f t="shared" si="7"/>
        <v>Quarter!r97c5</v>
      </c>
      <c r="L18" s="5" t="str">
        <f t="shared" si="7"/>
        <v>Quarter!r97c6</v>
      </c>
      <c r="M18" s="5" t="str">
        <f t="shared" si="7"/>
        <v>Quarter!r97c7</v>
      </c>
      <c r="N18" s="5" t="str">
        <f t="shared" si="7"/>
        <v>Quarter!r97c8</v>
      </c>
      <c r="O18" s="5" t="str">
        <f t="shared" si="7"/>
        <v>Quarter!r97c9</v>
      </c>
      <c r="P18" s="5" t="str">
        <f t="shared" si="7"/>
        <v>Quarter!r97c10</v>
      </c>
      <c r="Q18" s="5" t="str">
        <f t="shared" si="7"/>
        <v>Quarter!r97c11</v>
      </c>
      <c r="R18" s="5" t="str">
        <f t="shared" si="7"/>
        <v>Quarter!r97c12</v>
      </c>
      <c r="S18" s="5" t="str">
        <f t="shared" si="7"/>
        <v>Quarter!r97c13</v>
      </c>
      <c r="T18" s="20" t="str">
        <f t="shared" si="7"/>
        <v>Quarter!r97c14</v>
      </c>
      <c r="U18" s="5" t="str">
        <f t="shared" si="7"/>
        <v>Quarter!r97c15</v>
      </c>
      <c r="V18" s="5" t="str">
        <f t="shared" si="7"/>
        <v>Quarter!r97c16</v>
      </c>
      <c r="W18" s="5" t="str">
        <f t="shared" si="7"/>
        <v>Quarter!r97c17</v>
      </c>
      <c r="X18" s="5" t="str">
        <f t="shared" si="7"/>
        <v>Quarter!r97c18</v>
      </c>
      <c r="Y18" s="5" t="str">
        <f t="shared" si="7"/>
        <v>Quarter!r97c19</v>
      </c>
      <c r="Z18" s="5" t="str">
        <f t="shared" si="7"/>
        <v>Quarter!r97c20</v>
      </c>
      <c r="AA18" s="5" t="str">
        <f t="shared" si="7"/>
        <v>Quarter!r97c21</v>
      </c>
      <c r="AB18" s="5" t="str">
        <f t="shared" si="7"/>
        <v>Quarter!r97c22</v>
      </c>
      <c r="AC18" s="5" t="str">
        <f t="shared" si="7"/>
        <v>Quarter!r97c23</v>
      </c>
      <c r="AD18" s="5" t="str">
        <f t="shared" si="7"/>
        <v>Quarter!r97c24</v>
      </c>
      <c r="AE18" s="5" t="str">
        <f t="shared" si="7"/>
        <v>Quarter!r97c25</v>
      </c>
      <c r="AF18" s="5" t="str">
        <f t="shared" si="7"/>
        <v>Quarter!r97c26</v>
      </c>
      <c r="AG18" s="5" t="str">
        <f t="shared" si="7"/>
        <v>Quarter!r97c27</v>
      </c>
      <c r="AH18" s="5" t="str">
        <f t="shared" si="7"/>
        <v>Quarter!r97c28</v>
      </c>
      <c r="AI18" s="5" t="str">
        <f t="shared" si="7"/>
        <v>Quarter!r97c29</v>
      </c>
    </row>
    <row r="19" spans="2:35" x14ac:dyDescent="0.25">
      <c r="B19" s="4"/>
      <c r="C19" s="3"/>
      <c r="D19" s="5">
        <f t="shared" si="5"/>
        <v>98</v>
      </c>
      <c r="F19" s="5" t="str">
        <f t="shared" si="2"/>
        <v>Quarter!r98c1</v>
      </c>
      <c r="G19" s="5" t="str">
        <f>$C$15&amp;"r"&amp;$D$19&amp;"c"&amp;G13</f>
        <v>Quarter!r98c2</v>
      </c>
      <c r="I19" s="5" t="str">
        <f t="shared" ref="I19:AI19" si="8">$C$15&amp;"r"&amp;$D$19&amp;"c"&amp;I13</f>
        <v>Quarter!r98c3</v>
      </c>
      <c r="J19" s="5" t="str">
        <f t="shared" si="8"/>
        <v>Quarter!r98c4</v>
      </c>
      <c r="K19" s="5" t="str">
        <f t="shared" si="8"/>
        <v>Quarter!r98c5</v>
      </c>
      <c r="L19" s="5" t="str">
        <f t="shared" si="8"/>
        <v>Quarter!r98c6</v>
      </c>
      <c r="M19" s="5" t="str">
        <f t="shared" si="8"/>
        <v>Quarter!r98c7</v>
      </c>
      <c r="N19" s="5" t="str">
        <f t="shared" si="8"/>
        <v>Quarter!r98c8</v>
      </c>
      <c r="O19" s="5" t="str">
        <f t="shared" si="8"/>
        <v>Quarter!r98c9</v>
      </c>
      <c r="P19" s="5" t="str">
        <f t="shared" si="8"/>
        <v>Quarter!r98c10</v>
      </c>
      <c r="Q19" s="5" t="str">
        <f t="shared" si="8"/>
        <v>Quarter!r98c11</v>
      </c>
      <c r="R19" s="5" t="str">
        <f t="shared" si="8"/>
        <v>Quarter!r98c12</v>
      </c>
      <c r="S19" s="5" t="str">
        <f t="shared" si="8"/>
        <v>Quarter!r98c13</v>
      </c>
      <c r="T19" s="20" t="str">
        <f t="shared" si="8"/>
        <v>Quarter!r98c14</v>
      </c>
      <c r="U19" s="5" t="str">
        <f t="shared" si="8"/>
        <v>Quarter!r98c15</v>
      </c>
      <c r="V19" s="5" t="str">
        <f t="shared" si="8"/>
        <v>Quarter!r98c16</v>
      </c>
      <c r="W19" s="5" t="str">
        <f t="shared" si="8"/>
        <v>Quarter!r98c17</v>
      </c>
      <c r="X19" s="5" t="str">
        <f t="shared" si="8"/>
        <v>Quarter!r98c18</v>
      </c>
      <c r="Y19" s="5" t="str">
        <f t="shared" si="8"/>
        <v>Quarter!r98c19</v>
      </c>
      <c r="Z19" s="5" t="str">
        <f t="shared" si="8"/>
        <v>Quarter!r98c20</v>
      </c>
      <c r="AA19" s="5" t="str">
        <f t="shared" si="8"/>
        <v>Quarter!r98c21</v>
      </c>
      <c r="AB19" s="5" t="str">
        <f t="shared" si="8"/>
        <v>Quarter!r98c22</v>
      </c>
      <c r="AC19" s="5" t="str">
        <f t="shared" si="8"/>
        <v>Quarter!r98c23</v>
      </c>
      <c r="AD19" s="5" t="str">
        <f t="shared" si="8"/>
        <v>Quarter!r98c24</v>
      </c>
      <c r="AE19" s="5" t="str">
        <f t="shared" si="8"/>
        <v>Quarter!r98c25</v>
      </c>
      <c r="AF19" s="5" t="str">
        <f t="shared" si="8"/>
        <v>Quarter!r98c26</v>
      </c>
      <c r="AG19" s="5" t="str">
        <f t="shared" si="8"/>
        <v>Quarter!r98c27</v>
      </c>
      <c r="AH19" s="5" t="str">
        <f t="shared" si="8"/>
        <v>Quarter!r98c28</v>
      </c>
      <c r="AI19" s="5" t="str">
        <f t="shared" si="8"/>
        <v>Quarter!r98c29</v>
      </c>
    </row>
    <row r="20" spans="2:35" x14ac:dyDescent="0.25">
      <c r="B20" s="4"/>
      <c r="C20" s="3"/>
      <c r="D20" s="5">
        <f t="shared" si="5"/>
        <v>99</v>
      </c>
      <c r="F20" s="5" t="str">
        <f>$C$15&amp;"r"&amp;D20&amp;"c"&amp;$F$13</f>
        <v>Quarter!r99c1</v>
      </c>
      <c r="G20" s="5" t="str">
        <f>$C$15&amp;"r"&amp;$D$20&amp;"c"&amp;G13</f>
        <v>Quarter!r99c2</v>
      </c>
      <c r="I20" s="5" t="str">
        <f t="shared" ref="I20:AI20" si="9">$C$15&amp;"r"&amp;$D$20&amp;"c"&amp;I13</f>
        <v>Quarter!r99c3</v>
      </c>
      <c r="J20" s="5" t="str">
        <f t="shared" si="9"/>
        <v>Quarter!r99c4</v>
      </c>
      <c r="K20" s="5" t="str">
        <f t="shared" si="9"/>
        <v>Quarter!r99c5</v>
      </c>
      <c r="L20" s="5" t="str">
        <f t="shared" si="9"/>
        <v>Quarter!r99c6</v>
      </c>
      <c r="M20" s="5" t="str">
        <f t="shared" si="9"/>
        <v>Quarter!r99c7</v>
      </c>
      <c r="N20" s="5" t="str">
        <f t="shared" si="9"/>
        <v>Quarter!r99c8</v>
      </c>
      <c r="O20" s="5" t="str">
        <f t="shared" si="9"/>
        <v>Quarter!r99c9</v>
      </c>
      <c r="P20" s="5" t="str">
        <f t="shared" si="9"/>
        <v>Quarter!r99c10</v>
      </c>
      <c r="Q20" s="5" t="str">
        <f t="shared" si="9"/>
        <v>Quarter!r99c11</v>
      </c>
      <c r="R20" s="5" t="str">
        <f t="shared" si="9"/>
        <v>Quarter!r99c12</v>
      </c>
      <c r="S20" s="5" t="str">
        <f t="shared" si="9"/>
        <v>Quarter!r99c13</v>
      </c>
      <c r="T20" s="20" t="str">
        <f t="shared" si="9"/>
        <v>Quarter!r99c14</v>
      </c>
      <c r="U20" s="5" t="str">
        <f t="shared" si="9"/>
        <v>Quarter!r99c15</v>
      </c>
      <c r="V20" s="5" t="str">
        <f t="shared" si="9"/>
        <v>Quarter!r99c16</v>
      </c>
      <c r="W20" s="5" t="str">
        <f t="shared" si="9"/>
        <v>Quarter!r99c17</v>
      </c>
      <c r="X20" s="5" t="str">
        <f t="shared" si="9"/>
        <v>Quarter!r99c18</v>
      </c>
      <c r="Y20" s="5" t="str">
        <f t="shared" si="9"/>
        <v>Quarter!r99c19</v>
      </c>
      <c r="Z20" s="5" t="str">
        <f t="shared" si="9"/>
        <v>Quarter!r99c20</v>
      </c>
      <c r="AA20" s="5" t="str">
        <f t="shared" si="9"/>
        <v>Quarter!r99c21</v>
      </c>
      <c r="AB20" s="5" t="str">
        <f t="shared" si="9"/>
        <v>Quarter!r99c22</v>
      </c>
      <c r="AC20" s="5" t="str">
        <f t="shared" si="9"/>
        <v>Quarter!r99c23</v>
      </c>
      <c r="AD20" s="5" t="str">
        <f t="shared" si="9"/>
        <v>Quarter!r99c24</v>
      </c>
      <c r="AE20" s="5" t="str">
        <f t="shared" si="9"/>
        <v>Quarter!r99c25</v>
      </c>
      <c r="AF20" s="5" t="str">
        <f t="shared" si="9"/>
        <v>Quarter!r99c26</v>
      </c>
      <c r="AG20" s="5" t="str">
        <f t="shared" si="9"/>
        <v>Quarter!r99c27</v>
      </c>
      <c r="AH20" s="5" t="str">
        <f t="shared" si="9"/>
        <v>Quarter!r99c28</v>
      </c>
      <c r="AI20" s="5" t="str">
        <f t="shared" si="9"/>
        <v>Quarter!r99c29</v>
      </c>
    </row>
    <row r="21" spans="2:35" x14ac:dyDescent="0.25">
      <c r="B21" s="4"/>
      <c r="D21" s="5">
        <f t="shared" si="5"/>
        <v>100</v>
      </c>
      <c r="F21" s="5" t="str">
        <f t="shared" si="2"/>
        <v>Quarter!r100c1</v>
      </c>
      <c r="G21" s="5" t="str">
        <f>$C$15&amp;"r"&amp;$D$21&amp;"c"&amp;G13</f>
        <v>Quarter!r100c2</v>
      </c>
      <c r="I21" s="5" t="str">
        <f t="shared" ref="I21:AI21" si="10">$C$15&amp;"r"&amp;$D$21&amp;"c"&amp;I13</f>
        <v>Quarter!r100c3</v>
      </c>
      <c r="J21" s="5" t="str">
        <f t="shared" si="10"/>
        <v>Quarter!r100c4</v>
      </c>
      <c r="K21" s="5" t="str">
        <f t="shared" si="10"/>
        <v>Quarter!r100c5</v>
      </c>
      <c r="L21" s="5" t="str">
        <f t="shared" si="10"/>
        <v>Quarter!r100c6</v>
      </c>
      <c r="M21" s="5" t="str">
        <f t="shared" si="10"/>
        <v>Quarter!r100c7</v>
      </c>
      <c r="N21" s="5" t="str">
        <f t="shared" si="10"/>
        <v>Quarter!r100c8</v>
      </c>
      <c r="O21" s="5" t="str">
        <f t="shared" si="10"/>
        <v>Quarter!r100c9</v>
      </c>
      <c r="P21" s="5" t="str">
        <f t="shared" si="10"/>
        <v>Quarter!r100c10</v>
      </c>
      <c r="Q21" s="5" t="str">
        <f t="shared" si="10"/>
        <v>Quarter!r100c11</v>
      </c>
      <c r="R21" s="5" t="str">
        <f t="shared" si="10"/>
        <v>Quarter!r100c12</v>
      </c>
      <c r="S21" s="5" t="str">
        <f t="shared" si="10"/>
        <v>Quarter!r100c13</v>
      </c>
      <c r="T21" s="20" t="str">
        <f t="shared" si="10"/>
        <v>Quarter!r100c14</v>
      </c>
      <c r="U21" s="5" t="str">
        <f t="shared" si="10"/>
        <v>Quarter!r100c15</v>
      </c>
      <c r="V21" s="5" t="str">
        <f t="shared" si="10"/>
        <v>Quarter!r100c16</v>
      </c>
      <c r="W21" s="5" t="str">
        <f t="shared" si="10"/>
        <v>Quarter!r100c17</v>
      </c>
      <c r="X21" s="5" t="str">
        <f t="shared" si="10"/>
        <v>Quarter!r100c18</v>
      </c>
      <c r="Y21" s="5" t="str">
        <f t="shared" si="10"/>
        <v>Quarter!r100c19</v>
      </c>
      <c r="Z21" s="5" t="str">
        <f t="shared" si="10"/>
        <v>Quarter!r100c20</v>
      </c>
      <c r="AA21" s="5" t="str">
        <f t="shared" si="10"/>
        <v>Quarter!r100c21</v>
      </c>
      <c r="AB21" s="5" t="str">
        <f t="shared" si="10"/>
        <v>Quarter!r100c22</v>
      </c>
      <c r="AC21" s="5" t="str">
        <f t="shared" si="10"/>
        <v>Quarter!r100c23</v>
      </c>
      <c r="AD21" s="5" t="str">
        <f t="shared" si="10"/>
        <v>Quarter!r100c24</v>
      </c>
      <c r="AE21" s="5" t="str">
        <f t="shared" si="10"/>
        <v>Quarter!r100c25</v>
      </c>
      <c r="AF21" s="5" t="str">
        <f t="shared" si="10"/>
        <v>Quarter!r100c26</v>
      </c>
      <c r="AG21" s="5" t="str">
        <f t="shared" si="10"/>
        <v>Quarter!r100c27</v>
      </c>
      <c r="AH21" s="5" t="str">
        <f t="shared" si="10"/>
        <v>Quarter!r100c28</v>
      </c>
      <c r="AI21" s="5" t="str">
        <f t="shared" si="10"/>
        <v>Quarter!r100c29</v>
      </c>
    </row>
    <row r="22" spans="2:35" x14ac:dyDescent="0.25">
      <c r="B22" s="4"/>
      <c r="D22" s="5">
        <f t="shared" si="5"/>
        <v>101</v>
      </c>
      <c r="F22" s="5" t="str">
        <f t="shared" si="2"/>
        <v>Quarter!r101c1</v>
      </c>
      <c r="G22" s="5" t="str">
        <f>$C$15&amp;"r"&amp;$D$22&amp;"c"&amp;G13</f>
        <v>Quarter!r101c2</v>
      </c>
      <c r="I22" s="5" t="str">
        <f>$C$15&amp;"r"&amp;$D$22&amp;"c"&amp;I13</f>
        <v>Quarter!r101c3</v>
      </c>
      <c r="J22" s="5" t="str">
        <f>$C$15&amp;"r"&amp;$D$22&amp;"c"&amp;J13</f>
        <v>Quarter!r101c4</v>
      </c>
      <c r="K22" s="5" t="str">
        <f t="shared" ref="K22:AI22" si="11">$C$15&amp;"r"&amp;$D$22&amp;"c"&amp;K13</f>
        <v>Quarter!r101c5</v>
      </c>
      <c r="L22" s="5" t="str">
        <f>$C$15&amp;"r"&amp;$D$22&amp;"c"&amp;L13</f>
        <v>Quarter!r101c6</v>
      </c>
      <c r="M22" s="5" t="str">
        <f t="shared" si="11"/>
        <v>Quarter!r101c7</v>
      </c>
      <c r="N22" s="5" t="str">
        <f>$C$15&amp;"r"&amp;$D$22&amp;"c"&amp;N13</f>
        <v>Quarter!r101c8</v>
      </c>
      <c r="O22" s="5" t="str">
        <f t="shared" si="11"/>
        <v>Quarter!r101c9</v>
      </c>
      <c r="P22" s="5" t="str">
        <f>$C$15&amp;"r"&amp;$D$22&amp;"c"&amp;P13</f>
        <v>Quarter!r101c10</v>
      </c>
      <c r="Q22" s="5" t="str">
        <f>$C$15&amp;"r"&amp;$D$22&amp;"c"&amp;Q13</f>
        <v>Quarter!r101c11</v>
      </c>
      <c r="R22" s="5" t="str">
        <f>$C$15&amp;"r"&amp;$D$22&amp;"c"&amp;R13</f>
        <v>Quarter!r101c12</v>
      </c>
      <c r="S22" s="5" t="str">
        <f>$C$15&amp;"r"&amp;$D$22&amp;"c"&amp;S13</f>
        <v>Quarter!r101c13</v>
      </c>
      <c r="T22" s="20" t="str">
        <f t="shared" si="11"/>
        <v>Quarter!r101c14</v>
      </c>
      <c r="U22" s="5" t="str">
        <f t="shared" si="11"/>
        <v>Quarter!r101c15</v>
      </c>
      <c r="V22" s="5" t="str">
        <f t="shared" si="11"/>
        <v>Quarter!r101c16</v>
      </c>
      <c r="W22" s="5" t="str">
        <f t="shared" si="11"/>
        <v>Quarter!r101c17</v>
      </c>
      <c r="X22" s="5" t="str">
        <f t="shared" si="11"/>
        <v>Quarter!r101c18</v>
      </c>
      <c r="Y22" s="5" t="str">
        <f t="shared" si="11"/>
        <v>Quarter!r101c19</v>
      </c>
      <c r="Z22" s="5" t="str">
        <f t="shared" si="11"/>
        <v>Quarter!r101c20</v>
      </c>
      <c r="AA22" s="5" t="str">
        <f t="shared" si="11"/>
        <v>Quarter!r101c21</v>
      </c>
      <c r="AB22" s="5" t="str">
        <f t="shared" si="11"/>
        <v>Quarter!r101c22</v>
      </c>
      <c r="AC22" s="5" t="str">
        <f t="shared" si="11"/>
        <v>Quarter!r101c23</v>
      </c>
      <c r="AD22" s="5" t="str">
        <f t="shared" si="11"/>
        <v>Quarter!r101c24</v>
      </c>
      <c r="AE22" s="5" t="str">
        <f t="shared" si="11"/>
        <v>Quarter!r101c25</v>
      </c>
      <c r="AF22" s="5" t="str">
        <f t="shared" si="11"/>
        <v>Quarter!r101c26</v>
      </c>
      <c r="AG22" s="5" t="str">
        <f t="shared" si="11"/>
        <v>Quarter!r101c27</v>
      </c>
      <c r="AH22" s="5" t="str">
        <f t="shared" si="11"/>
        <v>Quarter!r101c28</v>
      </c>
      <c r="AI22" s="5" t="str">
        <f t="shared" si="11"/>
        <v>Quarter!r101c29</v>
      </c>
    </row>
    <row r="23" spans="2:35" x14ac:dyDescent="0.25">
      <c r="B23" s="4"/>
      <c r="C23" s="3"/>
      <c r="D23" s="5">
        <f t="shared" si="5"/>
        <v>102</v>
      </c>
      <c r="F23" s="5" t="str">
        <f t="shared" si="2"/>
        <v>Quarter!r102c1</v>
      </c>
      <c r="G23" s="5" t="str">
        <f>$C$15&amp;"r"&amp;$D$23&amp;"c"&amp;G13</f>
        <v>Quarter!r102c2</v>
      </c>
      <c r="I23" s="5" t="str">
        <f t="shared" ref="I23:AI23" si="12">$C$15&amp;"r"&amp;$D$23&amp;"c"&amp;I13</f>
        <v>Quarter!r102c3</v>
      </c>
      <c r="J23" s="5" t="str">
        <f t="shared" si="12"/>
        <v>Quarter!r102c4</v>
      </c>
      <c r="K23" s="5" t="str">
        <f t="shared" si="12"/>
        <v>Quarter!r102c5</v>
      </c>
      <c r="L23" s="5" t="str">
        <f t="shared" si="12"/>
        <v>Quarter!r102c6</v>
      </c>
      <c r="M23" s="5" t="str">
        <f t="shared" si="12"/>
        <v>Quarter!r102c7</v>
      </c>
      <c r="N23" s="5" t="str">
        <f t="shared" si="12"/>
        <v>Quarter!r102c8</v>
      </c>
      <c r="O23" s="5" t="str">
        <f t="shared" si="12"/>
        <v>Quarter!r102c9</v>
      </c>
      <c r="P23" s="5" t="str">
        <f t="shared" si="12"/>
        <v>Quarter!r102c10</v>
      </c>
      <c r="Q23" s="5" t="str">
        <f>$C$15&amp;"r"&amp;$D$23&amp;"c"&amp;Q13</f>
        <v>Quarter!r102c11</v>
      </c>
      <c r="R23" s="5" t="str">
        <f>$C$15&amp;"r"&amp;$D$23&amp;"c"&amp;R13</f>
        <v>Quarter!r102c12</v>
      </c>
      <c r="S23" s="5" t="str">
        <f t="shared" si="12"/>
        <v>Quarter!r102c13</v>
      </c>
      <c r="T23" s="20" t="str">
        <f t="shared" si="12"/>
        <v>Quarter!r102c14</v>
      </c>
      <c r="U23" s="5" t="str">
        <f t="shared" si="12"/>
        <v>Quarter!r102c15</v>
      </c>
      <c r="V23" s="5" t="str">
        <f t="shared" si="12"/>
        <v>Quarter!r102c16</v>
      </c>
      <c r="W23" s="5" t="str">
        <f t="shared" si="12"/>
        <v>Quarter!r102c17</v>
      </c>
      <c r="X23" s="5" t="str">
        <f t="shared" si="12"/>
        <v>Quarter!r102c18</v>
      </c>
      <c r="Y23" s="5" t="str">
        <f t="shared" si="12"/>
        <v>Quarter!r102c19</v>
      </c>
      <c r="Z23" s="5" t="str">
        <f t="shared" si="12"/>
        <v>Quarter!r102c20</v>
      </c>
      <c r="AA23" s="5" t="str">
        <f t="shared" si="12"/>
        <v>Quarter!r102c21</v>
      </c>
      <c r="AB23" s="5" t="str">
        <f t="shared" si="12"/>
        <v>Quarter!r102c22</v>
      </c>
      <c r="AC23" s="5" t="str">
        <f t="shared" si="12"/>
        <v>Quarter!r102c23</v>
      </c>
      <c r="AD23" s="5" t="str">
        <f t="shared" si="12"/>
        <v>Quarter!r102c24</v>
      </c>
      <c r="AE23" s="5" t="str">
        <f t="shared" si="12"/>
        <v>Quarter!r102c25</v>
      </c>
      <c r="AF23" s="5" t="str">
        <f t="shared" si="12"/>
        <v>Quarter!r102c26</v>
      </c>
      <c r="AG23" s="5" t="str">
        <f t="shared" si="12"/>
        <v>Quarter!r102c27</v>
      </c>
      <c r="AH23" s="5" t="str">
        <f t="shared" si="12"/>
        <v>Quarter!r102c28</v>
      </c>
      <c r="AI23" s="5" t="str">
        <f t="shared" si="12"/>
        <v>Quarter!r102c29</v>
      </c>
    </row>
    <row r="24" spans="2:35" x14ac:dyDescent="0.25">
      <c r="B24" s="3"/>
      <c r="C24" s="3"/>
      <c r="D24" s="5">
        <f t="shared" si="5"/>
        <v>103</v>
      </c>
      <c r="F24" s="5" t="str">
        <f t="shared" si="2"/>
        <v>Quarter!r103c1</v>
      </c>
      <c r="G24" s="5" t="str">
        <f>$C$15&amp;"r"&amp;$D$24&amp;"c"&amp;G14</f>
        <v>Quarter!r103c</v>
      </c>
      <c r="I24" s="5" t="str">
        <f>$C$15&amp;"r"&amp;$D$24&amp;"c"&amp;I14</f>
        <v>Quarter!r103c</v>
      </c>
      <c r="J24" s="5" t="str">
        <f t="shared" ref="J24:AI27" si="13">$C$15&amp;"r"&amp;$D$24&amp;"c"&amp;J13</f>
        <v>Quarter!r103c4</v>
      </c>
      <c r="K24" s="5" t="str">
        <f t="shared" si="13"/>
        <v>Quarter!r103c5</v>
      </c>
      <c r="L24" s="5" t="str">
        <f t="shared" si="13"/>
        <v>Quarter!r103c6</v>
      </c>
      <c r="M24" s="5" t="str">
        <f t="shared" si="13"/>
        <v>Quarter!r103c7</v>
      </c>
      <c r="N24" s="5" t="str">
        <f t="shared" si="13"/>
        <v>Quarter!r103c8</v>
      </c>
      <c r="O24" s="5" t="str">
        <f t="shared" si="13"/>
        <v>Quarter!r103c9</v>
      </c>
      <c r="P24" s="5" t="str">
        <f t="shared" si="13"/>
        <v>Quarter!r103c10</v>
      </c>
      <c r="Q24" s="5" t="str">
        <f t="shared" si="13"/>
        <v>Quarter!r103c11</v>
      </c>
      <c r="R24" s="5" t="str">
        <f t="shared" si="13"/>
        <v>Quarter!r103c12</v>
      </c>
      <c r="S24" s="5" t="str">
        <f t="shared" si="13"/>
        <v>Quarter!r103c13</v>
      </c>
      <c r="T24" s="5" t="str">
        <f t="shared" si="13"/>
        <v>Quarter!r103c14</v>
      </c>
      <c r="U24" s="5" t="str">
        <f t="shared" si="13"/>
        <v>Quarter!r103c15</v>
      </c>
      <c r="V24" s="5" t="str">
        <f t="shared" si="13"/>
        <v>Quarter!r103c16</v>
      </c>
      <c r="W24" s="5" t="str">
        <f t="shared" si="13"/>
        <v>Quarter!r103c17</v>
      </c>
      <c r="X24" s="5" t="str">
        <f t="shared" si="13"/>
        <v>Quarter!r103c18</v>
      </c>
      <c r="Y24" s="5" t="str">
        <f t="shared" si="13"/>
        <v>Quarter!r103c19</v>
      </c>
      <c r="Z24" s="5" t="str">
        <f t="shared" si="13"/>
        <v>Quarter!r103c20</v>
      </c>
      <c r="AA24" s="5" t="str">
        <f t="shared" si="13"/>
        <v>Quarter!r103c21</v>
      </c>
      <c r="AB24" s="5" t="str">
        <f t="shared" si="13"/>
        <v>Quarter!r103c22</v>
      </c>
      <c r="AC24" s="5" t="str">
        <f t="shared" si="13"/>
        <v>Quarter!r103c23</v>
      </c>
      <c r="AD24" s="5" t="str">
        <f t="shared" si="13"/>
        <v>Quarter!r103c24</v>
      </c>
      <c r="AE24" s="5" t="str">
        <f t="shared" si="13"/>
        <v>Quarter!r103c25</v>
      </c>
      <c r="AF24" s="5" t="str">
        <f t="shared" si="13"/>
        <v>Quarter!r103c26</v>
      </c>
      <c r="AG24" s="5" t="str">
        <f t="shared" si="13"/>
        <v>Quarter!r103c27</v>
      </c>
      <c r="AH24" s="5" t="str">
        <f t="shared" si="13"/>
        <v>Quarter!r103c28</v>
      </c>
      <c r="AI24" s="5" t="str">
        <f t="shared" si="13"/>
        <v>Quarter!r103c29</v>
      </c>
    </row>
    <row r="25" spans="2:35" x14ac:dyDescent="0.25">
      <c r="B25" s="3"/>
      <c r="C25" s="3"/>
      <c r="D25" s="5">
        <f t="shared" si="5"/>
        <v>104</v>
      </c>
      <c r="F25" s="5" t="str">
        <f t="shared" si="2"/>
        <v>Quarter!r104c1</v>
      </c>
      <c r="G25" s="5" t="str">
        <f>$C$15&amp;"r"&amp;$D$24&amp;"c"&amp;G15</f>
        <v>Quarter!r103cQuarter!r94c2</v>
      </c>
      <c r="I25" s="5" t="str">
        <f>$C$15&amp;"r"&amp;$D$24&amp;"c"&amp;I15</f>
        <v>Quarter!r103cQuarter!r94c3</v>
      </c>
      <c r="J25" s="5" t="str">
        <f t="shared" si="13"/>
        <v>Quarter!r103c</v>
      </c>
      <c r="K25" s="5" t="str">
        <f t="shared" si="13"/>
        <v>Quarter!r103c</v>
      </c>
      <c r="L25" s="5" t="str">
        <f t="shared" si="13"/>
        <v>Quarter!r103c</v>
      </c>
      <c r="M25" s="5" t="str">
        <f t="shared" si="13"/>
        <v>Quarter!r103c</v>
      </c>
      <c r="N25" s="5" t="str">
        <f t="shared" si="13"/>
        <v>Quarter!r103c</v>
      </c>
      <c r="O25" s="5" t="str">
        <f t="shared" si="13"/>
        <v>Quarter!r103c</v>
      </c>
      <c r="P25" s="5" t="str">
        <f t="shared" si="13"/>
        <v>Quarter!r103c</v>
      </c>
      <c r="Q25" s="5" t="str">
        <f t="shared" si="13"/>
        <v>Quarter!r103c</v>
      </c>
      <c r="R25" s="5" t="str">
        <f t="shared" si="13"/>
        <v>Quarter!r103c</v>
      </c>
      <c r="S25" s="5" t="str">
        <f t="shared" si="13"/>
        <v>Quarter!r103c</v>
      </c>
      <c r="T25" s="5" t="str">
        <f t="shared" si="13"/>
        <v>Quarter!r103c</v>
      </c>
      <c r="U25" s="5" t="str">
        <f t="shared" si="13"/>
        <v>Quarter!r103c</v>
      </c>
      <c r="V25" s="5" t="str">
        <f t="shared" si="13"/>
        <v>Quarter!r103c</v>
      </c>
      <c r="W25" s="5" t="str">
        <f t="shared" si="13"/>
        <v>Quarter!r103c</v>
      </c>
      <c r="X25" s="5" t="str">
        <f t="shared" si="13"/>
        <v>Quarter!r103c</v>
      </c>
      <c r="Y25" s="5" t="str">
        <f t="shared" si="13"/>
        <v>Quarter!r103c</v>
      </c>
      <c r="Z25" s="5" t="str">
        <f t="shared" si="13"/>
        <v>Quarter!r103c</v>
      </c>
      <c r="AA25" s="5" t="str">
        <f t="shared" si="13"/>
        <v>Quarter!r103c</v>
      </c>
      <c r="AB25" s="5" t="str">
        <f t="shared" si="13"/>
        <v>Quarter!r103c</v>
      </c>
      <c r="AC25" s="5" t="str">
        <f t="shared" si="13"/>
        <v>Quarter!r103c</v>
      </c>
      <c r="AD25" s="5" t="str">
        <f t="shared" si="13"/>
        <v>Quarter!r103c</v>
      </c>
      <c r="AE25" s="5" t="str">
        <f t="shared" si="13"/>
        <v>Quarter!r103c</v>
      </c>
      <c r="AF25" s="5" t="str">
        <f t="shared" si="13"/>
        <v>Quarter!r103c</v>
      </c>
      <c r="AG25" s="5" t="str">
        <f t="shared" si="13"/>
        <v>Quarter!r103c</v>
      </c>
      <c r="AH25" s="5" t="str">
        <f t="shared" si="13"/>
        <v>Quarter!r103c</v>
      </c>
      <c r="AI25" s="5" t="str">
        <f t="shared" si="13"/>
        <v>Quarter!r103c</v>
      </c>
    </row>
    <row r="26" spans="2:35" x14ac:dyDescent="0.25">
      <c r="B26" s="3"/>
      <c r="C26" s="3"/>
      <c r="D26" s="5">
        <f t="shared" si="5"/>
        <v>105</v>
      </c>
      <c r="F26" s="5" t="str">
        <f t="shared" si="2"/>
        <v>Quarter!r105c1</v>
      </c>
      <c r="G26" s="5" t="str">
        <f>$C$15&amp;"r"&amp;$D$24&amp;"c"&amp;G16</f>
        <v>Quarter!r103cQuarter!r95c2</v>
      </c>
      <c r="I26" s="5" t="str">
        <f>$C$15&amp;"r"&amp;$D$24&amp;"c"&amp;I16</f>
        <v>Quarter!r103cQuarter!r95c3</v>
      </c>
      <c r="J26" s="5" t="str">
        <f t="shared" si="13"/>
        <v>Quarter!r103cQuarter!r94c4</v>
      </c>
      <c r="K26" s="5" t="str">
        <f t="shared" si="13"/>
        <v>Quarter!r103cQuarter!r94c5</v>
      </c>
      <c r="L26" s="5" t="str">
        <f t="shared" si="13"/>
        <v>Quarter!r103cQuarter!r94c6</v>
      </c>
      <c r="M26" s="5" t="str">
        <f t="shared" si="13"/>
        <v>Quarter!r103cQuarter!r94c7</v>
      </c>
      <c r="N26" s="5" t="str">
        <f t="shared" si="13"/>
        <v>Quarter!r103cQuarter!r94c8</v>
      </c>
      <c r="O26" s="5" t="str">
        <f t="shared" si="13"/>
        <v>Quarter!r103cQuarter!r94c9</v>
      </c>
      <c r="P26" s="5" t="str">
        <f t="shared" si="13"/>
        <v>Quarter!r103cQuarter!r94c10</v>
      </c>
      <c r="Q26" s="5" t="str">
        <f t="shared" si="13"/>
        <v>Quarter!r103cQuarter!r94c11</v>
      </c>
      <c r="R26" s="5" t="str">
        <f t="shared" si="13"/>
        <v>Quarter!r103cQuarter!r94c12</v>
      </c>
      <c r="S26" s="5" t="str">
        <f t="shared" si="13"/>
        <v>Quarter!r103cQuarter!r94c13</v>
      </c>
      <c r="T26" s="5" t="str">
        <f t="shared" si="13"/>
        <v>Quarter!r103cQuarter!r94c14</v>
      </c>
      <c r="U26" s="5" t="str">
        <f t="shared" si="13"/>
        <v>Quarter!r103cQuarter!r94c15</v>
      </c>
      <c r="V26" s="5" t="str">
        <f t="shared" si="13"/>
        <v>Quarter!r103cQuarter!r94c16</v>
      </c>
      <c r="W26" s="5" t="str">
        <f t="shared" si="13"/>
        <v>Quarter!r103cQuarter!r94c17</v>
      </c>
      <c r="X26" s="5" t="str">
        <f t="shared" si="13"/>
        <v>Quarter!r103cQuarter!r94c18</v>
      </c>
      <c r="Y26" s="5" t="str">
        <f t="shared" si="13"/>
        <v>Quarter!r103cQuarter!r94c19</v>
      </c>
      <c r="Z26" s="5" t="str">
        <f t="shared" si="13"/>
        <v>Quarter!r103cQuarter!r94c20</v>
      </c>
      <c r="AA26" s="5" t="str">
        <f t="shared" si="13"/>
        <v>Quarter!r103cQuarter!r94c21</v>
      </c>
      <c r="AB26" s="5" t="str">
        <f t="shared" si="13"/>
        <v>Quarter!r103cQuarter!r94c22</v>
      </c>
      <c r="AC26" s="5" t="str">
        <f t="shared" si="13"/>
        <v>Quarter!r103cQuarter!r94c23</v>
      </c>
      <c r="AD26" s="5" t="str">
        <f t="shared" si="13"/>
        <v>Quarter!r103cQuarter!r94c24</v>
      </c>
      <c r="AE26" s="5" t="str">
        <f t="shared" si="13"/>
        <v>Quarter!r103cQuarter!r94c25</v>
      </c>
      <c r="AF26" s="5" t="str">
        <f t="shared" si="13"/>
        <v>Quarter!r103cQuarter!r94c26</v>
      </c>
      <c r="AG26" s="5" t="str">
        <f t="shared" si="13"/>
        <v>Quarter!r103cQuarter!r94c27</v>
      </c>
      <c r="AH26" s="5" t="str">
        <f t="shared" si="13"/>
        <v>Quarter!r103cQuarter!r94c28</v>
      </c>
      <c r="AI26" s="5" t="str">
        <f t="shared" si="13"/>
        <v>Quarter!r103cQuarter!r94c29</v>
      </c>
    </row>
    <row r="27" spans="2:35" x14ac:dyDescent="0.25">
      <c r="B27" s="3"/>
      <c r="C27" s="3"/>
      <c r="D27" s="5">
        <f t="shared" si="5"/>
        <v>106</v>
      </c>
      <c r="F27" s="5" t="str">
        <f t="shared" si="2"/>
        <v>Quarter!r106c1</v>
      </c>
      <c r="G27" s="5" t="str">
        <f>$C$15&amp;"r"&amp;$D$24&amp;"c"&amp;G17</f>
        <v>Quarter!r103cQuarter!r96c2</v>
      </c>
      <c r="I27" s="5" t="str">
        <f>$C$15&amp;"r"&amp;$D$24&amp;"c"&amp;I17</f>
        <v>Quarter!r103cQuarter!r96c3</v>
      </c>
      <c r="J27" s="5" t="str">
        <f t="shared" si="13"/>
        <v>Quarter!r103cQuarter!r95c4</v>
      </c>
      <c r="K27" s="5" t="str">
        <f t="shared" si="13"/>
        <v>Quarter!r103cQuarter!r95c5</v>
      </c>
      <c r="L27" s="5" t="str">
        <f t="shared" si="13"/>
        <v>Quarter!r103cQuarter!r95c6</v>
      </c>
      <c r="M27" s="5" t="str">
        <f t="shared" si="13"/>
        <v>Quarter!r103cQuarter!r95c7</v>
      </c>
      <c r="N27" s="5" t="str">
        <f t="shared" si="13"/>
        <v>Quarter!r103cQuarter!r95c8</v>
      </c>
      <c r="O27" s="5" t="str">
        <f t="shared" si="13"/>
        <v>Quarter!r103cQuarter!r95c9</v>
      </c>
      <c r="P27" s="5" t="str">
        <f t="shared" si="13"/>
        <v>Quarter!r103cQuarter!r95c10</v>
      </c>
      <c r="Q27" s="5" t="str">
        <f t="shared" si="13"/>
        <v>Quarter!r103cQuarter!r95c11</v>
      </c>
      <c r="R27" s="5" t="str">
        <f t="shared" si="13"/>
        <v>Quarter!r103cQuarter!r95c12</v>
      </c>
      <c r="S27" s="5" t="str">
        <f t="shared" si="13"/>
        <v>Quarter!r103cQuarter!r95c13</v>
      </c>
      <c r="T27" s="5" t="str">
        <f t="shared" si="13"/>
        <v>Quarter!r103cQuarter!r95c14</v>
      </c>
      <c r="U27" s="5" t="str">
        <f t="shared" si="13"/>
        <v>Quarter!r103cQuarter!r95c15</v>
      </c>
      <c r="V27" s="5" t="str">
        <f t="shared" si="13"/>
        <v>Quarter!r103cQuarter!r95c16</v>
      </c>
      <c r="W27" s="5" t="str">
        <f t="shared" si="13"/>
        <v>Quarter!r103cQuarter!r95c17</v>
      </c>
      <c r="X27" s="5" t="str">
        <f t="shared" si="13"/>
        <v>Quarter!r103cQuarter!r95c18</v>
      </c>
      <c r="Y27" s="5" t="str">
        <f t="shared" si="13"/>
        <v>Quarter!r103cQuarter!r95c19</v>
      </c>
      <c r="Z27" s="5" t="str">
        <f t="shared" si="13"/>
        <v>Quarter!r103cQuarter!r95c20</v>
      </c>
      <c r="AA27" s="5" t="str">
        <f t="shared" si="13"/>
        <v>Quarter!r103cQuarter!r95c21</v>
      </c>
      <c r="AB27" s="5" t="str">
        <f t="shared" si="13"/>
        <v>Quarter!r103cQuarter!r95c22</v>
      </c>
      <c r="AC27" s="5" t="str">
        <f t="shared" si="13"/>
        <v>Quarter!r103cQuarter!r95c23</v>
      </c>
      <c r="AD27" s="5" t="str">
        <f t="shared" si="13"/>
        <v>Quarter!r103cQuarter!r95c24</v>
      </c>
      <c r="AE27" s="5" t="str">
        <f t="shared" si="13"/>
        <v>Quarter!r103cQuarter!r95c25</v>
      </c>
      <c r="AF27" s="5" t="str">
        <f t="shared" si="13"/>
        <v>Quarter!r103cQuarter!r95c26</v>
      </c>
      <c r="AG27" s="5" t="str">
        <f t="shared" si="13"/>
        <v>Quarter!r103cQuarter!r95c27</v>
      </c>
      <c r="AH27" s="5" t="str">
        <f t="shared" si="13"/>
        <v>Quarter!r103cQuarter!r95c28</v>
      </c>
      <c r="AI27" s="5" t="str">
        <f t="shared" si="13"/>
        <v>Quarter!r103cQuarter!r95c29</v>
      </c>
    </row>
    <row r="28" spans="2:35" x14ac:dyDescent="0.25">
      <c r="B28" s="3"/>
      <c r="C28" s="3"/>
    </row>
    <row r="29" spans="2:35" x14ac:dyDescent="0.25">
      <c r="B29" s="3"/>
      <c r="C29" s="3"/>
    </row>
    <row r="30" spans="2:35" x14ac:dyDescent="0.25">
      <c r="B30" s="3"/>
      <c r="C30" s="3"/>
    </row>
    <row r="31" spans="2:35" x14ac:dyDescent="0.25">
      <c r="B31" s="3"/>
      <c r="C31" s="3"/>
    </row>
    <row r="32" spans="2:35" x14ac:dyDescent="0.25">
      <c r="B32" s="3"/>
      <c r="C32" s="3"/>
    </row>
    <row r="33" spans="2:3" x14ac:dyDescent="0.25">
      <c r="B33" s="3"/>
      <c r="C33" s="3"/>
    </row>
    <row r="34" spans="2:3" x14ac:dyDescent="0.25">
      <c r="B34" s="3"/>
      <c r="C34" s="3"/>
    </row>
    <row r="35" spans="2:3" x14ac:dyDescent="0.25">
      <c r="B35" s="3"/>
      <c r="C35" s="3"/>
    </row>
    <row r="36" spans="2:3" x14ac:dyDescent="0.25">
      <c r="B36" s="3"/>
      <c r="C36" s="3"/>
    </row>
    <row r="37" spans="2:3" x14ac:dyDescent="0.25">
      <c r="B37" s="3"/>
      <c r="C37" s="3"/>
    </row>
    <row r="38" spans="2:3" x14ac:dyDescent="0.25">
      <c r="B38" s="3"/>
      <c r="C38" s="3"/>
    </row>
    <row r="39" spans="2:3" x14ac:dyDescent="0.25">
      <c r="B39" s="3"/>
      <c r="C39" s="3"/>
    </row>
    <row r="40" spans="2:3" x14ac:dyDescent="0.25">
      <c r="B40" s="3"/>
      <c r="C40" s="3"/>
    </row>
    <row r="41" spans="2:3" x14ac:dyDescent="0.25">
      <c r="B41" s="3"/>
      <c r="C41" s="3"/>
    </row>
    <row r="42" spans="2:3" x14ac:dyDescent="0.25">
      <c r="B42" s="3"/>
      <c r="C42" s="3"/>
    </row>
    <row r="43" spans="2:3" x14ac:dyDescent="0.25">
      <c r="B43" s="3"/>
      <c r="C43" s="3"/>
    </row>
    <row r="44" spans="2:3" x14ac:dyDescent="0.25">
      <c r="B44" s="3"/>
      <c r="C44" s="3"/>
    </row>
    <row r="45" spans="2:3" x14ac:dyDescent="0.25">
      <c r="B45" s="3"/>
      <c r="C45" s="3"/>
    </row>
    <row r="46" spans="2:3" x14ac:dyDescent="0.25">
      <c r="B46" s="3"/>
      <c r="C46" s="3"/>
    </row>
    <row r="47" spans="2:3" x14ac:dyDescent="0.25">
      <c r="B47" s="3"/>
      <c r="C47" s="3"/>
    </row>
    <row r="48" spans="2:3" x14ac:dyDescent="0.25">
      <c r="B48" s="3"/>
      <c r="C48" s="3"/>
    </row>
    <row r="49" spans="2:3" x14ac:dyDescent="0.25">
      <c r="B49" s="3"/>
      <c r="C49" s="3"/>
    </row>
    <row r="50" spans="2:3" x14ac:dyDescent="0.25">
      <c r="B50" s="3"/>
      <c r="C50" s="3"/>
    </row>
    <row r="51" spans="2:3" x14ac:dyDescent="0.25">
      <c r="B51" s="3"/>
      <c r="C51" s="3"/>
    </row>
    <row r="52" spans="2:3" x14ac:dyDescent="0.25">
      <c r="B52" s="3"/>
      <c r="C52" s="3"/>
    </row>
    <row r="53" spans="2:3" x14ac:dyDescent="0.25">
      <c r="B53" s="3"/>
      <c r="C53" s="3"/>
    </row>
    <row r="54" spans="2:3" x14ac:dyDescent="0.25">
      <c r="B54" s="3"/>
      <c r="C54" s="3"/>
    </row>
    <row r="55" spans="2:3" x14ac:dyDescent="0.25">
      <c r="B55" s="3"/>
      <c r="C55" s="3"/>
    </row>
    <row r="56" spans="2:3" x14ac:dyDescent="0.25">
      <c r="B56" s="3"/>
      <c r="C56" s="3"/>
    </row>
    <row r="57" spans="2:3" x14ac:dyDescent="0.25">
      <c r="B57" s="3"/>
      <c r="C57" s="3"/>
    </row>
    <row r="58" spans="2:3" x14ac:dyDescent="0.25">
      <c r="B58" s="3"/>
      <c r="C58" s="3"/>
    </row>
    <row r="59" spans="2:3" x14ac:dyDescent="0.25">
      <c r="B59" s="3"/>
      <c r="C59" s="3"/>
    </row>
    <row r="60" spans="2:3" x14ac:dyDescent="0.25">
      <c r="B60" s="3"/>
      <c r="C60" s="3"/>
    </row>
    <row r="61" spans="2:3" x14ac:dyDescent="0.25">
      <c r="B61" s="3"/>
      <c r="C61" s="3"/>
    </row>
    <row r="62" spans="2:3" x14ac:dyDescent="0.25">
      <c r="B62" s="3"/>
      <c r="C62" s="3"/>
    </row>
    <row r="63" spans="2:3" x14ac:dyDescent="0.25">
      <c r="B63" s="3"/>
      <c r="C63" s="3"/>
    </row>
    <row r="64" spans="2:3" x14ac:dyDescent="0.25">
      <c r="B64" s="3"/>
      <c r="C64" s="3"/>
    </row>
    <row r="65" spans="2:3" x14ac:dyDescent="0.25">
      <c r="B65" s="3"/>
      <c r="C65" s="3"/>
    </row>
    <row r="66" spans="2:3" x14ac:dyDescent="0.25">
      <c r="B66" s="3"/>
      <c r="C66" s="3"/>
    </row>
    <row r="67" spans="2:3" x14ac:dyDescent="0.25">
      <c r="B67" s="3"/>
      <c r="C67" s="3"/>
    </row>
    <row r="68" spans="2:3" x14ac:dyDescent="0.25">
      <c r="B68" s="3"/>
      <c r="C68" s="3"/>
    </row>
    <row r="69" spans="2:3" x14ac:dyDescent="0.25">
      <c r="B69" s="3"/>
      <c r="C69" s="3"/>
    </row>
    <row r="70" spans="2:3" x14ac:dyDescent="0.25">
      <c r="B70" s="3"/>
      <c r="C70" s="3"/>
    </row>
    <row r="71" spans="2:3" x14ac:dyDescent="0.25">
      <c r="B71" s="3"/>
      <c r="C71" s="3"/>
    </row>
    <row r="72" spans="2:3" x14ac:dyDescent="0.25">
      <c r="B72" s="3"/>
      <c r="C72" s="3"/>
    </row>
    <row r="73" spans="2:3" x14ac:dyDescent="0.25">
      <c r="B73" s="3"/>
      <c r="C73" s="3"/>
    </row>
    <row r="74" spans="2:3" x14ac:dyDescent="0.25">
      <c r="B74" s="3"/>
      <c r="C74" s="3"/>
    </row>
    <row r="75" spans="2:3" x14ac:dyDescent="0.25">
      <c r="B75" s="3"/>
      <c r="C75" s="3"/>
    </row>
    <row r="76" spans="2:3" x14ac:dyDescent="0.25">
      <c r="B76" s="3"/>
      <c r="C76" s="3"/>
    </row>
    <row r="77" spans="2:3" x14ac:dyDescent="0.25">
      <c r="B77" s="3"/>
      <c r="C77" s="3"/>
    </row>
    <row r="78" spans="2:3" x14ac:dyDescent="0.25">
      <c r="B78" s="3"/>
      <c r="C78" s="3"/>
    </row>
    <row r="79" spans="2:3" x14ac:dyDescent="0.25">
      <c r="B79" s="3"/>
      <c r="C79" s="3"/>
    </row>
    <row r="80" spans="2:3" x14ac:dyDescent="0.25">
      <c r="B80" s="3"/>
      <c r="C80" s="3"/>
    </row>
  </sheetData>
  <mergeCells count="16">
    <mergeCell ref="AG7:AG8"/>
    <mergeCell ref="AH7:AH8"/>
    <mergeCell ref="AI7:AI8"/>
    <mergeCell ref="AD6:AI6"/>
    <mergeCell ref="I7:K7"/>
    <mergeCell ref="L7:N7"/>
    <mergeCell ref="O7:Q7"/>
    <mergeCell ref="R7:T7"/>
    <mergeCell ref="U7:W7"/>
    <mergeCell ref="AA7:AB7"/>
    <mergeCell ref="X7:Z7"/>
    <mergeCell ref="AC7:AC8"/>
    <mergeCell ref="AD7:AD8"/>
    <mergeCell ref="AE7:AE8"/>
    <mergeCell ref="I6:AC6"/>
    <mergeCell ref="AF7:A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Sheet</vt:lpstr>
      <vt:lpstr>Contents</vt:lpstr>
      <vt:lpstr>Commentary</vt:lpstr>
      <vt:lpstr>Notes</vt:lpstr>
      <vt:lpstr>Main Table</vt:lpstr>
      <vt:lpstr>Annual</vt:lpstr>
      <vt:lpstr>Quarter</vt:lpstr>
      <vt:lpstr>Calculation</vt:lpstr>
      <vt:lpstr>'Main Table'!Print_Area</vt:lpstr>
    </vt:vector>
  </TitlesOfParts>
  <Company>DECC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Imports, exports and transfers of electricity</dc:title>
  <dc:creator>energy.stats@beis.gov.uk</dc:creator>
  <cp:keywords>electricity, imports, exports, transfers</cp:keywords>
  <cp:lastModifiedBy>Energy Stats</cp:lastModifiedBy>
  <cp:lastPrinted>2021-08-23T07:53:31Z</cp:lastPrinted>
  <dcterms:created xsi:type="dcterms:W3CDTF">2014-04-03T10:59:45Z</dcterms:created>
  <dcterms:modified xsi:type="dcterms:W3CDTF">2022-07-21T08:05:32Z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2019-09-17T08:20:45Z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24704774-b00e-40e5-b08c-0000b4bded7e</vt:lpwstr>
  </property>
  <property fmtid="{D5CDD505-2E9C-101B-9397-08002B2CF9AE}" pid="8" name="MSIP_Label_ba62f585-b40f-4ab9-bafe-39150f03d124_ContentBits">
    <vt:lpwstr>0</vt:lpwstr>
  </property>
</Properties>
</file>