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1263a43fd024bd2/Documents/"/>
    </mc:Choice>
  </mc:AlternateContent>
  <xr:revisionPtr revIDLastSave="0" documentId="8_{45818913-12AE-F348-A6A7-3FD80F73FE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IML" sheetId="1" r:id="rId1"/>
    <sheet name="CSE" sheetId="2" r:id="rId2"/>
    <sheet name="DS" sheetId="3" r:id="rId3"/>
    <sheet name="CS" sheetId="4" r:id="rId4"/>
    <sheet name="IOT" sheetId="5" r:id="rId5"/>
    <sheet name="OTHERS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5" l="1"/>
  <c r="E61" i="4"/>
  <c r="E61" i="2"/>
  <c r="B19" i="6"/>
  <c r="A65" i="5"/>
  <c r="C57" i="5"/>
  <c r="C54" i="5"/>
  <c r="G53" i="5"/>
  <c r="C53" i="5"/>
  <c r="C52" i="5"/>
  <c r="C51" i="5"/>
  <c r="G50" i="5"/>
  <c r="C50" i="5"/>
  <c r="G49" i="5"/>
  <c r="C49" i="5"/>
  <c r="G48" i="5"/>
  <c r="C48" i="5"/>
  <c r="G47" i="5"/>
  <c r="G52" i="5"/>
  <c r="C47" i="5"/>
  <c r="C56" i="5"/>
  <c r="G43" i="5"/>
  <c r="C42" i="5"/>
  <c r="G40" i="5"/>
  <c r="G39" i="5"/>
  <c r="C39" i="5"/>
  <c r="G38" i="5"/>
  <c r="C38" i="5"/>
  <c r="G37" i="5"/>
  <c r="C37" i="5"/>
  <c r="G36" i="5"/>
  <c r="C36" i="5"/>
  <c r="G35" i="5"/>
  <c r="C35" i="5"/>
  <c r="G34" i="5"/>
  <c r="C34" i="5"/>
  <c r="G33" i="5"/>
  <c r="G42" i="5"/>
  <c r="C33" i="5"/>
  <c r="G32" i="5"/>
  <c r="C32" i="5"/>
  <c r="C31" i="5"/>
  <c r="C41" i="5"/>
  <c r="G28" i="5"/>
  <c r="C27" i="5"/>
  <c r="G25" i="5"/>
  <c r="G24" i="5"/>
  <c r="C24" i="5"/>
  <c r="G23" i="5"/>
  <c r="C23" i="5"/>
  <c r="G22" i="5"/>
  <c r="C22" i="5"/>
  <c r="G21" i="5"/>
  <c r="C21" i="5"/>
  <c r="G20" i="5"/>
  <c r="C20" i="5"/>
  <c r="G19" i="5"/>
  <c r="C19" i="5"/>
  <c r="G18" i="5"/>
  <c r="G27" i="5"/>
  <c r="C18" i="5"/>
  <c r="C17" i="5"/>
  <c r="C26" i="5"/>
  <c r="G14" i="5"/>
  <c r="C13" i="5"/>
  <c r="G11" i="5"/>
  <c r="G10" i="5"/>
  <c r="C10" i="5"/>
  <c r="G9" i="5"/>
  <c r="C9" i="5"/>
  <c r="G8" i="5"/>
  <c r="C8" i="5"/>
  <c r="C12" i="5"/>
  <c r="G7" i="5"/>
  <c r="C7" i="5"/>
  <c r="G6" i="5"/>
  <c r="C6" i="5"/>
  <c r="G5" i="5"/>
  <c r="C5" i="5"/>
  <c r="G4" i="5"/>
  <c r="C4" i="5"/>
  <c r="G3" i="5"/>
  <c r="G13" i="5"/>
  <c r="A66" i="4"/>
  <c r="C57" i="4"/>
  <c r="C54" i="4"/>
  <c r="G53" i="4"/>
  <c r="C53" i="4"/>
  <c r="C52" i="4"/>
  <c r="C51" i="4"/>
  <c r="G50" i="4"/>
  <c r="C50" i="4"/>
  <c r="G49" i="4"/>
  <c r="C49" i="4"/>
  <c r="G48" i="4"/>
  <c r="C48" i="4"/>
  <c r="G47" i="4"/>
  <c r="G52" i="4"/>
  <c r="C47" i="4"/>
  <c r="C56" i="4"/>
  <c r="G43" i="4"/>
  <c r="C42" i="4"/>
  <c r="G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G42" i="4"/>
  <c r="C32" i="4"/>
  <c r="C31" i="4"/>
  <c r="C41" i="4"/>
  <c r="G28" i="4"/>
  <c r="C27" i="4"/>
  <c r="G25" i="4"/>
  <c r="G24" i="4"/>
  <c r="C24" i="4"/>
  <c r="G23" i="4"/>
  <c r="C23" i="4"/>
  <c r="G22" i="4"/>
  <c r="C22" i="4"/>
  <c r="G21" i="4"/>
  <c r="C21" i="4"/>
  <c r="G20" i="4"/>
  <c r="C20" i="4"/>
  <c r="G19" i="4"/>
  <c r="C19" i="4"/>
  <c r="C26" i="4"/>
  <c r="G18" i="4"/>
  <c r="G27" i="4"/>
  <c r="G14" i="4"/>
  <c r="C13" i="4"/>
  <c r="G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G13" i="4"/>
  <c r="C3" i="4"/>
  <c r="C12" i="4"/>
  <c r="E62" i="4"/>
  <c r="A65" i="3"/>
  <c r="C54" i="3"/>
  <c r="G53" i="3"/>
  <c r="C53" i="3"/>
  <c r="G52" i="3"/>
  <c r="C52" i="3"/>
  <c r="C51" i="3"/>
  <c r="G50" i="3"/>
  <c r="C50" i="3"/>
  <c r="G49" i="3"/>
  <c r="C49" i="3"/>
  <c r="G48" i="3"/>
  <c r="C48" i="3"/>
  <c r="G47" i="3"/>
  <c r="C47" i="3"/>
  <c r="C57" i="3"/>
  <c r="C3" i="3"/>
  <c r="C13" i="3"/>
  <c r="E61" i="3"/>
  <c r="C46" i="3"/>
  <c r="G43" i="3"/>
  <c r="C42" i="3"/>
  <c r="G40" i="3"/>
  <c r="G39" i="3"/>
  <c r="C39" i="3"/>
  <c r="G38" i="3"/>
  <c r="C38" i="3"/>
  <c r="G37" i="3"/>
  <c r="C37" i="3"/>
  <c r="G36" i="3"/>
  <c r="C36" i="3"/>
  <c r="G35" i="3"/>
  <c r="C35" i="3"/>
  <c r="G34" i="3"/>
  <c r="C34" i="3"/>
  <c r="C41" i="3"/>
  <c r="G33" i="3"/>
  <c r="C33" i="3"/>
  <c r="G32" i="3"/>
  <c r="G42" i="3"/>
  <c r="C32" i="3"/>
  <c r="C31" i="3"/>
  <c r="G28" i="3"/>
  <c r="C27" i="3"/>
  <c r="G25" i="3"/>
  <c r="G24" i="3"/>
  <c r="C24" i="3"/>
  <c r="G23" i="3"/>
  <c r="C23" i="3"/>
  <c r="G22" i="3"/>
  <c r="C22" i="3"/>
  <c r="G21" i="3"/>
  <c r="C21" i="3"/>
  <c r="G20" i="3"/>
  <c r="G27" i="3"/>
  <c r="C20" i="3"/>
  <c r="G19" i="3"/>
  <c r="C19" i="3"/>
  <c r="C26" i="3"/>
  <c r="G18" i="3"/>
  <c r="G14" i="3"/>
  <c r="G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G13" i="3"/>
  <c r="C12" i="3"/>
  <c r="A65" i="2"/>
  <c r="C57" i="2"/>
  <c r="C54" i="2"/>
  <c r="G53" i="2"/>
  <c r="C53" i="2"/>
  <c r="C52" i="2"/>
  <c r="C51" i="2"/>
  <c r="G50" i="2"/>
  <c r="C50" i="2"/>
  <c r="G49" i="2"/>
  <c r="C49" i="2"/>
  <c r="G48" i="2"/>
  <c r="G52" i="2"/>
  <c r="C48" i="2"/>
  <c r="G47" i="2"/>
  <c r="C47" i="2"/>
  <c r="C56" i="2"/>
  <c r="G43" i="2"/>
  <c r="C42" i="2"/>
  <c r="G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G42" i="2"/>
  <c r="C32" i="2"/>
  <c r="C41" i="2"/>
  <c r="C31" i="2"/>
  <c r="G28" i="2"/>
  <c r="C27" i="2"/>
  <c r="G25" i="2"/>
  <c r="G24" i="2"/>
  <c r="C24" i="2"/>
  <c r="G23" i="2"/>
  <c r="C23" i="2"/>
  <c r="G22" i="2"/>
  <c r="C22" i="2"/>
  <c r="G21" i="2"/>
  <c r="C21" i="2"/>
  <c r="G20" i="2"/>
  <c r="C20" i="2"/>
  <c r="G19" i="2"/>
  <c r="C19" i="2"/>
  <c r="C26" i="2"/>
  <c r="G18" i="2"/>
  <c r="G27" i="2"/>
  <c r="G14" i="2"/>
  <c r="C13" i="2"/>
  <c r="G11" i="2"/>
  <c r="G10" i="2"/>
  <c r="C10" i="2"/>
  <c r="G9" i="2"/>
  <c r="C9" i="2"/>
  <c r="G8" i="2"/>
  <c r="C8" i="2"/>
  <c r="G7" i="2"/>
  <c r="C7" i="2"/>
  <c r="G6" i="2"/>
  <c r="G13" i="2"/>
  <c r="C6" i="2"/>
  <c r="G5" i="2"/>
  <c r="C5" i="2"/>
  <c r="C12" i="2"/>
  <c r="G4" i="2"/>
  <c r="C4" i="2"/>
  <c r="G3" i="2"/>
  <c r="C3" i="2"/>
  <c r="A65" i="1"/>
  <c r="C57" i="1"/>
  <c r="C54" i="1"/>
  <c r="G53" i="1"/>
  <c r="C53" i="1"/>
  <c r="C52" i="1"/>
  <c r="C51" i="1"/>
  <c r="G50" i="1"/>
  <c r="C50" i="1"/>
  <c r="G49" i="1"/>
  <c r="C49" i="1"/>
  <c r="G48" i="1"/>
  <c r="C48" i="1"/>
  <c r="C56" i="1"/>
  <c r="G47" i="1"/>
  <c r="G52" i="1"/>
  <c r="C47" i="1"/>
  <c r="C46" i="1"/>
  <c r="G43" i="1"/>
  <c r="C42" i="1"/>
  <c r="G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G42" i="1"/>
  <c r="C32" i="1"/>
  <c r="C31" i="1"/>
  <c r="C41" i="1"/>
  <c r="G28" i="1"/>
  <c r="C27" i="1"/>
  <c r="G25" i="1"/>
  <c r="G24" i="1"/>
  <c r="C24" i="1"/>
  <c r="G23" i="1"/>
  <c r="C23" i="1"/>
  <c r="G22" i="1"/>
  <c r="C22" i="1"/>
  <c r="G21" i="1"/>
  <c r="C21" i="1"/>
  <c r="G20" i="1"/>
  <c r="G27" i="1"/>
  <c r="C20" i="1"/>
  <c r="G19" i="1"/>
  <c r="C19" i="1"/>
  <c r="G18" i="1"/>
  <c r="C18" i="1"/>
  <c r="C17" i="1"/>
  <c r="C26" i="1"/>
  <c r="G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G14" i="1"/>
  <c r="C56" i="3"/>
  <c r="E62" i="3"/>
  <c r="C13" i="1"/>
  <c r="E61" i="1"/>
  <c r="C12" i="1"/>
  <c r="E62" i="1"/>
  <c r="G13" i="1"/>
  <c r="E62" i="5"/>
  <c r="E62" i="2"/>
</calcChain>
</file>

<file path=xl/sharedStrings.xml><?xml version="1.0" encoding="utf-8"?>
<sst xmlns="http://schemas.openxmlformats.org/spreadsheetml/2006/main" count="566" uniqueCount="231">
  <si>
    <t xml:space="preserve"> </t>
  </si>
  <si>
    <t>CSE-AIML(3-1)</t>
  </si>
  <si>
    <t>CSE-AIML(1-1)</t>
  </si>
  <si>
    <t>SUBJECTS</t>
  </si>
  <si>
    <t>Grades</t>
  </si>
  <si>
    <t>Credits</t>
  </si>
  <si>
    <t>Subjects</t>
  </si>
  <si>
    <t>Design and Analysis of Algorithms</t>
  </si>
  <si>
    <t>programming for problem solving lab</t>
  </si>
  <si>
    <t>Machine Learning</t>
  </si>
  <si>
    <t xml:space="preserve">Environmental science </t>
  </si>
  <si>
    <t>Computer Networks</t>
  </si>
  <si>
    <t>Applied physics lab</t>
  </si>
  <si>
    <t>Compiler Design</t>
  </si>
  <si>
    <t>Mathematics -1</t>
  </si>
  <si>
    <t>Professional Elective - I</t>
  </si>
  <si>
    <t xml:space="preserve">programming for problem solving </t>
  </si>
  <si>
    <t>Professional Elective - II</t>
  </si>
  <si>
    <t xml:space="preserve">Engineering graphics </t>
  </si>
  <si>
    <t>Machine Learning Lab</t>
  </si>
  <si>
    <t xml:space="preserve">Applied physics </t>
  </si>
  <si>
    <t>Computer Networks Lab</t>
  </si>
  <si>
    <t>Advanced Communication Skills Lab</t>
  </si>
  <si>
    <t>(1-1)Total credits=</t>
  </si>
  <si>
    <t>Total SGPA</t>
  </si>
  <si>
    <t>(3-1)Total credits=</t>
  </si>
  <si>
    <t>TOTAL SGPA</t>
  </si>
  <si>
    <t>CSE-AIML(1-2)</t>
  </si>
  <si>
    <t xml:space="preserve">Subjects </t>
  </si>
  <si>
    <t xml:space="preserve">Credits </t>
  </si>
  <si>
    <t>CSE-AIML(3-2)</t>
  </si>
  <si>
    <t>Engineering workshop</t>
  </si>
  <si>
    <t>Engineering Chemistry lab</t>
  </si>
  <si>
    <t>Artificial Intelligence</t>
  </si>
  <si>
    <t>English Language Communicationskills lab</t>
  </si>
  <si>
    <t>DevOps</t>
  </si>
  <si>
    <t>Basic electrical engineering lab</t>
  </si>
  <si>
    <t>Natural Language Processing</t>
  </si>
  <si>
    <t>Mathematics -2</t>
  </si>
  <si>
    <t>Professional Elective – III</t>
  </si>
  <si>
    <t xml:space="preserve">Chemistry </t>
  </si>
  <si>
    <t>Open Elective - I</t>
  </si>
  <si>
    <t xml:space="preserve">Basic electrical engineering </t>
  </si>
  <si>
    <t>Artificial Intelligence and Natural Language 
Processing Lab</t>
  </si>
  <si>
    <t xml:space="preserve">English </t>
  </si>
  <si>
    <t>DevOps Lab</t>
  </si>
  <si>
    <t>Professional Elective - III Lab</t>
  </si>
  <si>
    <t>(1-2)Total credits=</t>
  </si>
  <si>
    <t xml:space="preserve">TOTAL SGPA </t>
  </si>
  <si>
    <t xml:space="preserve">(3-2)Total credits </t>
  </si>
  <si>
    <t>CSE-AIML(2-1)</t>
  </si>
  <si>
    <t>CSE-AIML(4-1)</t>
  </si>
  <si>
    <t>Data structures lab</t>
  </si>
  <si>
    <t xml:space="preserve">SUBJECTS </t>
  </si>
  <si>
    <t>Gender Sensitization lab</t>
  </si>
  <si>
    <t>Neural Networks &amp; Deep Learning</t>
  </si>
  <si>
    <t>Python programming lab</t>
  </si>
  <si>
    <t>Reinforcement Learning</t>
  </si>
  <si>
    <t>Business Economics&amp;Financial Analysis</t>
  </si>
  <si>
    <t>Professional Elective - IV</t>
  </si>
  <si>
    <t>Computer Organization and Arthitecture</t>
  </si>
  <si>
    <t>Professional Elective - V</t>
  </si>
  <si>
    <t xml:space="preserve">Data structures </t>
  </si>
  <si>
    <t>Open Elective - II</t>
  </si>
  <si>
    <t xml:space="preserve">Python Programming </t>
  </si>
  <si>
    <t>Deep Learning Lab</t>
  </si>
  <si>
    <t xml:space="preserve">Discrete mathematics </t>
  </si>
  <si>
    <t xml:space="preserve">IndustrialOriented MiniProject/Summer Internship </t>
  </si>
  <si>
    <t xml:space="preserve">Mathematical and statistical foundations </t>
  </si>
  <si>
    <t>Seminar</t>
  </si>
  <si>
    <t>Project Stage - I</t>
  </si>
  <si>
    <t>(2-1) Total credits=</t>
  </si>
  <si>
    <t>(4-1)Total credits</t>
  </si>
  <si>
    <t>CSE-AIML(2-2)</t>
  </si>
  <si>
    <t xml:space="preserve">Grades </t>
  </si>
  <si>
    <t>CSE-AIML(4-2)</t>
  </si>
  <si>
    <t>Database management systems lab</t>
  </si>
  <si>
    <t>Java programming lab</t>
  </si>
  <si>
    <t>Organizational Behaviour</t>
  </si>
  <si>
    <t>Operating systems lab</t>
  </si>
  <si>
    <t>Professional Elective - VI</t>
  </si>
  <si>
    <t xml:space="preserve">Constitution of India </t>
  </si>
  <si>
    <t>Open Elective - III</t>
  </si>
  <si>
    <t xml:space="preserve">Database management systems </t>
  </si>
  <si>
    <t>Project Stage - II</t>
  </si>
  <si>
    <t xml:space="preserve">Operating systems </t>
  </si>
  <si>
    <t>Object oriented programming using Java</t>
  </si>
  <si>
    <t>(4-2)Total credits</t>
  </si>
  <si>
    <t xml:space="preserve">Formal language and Automata theory </t>
  </si>
  <si>
    <t xml:space="preserve">Software Engineering </t>
  </si>
  <si>
    <t>(2-2) Total credits=</t>
  </si>
  <si>
    <t>CSE(1-1)</t>
  </si>
  <si>
    <t>CSE(3-1)</t>
  </si>
  <si>
    <t>Mathematics - I</t>
  </si>
  <si>
    <t>Formal Languages &amp; Automata Theory</t>
  </si>
  <si>
    <t>Chemistry</t>
  </si>
  <si>
    <t>Software Engineering</t>
  </si>
  <si>
    <t>Basic Electrical Engineering</t>
  </si>
  <si>
    <t>Engineering Workshop</t>
  </si>
  <si>
    <t>Web Technologies</t>
  </si>
  <si>
    <t>English</t>
  </si>
  <si>
    <t>Professional Elective-I</t>
  </si>
  <si>
    <t>Engineering Chemistry Lab</t>
  </si>
  <si>
    <t>Professional Elective -II</t>
  </si>
  <si>
    <t>English Language and Communication Skills Lab</t>
  </si>
  <si>
    <t>Software Engineering Lab</t>
  </si>
  <si>
    <t>Basic Electrical Engineering Lab</t>
  </si>
  <si>
    <t>ComputerNetworks&amp;WebTechnologies Lab</t>
  </si>
  <si>
    <t>CSE(3-2)</t>
  </si>
  <si>
    <t>CSE(1-2)</t>
  </si>
  <si>
    <t>Mathematics - II</t>
  </si>
  <si>
    <t>Applied Physics</t>
  </si>
  <si>
    <t>Programming for Problem Solving</t>
  </si>
  <si>
    <t>Engineering Graphics</t>
  </si>
  <si>
    <t>Open Elective-I</t>
  </si>
  <si>
    <t>Applied Physics Lab</t>
  </si>
  <si>
    <t>Programming for Problem Solving Lab</t>
  </si>
  <si>
    <t>Compiler Design Lab</t>
  </si>
  <si>
    <t>Professional Elective-III Lab</t>
  </si>
  <si>
    <t>(3-2)Total credits=</t>
  </si>
  <si>
    <t>CSE(2-1)</t>
  </si>
  <si>
    <t>CSE(4-1)</t>
  </si>
  <si>
    <t>Analog and Digital Electronics</t>
  </si>
  <si>
    <t>Data Structures</t>
  </si>
  <si>
    <t>Cryptography &amp; Network Security</t>
  </si>
  <si>
    <t>Computer Oriented Statistical Methods</t>
  </si>
  <si>
    <t>Data Mining</t>
  </si>
  <si>
    <t>Computer Organization and Architecture</t>
  </si>
  <si>
    <t>Professional Elective -IV</t>
  </si>
  <si>
    <t>Object Oriented Programming using C++</t>
  </si>
  <si>
    <t>Professional Elective -V</t>
  </si>
  <si>
    <t>Analog and Digital Electronics Lab</t>
  </si>
  <si>
    <t>Data Structures Lab</t>
  </si>
  <si>
    <t>Cryptography &amp; Network Security Lab</t>
  </si>
  <si>
    <t>IT Workshop Lab</t>
  </si>
  <si>
    <t>Industrial Oriented Mini Project/ Summer Internship</t>
  </si>
  <si>
    <t>C++ Programming Lab</t>
  </si>
  <si>
    <t>(2-1)Total credits=</t>
  </si>
  <si>
    <t>(4-1)Total credits=</t>
  </si>
  <si>
    <t>CSE(2-2)</t>
  </si>
  <si>
    <t>CSE(4-2)</t>
  </si>
  <si>
    <t>Discrete Mathematics</t>
  </si>
  <si>
    <t>Business Economics &amp; Financial Analysis</t>
  </si>
  <si>
    <t>Operating Systems</t>
  </si>
  <si>
    <t>Database Management Systems</t>
  </si>
  <si>
    <t>Java Programming</t>
  </si>
  <si>
    <t>Operating Systems Lab</t>
  </si>
  <si>
    <t>Database Management Systems Lab</t>
  </si>
  <si>
    <t>Java Programming Lab</t>
  </si>
  <si>
    <t>(2-2)Total credits=</t>
  </si>
  <si>
    <t>CSE-DS(1-1)</t>
  </si>
  <si>
    <t>CSE-DS(3-1)</t>
  </si>
  <si>
    <t>Introduction to Data Science</t>
  </si>
  <si>
    <t>Data Mining Lab</t>
  </si>
  <si>
    <t>CSE-DS(3-2)</t>
  </si>
  <si>
    <t>CSE-DS(1-2)</t>
  </si>
  <si>
    <t>Big Data Analytics</t>
  </si>
  <si>
    <t>Big Data Analytics Lab</t>
  </si>
  <si>
    <t>CSE-DS(2-1)</t>
  </si>
  <si>
    <t>CSE-DS(4-1)</t>
  </si>
  <si>
    <t>Predictive Analytics</t>
  </si>
  <si>
    <t>Web and Social Media Analytics</t>
  </si>
  <si>
    <t>Professional Elective – IV</t>
  </si>
  <si>
    <t>Professional Elective – V</t>
  </si>
  <si>
    <t>Open Elective – II</t>
  </si>
  <si>
    <t>Web and Social Media Analytics Lab</t>
  </si>
  <si>
    <t>Project Stage – I</t>
  </si>
  <si>
    <t>CSE-DS(2-2)</t>
  </si>
  <si>
    <t>CSE-DS(4-2)</t>
  </si>
  <si>
    <t>CSE-CS(1-1)</t>
  </si>
  <si>
    <t>CSE-CS(3-1)</t>
  </si>
  <si>
    <t>Cryptography and Network Security</t>
  </si>
  <si>
    <t>Formal Languages and Automata Theory</t>
  </si>
  <si>
    <t>Cryptography and Network Security Lab</t>
  </si>
  <si>
    <t>CSE-CS(3-2)</t>
  </si>
  <si>
    <t>CSE-CS(1-2)</t>
  </si>
  <si>
    <t>Cyber Security</t>
  </si>
  <si>
    <t>Cyber Crime Investigation &amp; Digital Forensics</t>
  </si>
  <si>
    <t>Cyber Security Lab</t>
  </si>
  <si>
    <t>Cyber CrimeInvestigation&amp;DigitalForensics Lab</t>
  </si>
  <si>
    <t>Professional Elective – III Lab</t>
  </si>
  <si>
    <t>CSE-CS(2-1)</t>
  </si>
  <si>
    <t>CSE-CS(4-1)</t>
  </si>
  <si>
    <t>Vulnerability Assessment &amp; Penetration Testing</t>
  </si>
  <si>
    <t>Mathematical and Statistical Foundations</t>
  </si>
  <si>
    <t>Network Management Systems and Operations</t>
  </si>
  <si>
    <t>Python Programming</t>
  </si>
  <si>
    <t>Vulnerability Assessment&amp;Penetration Testing lab</t>
  </si>
  <si>
    <t xml:space="preserve"> IT Workshop Lab</t>
  </si>
  <si>
    <t>Industrial Oriented Mini Project/SummerInternship</t>
  </si>
  <si>
    <t>Python Programming Lab</t>
  </si>
  <si>
    <t>CSE-CS(2-2)</t>
  </si>
  <si>
    <t>CSE-CS(4-2)</t>
  </si>
  <si>
    <t>Object Oriented Programming using Java</t>
  </si>
  <si>
    <t>CSE-IOT(3-1)</t>
  </si>
  <si>
    <t>CSE-IOT(1-1)</t>
  </si>
  <si>
    <t>Finite Automata and Compiler Design</t>
  </si>
  <si>
    <t>Microprocessors &amp; Microcontrollers</t>
  </si>
  <si>
    <t>Microprocessors &amp; Microcontrollers Lab</t>
  </si>
  <si>
    <t>CSE-IOT(1-2)</t>
  </si>
  <si>
    <t>CSE-IOT(3-2)</t>
  </si>
  <si>
    <t>IoT Communication Protocols</t>
  </si>
  <si>
    <t>Computer Vision and Robotics</t>
  </si>
  <si>
    <t>Programming Languages for IoT</t>
  </si>
  <si>
    <t>IoT lab</t>
  </si>
  <si>
    <t>Computer Vision Lab</t>
  </si>
  <si>
    <t>CSE-IOT(2-1)</t>
  </si>
  <si>
    <t>CSE-IOT(4-1)</t>
  </si>
  <si>
    <t>IoT Cloud Processing and Analytics</t>
  </si>
  <si>
    <t>IoT Security</t>
  </si>
  <si>
    <t>IoT Security &amp; Cloud Computing Lab</t>
  </si>
  <si>
    <t>CSE-IOT(2-2)</t>
  </si>
  <si>
    <t>CSE-IOT(4-2)</t>
  </si>
  <si>
    <t>Sensors and Devices</t>
  </si>
  <si>
    <t>Sensors and Devices Lab</t>
  </si>
  <si>
    <t>JNTUH R18 PROMOTION RULES</t>
  </si>
  <si>
    <t>B tech</t>
  </si>
  <si>
    <t>Maximum credits</t>
  </si>
  <si>
    <t>Minimum credits</t>
  </si>
  <si>
    <t>1st yr-2nd yr</t>
  </si>
  <si>
    <t>37 credits</t>
  </si>
  <si>
    <t>18 credits</t>
  </si>
  <si>
    <t>2nd yr-3rd yr</t>
  </si>
  <si>
    <t>79 credits</t>
  </si>
  <si>
    <t>47 credits</t>
  </si>
  <si>
    <t>3rd yr -4th yr</t>
  </si>
  <si>
    <t>123 credits</t>
  </si>
  <si>
    <t>73 credits</t>
  </si>
  <si>
    <t>*Minimum credits required to promote next year(class).</t>
  </si>
  <si>
    <t>**If students are not have minimum credits ,then they are detained by under credit detaintion**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</si>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</sst>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0"/>
      <color rgb="FFFFFF00"/>
      <name val="Arial"/>
      <scheme val="minor"/>
    </font>
    <font>
      <b/>
      <sz val="10"/>
      <color rgb="FF00FF00"/>
      <name val="Arial"/>
      <scheme val="minor"/>
    </font>
    <font>
      <b/>
      <u/>
      <sz val="13"/>
      <color rgb="FF434343"/>
      <name val="Arial"/>
    </font>
    <font>
      <b/>
      <u/>
      <sz val="23"/>
      <color rgb="FFFF0000"/>
      <name val="Arial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4" xfId="0" applyFont="1" applyBorder="1" applyProtection="1">
      <protection hidden="1"/>
    </xf>
    <xf numFmtId="0" fontId="1" fillId="0" borderId="3" xfId="0" applyFont="1" applyBorder="1" applyAlignment="1" applyProtection="1">
      <alignment horizontal="center"/>
      <protection hidden="1"/>
    </xf>
    <xf numFmtId="2" fontId="1" fillId="0" borderId="3" xfId="0" applyNumberFormat="1" applyFont="1" applyBorder="1" applyAlignment="1" applyProtection="1">
      <alignment horizontal="center"/>
      <protection hidden="1"/>
    </xf>
    <xf numFmtId="2" fontId="1" fillId="0" borderId="4" xfId="0" applyNumberFormat="1" applyFont="1" applyBorder="1" applyProtection="1">
      <protection hidden="1"/>
    </xf>
    <xf numFmtId="0" fontId="6" fillId="4" borderId="0" xfId="0" applyFont="1" applyFill="1" applyProtection="1">
      <protection hidden="1"/>
    </xf>
    <xf numFmtId="0" fontId="1" fillId="0" borderId="0" xfId="0" applyFont="1" applyProtection="1">
      <protection locked="0" hidden="1"/>
    </xf>
    <xf numFmtId="0" fontId="0" fillId="0" borderId="0" xfId="0" applyProtection="1">
      <protection locked="0" hidden="1"/>
    </xf>
    <xf numFmtId="0" fontId="1" fillId="0" borderId="4" xfId="0" applyFont="1" applyBorder="1" applyAlignment="1" applyProtection="1">
      <alignment horizontal="center"/>
      <protection locked="0" hidden="1"/>
    </xf>
    <xf numFmtId="0" fontId="1" fillId="0" borderId="4" xfId="0" applyFont="1" applyBorder="1" applyProtection="1">
      <protection locked="0" hidden="1"/>
    </xf>
    <xf numFmtId="0" fontId="8" fillId="0" borderId="4" xfId="0" applyFont="1" applyBorder="1" applyProtection="1">
      <protection locked="0" hidden="1"/>
    </xf>
    <xf numFmtId="0" fontId="1" fillId="0" borderId="4" xfId="0" applyFont="1" applyBorder="1" applyAlignment="1" applyProtection="1">
      <alignment horizontal="right"/>
      <protection locked="0" hidden="1"/>
    </xf>
    <xf numFmtId="0" fontId="4" fillId="6" borderId="4" xfId="0" applyFont="1" applyFill="1" applyBorder="1" applyAlignment="1" applyProtection="1">
      <alignment horizontal="center"/>
      <protection hidden="1"/>
    </xf>
    <xf numFmtId="0" fontId="5" fillId="7" borderId="4" xfId="0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right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3" borderId="0" xfId="0" applyFont="1" applyFill="1" applyProtection="1">
      <protection locked="0" hidden="1"/>
    </xf>
    <xf numFmtId="0" fontId="0" fillId="0" borderId="0" xfId="0" applyProtection="1">
      <protection locked="0" hidden="1"/>
    </xf>
    <xf numFmtId="0" fontId="1" fillId="2" borderId="0" xfId="0" applyFont="1" applyFill="1" applyProtection="1">
      <protection locked="0" hidden="1"/>
    </xf>
    <xf numFmtId="0" fontId="1" fillId="0" borderId="1" xfId="0" applyFont="1" applyBorder="1" applyAlignment="1" applyProtection="1">
      <alignment horizontal="center"/>
      <protection locked="0" hidden="1"/>
    </xf>
    <xf numFmtId="0" fontId="2" fillId="0" borderId="2" xfId="0" applyFont="1" applyBorder="1" applyProtection="1">
      <protection locked="0" hidden="1"/>
    </xf>
    <xf numFmtId="0" fontId="2" fillId="0" borderId="3" xfId="0" applyFont="1" applyBorder="1" applyProtection="1">
      <protection locked="0" hidden="1"/>
    </xf>
    <xf numFmtId="0" fontId="1" fillId="0" borderId="1" xfId="0" applyFont="1" applyBorder="1" applyProtection="1">
      <protection locked="0" hidden="1"/>
    </xf>
    <xf numFmtId="0" fontId="1" fillId="0" borderId="1" xfId="0" applyFont="1" applyBorder="1" applyAlignment="1" applyProtection="1">
      <alignment horizontal="right"/>
      <protection locked="0" hidden="1"/>
    </xf>
    <xf numFmtId="0" fontId="3" fillId="0" borderId="1" xfId="0" applyFont="1" applyBorder="1" applyAlignment="1" applyProtection="1">
      <alignment horizontal="center"/>
      <protection locked="0" hidden="1"/>
    </xf>
    <xf numFmtId="0" fontId="1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2" fillId="0" borderId="2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1" fillId="0" borderId="1" xfId="0" applyFont="1" applyBorder="1" applyProtection="1">
      <protection hidden="1"/>
    </xf>
    <xf numFmtId="0" fontId="1" fillId="0" borderId="1" xfId="0" applyFont="1" applyBorder="1" applyAlignment="1" applyProtection="1">
      <alignment horizontal="right"/>
      <protection hidden="1"/>
    </xf>
    <xf numFmtId="0" fontId="1" fillId="3" borderId="0" xfId="0" applyFont="1" applyFill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7" fillId="5" borderId="0" xfId="0" applyFont="1" applyFill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J65"/>
  <sheetViews>
    <sheetView showGridLines="0" tabSelected="1" workbookViewId="0">
      <selection activeCell="B17" sqref="B17"/>
    </sheetView>
  </sheetViews>
  <sheetFormatPr defaultColWidth="12.67578125" defaultRowHeight="15.75" customHeight="1" x14ac:dyDescent="0.15"/>
  <cols>
    <col min="1" max="1" width="43.15234375" style="7" customWidth="1"/>
    <col min="2" max="2" width="15.37109375" style="7" customWidth="1"/>
    <col min="3" max="4" width="12.67578125" style="7"/>
    <col min="5" max="5" width="51.37890625" style="7" customWidth="1"/>
    <col min="6" max="6" width="15.640625" style="7" customWidth="1"/>
    <col min="7" max="16384" width="12.67578125" style="7"/>
  </cols>
  <sheetData>
    <row r="1" spans="1:10" ht="12.75" x14ac:dyDescent="0.15">
      <c r="A1" s="6" t="s">
        <v>0</v>
      </c>
      <c r="E1" s="24" t="s">
        <v>1</v>
      </c>
      <c r="F1" s="25"/>
      <c r="G1" s="26"/>
    </row>
    <row r="2" spans="1:10" ht="12.75" x14ac:dyDescent="0.15">
      <c r="A2" s="29" t="s">
        <v>2</v>
      </c>
      <c r="B2" s="25"/>
      <c r="C2" s="26"/>
      <c r="E2" s="8" t="s">
        <v>3</v>
      </c>
      <c r="F2" s="8" t="s">
        <v>4</v>
      </c>
      <c r="G2" s="8" t="s">
        <v>5</v>
      </c>
    </row>
    <row r="3" spans="1:10" ht="12.75" x14ac:dyDescent="0.15">
      <c r="A3" s="8" t="s">
        <v>6</v>
      </c>
      <c r="B3" s="8" t="s">
        <v>4</v>
      </c>
      <c r="C3" s="8" t="s">
        <v>5</v>
      </c>
      <c r="E3" s="9" t="s">
        <v>7</v>
      </c>
      <c r="F3" s="20"/>
      <c r="G3" s="1">
        <f t="shared" ref="G3:G8" si="0">IF(OR(F3="O",F3="A+",F3="A",F3="B+",F3="B",F3="C"),3,0)</f>
        <v>0</v>
      </c>
    </row>
    <row r="4" spans="1:10" ht="12.75" x14ac:dyDescent="0.15">
      <c r="A4" s="9" t="s">
        <v>8</v>
      </c>
      <c r="B4" s="19"/>
      <c r="C4" s="1">
        <f>IF(OR(B4="O",B4="A+",B4="A",B4="B+",B4="B",B4="C"),1.5,0)</f>
        <v>0</v>
      </c>
      <c r="E4" s="9" t="s">
        <v>9</v>
      </c>
      <c r="F4" s="20"/>
      <c r="G4" s="1">
        <f t="shared" si="0"/>
        <v>0</v>
      </c>
    </row>
    <row r="5" spans="1:10" ht="12.75" x14ac:dyDescent="0.15">
      <c r="A5" s="9" t="s">
        <v>10</v>
      </c>
      <c r="B5" s="19"/>
      <c r="C5" s="1">
        <f>IF(OR(B5="O",B5="A+",B5="A",B5="B+",B5="B",B5="C"),0,0)</f>
        <v>0</v>
      </c>
      <c r="E5" s="9" t="s">
        <v>11</v>
      </c>
      <c r="F5" s="20"/>
      <c r="G5" s="1">
        <f t="shared" si="0"/>
        <v>0</v>
      </c>
    </row>
    <row r="6" spans="1:10" ht="12.75" x14ac:dyDescent="0.15">
      <c r="A6" s="9" t="s">
        <v>12</v>
      </c>
      <c r="B6" s="19"/>
      <c r="C6" s="1">
        <f>IF(OR(B6="O",B6="A+",B6="A",B6="B+",B6="B",B6="C"),1.5,0)</f>
        <v>0</v>
      </c>
      <c r="E6" s="9" t="s">
        <v>13</v>
      </c>
      <c r="F6" s="20"/>
      <c r="G6" s="1">
        <f t="shared" si="0"/>
        <v>0</v>
      </c>
    </row>
    <row r="7" spans="1:10" ht="12.75" x14ac:dyDescent="0.15">
      <c r="A7" s="9" t="s">
        <v>14</v>
      </c>
      <c r="B7" s="19"/>
      <c r="C7" s="1">
        <f t="shared" ref="C7:C8" si="1">IF(OR(B7="O",B7="A+",B7="A",B7="B+",B7="B",B7="C"),4,0)</f>
        <v>0</v>
      </c>
      <c r="E7" s="9" t="s">
        <v>15</v>
      </c>
      <c r="F7" s="20"/>
      <c r="G7" s="1">
        <f t="shared" si="0"/>
        <v>0</v>
      </c>
    </row>
    <row r="8" spans="1:10" ht="12.75" x14ac:dyDescent="0.15">
      <c r="A8" s="9" t="s">
        <v>16</v>
      </c>
      <c r="B8" s="19"/>
      <c r="C8" s="1">
        <f t="shared" si="1"/>
        <v>0</v>
      </c>
      <c r="E8" s="9" t="s">
        <v>17</v>
      </c>
      <c r="F8" s="20"/>
      <c r="G8" s="1">
        <f t="shared" si="0"/>
        <v>0</v>
      </c>
    </row>
    <row r="9" spans="1:10" ht="12.75" x14ac:dyDescent="0.15">
      <c r="A9" s="9" t="s">
        <v>18</v>
      </c>
      <c r="B9" s="19"/>
      <c r="C9" s="1">
        <f>IF(OR(B9="O",B9="A+",B9="A",B9="B+",B9="B",B9="C"),3,0)</f>
        <v>0</v>
      </c>
      <c r="E9" s="9" t="s">
        <v>19</v>
      </c>
      <c r="F9" s="20"/>
      <c r="G9" s="1">
        <f t="shared" ref="G9:G10" si="2">IF(OR(F9="O",F9="A+",F9="A",F9="B+",F9="B",F9="C"),1.5,0)</f>
        <v>0</v>
      </c>
    </row>
    <row r="10" spans="1:10" ht="12.75" x14ac:dyDescent="0.15">
      <c r="A10" s="9" t="s">
        <v>20</v>
      </c>
      <c r="B10" s="19"/>
      <c r="C10" s="1">
        <f>IF(OR(B10="O",B10="A+",B10="A",B10="B+",B10="B",B10="C"),4,0)</f>
        <v>0</v>
      </c>
      <c r="E10" s="10" t="s">
        <v>21</v>
      </c>
      <c r="F10" s="20"/>
      <c r="G10" s="1">
        <f t="shared" si="2"/>
        <v>0</v>
      </c>
    </row>
    <row r="11" spans="1:10" ht="12.75" x14ac:dyDescent="0.15">
      <c r="A11" s="27"/>
      <c r="B11" s="25"/>
      <c r="C11" s="26"/>
      <c r="E11" s="9" t="s">
        <v>22</v>
      </c>
      <c r="F11" s="20"/>
      <c r="G11" s="1">
        <f>IF(OR(F11="O",F11="A+",F11="A",F11="B+",F11="B",F11="C"),1,0)</f>
        <v>0</v>
      </c>
      <c r="J11" s="18"/>
    </row>
    <row r="12" spans="1:10" ht="12.75" x14ac:dyDescent="0.15">
      <c r="A12" s="28" t="s">
        <v>23</v>
      </c>
      <c r="B12" s="26"/>
      <c r="C12" s="2">
        <f>SUM(C4:C10)</f>
        <v>0</v>
      </c>
      <c r="E12" s="27"/>
      <c r="F12" s="25"/>
      <c r="G12" s="26"/>
    </row>
    <row r="13" spans="1:10" ht="12.75" x14ac:dyDescent="0.15">
      <c r="A13" s="28" t="s">
        <v>24</v>
      </c>
      <c r="B13" s="26"/>
      <c r="C13" s="3">
        <f>(IF(B4="O",10*C4,IF(B4="A+",9*C4,IF(B4="A",8*C4,IF(B4="B+",7*C4,IF(B4="B",6*C4,IF(B4="C",5*C4,IF(OR(B4="F",B4="Ab"),0,0)))))))+IF(B5="O",10*C5,IF(B5="A+",9*C5,IF(B5="A",8*C5,IF(B5="B+",7*C5,IF(B5="B",6*C5,IF(B5="C",5*C5,IF(OR(B5="F",B5="Ab"),0,0)))))))+IF(B6="O",10*C6,IF(B6="A+",9*C6,IF(B6="A",8*C6,IF(B6="B+",7*C6,IF(B6="B",6*C6,IF(B6="C",5*C6,IF(OR(B6="F",B6="Ab"),0,0)))))))+IF(B7="O",10*C7,IF(B7="A+",9*C7,IF(B7="A",8*C7,IF(B7="B+",7*C7,IF(B7="B",6*C7,IF(B7="C",5*C7,IF(OR(B7="F",B7="Ab"),0,0)))))))+IF(B8="O",10*C8,IF(B8="A+",9*C8,IF(B8="A",8*C8,IF(B8="B+",7*C8,IF(B8="B",6*C8,IF(B8="C",5*C8,IF(OR(B8="F",B8="Ab"),0,0)))))))+IF(B9="O",10*C9,IF(B9="A+",9*C9,IF(B9="A",8*C9,IF(B9="B+",7*C9,IF(B9="B",6*C9,IF(B9="C",5*C9,IF(OR(B9="F",B9="Ab"),0,0)))))))+IF(B10="O",10*C10,IF(B10="A+",9*C10,IF(B10="A",8*C10,IF(B10="B+",7*C10,IF(B10="B",6*C10,IF(B10="C",5*C10,IF(OR(B10="F",B10="Ab"),0,0))))))))/18</f>
        <v>0</v>
      </c>
      <c r="E13" s="28" t="s">
        <v>25</v>
      </c>
      <c r="F13" s="26"/>
      <c r="G13" s="1">
        <f>SUM(G3:G11)</f>
        <v>0</v>
      </c>
    </row>
    <row r="14" spans="1:10" ht="12.75" x14ac:dyDescent="0.15">
      <c r="E14" s="28" t="s">
        <v>26</v>
      </c>
      <c r="F14" s="26"/>
      <c r="G14" s="4">
        <f>(IF(F3="O",10*G3,IF(F3="A+",9*G3,IF(F3="A",8*G3,IF(F3="B+",7*G3,IF(F3="B",6*G3,IF(F3="C",5*G3,IF(OR(F3="F",F3="Ab"),0,0)))))))+IF(F4="O",10*G4,IF(F4="A+",9*G4,IF(F4="A",8*G4,IF(F4="B+",7*G4,IF(F4="B",6*G4,IF(F4="C",5*G4,IF(OR(F4="F",F4="Ab"),0,0)))))))+IF(F5="O",10*G5,IF(F5="A+",9*G5,IF(F5="A",8*G5,IF(F5="B+",7*G5,IF(F5="B",6*G5,IF(F5="C",5*G5,IF(OR(F5="F",F5="Ab"),0,0)))))))+IF(F6="O",10*G6,IF(F6="A+",9*G6,IF(F6="A",8*G6,IF(F6="B+",7*G6,IF(F6="B",6*G6,IF(F6="C",5*G6,IF(OR(F6="F",F6="Ab"),0,0)))))))+IF(F7="O",10*G7,IF(F7="A+",9*G7,IF(F7="A",8*G7,IF(F7="B+",7*G7,IF(F7="B",6*G7,IF(F7="C",5*G7,IF(OR(F7="F",F7="Ab"),0,0)))))))+IF(F8="O",10*G8,IF(F8="A+",9*G8,IF(F8="A",8*G8,IF(F8="B+",7*G8,IF(F8="B",6*G8,IF(F8="C",5*G8,IF(OR(F8="F",F8="Ab"),0,0)))))))+IF(F9="O",10*G9,IF(F9="A+",9*G9,IF(F9="A",8*G9,IF(F9="B+",7*G9,IF(F9="B",6*G9,IF(F9="C",5*G9,IF(OR(F9="F",F9="Ab"),0,0)))))))+IF(F10="O",10*G10,IF(F10="A+",9*G10,IF(F10="A",8*G10,IF(F10="B+",7*G10,IF(F10="B",6*G10,IF(F10="C",5*G10,IF(OR(F10="F",F10="Ab"),0,0)))))))+IF(F11="O",10*G11,IF(F11="A+",9*G11,IF(F11="A",8*G11,IF(F11="B+",7*G11,IF(F11="B",6*G11,IF(F11="C",5*G11,IF(OR(F11="F",F11="Ab"),0,0))))))))/22</f>
        <v>0</v>
      </c>
    </row>
    <row r="15" spans="1:10" ht="12.75" x14ac:dyDescent="0.15">
      <c r="A15" s="29" t="s">
        <v>27</v>
      </c>
      <c r="B15" s="25"/>
      <c r="C15" s="26"/>
    </row>
    <row r="16" spans="1:10" ht="12.75" x14ac:dyDescent="0.15">
      <c r="A16" s="8" t="s">
        <v>28</v>
      </c>
      <c r="B16" s="11" t="s">
        <v>4</v>
      </c>
      <c r="C16" s="8" t="s">
        <v>29</v>
      </c>
      <c r="E16" s="24" t="s">
        <v>30</v>
      </c>
      <c r="F16" s="25"/>
      <c r="G16" s="26"/>
    </row>
    <row r="17" spans="1:7" ht="12.75" x14ac:dyDescent="0.15">
      <c r="A17" s="9" t="s">
        <v>31</v>
      </c>
      <c r="B17" s="19"/>
      <c r="C17" s="1">
        <f>IF(OR(B17="O",B17="A+",B17="A",B17="B+",B17="B",B17="C"),2.5,0)</f>
        <v>0</v>
      </c>
      <c r="E17" s="8" t="s">
        <v>3</v>
      </c>
      <c r="F17" s="8" t="s">
        <v>4</v>
      </c>
      <c r="G17" s="8" t="s">
        <v>5</v>
      </c>
    </row>
    <row r="18" spans="1:7" ht="12.75" x14ac:dyDescent="0.15">
      <c r="A18" s="9" t="s">
        <v>32</v>
      </c>
      <c r="B18" s="19"/>
      <c r="C18" s="1">
        <f>IF(OR(B18="O",B18="A+",B18="A",B18="B+",B18="B",B18="C"),1.5,0)</f>
        <v>0</v>
      </c>
      <c r="E18" s="9" t="s">
        <v>33</v>
      </c>
      <c r="F18" s="20"/>
      <c r="G18" s="1">
        <f t="shared" ref="G18:G20" si="3">IF(OR(F18="O",F18="A+",F18="A",F18="B+",F18="B",F18="C"),4,0)</f>
        <v>0</v>
      </c>
    </row>
    <row r="19" spans="1:7" ht="12.75" x14ac:dyDescent="0.15">
      <c r="A19" s="9" t="s">
        <v>34</v>
      </c>
      <c r="B19" s="19"/>
      <c r="C19" s="1">
        <f t="shared" ref="C19:C20" si="4">IF(OR(B19="O",B19="A+",B19="A",B19="B+",B19="B",B19="C"),1,0)</f>
        <v>0</v>
      </c>
      <c r="E19" s="9" t="s">
        <v>35</v>
      </c>
      <c r="F19" s="20"/>
      <c r="G19" s="1">
        <f t="shared" si="3"/>
        <v>0</v>
      </c>
    </row>
    <row r="20" spans="1:7" ht="12.75" x14ac:dyDescent="0.15">
      <c r="A20" s="9" t="s">
        <v>36</v>
      </c>
      <c r="B20" s="19"/>
      <c r="C20" s="1">
        <f t="shared" si="4"/>
        <v>0</v>
      </c>
      <c r="E20" s="9" t="s">
        <v>37</v>
      </c>
      <c r="F20" s="20"/>
      <c r="G20" s="1">
        <f t="shared" si="3"/>
        <v>0</v>
      </c>
    </row>
    <row r="21" spans="1:7" ht="12.75" x14ac:dyDescent="0.15">
      <c r="A21" s="9" t="s">
        <v>38</v>
      </c>
      <c r="B21" s="19"/>
      <c r="C21" s="1">
        <f t="shared" ref="C21:C22" si="5">IF(OR(B21="O",B21="A+",B21="A",B21="B+",B21="B",B21="C"),4,0)</f>
        <v>0</v>
      </c>
      <c r="E21" s="9" t="s">
        <v>39</v>
      </c>
      <c r="F21" s="20"/>
      <c r="G21" s="1">
        <f t="shared" ref="G21:G22" si="6">IF(OR(F21="O",F21="A+",F21="A",F21="B+",F21="B",F21="C"),3,0)</f>
        <v>0</v>
      </c>
    </row>
    <row r="22" spans="1:7" ht="12.75" x14ac:dyDescent="0.15">
      <c r="A22" s="9" t="s">
        <v>40</v>
      </c>
      <c r="B22" s="19"/>
      <c r="C22" s="1">
        <f t="shared" si="5"/>
        <v>0</v>
      </c>
      <c r="E22" s="9" t="s">
        <v>41</v>
      </c>
      <c r="F22" s="20"/>
      <c r="G22" s="1">
        <f t="shared" si="6"/>
        <v>0</v>
      </c>
    </row>
    <row r="23" spans="1:7" ht="12.75" x14ac:dyDescent="0.15">
      <c r="A23" s="9" t="s">
        <v>42</v>
      </c>
      <c r="B23" s="19"/>
      <c r="C23" s="1">
        <f>IF(OR(B23="O",B23="A+",B23="A",B23="B+",B23="B",B23="C"),3,0)</f>
        <v>0</v>
      </c>
      <c r="E23" s="9" t="s">
        <v>43</v>
      </c>
      <c r="F23" s="20"/>
      <c r="G23" s="1">
        <f t="shared" ref="G23:G24" si="7">IF(OR(F23="O",F23="A+",F23="A",F23="B+",F23="B",F23="C"),1.5,0)</f>
        <v>0</v>
      </c>
    </row>
    <row r="24" spans="1:7" ht="12.75" x14ac:dyDescent="0.15">
      <c r="A24" s="9" t="s">
        <v>44</v>
      </c>
      <c r="B24" s="19"/>
      <c r="C24" s="1">
        <f>IF(OR(B24="O",B24="A+",B24="A",B24="B+",B24="B",B24="C"),2,0)</f>
        <v>0</v>
      </c>
      <c r="E24" s="9" t="s">
        <v>45</v>
      </c>
      <c r="F24" s="20"/>
      <c r="G24" s="1">
        <f t="shared" si="7"/>
        <v>0</v>
      </c>
    </row>
    <row r="25" spans="1:7" ht="12.75" x14ac:dyDescent="0.15">
      <c r="A25" s="27"/>
      <c r="B25" s="25"/>
      <c r="C25" s="26"/>
      <c r="E25" s="9" t="s">
        <v>46</v>
      </c>
      <c r="F25" s="20"/>
      <c r="G25" s="1">
        <f>IF(OR(F25="O",F25="A+",F25="A",F25="B+",F25="B",F25="C"),1,0)</f>
        <v>0</v>
      </c>
    </row>
    <row r="26" spans="1:7" ht="12.75" x14ac:dyDescent="0.15">
      <c r="A26" s="28" t="s">
        <v>47</v>
      </c>
      <c r="B26" s="26"/>
      <c r="C26" s="2">
        <f>SUM(C17:C24)</f>
        <v>0</v>
      </c>
      <c r="D26" s="6"/>
      <c r="E26" s="27"/>
      <c r="F26" s="25"/>
      <c r="G26" s="26"/>
    </row>
    <row r="27" spans="1:7" ht="12.75" x14ac:dyDescent="0.15">
      <c r="A27" s="28" t="s">
        <v>48</v>
      </c>
      <c r="B27" s="26"/>
      <c r="C27" s="3">
        <f>(IF(B17="O",10*C17,IF(B17="A+",9*C17,IF(B17="A",8*C17,IF(B17="B+",7*C17,IF(B17="B",6*C17,IF(B17="C",5*C17,IF(OR(B17="F",B17="Ab"),0,0)))))))+IF(B18="O",10*C18,IF(B18="A+",9*C18,IF(B18="A",8*C18,IF(B18="B+",7*C18,IF(B18="B",6*C18,IF(B18="C",5*C18,IF(OR(B18="F",B18="Ab"),0,0)))))))+IF(B19="O",10*C19,IF(B19="A+",9*C19,IF(B19="A",8*C19,IF(B19="B+",7*C19,IF(B19="B",6*C19,IF(B19="C",5*C19,IF(OR(B19="F",B19="Ab"),0,0)))))))+IF(B20="O",10*C20,IF(B20="A+",9*C20,IF(B20="A",8*C20,IF(B20="B+",7*C20,IF(B20="B",6*C20,IF(B20="C",5*C20,IF(OR(B20="F",B20="Ab"),0,0)))))))+IF(B21="O",10*C21,IF(B21="A+",9*C21,IF(B21="A",8*C21,IF(B21="B+",7*C21,IF(B21="B",6*C21,IF(B21="C",5*C21,IF(OR(B21="F",B21="Ab"),0,0)))))))+IF(B22="O",10*C22,IF(B22="A+",9*C22,IF(B22="A",8*C22,IF(B22="B+",7*C22,IF(B22="B",6*C22,IF(B22="C",5*C22,IF(OR(B22="F",B22="Ab"),0,0)))))))+IF(B23="O",10*C23,IF(B23="A+",9*C23,IF(B23="A",8*C23,IF(B23="B+",7*C23,IF(B23="B",6*C23,IF(B23="C",5*C23,IF(OR(B23="F",B23="Ab"),0,0)))))))+IF(B24="O",10*C24,IF(B24="A+",9*C24,IF(B24="A",8*C24,IF(B24="B+",7*C24,IF(B24="B",6*C24,IF(B24="C",5*C24,IF(OR(B24="F",B24="Ab"),0,0))))))))/19</f>
        <v>0</v>
      </c>
      <c r="E27" s="28" t="s">
        <v>49</v>
      </c>
      <c r="F27" s="26"/>
      <c r="G27" s="1">
        <f>SUM(G18:G25)</f>
        <v>0</v>
      </c>
    </row>
    <row r="28" spans="1:7" ht="12.75" x14ac:dyDescent="0.15">
      <c r="E28" s="28" t="s">
        <v>26</v>
      </c>
      <c r="F28" s="26"/>
      <c r="G28" s="4">
        <f>(IF(F18="O",10*G18,IF(F18="A+",9*G18,IF(F18="A",8*G18,IF(F18="B+",7*G18,IF(F18="B",6*G18,IF(F18="C",5*G18,IF(OR(F18="F",F18="Ab"),0,0)))))))+IF(F19="O",10*G19,IF(F19="A+",9*G19,IF(F19="A",8*G19,IF(F19="B+",7*G19,IF(F19="B",6*G19,IF(F19="C",5*G19,IF(OR(F19="F",F19="Ab"),0,0)))))))+IF(F20="O",10*G20,IF(F20="A+",9*G20,IF(F20="A",8*G20,IF(F20="B+",7*G20,IF(F20="B",6*G20,IF(F20="C",5*G20,IF(OR(F20="F",F20="Ab"),0,0)))))))+IF(F21="O",10*G21,IF(F21="A+",9*G21,IF(F21="A",8*G21,IF(F21="B+",7*G21,IF(F21="B",6*G21,IF(F21="C",5*G21,IF(OR(F21="F",F21="Ab"),0,0)))))))+IF(F22="O",10*G22,IF(F22="A+",9*G22,IF(F22="A",8*G22,IF(F22="B+",7*G22,IF(F22="B",6*G22,IF(F22="C",5*G22,IF(OR(F22="F",F22="Ab"),0,0)))))))+IF(F23="O",10*G23,IF(F23="A+",9*G23,IF(F23="A",8*G23,IF(F23="B+",7*G23,IF(F23="B",6*G23,IF(F23="C",5*G23,IF(OR(F23="F",F23="Ab"),0,0)))))))+IF(F24="O",10*G24,IF(F24="A+",9*G24,IF(F24="A",8*G24,IF(F24="B+",7*G24,IF(F24="B",6*G24,IF(F24="C",5*G24,IF(OR(F24="F",F24="Ab"),0,0)))))))+IF(F25="O",10*G25,IF(F25="A+",9*G25,IF(F25="A",8*G25,IF(F25="B+",7*G25,IF(F25="B",6*G25,IF(F25="C",5*G25,IF(OR(F25="F",F25="Ab"),0,0))))))))/22</f>
        <v>0</v>
      </c>
    </row>
    <row r="29" spans="1:7" ht="12.75" x14ac:dyDescent="0.15">
      <c r="A29" s="29" t="s">
        <v>50</v>
      </c>
      <c r="B29" s="25"/>
      <c r="C29" s="26"/>
    </row>
    <row r="30" spans="1:7" ht="12.75" x14ac:dyDescent="0.15">
      <c r="A30" s="8" t="s">
        <v>28</v>
      </c>
      <c r="B30" s="11" t="s">
        <v>4</v>
      </c>
      <c r="C30" s="8" t="s">
        <v>29</v>
      </c>
      <c r="E30" s="24" t="s">
        <v>51</v>
      </c>
      <c r="F30" s="25"/>
      <c r="G30" s="26"/>
    </row>
    <row r="31" spans="1:7" ht="12.75" x14ac:dyDescent="0.15">
      <c r="A31" s="9" t="s">
        <v>52</v>
      </c>
      <c r="B31" s="19"/>
      <c r="C31" s="1">
        <f>IF(OR(B31="O",B31="A+",B31="A",B31="B+",B31="B",B31="C"),1.5,0)</f>
        <v>0</v>
      </c>
      <c r="E31" s="8" t="s">
        <v>53</v>
      </c>
      <c r="F31" s="8" t="s">
        <v>4</v>
      </c>
      <c r="G31" s="8" t="s">
        <v>29</v>
      </c>
    </row>
    <row r="32" spans="1:7" ht="12.75" x14ac:dyDescent="0.15">
      <c r="A32" s="9" t="s">
        <v>54</v>
      </c>
      <c r="B32" s="19"/>
      <c r="C32" s="1">
        <f>IF(OR(B32="O",B32="A+",B32="A",B32="B+",B32="B",B32="C"),0,0)</f>
        <v>0</v>
      </c>
      <c r="E32" s="9" t="s">
        <v>55</v>
      </c>
      <c r="F32" s="20"/>
      <c r="G32" s="1">
        <f>IF(OR(F32="O",F32="A+",F32="A",F32="B+",F32="B",F32="C"),3,0)</f>
        <v>0</v>
      </c>
    </row>
    <row r="33" spans="1:7" ht="12.75" x14ac:dyDescent="0.15">
      <c r="A33" s="9" t="s">
        <v>56</v>
      </c>
      <c r="B33" s="19"/>
      <c r="C33" s="1">
        <f>IF(OR(B33="O",B33="A+",B33="A",B33="B+",B33="B",B33="C"),1.5,0)</f>
        <v>0</v>
      </c>
      <c r="E33" s="9" t="s">
        <v>57</v>
      </c>
      <c r="F33" s="20"/>
      <c r="G33" s="1">
        <f>IF(OR(F33="O",F33="A+",F33="A",F33="B+",F33="B",F33="C"),2,0)</f>
        <v>0</v>
      </c>
    </row>
    <row r="34" spans="1:7" ht="12.75" x14ac:dyDescent="0.15">
      <c r="A34" s="9" t="s">
        <v>58</v>
      </c>
      <c r="B34" s="19"/>
      <c r="C34" s="1">
        <f t="shared" ref="C34:C35" si="8">IF(OR(B34="O",B34="A+",B34="A",B34="B+",B34="B",B34="C"),3,0)</f>
        <v>0</v>
      </c>
      <c r="E34" s="9" t="s">
        <v>59</v>
      </c>
      <c r="F34" s="20"/>
      <c r="G34" s="1">
        <f t="shared" ref="G34:G36" si="9">IF(OR(F34="O",F34="A+",F34="A",F34="B+",F34="B",F34="C"),3,0)</f>
        <v>0</v>
      </c>
    </row>
    <row r="35" spans="1:7" ht="12.75" x14ac:dyDescent="0.15">
      <c r="A35" s="9" t="s">
        <v>60</v>
      </c>
      <c r="B35" s="19"/>
      <c r="C35" s="1">
        <f t="shared" si="8"/>
        <v>0</v>
      </c>
      <c r="E35" s="9" t="s">
        <v>61</v>
      </c>
      <c r="F35" s="20"/>
      <c r="G35" s="1">
        <f t="shared" si="9"/>
        <v>0</v>
      </c>
    </row>
    <row r="36" spans="1:7" ht="12.75" x14ac:dyDescent="0.15">
      <c r="A36" s="9" t="s">
        <v>62</v>
      </c>
      <c r="B36" s="19"/>
      <c r="C36" s="1">
        <f>IF(OR(B36="O",B36="A+",B36="A",B36="B+",B36="B",B36="C"),4,0)</f>
        <v>0</v>
      </c>
      <c r="E36" s="9" t="s">
        <v>63</v>
      </c>
      <c r="F36" s="20"/>
      <c r="G36" s="1">
        <f t="shared" si="9"/>
        <v>0</v>
      </c>
    </row>
    <row r="37" spans="1:7" ht="12.75" x14ac:dyDescent="0.15">
      <c r="A37" s="9" t="s">
        <v>64</v>
      </c>
      <c r="B37" s="19"/>
      <c r="C37" s="1">
        <f>IF(OR(B37="O",B37="A+",B37="A",B37="B+",B37="B",B37="C"),2,0)</f>
        <v>0</v>
      </c>
      <c r="E37" s="9" t="s">
        <v>65</v>
      </c>
      <c r="F37" s="20"/>
      <c r="G37" s="1">
        <f>IF(OR(F37="O",F37="A+",F37="A",F37="B+",F37="B",F37="C"),1,0)</f>
        <v>0</v>
      </c>
    </row>
    <row r="38" spans="1:7" ht="12.75" x14ac:dyDescent="0.15">
      <c r="A38" s="9" t="s">
        <v>66</v>
      </c>
      <c r="B38" s="19"/>
      <c r="C38" s="1">
        <f t="shared" ref="C38:C39" si="10">IF(OR(B38="O",B38="A+",B38="A",B38="B+",B38="B",B38="C"),3,0)</f>
        <v>0</v>
      </c>
      <c r="E38" s="9" t="s">
        <v>67</v>
      </c>
      <c r="F38" s="20"/>
      <c r="G38" s="1">
        <f>IF(OR(F38="O",F38="A+",F38="A",F38="B+",F38="B",F38="C"),2,0)</f>
        <v>0</v>
      </c>
    </row>
    <row r="39" spans="1:7" ht="12.75" x14ac:dyDescent="0.15">
      <c r="A39" s="9" t="s">
        <v>68</v>
      </c>
      <c r="B39" s="19"/>
      <c r="C39" s="1">
        <f t="shared" si="10"/>
        <v>0</v>
      </c>
      <c r="E39" s="9" t="s">
        <v>69</v>
      </c>
      <c r="F39" s="20"/>
      <c r="G39" s="1">
        <f>IF(OR(F39="O",F39="A+",F39="A",F39="B+",F39="B",F39="C"),1,0)</f>
        <v>0</v>
      </c>
    </row>
    <row r="40" spans="1:7" ht="12.75" x14ac:dyDescent="0.15">
      <c r="A40" s="27"/>
      <c r="B40" s="25"/>
      <c r="C40" s="26"/>
      <c r="E40" s="9" t="s">
        <v>70</v>
      </c>
      <c r="F40" s="20"/>
      <c r="G40" s="1">
        <f>IF(OR(F40="O",F40="A+",F40="A",F40="B+",F40="B",F40="C"),3,0)</f>
        <v>0</v>
      </c>
    </row>
    <row r="41" spans="1:7" ht="12.75" x14ac:dyDescent="0.15">
      <c r="A41" s="28" t="s">
        <v>71</v>
      </c>
      <c r="B41" s="26"/>
      <c r="C41" s="2">
        <f>SUM(C31:C39)</f>
        <v>0</v>
      </c>
      <c r="E41" s="27"/>
      <c r="F41" s="25"/>
      <c r="G41" s="26"/>
    </row>
    <row r="42" spans="1:7" ht="12.75" x14ac:dyDescent="0.15">
      <c r="A42" s="28" t="s">
        <v>26</v>
      </c>
      <c r="B42" s="26"/>
      <c r="C42" s="3">
        <f>(IF(B31="O",10*C31,IF(B31="A+",9*C31,IF(B31="A",8*C31,IF(B31="B+",7*C31,IF(B31="B",6*C31,IF(B31="C",5*C31,IF(OR(B31="F",B31="Ab"),0,0)))))))+IF(B32="O",10*C32,IF(B32="A+",9*C32,IF(B32="A",8*C32,IF(B32="B+",7*C32,IF(B32="B",6*C32,IF(B32="C",5*C32,IF(OR(B32="F",B32="Ab"),0,0)))))))+IF(B33="O",10*C33,IF(B33="A+",9*C33,IF(B33="A",8*C33,IF(B33="B+",7*C33,IF(B33="B",6*C33,IF(B33="C",5*C33,IF(OR(B33="F",B33="Ab"),0,0)))))))+IF(B34="O",10*C34,IF(B34="A+",9*C34,IF(B34="A",8*C34,IF(B34="B+",7*C34,IF(B34="B",6*C34,IF(B34="C",5*C34,IF(OR(B34="F",B34="Ab"),0,0)))))))+IF(B35="O",10*C35,IF(B35="A+",9*C35,IF(B35="A",8*C35,IF(B35="B+",7*C35,IF(B35="B",6*C35,IF(B35="C",5*C35,IF(OR(B35="F",B35="Ab"),0,0)))))))+IF(B36="O",10*C36,IF(B36="A+",9*C36,IF(B36="A",8*C36,IF(B36="B+",7*C36,IF(B36="B",6*C36,IF(B36="C",5*C36,IF(OR(B36="F",B36="Ab"),0,0)))))))+IF(B37="O",10*C37,IF(B37="A+",9*C37,IF(B37="A",8*C37,IF(B37="B+",7*C37,IF(B37="B",6*C37,IF(B37="C",5*C37,IF(OR(B37="F",B37="Ab"),0,0)))))))+IF(B38="O",10*C38,IF(B38="A+",9*C38,IF(B38="A",8*C38,IF(B38="B+",7*C38,IF(B38="B",6*C38,IF(B38="C",5*C38,IF(OR(B38="F",B38="Ab"),0,0)))))))+IF(B39="O",10*C39,IF(B39="A+",9*C39,IF(B39="A",8*C39,IF(B39="B+",7*C39,IF(B39="B",6*C39,IF(B39="C",5*C39,IF(OR(B39="F",B39="Ab"),0,0))))))))/21</f>
        <v>0</v>
      </c>
      <c r="E42" s="28" t="s">
        <v>72</v>
      </c>
      <c r="F42" s="26"/>
      <c r="G42" s="1">
        <f>SUM(G32:G40)</f>
        <v>0</v>
      </c>
    </row>
    <row r="43" spans="1:7" ht="12.75" x14ac:dyDescent="0.15">
      <c r="E43" s="28" t="s">
        <v>26</v>
      </c>
      <c r="F43" s="26"/>
      <c r="G43" s="4">
        <f>(IF(F32="O",10*G32,IF(F32="A+",9*G32,IF(F32="A",8*G32,IF(F32="B+",7*G32,IF(F32="B",6*G32,IF(F32="C",5*G32,IF(OR(F32="F",F32="Ab"),0,0)))))))+IF(F33="O",10*G33,IF(F33="A+",9*G33,IF(F33="A",8*G33,IF(F33="B+",7*G33,IF(F33="B",6*G33,IF(F33="C",5*G33,IF(OR(F33="F",F33="Ab"),0,0)))))))+IF(F34="O",10*G34,IF(F34="A+",9*G34,IF(F34="A",8*G34,IF(F34="B+",7*G34,IF(F34="B",6*G34,IF(F34="C",5*G34,IF(OR(F34="F",F34="Ab"),0,0)))))))+IF(F35="O",10*G35,IF(F35="A+",9*G35,IF(F35="A",8*G35,IF(F35="B+",7*G35,IF(F35="B",6*G35,IF(F35="C",5*G35,IF(OR(F35="F",F35="Ab"),0,0)))))))+IF(F36="O",10*G36,IF(F36="A+",9*G36,IF(F36="A",8*G36,IF(F36="B+",7*G36,IF(F36="B",6*G36,IF(F36="C",5*G36,IF(OR(F36="F",F36="Ab"),0,0)))))))+IF(F37="O",10*G37,IF(F37="A+",9*G37,IF(F37="A",8*G37,IF(F37="B+",7*G37,IF(F37="B",6*G37,IF(F37="C",5*G37,IF(OR(F37="F",F37="Ab"),0,0)))))))+IF(F38="O",10*G38,IF(F38="A+",9*G38,IF(F38="A",8*G38,IF(F38="B+",7*G38,IF(F38="B",6*G38,IF(F38="C",5*G38,IF(OR(F38="F",F38="Ab"),0,0)))))))+IF(F39="O",10*G39,IF(F39="A+",9*G39,IF(F39="A",8*G39,IF(F39="B+",7*G39,IF(F39="B",6*G39,IF(F39="C",5*G39,IF(OR(F39="F",F39="Ab"),0,0)))))))+IF(F40="O",10*G40,IF(F40="A+",9*G40,IF(F40="A",8*G40,IF(F40="B+",7*G40,IF(F40="B",6*G40,IF(F40="C",5*G40,IF(OR(F40="F",F40="Ab"),0,0))))))))/21</f>
        <v>0</v>
      </c>
    </row>
    <row r="44" spans="1:7" ht="12.75" x14ac:dyDescent="0.15">
      <c r="A44" s="29" t="s">
        <v>73</v>
      </c>
      <c r="B44" s="25"/>
      <c r="C44" s="26"/>
    </row>
    <row r="45" spans="1:7" ht="12.75" x14ac:dyDescent="0.15">
      <c r="A45" s="8" t="s">
        <v>28</v>
      </c>
      <c r="B45" s="11" t="s">
        <v>74</v>
      </c>
      <c r="C45" s="8" t="s">
        <v>29</v>
      </c>
      <c r="E45" s="24" t="s">
        <v>75</v>
      </c>
      <c r="F45" s="25"/>
      <c r="G45" s="26"/>
    </row>
    <row r="46" spans="1:7" ht="12.75" x14ac:dyDescent="0.15">
      <c r="A46" s="9" t="s">
        <v>76</v>
      </c>
      <c r="B46" s="19"/>
      <c r="C46" s="1">
        <f>IF(OR(B46="O",B46="A+",B46="A",B46="B+",B46="B",B46="C"),1.5,0)</f>
        <v>0</v>
      </c>
      <c r="E46" s="8" t="s">
        <v>53</v>
      </c>
      <c r="F46" s="8" t="s">
        <v>4</v>
      </c>
      <c r="G46" s="8" t="s">
        <v>5</v>
      </c>
    </row>
    <row r="47" spans="1:7" ht="12.75" x14ac:dyDescent="0.15">
      <c r="A47" s="9" t="s">
        <v>77</v>
      </c>
      <c r="B47" s="19"/>
      <c r="C47" s="1">
        <f>IF(OR(B47="O",B47="A+",B47="A",B47="B+",B47="B",B47="C"),1,0)</f>
        <v>0</v>
      </c>
      <c r="E47" s="9" t="s">
        <v>78</v>
      </c>
      <c r="F47" s="20"/>
      <c r="G47" s="1">
        <f t="shared" ref="G47:G49" si="11">IF(OR(F47="O",F47="A+",F47="A",F47="B+",F47="B",F47="C"),3,0)</f>
        <v>0</v>
      </c>
    </row>
    <row r="48" spans="1:7" ht="12.75" x14ac:dyDescent="0.15">
      <c r="A48" s="9" t="s">
        <v>79</v>
      </c>
      <c r="B48" s="19"/>
      <c r="C48" s="1">
        <f>IF(OR(B48="O",B48="A+",B48="A",B48="B+",B48="B",B48="C"),1.5,0)</f>
        <v>0</v>
      </c>
      <c r="E48" s="9" t="s">
        <v>80</v>
      </c>
      <c r="F48" s="20"/>
      <c r="G48" s="1">
        <f t="shared" si="11"/>
        <v>0</v>
      </c>
    </row>
    <row r="49" spans="1:7" ht="12.75" x14ac:dyDescent="0.15">
      <c r="A49" s="9" t="s">
        <v>81</v>
      </c>
      <c r="B49" s="19"/>
      <c r="C49" s="1">
        <f>IF(OR(B49="O",B49="A+",B49="A",B49="B+",B49="B",B49="C"),0,0)</f>
        <v>0</v>
      </c>
      <c r="E49" s="9" t="s">
        <v>82</v>
      </c>
      <c r="F49" s="20"/>
      <c r="G49" s="1">
        <f t="shared" si="11"/>
        <v>0</v>
      </c>
    </row>
    <row r="50" spans="1:7" ht="12.75" x14ac:dyDescent="0.15">
      <c r="A50" s="9" t="s">
        <v>83</v>
      </c>
      <c r="B50" s="19"/>
      <c r="C50" s="1">
        <f>IF(OR(B50="O",B50="A+",B50="A",B50="B+",B50="B",B50="C"),4,0)</f>
        <v>0</v>
      </c>
      <c r="E50" s="9" t="s">
        <v>84</v>
      </c>
      <c r="F50" s="20"/>
      <c r="G50" s="1">
        <f>IF(OR(F50="O",F50="A+",F50="A",F50="B+",F50="B",F50="C"),7,0)</f>
        <v>0</v>
      </c>
    </row>
    <row r="51" spans="1:7" ht="12.75" x14ac:dyDescent="0.15">
      <c r="A51" s="9" t="s">
        <v>85</v>
      </c>
      <c r="B51" s="19"/>
      <c r="C51" s="1">
        <f>IF(OR(B51="O",B51="A+",B51="A",B51="B+",B51="B",B51="C"),3,0)</f>
        <v>0</v>
      </c>
      <c r="E51" s="27"/>
      <c r="F51" s="25"/>
      <c r="G51" s="26"/>
    </row>
    <row r="52" spans="1:7" ht="12.75" x14ac:dyDescent="0.15">
      <c r="A52" s="9" t="s">
        <v>86</v>
      </c>
      <c r="B52" s="19"/>
      <c r="C52" s="1">
        <f>IF(OR(B52="O",B52="A+",B52="A",B52="B+",B52="B",B52="C"),4,0)</f>
        <v>0</v>
      </c>
      <c r="E52" s="28" t="s">
        <v>87</v>
      </c>
      <c r="F52" s="26"/>
      <c r="G52" s="1">
        <f>SUM(G47:G50)</f>
        <v>0</v>
      </c>
    </row>
    <row r="53" spans="1:7" ht="12.75" x14ac:dyDescent="0.15">
      <c r="A53" s="9" t="s">
        <v>88</v>
      </c>
      <c r="B53" s="19"/>
      <c r="C53" s="1">
        <f t="shared" ref="C53:C54" si="12">IF(OR(B53="O",B53="A+",B53="A",B53="B+",B53="B",B53="C"),3,0)</f>
        <v>0</v>
      </c>
      <c r="E53" s="28" t="s">
        <v>26</v>
      </c>
      <c r="F53" s="26"/>
      <c r="G53" s="4">
        <f>(IF(F47="O",10*G47,IF(F47="A+",9*G47,IF(F47="A",8*G47,IF(F47="B+",7*G47,IF(F47="B",6*G47,IF(F47="C",5*G47,IF(OR(F47="F",F47="Ab"),0,0)))))))+IF(F48="O",10*G48,IF(F48="A+",9*G48,IF(F48="A",8*G48,IF(F48="B+",7*G48,IF(F48="B",6*G48,IF(F48="C",5*G48,IF(OR(F48="F",F48="Ab"),0,0)))))))+IF(F49="O",10*G49,IF(F49="A+",9*G49,IF(F49="A",8*G49,IF(F49="B+",7*G49,IF(F49="B",6*G49,IF(F49="C",5*G49,IF(OR(F49="F",F49="Ab"),0,0)))))))+IF(F50="O",10*G50,IF(F50="A+",9*G50,IF(F50="A",8*G50,IF(F50="B+",7*G50,IF(F50="B",6*G50,IF(F50="C",5*G50,IF(OR(F50="F",F50="Ab"),0,0))))))))/16</f>
        <v>0</v>
      </c>
    </row>
    <row r="54" spans="1:7" ht="12.75" x14ac:dyDescent="0.15">
      <c r="A54" s="9" t="s">
        <v>89</v>
      </c>
      <c r="B54" s="19"/>
      <c r="C54" s="1">
        <f t="shared" si="12"/>
        <v>0</v>
      </c>
    </row>
    <row r="55" spans="1:7" ht="12.75" x14ac:dyDescent="0.15">
      <c r="A55" s="27"/>
      <c r="B55" s="25"/>
      <c r="C55" s="26"/>
    </row>
    <row r="56" spans="1:7" ht="12.75" x14ac:dyDescent="0.15">
      <c r="A56" s="28" t="s">
        <v>90</v>
      </c>
      <c r="B56" s="26"/>
      <c r="C56" s="2">
        <f>SUM(C46:C54)</f>
        <v>0</v>
      </c>
    </row>
    <row r="57" spans="1:7" ht="12.75" x14ac:dyDescent="0.15">
      <c r="A57" s="28" t="s">
        <v>48</v>
      </c>
      <c r="B57" s="26"/>
      <c r="C57" s="3">
        <f>(IF(B46="O",10*C46,IF(B46="A+",9*C46,IF(B46="A",8*C46,IF(B46="B+",7*C46,IF(B46="B",6*C46,IF(B46="C",5*C46,IF(OR(B46="F",B46="Ab"),0,0)))))))+IF(B47="O",10*C47,IF(B47="A+",9*C47,IF(B47="A",8*C47,IF(B47="B+",7*C47,IF(B47="B",6*C47,IF(B47="C",5*C47,IF(OR(B47="F",B47="Ab"),0,0)))))))+IF(B48="O",10*C48,IF(B48="A+",9*C48,IF(B48="A",8*C48,IF(B48="B+",7*C48,IF(B48="B",6*C48,IF(B48="C",5*C48,IF(OR(B48="F",B48="Ab"),0,0)))))))+IF(B49="O",10*C49,IF(B49="A+",9*C49,IF(B49="A",8*C49,IF(B49="B+",7*C49,IF(B49="B",6*C49,IF(B49="C",5*C49,IF(OR(B49="F",B49="Ab"),0,0)))))))+IF(B50="O",10*C50,IF(B50="A+",9*C50,IF(B50="A",8*C50,IF(B50="B+",7*C50,IF(B50="B",6*C50,IF(B50="C",5*C50,IF(OR(B50="F",B50="Ab"),0,0)))))))+IF(B51="O",10*C51,IF(B51="A+",9*C51,IF(B51="A",8*C51,IF(B51="B+",7*C51,IF(B51="B",6*C51,IF(B51="C",5*C51,IF(OR(B51="F",B51="Ab"),0,0)))))))+IF(B52="O",10*C52,IF(B52="A+",9*C52,IF(B52="A",8*C52,IF(B52="B+",7*C52,IF(B52="B",6*C52,IF(B52="C",5*C52,IF(OR(B52="F",B52="Ab"),0,0)))))))+IF(B53="O",10*C53,IF(B53="A+",9*C53,IF(B53="A",8*C53,IF(B53="B+",7*C53,IF(B53="B",6*C53,IF(B53="C",5*C53,IF(OR(B53="F",B53="Ab"),0,0)))))))+IF(B54="O",10*C54,IF(B54="A+",9*C54,IF(B54="A",8*C54,IF(B54="B+",7*C54,IF(B54="B",6*C54,IF(B54="C",5*C54,IF(OR(B54="F",B54="Ab"),0,0))))))))/21</f>
        <v>0</v>
      </c>
    </row>
    <row r="60" spans="1:7" ht="12.75" x14ac:dyDescent="0.15">
      <c r="C60" s="23"/>
      <c r="D60" s="23"/>
      <c r="E60" s="22"/>
      <c r="F60" s="22"/>
      <c r="G60" s="23"/>
    </row>
    <row r="61" spans="1:7" ht="12.75" x14ac:dyDescent="0.15">
      <c r="C61" s="22"/>
      <c r="D61" s="21"/>
      <c r="E61" s="12" t="str">
        <f>_xlfn.CONCAT("TOTAL CGPA=",(IF(AND(C13&lt;&gt;0,C27=0,C42=0,C57=0,G14=0,G28=0,G43=0,G53=0),C13,IF(AND(C13&lt;&gt;0,C27&lt;&gt;0,C42=0,C57=0,G14=0,G28=0,G43=0,G53=0),((C13+C27)/2),IF(AND(C13&lt;&gt;0,C27&lt;&gt;0,C42&lt;&gt;0,C57=0,G14=0,G28=0,G43=0,G53=0),((C13+C27+C42)/3),IF(AND(C13&lt;&gt;0,C27&lt;&gt;0,C42&lt;&gt;0,C57&lt;&gt;0,G14=0,G28=0,G43=0,G53=0),((C13+C27+C42+C57)/4),IF(AND(C13&lt;&gt;0,C27&lt;&gt;0,C42&lt;&gt;0,C57&lt;&gt;0,G14&lt;&gt;0,G28=0,G43=0,G53=0),((C13+C27+C42+C57+G14)/5),IF(AND(C13&lt;&gt;0,C27&lt;&gt;0,C42&lt;&gt;0,C57&lt;&gt;0,G14&lt;&gt;0,G28&lt;&gt;0,G43=0,G53=0),((C13+C27+C42+C57+G14+G28)/6),IF(AND(C13&lt;&gt;0,C27&lt;&gt;0,C42&lt;&gt;0,C57&lt;&gt;0,G14&lt;&gt;0,G28&lt;&gt;0,G43&lt;&gt;0,G53=0),((C13+C27+C42+C57+G14+G28+G43)/7),IF(AND(C13&lt;&gt;0,C27&lt;&gt;0,C42&lt;&gt;0,C57&lt;&gt;0,G14&lt;&gt;0,G28&lt;&gt;0,G43&lt;&gt;0,G53&lt;&gt;0),((C13+C27+C42+C57+G14+G28+G43+G53)/8),IF(AND(C13=0,C27=0,C42&lt;&gt;0,C57=0,G14=0,G28=0,G43=0,G53=0),C42,IF(AND(C13=0,C27=0,C42&lt;&gt;0,C57&lt;&gt;0,G14=0,G28=0,G43=0,G53=0),((C42+C57)/2),IF(AND(C13=0,C27=0,C42&lt;&gt;0,C57&lt;&gt;0,G14&lt;&gt;0,G28=0,G43=0,G53=0),((C42+C57+G14)/3),IF(AND(C13=0,C27=0,C42&lt;&gt;0,C57&lt;&gt;0,G14&lt;&gt;0,G28&lt;&gt;0,G43=0,G53=0),((C42+C57+G14+G28)/4),IF(AND(C13=0,C27=0,C42&lt;&gt;0,C57&lt;&gt;0,G14&lt;&gt;0,G28&lt;&gt;0,G43&lt;&gt;0,G53=0),((C42+C57+G14+G28+G43)/5),IF(AND(C13=0,C27=0,C42&lt;&gt;0,C57&lt;&gt;0,G14&lt;&gt;0,G28&lt;&gt;0,G43&lt;&gt;0,G53&lt;&gt;0),((C42+C57+G14+G28+G43+G53)/6),0))))))))))))))))</f>
        <v>TOTAL CGPA=0</v>
      </c>
      <c r="F61" s="21"/>
      <c r="G61" s="22"/>
    </row>
    <row r="62" spans="1:7" ht="12.75" x14ac:dyDescent="0.15">
      <c r="C62" s="22"/>
      <c r="D62" s="22"/>
      <c r="E62" s="13" t="str">
        <f>CONCATENATE("YOU GOT ",(SUM(C12,C26,C41,C56,G13,G27,G42,G52))," OUT OF ",(IF(AND(C12&lt;&gt;0,C26=0,C41=0,C56=0,G13=0,G27=0,G42=0,G52=0),18,IF(AND(C12&lt;&gt;0,C26&lt;&gt;0,C41=0,C56=0,G13=0,G27=0,G42=0,G52=0),37,IF(AND(C12&lt;&gt;0,C26&lt;&gt;0,C41&lt;&gt;0,C56=0,G13=0,G27=0,G42=0,G52=0),58,IF(AND(C12&lt;&gt;0,C26&lt;&gt;0,C41&lt;&gt;0,C56&lt;&gt;0,G13=0,G27=0,G42=0,G52=0),79,IF(AND(C12&lt;&gt;0,C26&lt;&gt;0,C41&lt;&gt;0,C56&lt;&gt;0,G13&lt;&gt;0,G27=0,G42=0,G52=0),101,IF(AND(C12&lt;&gt;0,C26&lt;&gt;0,C41&lt;&gt;0,C56&lt;&gt;0,G13&lt;&gt;0,G27&lt;&gt;0,G42=0,G52=0),123,IF(AND(C12&lt;&gt;0,C26&lt;&gt;0,C41&lt;&gt;0,C56&lt;&gt;0,G13&lt;&gt;0,G27&lt;&gt;0,G42&lt;&gt;0,G52=0),144,IF(AND(C12&lt;&gt;0,C26&lt;&gt;0,C41&lt;&gt;0,C56&lt;&gt;0,G13&lt;&gt;0,G27&lt;&gt;0,G42&lt;&gt;0,G52&lt;&gt;0),160,IF(AND(C12=0,C26=0,C41&lt;&gt;0,C56=0,G13=0,G27=0,G42=0,G52=0),21,IF(AND(C12=0,C26=0,C41&lt;&gt;0,C56&lt;&gt;0,G13=0,G27=0,G42=0,G52=0),42,IF(AND(C12=0,C26=0,C41&lt;&gt;0,C56&lt;&gt;0,G13&lt;&gt;0,G27=0,G42=0,G52=0),64,IF(AND(C12=0,C26=0,C41&lt;&gt;0,C56&lt;&gt;0,G13&lt;&gt;0,G27&lt;&gt;0,G42=0,G52=0),86,IF(AND(C12=0,C26=0,C41&lt;&gt;0,C56&lt;&gt;0,G13&lt;&gt;0,G27&lt;&gt;0,G42&lt;&gt;0,G52=0),107,IF(AND(C12=0,C26=0,C41&lt;&gt;0,C56&lt;&gt;0,G13&lt;&gt;0,G27&lt;&gt;0,G42&lt;&gt;0,G52&lt;&gt;0),123,0)))))))))))))))," CREDITS")</f>
        <v>YOU GOT 0 OUT OF 0 CREDITS</v>
      </c>
      <c r="F62" s="22"/>
      <c r="G62" s="22"/>
    </row>
    <row r="63" spans="1:7" ht="12.75" x14ac:dyDescent="0.15">
      <c r="C63" s="22"/>
      <c r="D63" s="23"/>
      <c r="E63" s="22"/>
      <c r="F63" s="22"/>
      <c r="G63" s="22"/>
    </row>
    <row r="65" spans="1:1" ht="15.75" customHeight="1" x14ac:dyDescent="0.2">
      <c r="A65" s="5" t="str">
        <f>HYPERLINK("https://www.linkedin.com/in/donthula-nithish-596939235", "CREATOR: DONTHULA NITHISH ")</f>
        <v xml:space="preserve">CREATOR: DONTHULA NITHISH </v>
      </c>
    </row>
  </sheetData>
  <sheetProtection algorithmName="SHA-512" hashValue="jmRDIrlYEjIumNjdDOeAudu3iCK5WUSEShHpOxjLAbaZQqmgGzyi6v0ZIqE4HTzu8DdHfv3mB5+DeTLFZox6qA==" saltValue="uxQDbOd8gAzGwfoCPkR8cg==" spinCount="100000" sheet="1" objects="1" scenarios="1"/>
  <mergeCells count="38">
    <mergeCell ref="E1:G1"/>
    <mergeCell ref="A2:C2"/>
    <mergeCell ref="A11:C11"/>
    <mergeCell ref="A12:B12"/>
    <mergeCell ref="E12:G12"/>
    <mergeCell ref="E13:F13"/>
    <mergeCell ref="E14:F14"/>
    <mergeCell ref="E16:G16"/>
    <mergeCell ref="A13:B13"/>
    <mergeCell ref="A15:C15"/>
    <mergeCell ref="A25:C25"/>
    <mergeCell ref="A26:B26"/>
    <mergeCell ref="E26:G26"/>
    <mergeCell ref="E27:F27"/>
    <mergeCell ref="E28:F28"/>
    <mergeCell ref="E30:G30"/>
    <mergeCell ref="A42:B42"/>
    <mergeCell ref="A44:C44"/>
    <mergeCell ref="A55:C55"/>
    <mergeCell ref="A56:B56"/>
    <mergeCell ref="E41:G41"/>
    <mergeCell ref="E42:F42"/>
    <mergeCell ref="E43:F43"/>
    <mergeCell ref="A57:B57"/>
    <mergeCell ref="C60:C63"/>
    <mergeCell ref="A27:B27"/>
    <mergeCell ref="A29:C29"/>
    <mergeCell ref="A40:C40"/>
    <mergeCell ref="A41:B41"/>
    <mergeCell ref="F61:F62"/>
    <mergeCell ref="D63:F63"/>
    <mergeCell ref="E45:G45"/>
    <mergeCell ref="E51:G51"/>
    <mergeCell ref="E52:F52"/>
    <mergeCell ref="E53:F53"/>
    <mergeCell ref="D60:F60"/>
    <mergeCell ref="G60:G63"/>
    <mergeCell ref="D61:D62"/>
  </mergeCells>
  <dataValidations count="1">
    <dataValidation type="list" allowBlank="1" sqref="B4:B10 F3:F11 B17:B24 F18:F25 B31:B39 F32:F40 F47:F50 B46:B54" xr:uid="{00000000-0002-0000-0000-000000000000}">
      <formula1>"O,A+,A,B+,B,C,F,Ab"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4.9989318521683403E-2"/>
    <outlinePr summaryBelow="0" summaryRight="0"/>
  </sheetPr>
  <dimension ref="A1:I65"/>
  <sheetViews>
    <sheetView showGridLines="0" topLeftCell="A75" workbookViewId="0">
      <selection activeCell="D44" sqref="D44"/>
    </sheetView>
  </sheetViews>
  <sheetFormatPr defaultColWidth="12.67578125" defaultRowHeight="15.75" customHeight="1" x14ac:dyDescent="0.15"/>
  <cols>
    <col min="1" max="1" width="44.23046875" style="14" customWidth="1"/>
    <col min="2" max="2" width="17.6640625" style="14" customWidth="1"/>
    <col min="3" max="3" width="16.1796875" style="14" customWidth="1"/>
    <col min="4" max="4" width="12.67578125" style="14"/>
    <col min="5" max="5" width="42.61328125" style="14" customWidth="1"/>
    <col min="6" max="6" width="18.7421875" style="14" customWidth="1"/>
    <col min="7" max="7" width="15.23828125" style="14" customWidth="1"/>
    <col min="8" max="16384" width="12.67578125" style="14"/>
  </cols>
  <sheetData>
    <row r="1" spans="1:7" ht="12.75" x14ac:dyDescent="0.15">
      <c r="A1" s="32" t="s">
        <v>91</v>
      </c>
      <c r="B1" s="33"/>
      <c r="C1" s="34"/>
      <c r="E1" s="32" t="s">
        <v>92</v>
      </c>
      <c r="F1" s="33"/>
      <c r="G1" s="34"/>
    </row>
    <row r="2" spans="1:7" ht="12.75" x14ac:dyDescent="0.15">
      <c r="A2" s="15" t="s">
        <v>3</v>
      </c>
      <c r="B2" s="15" t="s">
        <v>4</v>
      </c>
      <c r="C2" s="15" t="s">
        <v>29</v>
      </c>
      <c r="E2" s="15" t="s">
        <v>53</v>
      </c>
      <c r="F2" s="15" t="s">
        <v>74</v>
      </c>
      <c r="G2" s="15" t="s">
        <v>5</v>
      </c>
    </row>
    <row r="3" spans="1:7" ht="12.75" x14ac:dyDescent="0.15">
      <c r="A3" s="1" t="s">
        <v>93</v>
      </c>
      <c r="B3" s="20"/>
      <c r="C3" s="1">
        <f t="shared" ref="C3:C4" si="0">IF(OR(B3="O",B3="A+",B3="A",B3="B+",B3="B",B3="C"),4,0)</f>
        <v>0</v>
      </c>
      <c r="E3" s="1" t="s">
        <v>94</v>
      </c>
      <c r="F3" s="20"/>
      <c r="G3" s="1">
        <f t="shared" ref="G3:G8" si="1">IF(OR(F3="O",F3="A+",F3="A",F3="B+",F3="B",F3="C"),3,0)</f>
        <v>0</v>
      </c>
    </row>
    <row r="4" spans="1:7" ht="12.75" x14ac:dyDescent="0.15">
      <c r="A4" s="1" t="s">
        <v>95</v>
      </c>
      <c r="B4" s="20"/>
      <c r="C4" s="1">
        <f t="shared" si="0"/>
        <v>0</v>
      </c>
      <c r="E4" s="1" t="s">
        <v>96</v>
      </c>
      <c r="F4" s="20"/>
      <c r="G4" s="1">
        <f t="shared" si="1"/>
        <v>0</v>
      </c>
    </row>
    <row r="5" spans="1:7" ht="12.75" x14ac:dyDescent="0.15">
      <c r="A5" s="1" t="s">
        <v>97</v>
      </c>
      <c r="B5" s="20"/>
      <c r="C5" s="1">
        <f>IF(OR(B5="O",B5="A+",B5="A",B5="B+",B5="B",B5="C"),3,0)</f>
        <v>0</v>
      </c>
      <c r="E5" s="1" t="s">
        <v>11</v>
      </c>
      <c r="F5" s="20"/>
      <c r="G5" s="1">
        <f t="shared" si="1"/>
        <v>0</v>
      </c>
    </row>
    <row r="6" spans="1:7" ht="12.75" x14ac:dyDescent="0.15">
      <c r="A6" s="1" t="s">
        <v>98</v>
      </c>
      <c r="B6" s="20"/>
      <c r="C6" s="1">
        <f>IF(OR(B6="O",B6="A+",B6="A",B6="B+",B6="B",B6="C"),2.5,0)</f>
        <v>0</v>
      </c>
      <c r="E6" s="1" t="s">
        <v>99</v>
      </c>
      <c r="F6" s="20"/>
      <c r="G6" s="1">
        <f t="shared" si="1"/>
        <v>0</v>
      </c>
    </row>
    <row r="7" spans="1:7" ht="12.75" x14ac:dyDescent="0.15">
      <c r="A7" s="1" t="s">
        <v>100</v>
      </c>
      <c r="B7" s="20"/>
      <c r="C7" s="1">
        <f>IF(OR(B7="O",B7="A+",B7="A",B7="B+",B7="B",B7="C"),2,0)</f>
        <v>0</v>
      </c>
      <c r="E7" s="1" t="s">
        <v>101</v>
      </c>
      <c r="F7" s="20"/>
      <c r="G7" s="1">
        <f t="shared" si="1"/>
        <v>0</v>
      </c>
    </row>
    <row r="8" spans="1:7" ht="12.75" x14ac:dyDescent="0.15">
      <c r="A8" s="1" t="s">
        <v>102</v>
      </c>
      <c r="B8" s="20"/>
      <c r="C8" s="1">
        <f>IF(OR(B8="O",B8="A+",B8="A",B8="B+",B8="B",B8="C"),1.5,0)</f>
        <v>0</v>
      </c>
      <c r="E8" s="1" t="s">
        <v>103</v>
      </c>
      <c r="F8" s="20"/>
      <c r="G8" s="1">
        <f t="shared" si="1"/>
        <v>0</v>
      </c>
    </row>
    <row r="9" spans="1:7" ht="12.75" x14ac:dyDescent="0.15">
      <c r="A9" s="1" t="s">
        <v>104</v>
      </c>
      <c r="B9" s="20"/>
      <c r="C9" s="1">
        <f t="shared" ref="C9:C10" si="2">IF(OR(B9="O",B9="A+",B9="A",B9="B+",B9="B",B9="C"),1,0)</f>
        <v>0</v>
      </c>
      <c r="E9" s="1" t="s">
        <v>105</v>
      </c>
      <c r="F9" s="20"/>
      <c r="G9" s="1">
        <f t="shared" ref="G9:G10" si="3">IF(OR(F9="O",F9="A+",F9="A",F9="B+",F9="B",F9="C"),1.5,0)</f>
        <v>0</v>
      </c>
    </row>
    <row r="10" spans="1:7" ht="12.75" x14ac:dyDescent="0.15">
      <c r="A10" s="1" t="s">
        <v>106</v>
      </c>
      <c r="B10" s="20"/>
      <c r="C10" s="1">
        <f t="shared" si="2"/>
        <v>0</v>
      </c>
      <c r="D10" s="18"/>
      <c r="E10" s="1" t="s">
        <v>107</v>
      </c>
      <c r="F10" s="20"/>
      <c r="G10" s="1">
        <f t="shared" si="3"/>
        <v>0</v>
      </c>
    </row>
    <row r="11" spans="1:7" ht="12.75" x14ac:dyDescent="0.15">
      <c r="A11" s="35"/>
      <c r="B11" s="33"/>
      <c r="C11" s="34"/>
      <c r="E11" s="1" t="s">
        <v>22</v>
      </c>
      <c r="F11" s="20"/>
      <c r="G11" s="1">
        <f>IF(OR(F11="O",F11="A+",F11="A",F11="B+",F11="B",F11="C"),1,0)</f>
        <v>0</v>
      </c>
    </row>
    <row r="12" spans="1:7" ht="12.75" x14ac:dyDescent="0.15">
      <c r="A12" s="36" t="s">
        <v>23</v>
      </c>
      <c r="B12" s="34"/>
      <c r="C12" s="1">
        <f>SUM(C3:C10)</f>
        <v>0</v>
      </c>
      <c r="E12" s="35"/>
      <c r="F12" s="33"/>
      <c r="G12" s="34"/>
    </row>
    <row r="13" spans="1:7" ht="12.75" x14ac:dyDescent="0.15">
      <c r="A13" s="36" t="s">
        <v>24</v>
      </c>
      <c r="B13" s="34"/>
      <c r="C13" s="4">
        <f>(IF(B3="O",10*C3,IF(B3="A+",9*C3,IF(B3="A",8*C3,IF(B3="B+",7*C3,IF(B3="B",6*C3,IF(B3="C",5*C3,IF(OR(B3="F",B3="Ab"),0,0)))))))+IF(B4="O",10*C4,IF(B4="A+",9*C4,IF(B4="A",8*C4,IF(B4="B+",7*C4,IF(B4="B",6*C4,IF(B4="C",5*C4,IF(OR(B4="F",B4="Ab"),0,0)))))))+IF(B5="O",10*C5,IF(B5="A+",9*C5,IF(B5="A",8*C5,IF(B5="B+",7*C5,IF(B5="B",6*C5,IF(B5="C",5*C5,IF(OR(B5="F",B5="Ab"),0,0)))))))+IF(B6="O",10*C6,IF(B6="A+",9*C6,IF(B6="A",8*C6,IF(B6="B+",7*C6,IF(B6="B",6*C6,IF(B6="C",5*C6,IF(OR(B6="F",B6="Ab"),0,0)))))))+IF(B7="O",10*C7,IF(B7="A+",9*C7,IF(B7="A",8*C7,IF(B7="B+",7*C7,IF(B7="B",6*C7,IF(B7="C",5*C7,IF(OR(B7="F",B7="Ab"),0,0)))))))+IF(B8="O",10*C8,IF(B8="A+",9*C8,IF(B8="A",8*C8,IF(B8="B+",7*C8,IF(B8="B",6*C8,IF(B8="C",5*C8,IF(OR(B8="F",B8="Ab"),0,0)))))))+IF(B9="O",10*C9,IF(B9="A+",9*C9,IF(B9="A",8*C9,IF(B9="B+",7*C9,IF(B9="B",6*C9,IF(B9="C",5*C9,IF(OR(B9="F",B9="Ab"),0,0)))))))+IF(B10="O",10*C10,IF(B10="A+",9*C10,IF(B10="A",8*C10,IF(B10="B+",7*C10,IF(B10="B",6*C10,IF(B10="C",5*C10,IF(OR(B10="F",B10="Ab"),0,0))))))))/19</f>
        <v>0</v>
      </c>
      <c r="E13" s="36" t="s">
        <v>25</v>
      </c>
      <c r="F13" s="34"/>
      <c r="G13" s="1">
        <f>SUM(G3:G11)</f>
        <v>0</v>
      </c>
    </row>
    <row r="14" spans="1:7" ht="12.75" x14ac:dyDescent="0.15">
      <c r="E14" s="36" t="s">
        <v>24</v>
      </c>
      <c r="F14" s="34"/>
      <c r="G14" s="4">
        <f>(IF(F3="O",10*G3,IF(F3="A+",9*G3,IF(F3="A",8*G3,IF(F3="B+",7*G3,IF(F3="B",6*G3,IF(F3="C",5*G3,IF(OR(F3="F",F3="Ab"),0,0)))))))+IF(F4="O",10*G4,IF(F4="A+",9*G4,IF(F4="A",8*G4,IF(F4="B+",7*G4,IF(F4="B",6*G4,IF(F4="C",5*G4,IF(OR(F4="F",F4="Ab"),0,0)))))))+IF(F5="O",10*G5,IF(F5="A+",9*G5,IF(F5="A",8*G5,IF(F5="B+",7*G5,IF(F5="B",6*G5,IF(F5="C",5*G5,IF(OR(F5="F",F5="Ab"),0,0)))))))+IF(F6="O",10*G6,IF(F6="A+",9*G6,IF(F6="A",8*G6,IF(F6="B+",7*G6,IF(F6="B",6*G6,IF(F6="C",5*G6,IF(OR(F6="F",F6="Ab"),0,0)))))))+IF(F7="O",10*G7,IF(F7="A+",9*G7,IF(F7="A",8*G7,IF(F7="B+",7*G7,IF(F7="B",6*G7,IF(F7="C",5*G7,IF(OR(F7="F",F7="Ab"),0,0)))))))+IF(F8="O",10*G8,IF(F8="A+",9*G8,IF(F8="A",8*G8,IF(F8="B+",7*G8,IF(F8="B",6*G8,IF(F8="C",5*G8,IF(OR(F8="F",F8="Ab"),0,0)))))))+IF(F9="O",10*G9,IF(F9="A+",9*G9,IF(F9="A",8*G9,IF(F9="B+",7*G9,IF(F9="B",6*G9,IF(F9="C",5*G9,IF(OR(F9="F",F9="Ab"),0,0)))))))+IF(F10="O",10*G10,IF(F10="A+",9*G10,IF(F10="A",8*G10,IF(F10="B+",7*G10,IF(F10="B",6*G10,IF(F10="C",5*G10,IF(OR(F10="F",F10="Ab"),0,0)))))))+IF(F11="O",10*G11,IF(F11="A+",9*G11,IF(F11="A",8*G11,IF(F11="B+",7*G11,IF(F11="B",6*G11,IF(F11="C",5*G11,IF(OR(F11="F",F11="Ab"),0,0))))))))/22</f>
        <v>0</v>
      </c>
    </row>
    <row r="16" spans="1:7" ht="12.75" x14ac:dyDescent="0.15">
      <c r="E16" s="32" t="s">
        <v>108</v>
      </c>
      <c r="F16" s="33"/>
      <c r="G16" s="34"/>
    </row>
    <row r="17" spans="1:7" ht="12.75" x14ac:dyDescent="0.15">
      <c r="A17" s="32" t="s">
        <v>109</v>
      </c>
      <c r="B17" s="33"/>
      <c r="C17" s="34"/>
      <c r="E17" s="15" t="s">
        <v>53</v>
      </c>
      <c r="F17" s="15" t="s">
        <v>74</v>
      </c>
      <c r="G17" s="15" t="s">
        <v>5</v>
      </c>
    </row>
    <row r="18" spans="1:7" ht="12.75" x14ac:dyDescent="0.15">
      <c r="A18" s="15" t="s">
        <v>3</v>
      </c>
      <c r="B18" s="15" t="s">
        <v>4</v>
      </c>
      <c r="C18" s="15" t="s">
        <v>29</v>
      </c>
      <c r="E18" s="1" t="s">
        <v>9</v>
      </c>
      <c r="F18" s="20"/>
      <c r="G18" s="1">
        <f t="shared" ref="G18:G20" si="4">IF(OR(F18="O",F18="A+",F18="A",F18="B+",F18="B",F18="C"),4,0)</f>
        <v>0</v>
      </c>
    </row>
    <row r="19" spans="1:7" ht="12.75" x14ac:dyDescent="0.15">
      <c r="A19" s="1" t="s">
        <v>110</v>
      </c>
      <c r="B19" s="20"/>
      <c r="C19" s="1">
        <f t="shared" ref="C19:C20" si="5">IF(OR(B19="O",B19="A+",B19="A",B19="B+",B19="B",B19="C"),4,0)</f>
        <v>0</v>
      </c>
      <c r="E19" s="1" t="s">
        <v>13</v>
      </c>
      <c r="F19" s="20"/>
      <c r="G19" s="1">
        <f t="shared" si="4"/>
        <v>0</v>
      </c>
    </row>
    <row r="20" spans="1:7" ht="12.75" x14ac:dyDescent="0.15">
      <c r="A20" s="1" t="s">
        <v>111</v>
      </c>
      <c r="B20" s="20"/>
      <c r="C20" s="1">
        <f t="shared" si="5"/>
        <v>0</v>
      </c>
      <c r="E20" s="1" t="s">
        <v>7</v>
      </c>
      <c r="F20" s="20"/>
      <c r="G20" s="1">
        <f t="shared" si="4"/>
        <v>0</v>
      </c>
    </row>
    <row r="21" spans="1:7" ht="12.75" x14ac:dyDescent="0.15">
      <c r="A21" s="1" t="s">
        <v>112</v>
      </c>
      <c r="B21" s="20"/>
      <c r="C21" s="1">
        <f>IF(OR(B20="O",B20="A+",B20="A",B20="B+",B20="B",B20="C"),4,0)</f>
        <v>0</v>
      </c>
      <c r="E21" s="1" t="s">
        <v>39</v>
      </c>
      <c r="F21" s="20"/>
      <c r="G21" s="1">
        <f t="shared" ref="G21:G22" si="6">IF(OR(F21="O",F21="A+",F21="A",F21="B+",F21="B",F21="C"),3,0)</f>
        <v>0</v>
      </c>
    </row>
    <row r="22" spans="1:7" ht="12.75" x14ac:dyDescent="0.15">
      <c r="A22" s="1" t="s">
        <v>113</v>
      </c>
      <c r="B22" s="20"/>
      <c r="C22" s="1">
        <f>IF(OR(B22="O",B22="A+",B22="A",B22="B+",B22="B",B22="C"),3,0)</f>
        <v>0</v>
      </c>
      <c r="E22" s="1" t="s">
        <v>114</v>
      </c>
      <c r="F22" s="20"/>
      <c r="G22" s="1">
        <f t="shared" si="6"/>
        <v>0</v>
      </c>
    </row>
    <row r="23" spans="1:7" ht="12.75" x14ac:dyDescent="0.15">
      <c r="A23" s="1" t="s">
        <v>115</v>
      </c>
      <c r="B23" s="20"/>
      <c r="C23" s="1">
        <f t="shared" ref="C23:C24" si="7">IF(OR(B23="O",B23="A+",B23="A",B23="B+",B23="B",B23="C"),1.5,0)</f>
        <v>0</v>
      </c>
      <c r="E23" s="1" t="s">
        <v>19</v>
      </c>
      <c r="F23" s="20"/>
      <c r="G23" s="1">
        <f t="shared" ref="G23:G24" si="8">IF(OR(F23="O",F23="A+",F23="A",F23="B+",F23="B",F23="C"),1.5,0)</f>
        <v>0</v>
      </c>
    </row>
    <row r="24" spans="1:7" ht="12.75" x14ac:dyDescent="0.15">
      <c r="A24" s="1" t="s">
        <v>116</v>
      </c>
      <c r="B24" s="20"/>
      <c r="C24" s="1">
        <f t="shared" si="7"/>
        <v>0</v>
      </c>
      <c r="E24" s="1" t="s">
        <v>117</v>
      </c>
      <c r="F24" s="20"/>
      <c r="G24" s="1">
        <f t="shared" si="8"/>
        <v>0</v>
      </c>
    </row>
    <row r="25" spans="1:7" ht="12.75" x14ac:dyDescent="0.15">
      <c r="A25" s="35"/>
      <c r="B25" s="33"/>
      <c r="C25" s="34"/>
      <c r="E25" s="1" t="s">
        <v>118</v>
      </c>
      <c r="F25" s="20"/>
      <c r="G25" s="1">
        <f>IF(OR(F25="O",F25="A+",F25="A",F25="B+",F25="B",F25="C"),1,0)</f>
        <v>0</v>
      </c>
    </row>
    <row r="26" spans="1:7" ht="12.75" x14ac:dyDescent="0.15">
      <c r="A26" s="36" t="s">
        <v>47</v>
      </c>
      <c r="B26" s="34"/>
      <c r="C26" s="1">
        <f>SUM(C19:C24)</f>
        <v>0</v>
      </c>
      <c r="E26" s="35"/>
      <c r="F26" s="33"/>
      <c r="G26" s="34"/>
    </row>
    <row r="27" spans="1:7" ht="12.75" x14ac:dyDescent="0.15">
      <c r="A27" s="36" t="s">
        <v>24</v>
      </c>
      <c r="B27" s="34"/>
      <c r="C27" s="4">
        <f>(IF(B19="O",10*C19,IF(B19="A+",9*C19,IF(B19="A",8*C19,IF(B19="B+",7*C19,IF(B19="B",6*C19,IF(B19="C",5*C19,IF(OR(B19="F",B19="Ab"),0,0)))))))+IF(B20="O",10*C20,IF(B20="A+",9*C20,IF(B20="A",8*C20,IF(B20="B+",7*C20,IF(B20="B",6*C20,IF(B20="C",5*C20,IF(OR(B20="F",B20="Ab"),0,0)))))))+IF(B21="O",10*C21,IF(B21="A+",9*C21,IF(B21="A",8*C21,IF(B21="B+",7*C21,IF(B21="B",6*C21,IF(B21="C",5*C21,IF(OR(B21="F",B21="Ab"),0,0)))))))+IF(B22="O",10*C22,IF(B22="A+",9*C22,IF(B22="A",8*C22,IF(B22="B+",7*C22,IF(B22="B",6*C22,IF(B22="C",5*C22,IF(OR(B22="F",B22="Ab"),0,0)))))))+IF(B23="O",10*C23,IF(B23="A+",9*C23,IF(B23="A",8*C23,IF(B23="B+",7*C23,IF(B23="B",6*C23,IF(B23="C",5*C23,IF(OR(B23="F",B23="Ab"),0,0)))))))+IF(B24="O",10*C24,IF(B24="A+",9*C24,IF(B24="A",8*C24,IF(B24="B+",7*C24,IF(B24="B",6*C24,IF(B24="C",5*C24,IF(OR(B24="F",B24="Ab"),0,0))))))))/18</f>
        <v>0</v>
      </c>
      <c r="E27" s="36" t="s">
        <v>119</v>
      </c>
      <c r="F27" s="34"/>
      <c r="G27" s="1">
        <f>SUM(G18:G25)</f>
        <v>0</v>
      </c>
    </row>
    <row r="28" spans="1:7" ht="12.75" x14ac:dyDescent="0.15">
      <c r="E28" s="36" t="s">
        <v>24</v>
      </c>
      <c r="F28" s="34"/>
      <c r="G28" s="4">
        <f>(IF(F18="O",10*G18,IF(F18="A+",9*G18,IF(F18="A",8*G18,IF(F18="B+",7*G18,IF(F18="B",6*G18,IF(F18="C",5*G18,IF(OR(F18="F",F18="Ab"),0,0)))))))+IF(F19="O",10*G19,IF(F19="A+",9*G19,IF(F19="A",8*G19,IF(F19="B+",7*G19,IF(F19="B",6*G19,IF(F19="C",5*G19,IF(OR(F19="F",F19="Ab"),0,0)))))))+IF(F20="O",10*G20,IF(F20="A+",9*G20,IF(F20="A",8*G20,IF(F20="B+",7*G20,IF(F20="B",6*G20,IF(F20="C",5*G20,IF(OR(F20="F",F20="Ab"),0,0)))))))+IF(F21="O",10*G21,IF(F21="A+",9*G21,IF(F21="A",8*G21,IF(F21="B+",7*G21,IF(F21="B",6*G21,IF(F21="C",5*G21,IF(OR(F21="F",F21="Ab"),0,0)))))))+IF(F22="O",10*G22,IF(F22="A+",9*G22,IF(F22="A",8*G22,IF(F22="B+",7*G22,IF(F22="B",6*G22,IF(F22="C",5*G22,IF(OR(F22="F",F22="Ab"),0,0)))))))+IF(F23="O",10*G23,IF(F23="A+",9*G23,IF(F23="A",8*G23,IF(F23="B+",7*G23,IF(F23="B",6*G23,IF(F23="C",5*G23,IF(OR(F23="F",F23="Ab"),0,0)))))))+IF(F24="O",10*G24,IF(F24="A+",9*G24,IF(F24="A",8*G24,IF(F24="B+",7*G24,IF(F24="B",6*G24,IF(F24="C",5*G24,IF(OR(F24="F",F24="Ab"),0,0)))))))+IF(F25="O",10*G25,IF(F25="A+",9*G25,IF(F25="A",8*G25,IF(F25="B+",7*G25,IF(F25="B",6*G25,IF(F25="C",5*G25,IF(OR(F25="F",F25="Ab"),0,0))))))))/22</f>
        <v>0</v>
      </c>
    </row>
    <row r="29" spans="1:7" ht="12.75" x14ac:dyDescent="0.15">
      <c r="A29" s="32" t="s">
        <v>120</v>
      </c>
      <c r="B29" s="33"/>
      <c r="C29" s="34"/>
    </row>
    <row r="30" spans="1:7" ht="12.75" x14ac:dyDescent="0.15">
      <c r="A30" s="15" t="s">
        <v>53</v>
      </c>
      <c r="B30" s="15" t="s">
        <v>74</v>
      </c>
      <c r="C30" s="15" t="s">
        <v>5</v>
      </c>
      <c r="E30" s="32" t="s">
        <v>121</v>
      </c>
      <c r="F30" s="33"/>
      <c r="G30" s="34"/>
    </row>
    <row r="31" spans="1:7" ht="12.75" x14ac:dyDescent="0.15">
      <c r="A31" s="1" t="s">
        <v>122</v>
      </c>
      <c r="B31" s="20"/>
      <c r="C31" s="1">
        <f>IF(OR(B31="O",B31="A+",B31="A",B31="B+",B31="B",B31="C"),3,0)</f>
        <v>0</v>
      </c>
      <c r="E31" s="15" t="s">
        <v>53</v>
      </c>
      <c r="F31" s="15" t="s">
        <v>74</v>
      </c>
      <c r="G31" s="15" t="s">
        <v>5</v>
      </c>
    </row>
    <row r="32" spans="1:7" ht="12.75" x14ac:dyDescent="0.15">
      <c r="A32" s="1" t="s">
        <v>123</v>
      </c>
      <c r="B32" s="20"/>
      <c r="C32" s="1">
        <f t="shared" ref="C32:C33" si="9">IF(OR(B32="O",B32="A+",B32="A",B32="B+",B32="B",B32="C"),4,0)</f>
        <v>0</v>
      </c>
      <c r="E32" s="1" t="s">
        <v>124</v>
      </c>
      <c r="F32" s="20"/>
      <c r="G32" s="1">
        <f>IF(OR(F32="O",F32="A+",F32="A",F32="B+",F32="B",F32="C"),3,0)</f>
        <v>0</v>
      </c>
    </row>
    <row r="33" spans="1:9" ht="12.75" x14ac:dyDescent="0.15">
      <c r="A33" s="1" t="s">
        <v>125</v>
      </c>
      <c r="B33" s="20"/>
      <c r="C33" s="1">
        <f t="shared" si="9"/>
        <v>0</v>
      </c>
      <c r="E33" s="1" t="s">
        <v>126</v>
      </c>
      <c r="F33" s="20"/>
      <c r="G33" s="1">
        <f>IF(OR(F33="O",F33="A+",F33="A",F33="B+",F33="B",F33="C"),2,0)</f>
        <v>0</v>
      </c>
    </row>
    <row r="34" spans="1:9" ht="12.75" x14ac:dyDescent="0.15">
      <c r="A34" s="1" t="s">
        <v>127</v>
      </c>
      <c r="B34" s="20"/>
      <c r="C34" s="1">
        <f>IF(OR(B34="O",B34="A+",B34="A",B34="B+",B34="B",B34="C"),3,0)</f>
        <v>0</v>
      </c>
      <c r="E34" s="1" t="s">
        <v>128</v>
      </c>
      <c r="F34" s="20"/>
      <c r="G34" s="1">
        <f t="shared" ref="G34:G36" si="10">IF(OR(F34="O",F34="A+",F34="A",F34="B+",F34="B",F34="C"),3,0)</f>
        <v>0</v>
      </c>
    </row>
    <row r="35" spans="1:9" ht="12.75" x14ac:dyDescent="0.15">
      <c r="A35" s="1" t="s">
        <v>129</v>
      </c>
      <c r="B35" s="20"/>
      <c r="C35" s="1">
        <f>IF(OR(B35="O",B35="A+",B35="A",B35="B+",B35="B",B35="C"),2,0)</f>
        <v>0</v>
      </c>
      <c r="E35" s="1" t="s">
        <v>130</v>
      </c>
      <c r="F35" s="20"/>
      <c r="G35" s="1">
        <f t="shared" si="10"/>
        <v>0</v>
      </c>
    </row>
    <row r="36" spans="1:9" ht="12.75" x14ac:dyDescent="0.15">
      <c r="A36" s="1" t="s">
        <v>131</v>
      </c>
      <c r="B36" s="20"/>
      <c r="C36" s="1">
        <f>IF(OR(B36="O",B36="A+",B36="A",B36="B+",B36="B",B36="C"),1,0)</f>
        <v>0</v>
      </c>
      <c r="E36" s="1" t="s">
        <v>63</v>
      </c>
      <c r="F36" s="20"/>
      <c r="G36" s="1">
        <f t="shared" si="10"/>
        <v>0</v>
      </c>
    </row>
    <row r="37" spans="1:9" ht="12.75" x14ac:dyDescent="0.15">
      <c r="A37" s="1" t="s">
        <v>132</v>
      </c>
      <c r="B37" s="20"/>
      <c r="C37" s="1">
        <f t="shared" ref="C37:C38" si="11">IF(OR(B37="O",B37="A+",B37="A",B37="B+",B37="B",B37="C"),1.5,0)</f>
        <v>0</v>
      </c>
      <c r="E37" s="1" t="s">
        <v>133</v>
      </c>
      <c r="F37" s="20"/>
      <c r="G37" s="1">
        <f>IF(OR(F37="O",F37="A+",F37="A",F37="B+",F37="B",F37="C"),1,0)</f>
        <v>0</v>
      </c>
    </row>
    <row r="38" spans="1:9" ht="12.75" x14ac:dyDescent="0.15">
      <c r="A38" s="1" t="s">
        <v>134</v>
      </c>
      <c r="B38" s="20"/>
      <c r="C38" s="1">
        <f t="shared" si="11"/>
        <v>0</v>
      </c>
      <c r="E38" s="1" t="s">
        <v>135</v>
      </c>
      <c r="F38" s="20"/>
      <c r="G38" s="1">
        <f>IF(OR(F38="O",F38="A+",F38="A",F38="B+",F38="B",F38="C"),2,0)</f>
        <v>0</v>
      </c>
    </row>
    <row r="39" spans="1:9" ht="12.75" x14ac:dyDescent="0.15">
      <c r="A39" s="1" t="s">
        <v>136</v>
      </c>
      <c r="B39" s="20"/>
      <c r="C39" s="1">
        <f>IF(OR(B39="O",B39="A+",B39="A",B39="B+",B39="B",B39="C"),1,0)</f>
        <v>0</v>
      </c>
      <c r="E39" s="1" t="s">
        <v>69</v>
      </c>
      <c r="F39" s="20"/>
      <c r="G39" s="1">
        <f>IF(OR(F39="O",F39="A+",F39="A",F39="B+",F39="B",F39="C"),1,0)</f>
        <v>0</v>
      </c>
    </row>
    <row r="40" spans="1:9" ht="12.75" x14ac:dyDescent="0.15">
      <c r="A40" s="35"/>
      <c r="B40" s="33"/>
      <c r="C40" s="34"/>
      <c r="E40" s="1" t="s">
        <v>70</v>
      </c>
      <c r="F40" s="20"/>
      <c r="G40" s="1">
        <f>IF(OR(F40="O",F40="A+",F40="A",F40="B+",F40="B",F40="C"),3,0)</f>
        <v>0</v>
      </c>
    </row>
    <row r="41" spans="1:9" ht="12.75" x14ac:dyDescent="0.15">
      <c r="A41" s="36" t="s">
        <v>137</v>
      </c>
      <c r="B41" s="34"/>
      <c r="C41" s="1">
        <f>SUM(C31:C39)</f>
        <v>0</v>
      </c>
      <c r="E41" s="35"/>
      <c r="F41" s="33"/>
      <c r="G41" s="34"/>
    </row>
    <row r="42" spans="1:9" ht="12.75" x14ac:dyDescent="0.15">
      <c r="A42" s="36" t="s">
        <v>24</v>
      </c>
      <c r="B42" s="34"/>
      <c r="C42" s="4">
        <f>(IF(B31="O",10*C31,IF(B31="A+",9*C31,IF(B31="A",8*C31,IF(B31="B+",7*C31,IF(B31="B",6*C31,IF(B31="C",5*C31,IF(OR(B31="F",B31="Ab"),0,0)))))))+IF(B32="O",10*C32,IF(B32="A+",9*C32,IF(B32="A",8*C32,IF(B32="B+",7*C32,IF(B32="B",6*C32,IF(B32="C",5*C32,IF(OR(B32="F",B32="Ab"),0,0)))))))+IF(B33="O",10*C33,IF(B33="A+",9*C33,IF(B33="A",8*C33,IF(B33="B+",7*C33,IF(B33="B",6*C33,IF(B33="C",5*C33,IF(OR(B33="F",B33="Ab"),0,0)))))))+IF(B34="O",10*C34,IF(B34="A+",9*C34,IF(B34="A",8*C34,IF(B34="B+",7*C34,IF(B34="B",6*C34,IF(B34="C",5*C34,IF(OR(B34="F",B34="Ab"),0,0)))))))+IF(B35="O",10*C35,IF(B35="A+",9*C35,IF(B35="A",8*C35,IF(B35="B+",7*C35,IF(B35="B",6*C35,IF(B35="C",5*C35,IF(OR(B35="F",B35="Ab"),0,0)))))))+IF(B36="O",10*C36,IF(B36="A+",9*C36,IF(B36="A",8*C36,IF(B36="B+",7*C36,IF(B36="B",6*C36,IF(B36="C",5*C36,IF(OR(B36="F",B36="Ab"),0,0)))))))+IF(B37="O",10*C37,IF(B37="A+",9*C37,IF(B37="A",8*C37,IF(B37="B+",7*C37,IF(B37="B",6*C37,IF(B37="C",5*C37,IF(OR(B37="F",B37="Ab"),0,0)))))))+IF(B38="O",10*C38,IF(B38="A+",9*C38,IF(B38="A",8*C38,IF(B38="B+",7*C38,IF(B38="B",6*C38,IF(B38="C",5*C38,IF(OR(B38="F",B38="Ab"),0,0)))))))+IF(B39="O",10*C39,IF(B39="A+",9*C39,IF(B39="A",8*C39,IF(B39="B+",7*C39,IF(B39="B",6*C39,IF(B39="C",5*C39,IF(OR(B39="F",B39="Ab"),0,0))))))))/21</f>
        <v>0</v>
      </c>
      <c r="E42" s="36" t="s">
        <v>138</v>
      </c>
      <c r="F42" s="34"/>
      <c r="G42" s="1">
        <f>SUM(G32:G40)</f>
        <v>0</v>
      </c>
    </row>
    <row r="43" spans="1:9" ht="12.75" x14ac:dyDescent="0.15">
      <c r="E43" s="36" t="s">
        <v>24</v>
      </c>
      <c r="F43" s="34"/>
      <c r="G43" s="4">
        <f>(IF(F32="O",10*G32,IF(F32="A+",9*G32,IF(F32="A",8*G32,IF(F32="B+",7*G32,IF(F32="B",6*G32,IF(F32="C",5*G32,IF(OR(F32="F",F32="Ab"),0,0)))))))+IF(F33="O",10*G33,IF(F33="A+",9*G33,IF(F33="A",8*G33,IF(F33="B+",7*G33,IF(F33="B",6*G33,IF(F33="C",5*G33,IF(OR(F33="F",F33="Ab"),0,0)))))))+IF(F34="O",10*G34,IF(F34="A+",9*G34,IF(F34="A",8*G34,IF(F34="B+",7*G34,IF(F34="B",6*G34,IF(F34="C",5*G34,IF(OR(F34="F",F34="Ab"),0,0)))))))+IF(F35="O",10*G35,IF(F35="A+",9*G35,IF(F35="A",8*G35,IF(F35="B+",7*G35,IF(F35="B",6*G35,IF(F35="C",5*G35,IF(OR(F35="F",F35="Ab"),0,0)))))))+IF(F36="O",10*G36,IF(F36="A+",9*G36,IF(F36="A",8*G36,IF(F36="B+",7*G36,IF(F36="B",6*G36,IF(F36="C",5*G36,IF(OR(F36="F",F36="Ab"),0,0)))))))+IF(F37="O",10*G37,IF(F37="A+",9*G37,IF(F37="A",8*G37,IF(F37="B+",7*G37,IF(F37="B",6*G37,IF(F37="C",5*G37,IF(OR(F37="F",F37="Ab"),0,0)))))))+IF(F38="O",10*G38,IF(F38="A+",9*G38,IF(F38="A",8*G38,IF(F38="B+",7*G38,IF(F38="B",6*G38,IF(F38="C",5*G38,IF(OR(F38="F",F38="Ab"),0,0)))))))+IF(F39="O",10*G39,IF(F39="A+",9*G39,IF(F39="A",8*G39,IF(F39="B+",7*G39,IF(F39="B",6*G39,IF(F39="C",5*G39,IF(OR(F39="F",F39="Ab"),0,0)))))))+IF(F40="O",10*G40,IF(F40="A+",9*G40,IF(F40="A",8*G40,IF(F40="B+",7*G40,IF(F40="B",6*G40,IF(F40="C",5*G40,IF(OR(F40="F",F40="Ab"),0,0))))))))/21</f>
        <v>0</v>
      </c>
    </row>
    <row r="44" spans="1:9" ht="15.75" customHeight="1" x14ac:dyDescent="0.15">
      <c r="I44" s="18"/>
    </row>
    <row r="45" spans="1:9" ht="12.75" x14ac:dyDescent="0.15">
      <c r="A45" s="32" t="s">
        <v>139</v>
      </c>
      <c r="B45" s="33"/>
      <c r="C45" s="34"/>
      <c r="E45" s="32" t="s">
        <v>140</v>
      </c>
      <c r="F45" s="33"/>
      <c r="G45" s="34"/>
    </row>
    <row r="46" spans="1:9" ht="12.75" x14ac:dyDescent="0.15">
      <c r="A46" s="15" t="s">
        <v>53</v>
      </c>
      <c r="B46" s="15" t="s">
        <v>74</v>
      </c>
      <c r="C46" s="15" t="s">
        <v>5</v>
      </c>
      <c r="E46" s="15" t="s">
        <v>53</v>
      </c>
      <c r="F46" s="15" t="s">
        <v>4</v>
      </c>
      <c r="G46" s="15" t="s">
        <v>5</v>
      </c>
    </row>
    <row r="47" spans="1:9" ht="12.75" x14ac:dyDescent="0.15">
      <c r="A47" s="1" t="s">
        <v>141</v>
      </c>
      <c r="B47" s="20"/>
      <c r="C47" s="1">
        <f t="shared" ref="C47:C49" si="12">IF(OR(B47="O",B47="A+",B47="A",B47="B+",B47="B",B47="C"),3,0)</f>
        <v>0</v>
      </c>
      <c r="E47" s="1" t="s">
        <v>78</v>
      </c>
      <c r="F47" s="20"/>
      <c r="G47" s="1">
        <f t="shared" ref="G47:G49" si="13">IF(OR(F47="O",F47="A+",F47="A",F47="B+",F47="B",F47="C"),3,0)</f>
        <v>0</v>
      </c>
    </row>
    <row r="48" spans="1:9" ht="12.75" x14ac:dyDescent="0.15">
      <c r="A48" s="1" t="s">
        <v>142</v>
      </c>
      <c r="B48" s="20"/>
      <c r="C48" s="1">
        <f t="shared" si="12"/>
        <v>0</v>
      </c>
      <c r="E48" s="1" t="s">
        <v>80</v>
      </c>
      <c r="F48" s="20"/>
      <c r="G48" s="1">
        <f t="shared" si="13"/>
        <v>0</v>
      </c>
    </row>
    <row r="49" spans="1:7" ht="12.75" x14ac:dyDescent="0.15">
      <c r="A49" s="1" t="s">
        <v>143</v>
      </c>
      <c r="B49" s="20"/>
      <c r="C49" s="1">
        <f t="shared" si="12"/>
        <v>0</v>
      </c>
      <c r="E49" s="1" t="s">
        <v>82</v>
      </c>
      <c r="F49" s="20"/>
      <c r="G49" s="1">
        <f t="shared" si="13"/>
        <v>0</v>
      </c>
    </row>
    <row r="50" spans="1:7" ht="12.75" x14ac:dyDescent="0.15">
      <c r="A50" s="1" t="s">
        <v>144</v>
      </c>
      <c r="B50" s="20"/>
      <c r="C50" s="1">
        <f t="shared" ref="C50:C51" si="14">IF(OR(B50="O",B50="A+",B50="A",B50="B+",B50="B",B50="C"),4,0)</f>
        <v>0</v>
      </c>
      <c r="E50" s="1" t="s">
        <v>84</v>
      </c>
      <c r="F50" s="20"/>
      <c r="G50" s="1">
        <f>IF(OR(F50="O",F50="A+",F50="A",F50="B+",F50="B",F50="C"),7,0)</f>
        <v>0</v>
      </c>
    </row>
    <row r="51" spans="1:7" ht="12.75" x14ac:dyDescent="0.15">
      <c r="A51" s="1" t="s">
        <v>145</v>
      </c>
      <c r="B51" s="20"/>
      <c r="C51" s="1">
        <f t="shared" si="14"/>
        <v>0</v>
      </c>
      <c r="E51" s="35"/>
      <c r="F51" s="33"/>
      <c r="G51" s="34"/>
    </row>
    <row r="52" spans="1:7" ht="12.75" x14ac:dyDescent="0.15">
      <c r="A52" s="1" t="s">
        <v>146</v>
      </c>
      <c r="B52" s="20"/>
      <c r="C52" s="1">
        <f t="shared" ref="C52:C53" si="15">IF(OR(B52="O",B52="A+",B52="A",B52="B+",B52="B",B52="C"),1.5,0)</f>
        <v>0</v>
      </c>
      <c r="E52" s="36" t="s">
        <v>87</v>
      </c>
      <c r="F52" s="34"/>
      <c r="G52" s="1">
        <f>SUM(G47:G50)</f>
        <v>0</v>
      </c>
    </row>
    <row r="53" spans="1:7" ht="12.75" x14ac:dyDescent="0.15">
      <c r="A53" s="1" t="s">
        <v>147</v>
      </c>
      <c r="B53" s="20"/>
      <c r="C53" s="1">
        <f t="shared" si="15"/>
        <v>0</v>
      </c>
      <c r="E53" s="36" t="s">
        <v>26</v>
      </c>
      <c r="F53" s="34"/>
      <c r="G53" s="4">
        <f>(IF(F47="O",10*G47,IF(F47="A+",9*G47,IF(F47="A",8*G47,IF(F47="B+",7*G47,IF(F47="B",6*G47,IF(F47="C",5*G47,IF(OR(F47="F",F47="Ab"),0,0)))))))+IF(F48="O",10*G48,IF(F48="A+",9*G48,IF(F48="A",8*G48,IF(F48="B+",7*G48,IF(F48="B",6*G48,IF(F48="C",5*G48,IF(OR(F48="F",F48="Ab"),0,0)))))))+IF(F49="O",10*G49,IF(F49="A+",9*G49,IF(F49="A",8*G49,IF(F49="B+",7*G49,IF(F49="B",6*G49,IF(F49="C",5*G49,IF(OR(F49="F",F49="Ab"),0,0)))))))+IF(F50="O",10*G50,IF(F50="A+",9*G50,IF(F50="A",8*G50,IF(F50="B+",7*G50,IF(F50="B",6*G50,IF(F50="C",5*G50,IF(OR(F50="F",F50="Ab"),0,0))))))))/16</f>
        <v>0</v>
      </c>
    </row>
    <row r="54" spans="1:7" ht="12.75" x14ac:dyDescent="0.15">
      <c r="A54" s="1" t="s">
        <v>148</v>
      </c>
      <c r="B54" s="20"/>
      <c r="C54" s="1">
        <f>IF(OR(B54="O",B54="A+",B54="A",B54="B+",B54="B",B54="C"),1,0)</f>
        <v>0</v>
      </c>
    </row>
    <row r="55" spans="1:7" ht="12.75" x14ac:dyDescent="0.15">
      <c r="A55" s="35"/>
      <c r="B55" s="33"/>
      <c r="C55" s="34"/>
    </row>
    <row r="56" spans="1:7" ht="12.75" x14ac:dyDescent="0.15">
      <c r="A56" s="36" t="s">
        <v>149</v>
      </c>
      <c r="B56" s="34"/>
      <c r="C56" s="1">
        <f>SUM(C47:C54)</f>
        <v>0</v>
      </c>
    </row>
    <row r="57" spans="1:7" ht="12.75" x14ac:dyDescent="0.15">
      <c r="A57" s="36" t="s">
        <v>24</v>
      </c>
      <c r="B57" s="34"/>
      <c r="C57" s="4">
        <f>(IF(B47="O",10*C47,IF(B47="A+",9*C47,IF(B47="A",8*C47,IF(B47="B+",7*C47,IF(B47="B",6*C47,IF(B47="C",5*C47,IF(OR(B47="F",B47="Ab"),0,0)))))))+IF(B48="O",10*C48,IF(B48="A+",9*C48,IF(B48="A",8*C48,IF(B48="B+",7*C48,IF(B48="B",6*C48,IF(B48="C",5*C48,IF(OR(B48="F",B48="Ab"),0,0)))))))+IF(B49="O",10*C49,IF(B49="A+",9*C49,IF(B49="A",8*C49,IF(B49="B+",7*C49,IF(B49="B",6*C49,IF(B49="C",5*C49,IF(OR(B49="F",B49="Ab"),0,0)))))))+IF(B50="O",10*C50,IF(B50="A+",9*C50,IF(B50="A",8*C50,IF(B50="B+",7*C50,IF(B50="B",6*C50,IF(B50="C",5*C50,IF(OR(B50="F",B50="Ab"),0,0)))))))+IF(B51="O",10*C51,IF(B51="A+",9*C51,IF(B51="A",8*C51,IF(B51="B+",7*C51,IF(B51="B",6*C51,IF(B51="C",5*C51,IF(OR(B51="F",B51="Ab"),0,0)))))))+IF(B52="O",10*C52,IF(B52="A+",9*C52,IF(B52="A",8*C52,IF(B52="B+",7*C52,IF(B52="B",6*C52,IF(B52="C",5*C52,IF(OR(B52="F",B52="Ab"),0,0)))))))+IF(B53="O",10*C53,IF(B53="A+",9*C53,IF(B53="A",8*C53,IF(B53="B+",7*C53,IF(B53="B",6*C53,IF(B53="C",5*C53,IF(OR(B53="F",B53="Ab"),0,0)))))))+IF(B54="O",10*C54,IF(B54="A+",9*C54,IF(B54="A",8*C54,IF(B54="B+",7*C54,IF(B54="B",6*C54,IF(B54="C",5*C54,IF(OR(B54="F",B54="Ab"),0,0))))))))/21</f>
        <v>0</v>
      </c>
    </row>
    <row r="60" spans="1:7" ht="12.75" x14ac:dyDescent="0.15">
      <c r="C60" s="30"/>
      <c r="D60" s="30"/>
      <c r="E60" s="31"/>
      <c r="F60" s="31"/>
      <c r="G60" s="30"/>
    </row>
    <row r="61" spans="1:7" ht="12.75" x14ac:dyDescent="0.15">
      <c r="C61" s="31"/>
      <c r="D61" s="37"/>
      <c r="E61" s="12" t="str">
        <f>_xlfn.CONCAT("TOTAL CGPA=",(IF(AND(C13&lt;&gt;0,C27=0,C42=0,C57=0,G14=0,G28=0,G43=0,G53=0),C13,IF(AND(C13&lt;&gt;0,C27&lt;&gt;0,C42=0,C57=0,G14=0,G28=0,G43=0,G53=0),((C13+C27)/2),IF(AND(C13&lt;&gt;0,C27&lt;&gt;0,C42&lt;&gt;0,C57=0,G14=0,G28=0,G43=0,G53=0),((C13+C27+C42)/3),IF(AND(C13&lt;&gt;0,C27&lt;&gt;0,C42&lt;&gt;0,C57&lt;&gt;0,G14=0,G28=0,G43=0,G53=0),((C13+C27+C42+C57)/4),IF(AND(C13&lt;&gt;0,C27&lt;&gt;0,C42&lt;&gt;0,C57&lt;&gt;0,G14&lt;&gt;0,G28=0,G43=0,G53=0),((C13+C27+C42+C57+G14)/5),IF(AND(C13&lt;&gt;0,C27&lt;&gt;0,C42&lt;&gt;0,C57&lt;&gt;0,G14&lt;&gt;0,G28&lt;&gt;0,G43=0,G53=0),((C13+C27+C42+C57+G14+G28)/6),IF(AND(C13&lt;&gt;0,C27&lt;&gt;0,C42&lt;&gt;0,C57&lt;&gt;0,G14&lt;&gt;0,G28&lt;&gt;0,G43&lt;&gt;0,G53=0),((C13+C27+C42+C57+G14+G28+G43)/7),IF(AND(C13&lt;&gt;0,C27&lt;&gt;0,C42&lt;&gt;0,C57&lt;&gt;0,G14&lt;&gt;0,G28&lt;&gt;0,G43&lt;&gt;0,G53&lt;&gt;0),((C13+C27+C42+C57+G14+G28+G43+G53)/8),IF(AND(C13=0,C27=0,C42&lt;&gt;0,C57=0,G14=0,G28=0,G43=0,G53=0),C42,IF(AND(C13=0,C27=0,C42&lt;&gt;0,C57&lt;&gt;0,G14=0,G28=0,G43=0,G53=0),((C42+C57)/2),IF(AND(C13=0,C27=0,C42&lt;&gt;0,C57&lt;&gt;0,G14&lt;&gt;0,G28=0,G43=0,G53=0),((C42+C57+G14)/3),IF(AND(C13=0,C27=0,C42&lt;&gt;0,C57&lt;&gt;0,G14&lt;&gt;0,G28&lt;&gt;0,G43=0,G53=0),((C42+C57+G14+G28)/4),IF(AND(C13=0,C27=0,C42&lt;&gt;0,C57&lt;&gt;0,G14&lt;&gt;0,G28&lt;&gt;0,G43&lt;&gt;0,G53=0),((C42+C57+G14+G28+G43)/5),IF(AND(C13=0,C27=0,C42&lt;&gt;0,C57&lt;&gt;0,G14&lt;&gt;0,G28&lt;&gt;0,G43&lt;&gt;0,G53&lt;&gt;0),((C42+C57+G14+G28+G43+G53)/6),0))))))))))))))))</f>
        <v>TOTAL CGPA=0</v>
      </c>
      <c r="F61" s="37"/>
      <c r="G61" s="31"/>
    </row>
    <row r="62" spans="1:7" ht="12.75" x14ac:dyDescent="0.15">
      <c r="C62" s="31"/>
      <c r="D62" s="31"/>
      <c r="E62" s="13" t="str">
        <f>CONCATENATE("YOU GOT ",(SUM(C12,C26,C41,C56,G13,G27,G42,G52))," OUT OF ",(IF(AND(C12&lt;&gt;0,C26=0,C41=0,C56=0,G13=0,G27=0,G42=0,G52=0),19,IF(AND(C12&lt;&gt;0,C26&lt;&gt;0,C41=0,C56=0,G13=0,G27=0,G42=0,G52=0),37,IF(AND(C12&lt;&gt;0,C26&lt;&gt;0,C41&lt;&gt;0,C56=0,G13=0,G27=0,G42=0,G52=0),58,IF(AND(C12&lt;&gt;0,C26&lt;&gt;0,C41&lt;&gt;0,C56&lt;&gt;0,G13=0,G27=0,G42=0,G52=0),79,IF(AND(C12&lt;&gt;0,C26&lt;&gt;0,C41&lt;&gt;0,C56&lt;&gt;0,G13&lt;&gt;0,G27=0,G42=0,G52=0),101,IF(AND(C12&lt;&gt;0,C26&lt;&gt;0,C41&lt;&gt;0,C56&lt;&gt;0,G13&lt;&gt;0,G27&lt;&gt;0,G42=0,G52=0),123,IF(AND(C12&lt;&gt;0,C26&lt;&gt;0,C41&lt;&gt;0,C56&lt;&gt;0,G13&lt;&gt;0,G27&lt;&gt;0,G42&lt;&gt;0,G52=0),144,IF(AND(C12&lt;&gt;0,C26&lt;&gt;0,C41&lt;&gt;0,C56&lt;&gt;0,G13&lt;&gt;0,G27&lt;&gt;0,G42&lt;&gt;0,G52&lt;&gt;0),160,IF(AND(C12=0,C26=0,C41&lt;&gt;0,C56=0,G13=0,G27=0,G42=0,G52=0),21,IF(AND(C12=0,C26=0,C41&lt;&gt;0,C56&lt;&gt;0,G13=0,G27=0,G42=0,G52=0),42,IF(AND(C12=0,C26=0,C41&lt;&gt;0,C56&lt;&gt;0,G13&lt;&gt;0,G27=0,G42=0,G52=0),64,IF(AND(C12=0,C26=0,C41&lt;&gt;0,C56&lt;&gt;0,G13&lt;&gt;0,G27&lt;&gt;0,G42=0,G52=0),86,IF(AND(C12=0,C26=0,C41&lt;&gt;0,C56&lt;&gt;0,G13&lt;&gt;0,G27&lt;&gt;0,G42&lt;&gt;0,G52=0),107,IF(AND(C12=0,C26=0,C41&lt;&gt;0,C56&lt;&gt;0,G13&lt;&gt;0,G27&lt;&gt;0,G42&lt;&gt;0,G52&lt;&gt;0),123,0)))))))))))))))," CREDITS")</f>
        <v>YOU GOT 0 OUT OF 0 CREDITS</v>
      </c>
      <c r="F62" s="31"/>
      <c r="G62" s="31"/>
    </row>
    <row r="63" spans="1:7" ht="12.75" x14ac:dyDescent="0.15">
      <c r="C63" s="31"/>
      <c r="D63" s="30"/>
      <c r="E63" s="31"/>
      <c r="F63" s="31"/>
      <c r="G63" s="31"/>
    </row>
    <row r="65" spans="1:1" ht="15.75" customHeight="1" x14ac:dyDescent="0.2">
      <c r="A65" s="5" t="str">
        <f>HYPERLINK("https://www.linkedin.com/in/donthula-nithish-596939235", "CREATOR: DONTHULA NITHISH ")</f>
        <v xml:space="preserve">CREATOR: DONTHULA NITHISH </v>
      </c>
    </row>
  </sheetData>
  <sheetProtection algorithmName="SHA-512" hashValue="qLiL/shyAQKdtqkjGnQ169HG81EJbsWtHLwbcki13MZH+RIJNCym2hI+xw9HwHdUTt2xfYyUe4snPCPtnQEOsg==" saltValue="H0pTNdOrZtfZXxXZ8uA5ag==" spinCount="100000" sheet="1" objects="1" scenarios="1"/>
  <mergeCells count="38">
    <mergeCell ref="A1:C1"/>
    <mergeCell ref="E1:G1"/>
    <mergeCell ref="A11:C11"/>
    <mergeCell ref="A12:B12"/>
    <mergeCell ref="E12:G12"/>
    <mergeCell ref="A13:B13"/>
    <mergeCell ref="E13:F13"/>
    <mergeCell ref="E27:F27"/>
    <mergeCell ref="E28:F28"/>
    <mergeCell ref="E14:F14"/>
    <mergeCell ref="E16:G16"/>
    <mergeCell ref="A17:C17"/>
    <mergeCell ref="A25:C25"/>
    <mergeCell ref="A26:B26"/>
    <mergeCell ref="E26:G26"/>
    <mergeCell ref="A27:B27"/>
    <mergeCell ref="F61:F62"/>
    <mergeCell ref="D63:F63"/>
    <mergeCell ref="E45:G45"/>
    <mergeCell ref="E51:G51"/>
    <mergeCell ref="E52:F52"/>
    <mergeCell ref="E53:F53"/>
    <mergeCell ref="D60:F60"/>
    <mergeCell ref="A29:C29"/>
    <mergeCell ref="E30:G30"/>
    <mergeCell ref="A40:C40"/>
    <mergeCell ref="A41:B41"/>
    <mergeCell ref="E41:G41"/>
    <mergeCell ref="G60:G63"/>
    <mergeCell ref="A42:B42"/>
    <mergeCell ref="A45:C45"/>
    <mergeCell ref="A55:C55"/>
    <mergeCell ref="A56:B56"/>
    <mergeCell ref="A57:B57"/>
    <mergeCell ref="D61:D62"/>
    <mergeCell ref="C60:C63"/>
    <mergeCell ref="E42:F42"/>
    <mergeCell ref="E43:F43"/>
  </mergeCells>
  <dataValidations count="1">
    <dataValidation type="list" allowBlank="1" sqref="B3:B10 F3:F11 B19:B24 F18:F25 B31:B39 F32:F40 F47:F50 B47:B54" xr:uid="{00000000-0002-0000-0100-000000000000}">
      <formula1>"O,A+,A,B+,B,C,F,Ab"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H65"/>
  <sheetViews>
    <sheetView showGridLines="0" topLeftCell="A45" workbookViewId="0">
      <selection activeCell="A65" sqref="A65"/>
    </sheetView>
  </sheetViews>
  <sheetFormatPr defaultColWidth="12.67578125" defaultRowHeight="15.75" customHeight="1" x14ac:dyDescent="0.15"/>
  <cols>
    <col min="1" max="1" width="41.66796875" style="14" customWidth="1"/>
    <col min="2" max="2" width="20.49609375" style="14" customWidth="1"/>
    <col min="3" max="3" width="18.0703125" style="14" customWidth="1"/>
    <col min="4" max="4" width="12.67578125" style="14"/>
    <col min="5" max="5" width="42.74609375" style="14" customWidth="1"/>
    <col min="6" max="6" width="17.2578125" style="14" customWidth="1"/>
    <col min="7" max="7" width="14.83203125" style="14" customWidth="1"/>
    <col min="8" max="16384" width="12.67578125" style="14"/>
  </cols>
  <sheetData>
    <row r="1" spans="1:7" ht="12.75" x14ac:dyDescent="0.15">
      <c r="A1" s="32" t="s">
        <v>150</v>
      </c>
      <c r="B1" s="33"/>
      <c r="C1" s="34"/>
      <c r="E1" s="32" t="s">
        <v>151</v>
      </c>
      <c r="F1" s="33"/>
      <c r="G1" s="34"/>
    </row>
    <row r="2" spans="1:7" ht="12.75" x14ac:dyDescent="0.15">
      <c r="A2" s="15" t="s">
        <v>3</v>
      </c>
      <c r="B2" s="15" t="s">
        <v>4</v>
      </c>
      <c r="C2" s="15" t="s">
        <v>29</v>
      </c>
      <c r="E2" s="15" t="s">
        <v>53</v>
      </c>
      <c r="F2" s="15" t="s">
        <v>74</v>
      </c>
      <c r="G2" s="15" t="s">
        <v>5</v>
      </c>
    </row>
    <row r="3" spans="1:7" ht="12.75" x14ac:dyDescent="0.15">
      <c r="A3" s="1" t="s">
        <v>93</v>
      </c>
      <c r="B3" s="20" t="s">
        <v>230</v>
      </c>
      <c r="C3" s="1">
        <f t="shared" ref="C3:C4" si="0">IF(OR(B3="O",B3="A+",B3="A",B3="B+",B3="B",B3="C"),4,0)</f>
        <v>4</v>
      </c>
      <c r="E3" s="1" t="s">
        <v>7</v>
      </c>
      <c r="F3" s="20"/>
      <c r="G3" s="1">
        <f t="shared" ref="G3:G8" si="1">IF(OR(F3="O",F3="A+",F3="A",F3="B+",F3="B",F3="C"),3,0)</f>
        <v>0</v>
      </c>
    </row>
    <row r="4" spans="1:7" ht="12.75" x14ac:dyDescent="0.15">
      <c r="A4" s="1" t="s">
        <v>95</v>
      </c>
      <c r="B4" s="20"/>
      <c r="C4" s="1">
        <f t="shared" si="0"/>
        <v>0</v>
      </c>
      <c r="E4" s="1" t="s">
        <v>152</v>
      </c>
      <c r="F4" s="20"/>
      <c r="G4" s="1">
        <f t="shared" si="1"/>
        <v>0</v>
      </c>
    </row>
    <row r="5" spans="1:7" ht="12.75" x14ac:dyDescent="0.15">
      <c r="A5" s="1" t="s">
        <v>97</v>
      </c>
      <c r="B5" s="20"/>
      <c r="C5" s="1">
        <f>IF(OR(B5="O",B5="A+",B5="A",B5="B+",B5="B",B5="C"),3,0)</f>
        <v>0</v>
      </c>
      <c r="E5" s="1" t="s">
        <v>11</v>
      </c>
      <c r="F5" s="20"/>
      <c r="G5" s="1">
        <f t="shared" si="1"/>
        <v>0</v>
      </c>
    </row>
    <row r="6" spans="1:7" ht="12.75" x14ac:dyDescent="0.15">
      <c r="A6" s="1" t="s">
        <v>98</v>
      </c>
      <c r="B6" s="20"/>
      <c r="C6" s="1">
        <f>IF(OR(B6="O",B6="A+",B6="A",B6="B+",B6="B",B6="C"),2.5,0)</f>
        <v>0</v>
      </c>
      <c r="E6" s="1" t="s">
        <v>126</v>
      </c>
      <c r="F6" s="20"/>
      <c r="G6" s="1">
        <f t="shared" si="1"/>
        <v>0</v>
      </c>
    </row>
    <row r="7" spans="1:7" ht="12.75" x14ac:dyDescent="0.15">
      <c r="A7" s="1" t="s">
        <v>100</v>
      </c>
      <c r="B7" s="20"/>
      <c r="C7" s="1">
        <f>IF(OR(B7="O",B7="A+",B7="A",B7="B+",B7="B",B7="C"),2,0)</f>
        <v>0</v>
      </c>
      <c r="E7" s="1" t="s">
        <v>15</v>
      </c>
      <c r="F7" s="20"/>
      <c r="G7" s="1">
        <f t="shared" si="1"/>
        <v>0</v>
      </c>
    </row>
    <row r="8" spans="1:7" ht="12.75" x14ac:dyDescent="0.15">
      <c r="A8" s="1" t="s">
        <v>102</v>
      </c>
      <c r="B8" s="20"/>
      <c r="C8" s="1">
        <f>IF(OR(B8="O",B8="A+",B8="A",B8="B+",B8="B",B8="C"),1.5,0)</f>
        <v>0</v>
      </c>
      <c r="E8" s="1" t="s">
        <v>17</v>
      </c>
      <c r="F8" s="20"/>
      <c r="G8" s="1">
        <f t="shared" si="1"/>
        <v>0</v>
      </c>
    </row>
    <row r="9" spans="1:7" ht="12.75" x14ac:dyDescent="0.15">
      <c r="A9" s="1" t="s">
        <v>104</v>
      </c>
      <c r="B9" s="20"/>
      <c r="C9" s="1">
        <f t="shared" ref="C9:C10" si="2">IF(OR(B9="O",B9="A+",B9="A",B9="B+",B9="B",B9="C"),1,0)</f>
        <v>0</v>
      </c>
      <c r="E9" s="1" t="s">
        <v>153</v>
      </c>
      <c r="F9" s="20"/>
      <c r="G9" s="1">
        <f t="shared" ref="G9:G10" si="3">IF(OR(F9="O",F9="A+",F9="A",F9="B+",F9="B",F9="C"),1.5,0)</f>
        <v>0</v>
      </c>
    </row>
    <row r="10" spans="1:7" ht="12.75" x14ac:dyDescent="0.15">
      <c r="A10" s="1" t="s">
        <v>106</v>
      </c>
      <c r="B10" s="20"/>
      <c r="C10" s="1">
        <f t="shared" si="2"/>
        <v>0</v>
      </c>
      <c r="E10" s="1" t="s">
        <v>21</v>
      </c>
      <c r="F10" s="20"/>
      <c r="G10" s="1">
        <f t="shared" si="3"/>
        <v>0</v>
      </c>
    </row>
    <row r="11" spans="1:7" ht="12.75" x14ac:dyDescent="0.15">
      <c r="A11" s="35"/>
      <c r="B11" s="33"/>
      <c r="C11" s="34"/>
      <c r="E11" s="1" t="s">
        <v>22</v>
      </c>
      <c r="F11" s="20"/>
      <c r="G11" s="1">
        <f>IF(OR(F11="O",F11="A+",F11="A",F11="B+",F11="B",F11="C"),1,0)</f>
        <v>0</v>
      </c>
    </row>
    <row r="12" spans="1:7" ht="12.75" x14ac:dyDescent="0.15">
      <c r="A12" s="36" t="s">
        <v>23</v>
      </c>
      <c r="B12" s="34"/>
      <c r="C12" s="1">
        <f>SUM(C3:C10)</f>
        <v>4</v>
      </c>
      <c r="E12" s="35"/>
      <c r="F12" s="33"/>
      <c r="G12" s="34"/>
    </row>
    <row r="13" spans="1:7" ht="12.75" x14ac:dyDescent="0.15">
      <c r="A13" s="36" t="s">
        <v>24</v>
      </c>
      <c r="B13" s="34"/>
      <c r="C13" s="4">
        <f>(IF(B3="O",10*C3,IF(B3="A+",9*C3,IF(B3="A",8*C3,IF(B3="B+",7*C3,IF(B3="B",6*C3,IF(B3="C",5*C3,IF(OR(B3="F",B3="Ab"),0,0)))))))+IF(B4="O",10*C4,IF(B4="A+",9*C4,IF(B4="A",8*C4,IF(B4="B+",7*C4,IF(B4="B",6*C4,IF(B4="C",5*C4,IF(OR(B4="F",B4="Ab"),0,0)))))))+IF(B5="O",10*C5,IF(B5="A+",9*C5,IF(B5="A",8*C5,IF(B5="B+",7*C5,IF(B5="B",6*C5,IF(B5="C",5*C5,IF(OR(B5="F",B5="Ab"),0,0)))))))+IF(B6="O",10*C6,IF(B6="A+",9*C6,IF(B6="A",8*C6,IF(B6="B+",7*C6,IF(B6="B",6*C6,IF(B6="C",5*C6,IF(OR(B6="F",B6="Ab"),0,0)))))))+IF(B7="O",10*C7,IF(B7="A+",9*C7,IF(B7="A",8*C7,IF(B7="B+",7*C7,IF(B7="B",6*C7,IF(B7="C",5*C7,IF(OR(B7="F",B7="Ab"),0,0)))))))+IF(B8="O",10*C8,IF(B8="A+",9*C8,IF(B8="A",8*C8,IF(B8="B+",7*C8,IF(B8="B",6*C8,IF(B8="C",5*C8,IF(OR(B8="F",B8="Ab"),0,0)))))))+IF(B9="O",10*C9,IF(B9="A+",9*C9,IF(B9="A",8*C9,IF(B9="B+",7*C9,IF(B9="B",6*C9,IF(B9="C",5*C9,IF(OR(B9="F",B9="Ab"),0,0)))))))+IF(B10="O",10*C10,IF(B10="A+",9*C10,IF(B10="A",8*C10,IF(B10="B+",7*C10,IF(B10="B",6*C10,IF(B10="C",5*C10,IF(OR(B10="F",B10="Ab"),0,0))))))))/19</f>
        <v>2.1052631578947367</v>
      </c>
      <c r="E13" s="36" t="s">
        <v>25</v>
      </c>
      <c r="F13" s="34"/>
      <c r="G13" s="1">
        <f>SUM(G3:G11)</f>
        <v>0</v>
      </c>
    </row>
    <row r="14" spans="1:7" ht="12.75" x14ac:dyDescent="0.15">
      <c r="E14" s="36" t="s">
        <v>24</v>
      </c>
      <c r="F14" s="34"/>
      <c r="G14" s="4">
        <f>(IF(F3="O",10*G3,IF(F3="A+",9*G3,IF(F3="A",8*G3,IF(F3="B+",7*G3,IF(F3="B",6*G3,IF(F3="C",5*G3,IF(OR(F3="F",F3="Ab"),0,0)))))))+IF(F4="O",10*G4,IF(F4="A+",9*G4,IF(F4="A",8*G4,IF(F4="B+",7*G4,IF(F4="B",6*G4,IF(F4="C",5*G4,IF(OR(F4="F",F4="Ab"),0,0)))))))+IF(F5="O",10*G5,IF(F5="A+",9*G5,IF(F5="A",8*G5,IF(F5="B+",7*G5,IF(F5="B",6*G5,IF(F5="C",5*G5,IF(OR(F5="F",F5="Ab"),0,0)))))))+IF(F6="O",10*G6,IF(F6="A+",9*G6,IF(F6="A",8*G6,IF(F6="B+",7*G6,IF(F6="B",6*G6,IF(F6="C",5*G6,IF(OR(F6="F",F6="Ab"),0,0)))))))+IF(F7="O",10*G7,IF(F7="A+",9*G7,IF(F7="A",8*G7,IF(F7="B+",7*G7,IF(F7="B",6*G7,IF(F7="C",5*G7,IF(OR(F7="F",F7="Ab"),0,0)))))))+IF(F8="O",10*G8,IF(F8="A+",9*G8,IF(F8="A",8*G8,IF(F8="B+",7*G8,IF(F8="B",6*G8,IF(F8="C",5*G8,IF(OR(F8="F",F8="Ab"),0,0)))))))+IF(F9="O",10*G9,IF(F9="A+",9*G9,IF(F9="A",8*G9,IF(F9="B+",7*G9,IF(F9="B",6*G9,IF(F9="C",5*G9,IF(OR(F9="F",F9="Ab"),0,0)))))))+IF(F10="O",10*G10,IF(F10="A+",9*G10,IF(F10="A",8*G10,IF(F10="B+",7*G10,IF(F10="B",6*G10,IF(F10="C",5*G10,IF(OR(F10="F",F10="Ab"),0,0)))))))+IF(F11="O",10*G11,IF(F11="A+",9*G11,IF(F11="A",8*G11,IF(F11="B+",7*G11,IF(F11="B",6*G11,IF(F11="C",5*G11,IF(OR(F11="F",F11="Ab"),0,0))))))))/22</f>
        <v>0</v>
      </c>
    </row>
    <row r="16" spans="1:7" ht="12.75" x14ac:dyDescent="0.15">
      <c r="E16" s="32" t="s">
        <v>154</v>
      </c>
      <c r="F16" s="33"/>
      <c r="G16" s="34"/>
    </row>
    <row r="17" spans="1:7" ht="12.75" x14ac:dyDescent="0.15">
      <c r="A17" s="32" t="s">
        <v>155</v>
      </c>
      <c r="B17" s="33"/>
      <c r="C17" s="34"/>
      <c r="E17" s="15" t="s">
        <v>53</v>
      </c>
      <c r="F17" s="15" t="s">
        <v>74</v>
      </c>
      <c r="G17" s="15" t="s">
        <v>5</v>
      </c>
    </row>
    <row r="18" spans="1:7" ht="12.75" x14ac:dyDescent="0.15">
      <c r="A18" s="15" t="s">
        <v>3</v>
      </c>
      <c r="B18" s="15" t="s">
        <v>4</v>
      </c>
      <c r="C18" s="15" t="s">
        <v>29</v>
      </c>
      <c r="E18" s="1" t="s">
        <v>13</v>
      </c>
      <c r="F18" s="20"/>
      <c r="G18" s="1">
        <f t="shared" ref="G18:G20" si="4">IF(OR(F18="O",F18="A+",F18="A",F18="B+",F18="B",F18="C"),4,0)</f>
        <v>0</v>
      </c>
    </row>
    <row r="19" spans="1:7" ht="12.75" x14ac:dyDescent="0.15">
      <c r="A19" s="1" t="s">
        <v>110</v>
      </c>
      <c r="B19" s="20"/>
      <c r="C19" s="1">
        <f t="shared" ref="C19:C20" si="5">IF(OR(B19="O",B19="A+",B19="A",B19="B+",B19="B",B19="C"),4,0)</f>
        <v>0</v>
      </c>
      <c r="E19" s="1" t="s">
        <v>9</v>
      </c>
      <c r="F19" s="20"/>
      <c r="G19" s="1">
        <f t="shared" si="4"/>
        <v>0</v>
      </c>
    </row>
    <row r="20" spans="1:7" ht="12.75" x14ac:dyDescent="0.15">
      <c r="A20" s="1" t="s">
        <v>111</v>
      </c>
      <c r="B20" s="20"/>
      <c r="C20" s="1">
        <f t="shared" si="5"/>
        <v>0</v>
      </c>
      <c r="E20" s="1" t="s">
        <v>156</v>
      </c>
      <c r="F20" s="20"/>
      <c r="G20" s="1">
        <f t="shared" si="4"/>
        <v>0</v>
      </c>
    </row>
    <row r="21" spans="1:7" ht="12.75" x14ac:dyDescent="0.15">
      <c r="A21" s="1" t="s">
        <v>112</v>
      </c>
      <c r="B21" s="20"/>
      <c r="C21" s="1">
        <f>IF(OR(B20="O",B20="A+",B20="A",B20="B+",B20="B",B20="C"),4,0)</f>
        <v>0</v>
      </c>
      <c r="E21" s="1" t="s">
        <v>39</v>
      </c>
      <c r="F21" s="20"/>
      <c r="G21" s="1">
        <f t="shared" ref="G21:G22" si="6">IF(OR(F21="O",F21="A+",F21="A",F21="B+",F21="B",F21="C"),3,0)</f>
        <v>0</v>
      </c>
    </row>
    <row r="22" spans="1:7" ht="12.75" x14ac:dyDescent="0.15">
      <c r="A22" s="1" t="s">
        <v>113</v>
      </c>
      <c r="B22" s="20"/>
      <c r="C22" s="1">
        <f>IF(OR(B22="O",B22="A+",B22="A",B22="B+",B22="B",B22="C"),3,0)</f>
        <v>0</v>
      </c>
      <c r="E22" s="1" t="s">
        <v>41</v>
      </c>
      <c r="F22" s="20"/>
      <c r="G22" s="1">
        <f t="shared" si="6"/>
        <v>0</v>
      </c>
    </row>
    <row r="23" spans="1:7" ht="12.75" x14ac:dyDescent="0.15">
      <c r="A23" s="1" t="s">
        <v>115</v>
      </c>
      <c r="B23" s="20"/>
      <c r="C23" s="1">
        <f t="shared" ref="C23:C24" si="7">IF(OR(B23="O",B23="A+",B23="A",B23="B+",B23="B",B23="C"),1.5,0)</f>
        <v>0</v>
      </c>
      <c r="E23" s="1" t="s">
        <v>19</v>
      </c>
      <c r="F23" s="20"/>
      <c r="G23" s="1">
        <f t="shared" ref="G23:G24" si="8">IF(OR(F23="O",F23="A+",F23="A",F23="B+",F23="B",F23="C"),1.5,0)</f>
        <v>0</v>
      </c>
    </row>
    <row r="24" spans="1:7" ht="12.75" x14ac:dyDescent="0.15">
      <c r="A24" s="1" t="s">
        <v>116</v>
      </c>
      <c r="B24" s="20"/>
      <c r="C24" s="1">
        <f t="shared" si="7"/>
        <v>0</v>
      </c>
      <c r="E24" s="1" t="s">
        <v>157</v>
      </c>
      <c r="F24" s="20"/>
      <c r="G24" s="1">
        <f t="shared" si="8"/>
        <v>0</v>
      </c>
    </row>
    <row r="25" spans="1:7" ht="12.75" x14ac:dyDescent="0.15">
      <c r="A25" s="35"/>
      <c r="B25" s="33"/>
      <c r="C25" s="34"/>
      <c r="E25" s="1" t="s">
        <v>46</v>
      </c>
      <c r="F25" s="20"/>
      <c r="G25" s="1">
        <f>IF(OR(F25="O",F25="A+",F25="A",F25="B+",F25="B",F25="C"),1,0)</f>
        <v>0</v>
      </c>
    </row>
    <row r="26" spans="1:7" ht="12.75" x14ac:dyDescent="0.15">
      <c r="A26" s="36" t="s">
        <v>47</v>
      </c>
      <c r="B26" s="34"/>
      <c r="C26" s="1">
        <f>SUM(C19:C24)</f>
        <v>0</v>
      </c>
      <c r="E26" s="35"/>
      <c r="F26" s="33"/>
      <c r="G26" s="34"/>
    </row>
    <row r="27" spans="1:7" ht="12.75" x14ac:dyDescent="0.15">
      <c r="A27" s="36" t="s">
        <v>24</v>
      </c>
      <c r="B27" s="34"/>
      <c r="C27" s="4">
        <f>(IF(B19="O",10*C19,IF(B19="A+",9*C19,IF(B19="A",8*C19,IF(B19="B+",7*C19,IF(B19="B",6*C19,IF(B19="C",5*C19,IF(OR(B19="F",B19="Ab"),0,0)))))))+IF(B20="O",10*C20,IF(B20="A+",9*C20,IF(B20="A",8*C20,IF(B20="B+",7*C20,IF(B20="B",6*C20,IF(B20="C",5*C20,IF(OR(B20="F",B20="Ab"),0,0)))))))+IF(B21="O",10*C21,IF(B21="A+",9*C21,IF(B21="A",8*C21,IF(B21="B+",7*C21,IF(B21="B",6*C21,IF(B21="C",5*C21,IF(OR(B21="F",B21="Ab"),0,0)))))))+IF(B22="O",10*C22,IF(B22="A+",9*C22,IF(B22="A",8*C22,IF(B22="B+",7*C22,IF(B22="B",6*C22,IF(B22="C",5*C22,IF(OR(B22="F",B22="Ab"),0,0)))))))+IF(B23="O",10*C23,IF(B23="A+",9*C23,IF(B23="A",8*C23,IF(B23="B+",7*C23,IF(B23="B",6*C23,IF(B23="C",5*C23,IF(OR(B23="F",B23="Ab"),0,0)))))))+IF(B24="O",10*C24,IF(B24="A+",9*C24,IF(B24="A",8*C24,IF(B24="B+",7*C24,IF(B24="B",6*C24,IF(B24="C",5*C24,IF(OR(B24="F",B24="Ab"),0,0))))))))/18</f>
        <v>0</v>
      </c>
      <c r="E27" s="36" t="s">
        <v>119</v>
      </c>
      <c r="F27" s="34"/>
      <c r="G27" s="1">
        <f>SUM(G18:G25)</f>
        <v>0</v>
      </c>
    </row>
    <row r="28" spans="1:7" ht="12.75" x14ac:dyDescent="0.15">
      <c r="E28" s="36" t="s">
        <v>24</v>
      </c>
      <c r="F28" s="34"/>
      <c r="G28" s="4">
        <f>(IF(F18="O",10*G18,IF(F18="A+",9*G18,IF(F18="A",8*G18,IF(F18="B+",7*G18,IF(F18="B",6*G18,IF(F18="C",5*G18,IF(OR(F18="F",F18="Ab"),0,0)))))))+IF(F19="O",10*G19,IF(F19="A+",9*G19,IF(F19="A",8*G19,IF(F19="B+",7*G19,IF(F19="B",6*G19,IF(F19="C",5*G19,IF(OR(F19="F",F19="Ab"),0,0)))))))+IF(F20="O",10*G20,IF(F20="A+",9*G20,IF(F20="A",8*G20,IF(F20="B+",7*G20,IF(F20="B",6*G20,IF(F20="C",5*G20,IF(OR(F20="F",F20="Ab"),0,0)))))))+IF(F21="O",10*G21,IF(F21="A+",9*G21,IF(F21="A",8*G21,IF(F21="B+",7*G21,IF(F21="B",6*G21,IF(F21="C",5*G21,IF(OR(F21="F",F21="Ab"),0,0)))))))+IF(F22="O",10*G22,IF(F22="A+",9*G22,IF(F22="A",8*G22,IF(F22="B+",7*G22,IF(F22="B",6*G22,IF(F22="C",5*G22,IF(OR(F22="F",F22="Ab"),0,0)))))))+IF(F23="O",10*G23,IF(F23="A+",9*G23,IF(F23="A",8*G23,IF(F23="B+",7*G23,IF(F23="B",6*G23,IF(F23="C",5*G23,IF(OR(F23="F",F23="Ab"),0,0)))))))+IF(F24="O",10*G24,IF(F24="A+",9*G24,IF(F24="A",8*G24,IF(F24="B+",7*G24,IF(F24="B",6*G24,IF(F24="C",5*G24,IF(OR(F24="F",F24="Ab"),0,0)))))))+IF(F25="O",10*G25,IF(F25="A+",9*G25,IF(F25="A",8*G25,IF(F25="B+",7*G25,IF(F25="B",6*G25,IF(F25="C",5*G25,IF(OR(F25="F",F25="Ab"),0,0))))))))/22</f>
        <v>0</v>
      </c>
    </row>
    <row r="29" spans="1:7" ht="12.75" x14ac:dyDescent="0.15">
      <c r="A29" s="32" t="s">
        <v>158</v>
      </c>
      <c r="B29" s="33"/>
      <c r="C29" s="34"/>
    </row>
    <row r="30" spans="1:7" ht="12.75" x14ac:dyDescent="0.15">
      <c r="A30" s="15" t="s">
        <v>28</v>
      </c>
      <c r="B30" s="16" t="s">
        <v>4</v>
      </c>
      <c r="C30" s="15" t="s">
        <v>29</v>
      </c>
      <c r="E30" s="32" t="s">
        <v>159</v>
      </c>
      <c r="F30" s="33"/>
      <c r="G30" s="34"/>
    </row>
    <row r="31" spans="1:7" ht="12.75" x14ac:dyDescent="0.15">
      <c r="A31" s="1" t="s">
        <v>52</v>
      </c>
      <c r="B31" s="19"/>
      <c r="C31" s="1">
        <f>IF(OR(B31="O",B31="A+",B31="A",B31="B+",B31="B",B31="C"),1.5,0)</f>
        <v>0</v>
      </c>
      <c r="E31" s="15" t="s">
        <v>53</v>
      </c>
      <c r="F31" s="15" t="s">
        <v>74</v>
      </c>
      <c r="G31" s="15" t="s">
        <v>5</v>
      </c>
    </row>
    <row r="32" spans="1:7" ht="12.75" x14ac:dyDescent="0.15">
      <c r="A32" s="1" t="s">
        <v>54</v>
      </c>
      <c r="B32" s="19"/>
      <c r="C32" s="1">
        <f>IF(OR(B32="O",B32="A+",B32="A",B32="B+",B32="B",B32="C"),0,0)</f>
        <v>0</v>
      </c>
      <c r="E32" s="1" t="s">
        <v>160</v>
      </c>
      <c r="F32" s="20"/>
      <c r="G32" s="1">
        <f>IF(OR(F32="O",F32="A+",F32="A",F32="B+",F32="B",F32="C"),3,0)</f>
        <v>0</v>
      </c>
    </row>
    <row r="33" spans="1:7" ht="12.75" x14ac:dyDescent="0.15">
      <c r="A33" s="1" t="s">
        <v>56</v>
      </c>
      <c r="B33" s="19"/>
      <c r="C33" s="1">
        <f>IF(OR(B33="O",B33="A+",B33="A",B33="B+",B33="B",B33="C"),1.5,0)</f>
        <v>0</v>
      </c>
      <c r="E33" s="1" t="s">
        <v>161</v>
      </c>
      <c r="F33" s="20"/>
      <c r="G33" s="1">
        <f>IF(OR(F33="O",F33="A+",F33="A",F33="B+",F33="B",F33="C"),2,0)</f>
        <v>0</v>
      </c>
    </row>
    <row r="34" spans="1:7" ht="12.75" x14ac:dyDescent="0.15">
      <c r="A34" s="1" t="s">
        <v>58</v>
      </c>
      <c r="B34" s="19"/>
      <c r="C34" s="1">
        <f t="shared" ref="C34:C35" si="9">IF(OR(B34="O",B34="A+",B34="A",B34="B+",B34="B",B34="C"),3,0)</f>
        <v>0</v>
      </c>
      <c r="E34" s="1" t="s">
        <v>162</v>
      </c>
      <c r="F34" s="20"/>
      <c r="G34" s="1">
        <f t="shared" ref="G34:G36" si="10">IF(OR(F34="O",F34="A+",F34="A",F34="B+",F34="B",F34="C"),3,0)</f>
        <v>0</v>
      </c>
    </row>
    <row r="35" spans="1:7" ht="12.75" x14ac:dyDescent="0.15">
      <c r="A35" s="1" t="s">
        <v>60</v>
      </c>
      <c r="B35" s="19"/>
      <c r="C35" s="1">
        <f t="shared" si="9"/>
        <v>0</v>
      </c>
      <c r="E35" s="1" t="s">
        <v>163</v>
      </c>
      <c r="F35" s="20"/>
      <c r="G35" s="1">
        <f t="shared" si="10"/>
        <v>0</v>
      </c>
    </row>
    <row r="36" spans="1:7" ht="12.75" x14ac:dyDescent="0.15">
      <c r="A36" s="1" t="s">
        <v>62</v>
      </c>
      <c r="B36" s="19"/>
      <c r="C36" s="1">
        <f>IF(OR(B36="O",B36="A+",B36="A",B36="B+",B36="B",B36="C"),4,0)</f>
        <v>0</v>
      </c>
      <c r="E36" s="1" t="s">
        <v>164</v>
      </c>
      <c r="F36" s="20"/>
      <c r="G36" s="1">
        <f t="shared" si="10"/>
        <v>0</v>
      </c>
    </row>
    <row r="37" spans="1:7" ht="12.75" x14ac:dyDescent="0.15">
      <c r="A37" s="1" t="s">
        <v>64</v>
      </c>
      <c r="B37" s="19"/>
      <c r="C37" s="1">
        <f>IF(OR(B37="O",B37="A+",B37="A",B37="B+",B37="B",B37="C"),2,0)</f>
        <v>0</v>
      </c>
      <c r="E37" s="1" t="s">
        <v>165</v>
      </c>
      <c r="F37" s="20"/>
      <c r="G37" s="1">
        <f>IF(OR(F37="O",F37="A+",F37="A",F37="B+",F37="B",F37="C"),1,0)</f>
        <v>0</v>
      </c>
    </row>
    <row r="38" spans="1:7" ht="12.75" x14ac:dyDescent="0.15">
      <c r="A38" s="1" t="s">
        <v>66</v>
      </c>
      <c r="B38" s="19"/>
      <c r="C38" s="1">
        <f t="shared" ref="C38:C39" si="11">IF(OR(B38="O",B38="A+",B38="A",B38="B+",B38="B",B38="C"),3,0)</f>
        <v>0</v>
      </c>
      <c r="E38" s="1" t="s">
        <v>135</v>
      </c>
      <c r="F38" s="20"/>
      <c r="G38" s="1">
        <f>IF(OR(F38="O",F38="A+",F38="A",F38="B+",F38="B",F38="C"),2,0)</f>
        <v>0</v>
      </c>
    </row>
    <row r="39" spans="1:7" ht="12.75" x14ac:dyDescent="0.15">
      <c r="A39" s="1" t="s">
        <v>68</v>
      </c>
      <c r="B39" s="19"/>
      <c r="C39" s="1">
        <f t="shared" si="11"/>
        <v>0</v>
      </c>
      <c r="E39" s="1" t="s">
        <v>69</v>
      </c>
      <c r="F39" s="20"/>
      <c r="G39" s="1">
        <f>IF(OR(F39="O",F39="A+",F39="A",F39="B+",F39="B",F39="C"),1,0)</f>
        <v>0</v>
      </c>
    </row>
    <row r="40" spans="1:7" ht="21.75" customHeight="1" x14ac:dyDescent="0.15">
      <c r="A40" s="35"/>
      <c r="B40" s="33"/>
      <c r="C40" s="34"/>
      <c r="E40" s="1" t="s">
        <v>166</v>
      </c>
      <c r="F40" s="20"/>
      <c r="G40" s="1">
        <f>IF(OR(F40="O",F40="A+",F40="A",F40="B+",F40="B",F40="C"),3,0)</f>
        <v>0</v>
      </c>
    </row>
    <row r="41" spans="1:7" ht="12.75" x14ac:dyDescent="0.15">
      <c r="A41" s="36" t="s">
        <v>71</v>
      </c>
      <c r="B41" s="34"/>
      <c r="C41" s="2">
        <f>SUM(C31:C39)</f>
        <v>0</v>
      </c>
      <c r="E41" s="35"/>
      <c r="F41" s="33"/>
      <c r="G41" s="34"/>
    </row>
    <row r="42" spans="1:7" ht="12.75" x14ac:dyDescent="0.15">
      <c r="A42" s="36" t="s">
        <v>26</v>
      </c>
      <c r="B42" s="34"/>
      <c r="C42" s="3">
        <f>(IF(B31="O",10*C31,IF(B31="A+",9*C31,IF(B31="A",8*C31,IF(B31="B+",7*C31,IF(B31="B",6*C31,IF(B31="C",5*C31,IF(OR(B31="F",B31="Ab"),0,0)))))))+IF(B32="O",10*C32,IF(B32="A+",9*C32,IF(B32="A",8*C32,IF(B32="B+",7*C32,IF(B32="B",6*C32,IF(B32="C",5*C32,IF(OR(B32="F",B32="Ab"),0,0)))))))+IF(B33="O",10*C33,IF(B33="A+",9*C33,IF(B33="A",8*C33,IF(B33="B+",7*C33,IF(B33="B",6*C33,IF(B33="C",5*C33,IF(OR(B33="F",B33="Ab"),0,0)))))))+IF(B34="O",10*C34,IF(B34="A+",9*C34,IF(B34="A",8*C34,IF(B34="B+",7*C34,IF(B34="B",6*C34,IF(B34="C",5*C34,IF(OR(B34="F",B34="Ab"),0,0)))))))+IF(B35="O",10*C35,IF(B35="A+",9*C35,IF(B35="A",8*C35,IF(B35="B+",7*C35,IF(B35="B",6*C35,IF(B35="C",5*C35,IF(OR(B35="F",B35="Ab"),0,0)))))))+IF(B36="O",10*C36,IF(B36="A+",9*C36,IF(B36="A",8*C36,IF(B36="B+",7*C36,IF(B36="B",6*C36,IF(B36="C",5*C36,IF(OR(B36="F",B36="Ab"),0,0)))))))+IF(B37="O",10*C37,IF(B37="A+",9*C37,IF(B37="A",8*C37,IF(B37="B+",7*C37,IF(B37="B",6*C37,IF(B37="C",5*C37,IF(OR(B37="F",B37="Ab"),0,0)))))))+IF(B38="O",10*C38,IF(B38="A+",9*C38,IF(B38="A",8*C38,IF(B38="B+",7*C38,IF(B38="B",6*C38,IF(B38="C",5*C38,IF(OR(B38="F",B38="Ab"),0,0)))))))+IF(B39="O",10*C39,IF(B39="A+",9*C39,IF(B39="A",8*C39,IF(B39="B+",7*C39,IF(B39="B",6*C39,IF(B39="C",5*C39,IF(OR(B39="F",B39="Ab"),0,0))))))))/21</f>
        <v>0</v>
      </c>
      <c r="E42" s="36" t="s">
        <v>138</v>
      </c>
      <c r="F42" s="34"/>
      <c r="G42" s="1">
        <f>SUM(G32:G40)</f>
        <v>0</v>
      </c>
    </row>
    <row r="43" spans="1:7" ht="12.75" x14ac:dyDescent="0.15">
      <c r="E43" s="36" t="s">
        <v>24</v>
      </c>
      <c r="F43" s="34"/>
      <c r="G43" s="4">
        <f>(IF(F32="O",10*G32,IF(F32="A+",9*G32,IF(F32="A",8*G32,IF(F32="B+",7*G32,IF(F32="B",6*G32,IF(F32="C",5*G32,IF(OR(F32="F",F32="Ab"),0,0)))))))+IF(F33="O",10*G33,IF(F33="A+",9*G33,IF(F33="A",8*G33,IF(F33="B+",7*G33,IF(F33="B",6*G33,IF(F33="C",5*G33,IF(OR(F33="F",F33="Ab"),0,0)))))))+IF(F34="O",10*G34,IF(F34="A+",9*G34,IF(F34="A",8*G34,IF(F34="B+",7*G34,IF(F34="B",6*G34,IF(F34="C",5*G34,IF(OR(F34="F",F34="Ab"),0,0)))))))+IF(F35="O",10*G35,IF(F35="A+",9*G35,IF(F35="A",8*G35,IF(F35="B+",7*G35,IF(F35="B",6*G35,IF(F35="C",5*G35,IF(OR(F35="F",F35="Ab"),0,0)))))))+IF(F36="O",10*G36,IF(F36="A+",9*G36,IF(F36="A",8*G36,IF(F36="B+",7*G36,IF(F36="B",6*G36,IF(F36="C",5*G36,IF(OR(F36="F",F36="Ab"),0,0)))))))+IF(F37="O",10*G37,IF(F37="A+",9*G37,IF(F37="A",8*G37,IF(F37="B+",7*G37,IF(F37="B",6*G37,IF(F37="C",5*G37,IF(OR(F37="F",F37="Ab"),0,0)))))))+IF(F38="O",10*G38,IF(F38="A+",9*G38,IF(F38="A",8*G38,IF(F38="B+",7*G38,IF(F38="B",6*G38,IF(F38="C",5*G38,IF(OR(F38="F",F38="Ab"),0,0)))))))+IF(F39="O",10*G39,IF(F39="A+",9*G39,IF(F39="A",8*G39,IF(F39="B+",7*G39,IF(F39="B",6*G39,IF(F39="C",5*G39,IF(OR(F39="F",F39="Ab"),0,0)))))))+IF(F40="O",10*G40,IF(F40="A+",9*G40,IF(F40="A",8*G40,IF(F40="B+",7*G40,IF(F40="B",6*G40,IF(F40="C",5*G40,IF(OR(F40="F",F40="Ab"),0,0))))))))/21</f>
        <v>0</v>
      </c>
    </row>
    <row r="44" spans="1:7" ht="12.75" x14ac:dyDescent="0.15">
      <c r="A44" s="32" t="s">
        <v>167</v>
      </c>
      <c r="B44" s="33"/>
      <c r="C44" s="34"/>
    </row>
    <row r="45" spans="1:7" ht="12.75" x14ac:dyDescent="0.15">
      <c r="A45" s="15" t="s">
        <v>28</v>
      </c>
      <c r="B45" s="16" t="s">
        <v>74</v>
      </c>
      <c r="C45" s="15" t="s">
        <v>29</v>
      </c>
      <c r="E45" s="32" t="s">
        <v>168</v>
      </c>
      <c r="F45" s="33"/>
      <c r="G45" s="34"/>
    </row>
    <row r="46" spans="1:7" ht="12.75" x14ac:dyDescent="0.15">
      <c r="A46" s="1" t="s">
        <v>76</v>
      </c>
      <c r="B46" s="19"/>
      <c r="C46" s="1">
        <f>IF(OR(B46="O",B46="A+",B46="A",B46="B+",B46="B",B46="C"),1.5,0)</f>
        <v>0</v>
      </c>
      <c r="E46" s="15" t="s">
        <v>53</v>
      </c>
      <c r="F46" s="15" t="s">
        <v>4</v>
      </c>
      <c r="G46" s="15" t="s">
        <v>5</v>
      </c>
    </row>
    <row r="47" spans="1:7" ht="12.75" x14ac:dyDescent="0.15">
      <c r="A47" s="1" t="s">
        <v>77</v>
      </c>
      <c r="B47" s="19"/>
      <c r="C47" s="1">
        <f>IF(OR(B47="O",B47="A+",B47="A",B47="B+",B47="B",B47="C"),1,0)</f>
        <v>0</v>
      </c>
      <c r="E47" s="1" t="s">
        <v>78</v>
      </c>
      <c r="F47" s="20"/>
      <c r="G47" s="1">
        <f t="shared" ref="G47:G49" si="12">IF(OR(F47="O",F47="A+",F47="A",F47="B+",F47="B",F47="C"),3,0)</f>
        <v>0</v>
      </c>
    </row>
    <row r="48" spans="1:7" ht="12.75" x14ac:dyDescent="0.15">
      <c r="A48" s="1" t="s">
        <v>79</v>
      </c>
      <c r="B48" s="19"/>
      <c r="C48" s="1">
        <f>IF(OR(B48="O",B48="A+",B48="A",B48="B+",B48="B",B48="C"),1.5,0)</f>
        <v>0</v>
      </c>
      <c r="E48" s="1" t="s">
        <v>80</v>
      </c>
      <c r="F48" s="20"/>
      <c r="G48" s="1">
        <f t="shared" si="12"/>
        <v>0</v>
      </c>
    </row>
    <row r="49" spans="1:8" ht="12.75" x14ac:dyDescent="0.15">
      <c r="A49" s="1" t="s">
        <v>81</v>
      </c>
      <c r="B49" s="19"/>
      <c r="C49" s="1">
        <f>IF(OR(B49="O",B49="A+",B49="A",B49="B+",B49="B",B49="C"),0,0)</f>
        <v>0</v>
      </c>
      <c r="E49" s="1" t="s">
        <v>82</v>
      </c>
      <c r="F49" s="20"/>
      <c r="G49" s="1">
        <f t="shared" si="12"/>
        <v>0</v>
      </c>
    </row>
    <row r="50" spans="1:8" ht="12.75" x14ac:dyDescent="0.15">
      <c r="A50" s="1" t="s">
        <v>83</v>
      </c>
      <c r="B50" s="19"/>
      <c r="C50" s="1">
        <f>IF(OR(B50="O",B50="A+",B50="A",B50="B+",B50="B",B50="C"),4,0)</f>
        <v>0</v>
      </c>
      <c r="E50" s="1" t="s">
        <v>84</v>
      </c>
      <c r="F50" s="20"/>
      <c r="G50" s="1">
        <f>IF(OR(F50="O",F50="A+",F50="A",F50="B+",F50="B",F50="C"),7,0)</f>
        <v>0</v>
      </c>
    </row>
    <row r="51" spans="1:8" ht="12.75" x14ac:dyDescent="0.15">
      <c r="A51" s="1" t="s">
        <v>85</v>
      </c>
      <c r="B51" s="19"/>
      <c r="C51" s="1">
        <f>IF(OR(B51="O",B51="A+",B51="A",B51="B+",B51="B",B51="C"),3,0)</f>
        <v>0</v>
      </c>
      <c r="E51" s="35"/>
      <c r="F51" s="33"/>
      <c r="G51" s="34"/>
    </row>
    <row r="52" spans="1:8" ht="12.75" x14ac:dyDescent="0.15">
      <c r="A52" s="1" t="s">
        <v>86</v>
      </c>
      <c r="B52" s="19"/>
      <c r="C52" s="1">
        <f>IF(OR(B52="O",B52="A+",B52="A",B52="B+",B52="B",B52="C"),4,0)</f>
        <v>0</v>
      </c>
      <c r="E52" s="36" t="s">
        <v>87</v>
      </c>
      <c r="F52" s="34"/>
      <c r="G52" s="1">
        <f>SUM(G47:G50)</f>
        <v>0</v>
      </c>
    </row>
    <row r="53" spans="1:8" ht="12.75" x14ac:dyDescent="0.15">
      <c r="A53" s="1" t="s">
        <v>88</v>
      </c>
      <c r="B53" s="19"/>
      <c r="C53" s="1">
        <f t="shared" ref="C53:C54" si="13">IF(OR(B53="O",B53="A+",B53="A",B53="B+",B53="B",B53="C"),3,0)</f>
        <v>0</v>
      </c>
      <c r="E53" s="36" t="s">
        <v>26</v>
      </c>
      <c r="F53" s="34"/>
      <c r="G53" s="4">
        <f>(IF(F47="O",10*G47,IF(F47="A+",9*G47,IF(F47="A",8*G47,IF(F47="B+",7*G47,IF(F47="B",6*G47,IF(F47="C",5*G47,IF(OR(F47="F",F47="Ab"),0,0)))))))+IF(F48="O",10*G48,IF(F48="A+",9*G48,IF(F48="A",8*G48,IF(F48="B+",7*G48,IF(F48="B",6*G48,IF(F48="C",5*G48,IF(OR(F48="F",F48="Ab"),0,0)))))))+IF(F49="O",10*G49,IF(F49="A+",9*G49,IF(F49="A",8*G49,IF(F49="B+",7*G49,IF(F49="B",6*G49,IF(F49="C",5*G49,IF(OR(F49="F",F49="Ab"),0,0)))))))+IF(F50="O",10*G50,IF(F50="A+",9*G50,IF(F50="A",8*G50,IF(F50="B+",7*G50,IF(F50="B",6*G50,IF(F50="C",5*G50,IF(OR(F50="F",F50="Ab"),0,0))))))))/16</f>
        <v>0</v>
      </c>
    </row>
    <row r="54" spans="1:8" ht="12.75" x14ac:dyDescent="0.15">
      <c r="A54" s="1" t="s">
        <v>89</v>
      </c>
      <c r="B54" s="19"/>
      <c r="C54" s="1">
        <f t="shared" si="13"/>
        <v>0</v>
      </c>
    </row>
    <row r="55" spans="1:8" ht="12.75" x14ac:dyDescent="0.15">
      <c r="A55" s="35"/>
      <c r="B55" s="33"/>
      <c r="C55" s="34"/>
    </row>
    <row r="56" spans="1:8" ht="12.75" x14ac:dyDescent="0.15">
      <c r="A56" s="36" t="s">
        <v>90</v>
      </c>
      <c r="B56" s="34"/>
      <c r="C56" s="2">
        <f>SUM(C46:C54)</f>
        <v>0</v>
      </c>
    </row>
    <row r="57" spans="1:8" ht="12.75" x14ac:dyDescent="0.15">
      <c r="A57" s="36" t="s">
        <v>48</v>
      </c>
      <c r="B57" s="34"/>
      <c r="C57" s="3">
        <f>(IF(B46="O",10*C46,IF(B46="A+",9*C46,IF(B46="A",8*C46,IF(B46="B+",7*C46,IF(B46="B",6*C46,IF(B46="C",5*C46,IF(OR(B46="F",B46="Ab"),0,0)))))))+IF(B47="O",10*C47,IF(B47="A+",9*C47,IF(B47="A",8*C47,IF(B47="B+",7*C47,IF(B47="B",6*C47,IF(B47="C",5*C47,IF(OR(B47="F",B47="Ab"),0,0)))))))+IF(B48="O",10*C48,IF(B48="A+",9*C48,IF(B48="A",8*C48,IF(B48="B+",7*C48,IF(B48="B",6*C48,IF(B48="C",5*C48,IF(OR(B48="F",B48="Ab"),0,0)))))))+IF(B49="O",10*C49,IF(B49="A+",9*C49,IF(B49="A",8*C49,IF(B49="B+",7*C49,IF(B49="B",6*C49,IF(B49="C",5*C49,IF(OR(B49="F",B49="Ab"),0,0)))))))+IF(B50="O",10*C50,IF(B50="A+",9*C50,IF(B50="A",8*C50,IF(B50="B+",7*C50,IF(B50="B",6*C50,IF(B50="C",5*C50,IF(OR(B50="F",B50="Ab"),0,0)))))))+IF(B51="O",10*C51,IF(B51="A+",9*C51,IF(B51="A",8*C51,IF(B51="B+",7*C51,IF(B51="B",6*C51,IF(B51="C",5*C51,IF(OR(B51="F",B51="Ab"),0,0)))))))+IF(B52="O",10*C52,IF(B52="A+",9*C52,IF(B52="A",8*C52,IF(B52="B+",7*C52,IF(B52="B",6*C52,IF(B52="C",5*C52,IF(OR(B52="F",B52="Ab"),0,0)))))))+IF(B53="O",10*C53,IF(B53="A+",9*C53,IF(B53="A",8*C53,IF(B53="B+",7*C53,IF(B53="B",6*C53,IF(B53="C",5*C53,IF(OR(B53="F",B53="Ab"),0,0)))))))+IF(B54="O",10*C54,IF(B54="A+",9*C54,IF(B54="A",8*C54,IF(B54="B+",7*C54,IF(B54="B",6*C54,IF(B54="C",5*C54,IF(OR(B54="F",B54="Ab"),0,0))))))))/21</f>
        <v>0</v>
      </c>
    </row>
    <row r="58" spans="1:8" ht="15.75" customHeight="1" x14ac:dyDescent="0.15">
      <c r="H58" s="18"/>
    </row>
    <row r="59" spans="1:8" ht="15.75" customHeight="1" x14ac:dyDescent="0.15">
      <c r="H59" s="18"/>
    </row>
    <row r="60" spans="1:8" ht="12.75" x14ac:dyDescent="0.15">
      <c r="C60" s="30"/>
      <c r="D60" s="30"/>
      <c r="E60" s="31"/>
      <c r="F60" s="31"/>
      <c r="G60" s="30"/>
    </row>
    <row r="61" spans="1:8" ht="12.75" x14ac:dyDescent="0.15">
      <c r="C61" s="31"/>
      <c r="D61" s="37"/>
      <c r="E61" s="12" t="str">
        <f>_xlfn.CONCAT("TOTAL CGPA=",(IF(AND(C13&lt;&gt;0,C27=0,C42=0,C57=0,G14=0,G28=0,G43=0,G53=0),C13,IF(AND(C13&lt;&gt;0,C27&lt;&gt;0,C42=0,C57=0,G14=0,G28=0,G43=0,G53=0),((C13+C27)/2),IF(AND(C13&lt;&gt;0,C27&lt;&gt;0,C42&lt;&gt;0,C57=0,G14=0,G28=0,G43=0,G53=0),((C13+C27+C42)/3),IF(AND(C13&lt;&gt;0,C27&lt;&gt;0,C42&lt;&gt;0,C57&lt;&gt;0,G14=0,G28=0,G43=0,G53=0),((C13+C27+C42+C57)/4),IF(AND(C13&lt;&gt;0,C27&lt;&gt;0,C42&lt;&gt;0,C57&lt;&gt;0,G14&lt;&gt;0,G28=0,G43=0,G53=0),((C13+C27+C42+C57+G14)/5),IF(AND(C13&lt;&gt;0,C27&lt;&gt;0,C42&lt;&gt;0,C57&lt;&gt;0,G14&lt;&gt;0,G28&lt;&gt;0,G43=0,G53=0),((C13+C27+C42+C57+G14+G28)/6),IF(AND(C13&lt;&gt;0,C27&lt;&gt;0,C42&lt;&gt;0,C57&lt;&gt;0,G14&lt;&gt;0,G28&lt;&gt;0,G43&lt;&gt;0,G53=0),((C13+C27+C42+C57+G14+G28+G43)/7),IF(AND(C13&lt;&gt;0,C27&lt;&gt;0,C42&lt;&gt;0,C57&lt;&gt;0,G14&lt;&gt;0,G28&lt;&gt;0,G43&lt;&gt;0,G53&lt;&gt;0),((C13+C27+C42+C57+G14+G28+G43+G53)/8),IF(AND(C13=0,C27=0,C42&lt;&gt;0,C57=0,G14=0,G28=0,G43=0,G53=0),C42,IF(AND(C13=0,C27=0,C42&lt;&gt;0,C57&lt;&gt;0,G14=0,G28=0,G43=0,G53=0),((C42+C57)/2),IF(AND(C13=0,C27=0,C42&lt;&gt;0,C57&lt;&gt;0,G14&lt;&gt;0,G28=0,G43=0,G53=0),((C42+C57+G14)/3),IF(AND(C13=0,C27=0,C42&lt;&gt;0,C57&lt;&gt;0,G14&lt;&gt;0,G28&lt;&gt;0,G43=0,G53=0),((C42+C57+G14+G28)/4),IF(AND(C13=0,C27=0,C42&lt;&gt;0,C57&lt;&gt;0,G14&lt;&gt;0,G28&lt;&gt;0,G43&lt;&gt;0,G53=0),((C42+C57+G14+G28+G43)/5),IF(AND(C13=0,C27=0,C42&lt;&gt;0,C57&lt;&gt;0,G14&lt;&gt;0,G28&lt;&gt;0,G43&lt;&gt;0,G53&lt;&gt;0),((C42+C57+G14+G28+G43+G53)/6),0))))))))))))))))</f>
        <v>TOTAL CGPA=2.10526315789474</v>
      </c>
      <c r="F61" s="37"/>
      <c r="G61" s="31"/>
    </row>
    <row r="62" spans="1:8" ht="12.75" x14ac:dyDescent="0.15">
      <c r="C62" s="31"/>
      <c r="D62" s="31"/>
      <c r="E62" s="13" t="str">
        <f>CONCATENATE("YOU GOT ",(SUM(C12,C26,C41,C56,G13,G27,G42,G52))," OUT OF ",(IF(AND(C12&lt;&gt;0,C26=0,C41=0,C56=0,G13=0,G27=0,G42=0,G52=0),19,IF(AND(C12&lt;&gt;0,C26&lt;&gt;0,C41=0,C56=0,G13=0,G27=0,G42=0,G52=0),37,IF(AND(C12&lt;&gt;0,C26&lt;&gt;0,C41&lt;&gt;0,C56=0,G13=0,G27=0,G42=0,G52=0),58,IF(AND(C12&lt;&gt;0,C26&lt;&gt;0,C41&lt;&gt;0,C56&lt;&gt;0,G13=0,G27=0,G42=0,G52=0),79,IF(AND(C12&lt;&gt;0,C26&lt;&gt;0,C41&lt;&gt;0,C56&lt;&gt;0,G13&lt;&gt;0,G27=0,G42=0,G52=0),101,IF(AND(C12&lt;&gt;0,C26&lt;&gt;0,C41&lt;&gt;0,C56&lt;&gt;0,G13&lt;&gt;0,G27&lt;&gt;0,G42=0,G52=0),123,IF(AND(C12&lt;&gt;0,C26&lt;&gt;0,C41&lt;&gt;0,C56&lt;&gt;0,G13&lt;&gt;0,G27&lt;&gt;0,G42&lt;&gt;0,G52=0),144,IF(AND(C12&lt;&gt;0,C26&lt;&gt;0,C41&lt;&gt;0,C56&lt;&gt;0,G13&lt;&gt;0,G27&lt;&gt;0,G42&lt;&gt;0,G52&lt;&gt;0),160,IF(AND(C12=0,C26=0,C41&lt;&gt;0,C56=0,G13=0,G27=0,G42=0,G52=0),21,IF(AND(C12=0,C26=0,C41&lt;&gt;0,C56&lt;&gt;0,G13=0,G27=0,G42=0,G52=0),42,IF(AND(C12=0,C26=0,C41&lt;&gt;0,C56&lt;&gt;0,G13&lt;&gt;0,G27=0,G42=0,G52=0),64,IF(AND(C12=0,C26=0,C41&lt;&gt;0,C56&lt;&gt;0,G13&lt;&gt;0,G27&lt;&gt;0,G42=0,G52=0),86,IF(AND(C12=0,C26=0,C41&lt;&gt;0,C56&lt;&gt;0,G13&lt;&gt;0,G27&lt;&gt;0,G42&lt;&gt;0,G52=0),107,IF(AND(C12=0,C26=0,C41&lt;&gt;0,C56&lt;&gt;0,G13&lt;&gt;0,G27&lt;&gt;0,G42&lt;&gt;0,G52&lt;&gt;0),123,0)))))))))))))))," CREDITS")</f>
        <v>YOU GOT 4 OUT OF 19 CREDITS</v>
      </c>
      <c r="F62" s="31"/>
      <c r="G62" s="31"/>
    </row>
    <row r="63" spans="1:8" ht="12.75" x14ac:dyDescent="0.15">
      <c r="C63" s="31"/>
      <c r="D63" s="30"/>
      <c r="E63" s="31"/>
      <c r="F63" s="31"/>
      <c r="G63" s="31"/>
    </row>
    <row r="65" spans="1:1" ht="17.25" x14ac:dyDescent="0.2">
      <c r="A65" s="5" t="str">
        <f>HYPERLINK("https://www.linkedin.com/in/donthula-nithish-596939235", "CREATOR: DONTHULA NITHISH ")</f>
        <v xml:space="preserve">CREATOR: DONTHULA NITHISH </v>
      </c>
    </row>
  </sheetData>
  <sheetProtection algorithmName="SHA-512" hashValue="24RDZzCgcE48Sj2ETPS3b6nGCeBFt3ZN5SbqQ/7qpTAF6chn6S8P4dVuTVPlj8M6d1Ux3239W6gl+uxMGkJzkQ==" saltValue="XWkn/G7gK+tyDpnw+t0B4g==" spinCount="100000" sheet="1" objects="1" scenarios="1"/>
  <mergeCells count="38">
    <mergeCell ref="A1:C1"/>
    <mergeCell ref="E1:G1"/>
    <mergeCell ref="A11:C11"/>
    <mergeCell ref="A12:B12"/>
    <mergeCell ref="E12:G12"/>
    <mergeCell ref="A13:B13"/>
    <mergeCell ref="E13:F13"/>
    <mergeCell ref="E27:F27"/>
    <mergeCell ref="E28:F28"/>
    <mergeCell ref="E14:F14"/>
    <mergeCell ref="E16:G16"/>
    <mergeCell ref="A17:C17"/>
    <mergeCell ref="A25:C25"/>
    <mergeCell ref="A26:B26"/>
    <mergeCell ref="E26:G26"/>
    <mergeCell ref="A27:B27"/>
    <mergeCell ref="F61:F62"/>
    <mergeCell ref="D63:F63"/>
    <mergeCell ref="E45:G45"/>
    <mergeCell ref="E51:G51"/>
    <mergeCell ref="E52:F52"/>
    <mergeCell ref="E53:F53"/>
    <mergeCell ref="D60:F60"/>
    <mergeCell ref="A29:C29"/>
    <mergeCell ref="E30:G30"/>
    <mergeCell ref="A40:C40"/>
    <mergeCell ref="A41:B41"/>
    <mergeCell ref="E41:G41"/>
    <mergeCell ref="G60:G63"/>
    <mergeCell ref="A42:B42"/>
    <mergeCell ref="A44:C44"/>
    <mergeCell ref="A55:C55"/>
    <mergeCell ref="A56:B56"/>
    <mergeCell ref="A57:B57"/>
    <mergeCell ref="D61:D62"/>
    <mergeCell ref="C60:C63"/>
    <mergeCell ref="E42:F42"/>
    <mergeCell ref="E43:F43"/>
  </mergeCells>
  <dataValidations count="1">
    <dataValidation type="list" allowBlank="1" sqref="B3:B10 F3:F11 B19:B24 F18:F25 B31:B39 F32:F40 F47:F50 B46:B54" xr:uid="{00000000-0002-0000-0200-000000000000}">
      <formula1>"O,A+,A,B+,B,C,F,Ab"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I66"/>
  <sheetViews>
    <sheetView showGridLines="0" topLeftCell="A34" workbookViewId="0">
      <selection activeCell="I47" sqref="I47"/>
    </sheetView>
  </sheetViews>
  <sheetFormatPr defaultColWidth="12.67578125" defaultRowHeight="15.75" customHeight="1" x14ac:dyDescent="0.15"/>
  <cols>
    <col min="1" max="1" width="40.72265625" style="14" customWidth="1"/>
    <col min="2" max="2" width="17.93359375" style="14" customWidth="1"/>
    <col min="3" max="3" width="14.6953125" style="14" customWidth="1"/>
    <col min="4" max="4" width="12.67578125" style="14"/>
    <col min="5" max="5" width="42.07421875" style="14" customWidth="1"/>
    <col min="6" max="6" width="17.39453125" style="14" customWidth="1"/>
    <col min="7" max="7" width="14.96875" style="14" customWidth="1"/>
    <col min="8" max="16384" width="12.67578125" style="14"/>
  </cols>
  <sheetData>
    <row r="1" spans="1:7" ht="12.75" x14ac:dyDescent="0.15">
      <c r="A1" s="32" t="s">
        <v>169</v>
      </c>
      <c r="B1" s="33"/>
      <c r="C1" s="34"/>
      <c r="E1" s="32" t="s">
        <v>170</v>
      </c>
      <c r="F1" s="33"/>
      <c r="G1" s="34"/>
    </row>
    <row r="2" spans="1:7" ht="12.75" x14ac:dyDescent="0.15">
      <c r="A2" s="15" t="s">
        <v>3</v>
      </c>
      <c r="B2" s="15" t="s">
        <v>4</v>
      </c>
      <c r="C2" s="15" t="s">
        <v>29</v>
      </c>
      <c r="E2" s="15" t="s">
        <v>53</v>
      </c>
      <c r="F2" s="15" t="s">
        <v>74</v>
      </c>
      <c r="G2" s="15" t="s">
        <v>5</v>
      </c>
    </row>
    <row r="3" spans="1:7" ht="12.75" x14ac:dyDescent="0.15">
      <c r="A3" s="1" t="s">
        <v>93</v>
      </c>
      <c r="B3" s="20"/>
      <c r="C3" s="1">
        <f t="shared" ref="C3:C4" si="0">IF(OR(B3="O",B3="A+",B3="A",B3="B+",B3="B",B3="C"),4,0)</f>
        <v>0</v>
      </c>
      <c r="E3" s="1" t="s">
        <v>7</v>
      </c>
      <c r="F3" s="20"/>
      <c r="G3" s="1">
        <f t="shared" ref="G3:G8" si="1">IF(OR(F3="O",F3="A+",F3="A",F3="B+",F3="B",F3="C"),3,0)</f>
        <v>0</v>
      </c>
    </row>
    <row r="4" spans="1:7" ht="12.75" x14ac:dyDescent="0.15">
      <c r="A4" s="1" t="s">
        <v>95</v>
      </c>
      <c r="B4" s="20"/>
      <c r="C4" s="1">
        <f t="shared" si="0"/>
        <v>0</v>
      </c>
      <c r="E4" s="1" t="s">
        <v>171</v>
      </c>
      <c r="F4" s="20"/>
      <c r="G4" s="1">
        <f t="shared" si="1"/>
        <v>0</v>
      </c>
    </row>
    <row r="5" spans="1:7" ht="12.75" x14ac:dyDescent="0.15">
      <c r="A5" s="1" t="s">
        <v>97</v>
      </c>
      <c r="B5" s="20"/>
      <c r="C5" s="1">
        <f>IF(OR(B5="O",B5="A+",B5="A",B5="B+",B5="B",B5="C"),3,0)</f>
        <v>0</v>
      </c>
      <c r="E5" s="1" t="s">
        <v>144</v>
      </c>
      <c r="F5" s="20"/>
      <c r="G5" s="1">
        <f t="shared" si="1"/>
        <v>0</v>
      </c>
    </row>
    <row r="6" spans="1:7" ht="12.75" x14ac:dyDescent="0.15">
      <c r="A6" s="1" t="s">
        <v>98</v>
      </c>
      <c r="B6" s="20"/>
      <c r="C6" s="1">
        <f>IF(OR(B6="O",B6="A+",B6="A",B6="B+",B6="B",B6="C"),2.5,0)</f>
        <v>0</v>
      </c>
      <c r="E6" s="1" t="s">
        <v>172</v>
      </c>
      <c r="F6" s="20"/>
      <c r="G6" s="1">
        <f t="shared" si="1"/>
        <v>0</v>
      </c>
    </row>
    <row r="7" spans="1:7" ht="12.75" x14ac:dyDescent="0.15">
      <c r="A7" s="1" t="s">
        <v>100</v>
      </c>
      <c r="B7" s="20"/>
      <c r="C7" s="1">
        <f>IF(OR(B7="O",B7="A+",B7="A",B7="B+",B7="B",B7="C"),2,0)</f>
        <v>0</v>
      </c>
      <c r="E7" s="1" t="s">
        <v>15</v>
      </c>
      <c r="F7" s="20"/>
      <c r="G7" s="1">
        <f t="shared" si="1"/>
        <v>0</v>
      </c>
    </row>
    <row r="8" spans="1:7" ht="12.75" x14ac:dyDescent="0.15">
      <c r="A8" s="1" t="s">
        <v>102</v>
      </c>
      <c r="B8" s="20"/>
      <c r="C8" s="1">
        <f>IF(OR(B8="O",B8="A+",B8="A",B8="B+",B8="B",B8="C"),1.5,0)</f>
        <v>0</v>
      </c>
      <c r="E8" s="1" t="s">
        <v>17</v>
      </c>
      <c r="F8" s="20"/>
      <c r="G8" s="1">
        <f t="shared" si="1"/>
        <v>0</v>
      </c>
    </row>
    <row r="9" spans="1:7" ht="12.75" x14ac:dyDescent="0.15">
      <c r="A9" s="1" t="s">
        <v>104</v>
      </c>
      <c r="B9" s="20"/>
      <c r="C9" s="1">
        <f t="shared" ref="C9:C10" si="2">IF(OR(B9="O",B9="A+",B9="A",B9="B+",B9="B",B9="C"),1,0)</f>
        <v>0</v>
      </c>
      <c r="E9" s="1" t="s">
        <v>173</v>
      </c>
      <c r="F9" s="20"/>
      <c r="G9" s="1">
        <f t="shared" ref="G9:G10" si="3">IF(OR(F9="O",F9="A+",F9="A",F9="B+",F9="B",F9="C"),1.5,0)</f>
        <v>0</v>
      </c>
    </row>
    <row r="10" spans="1:7" ht="12.75" x14ac:dyDescent="0.15">
      <c r="A10" s="1" t="s">
        <v>106</v>
      </c>
      <c r="B10" s="20"/>
      <c r="C10" s="1">
        <f t="shared" si="2"/>
        <v>0</v>
      </c>
      <c r="E10" s="1" t="s">
        <v>147</v>
      </c>
      <c r="F10" s="20"/>
      <c r="G10" s="1">
        <f t="shared" si="3"/>
        <v>0</v>
      </c>
    </row>
    <row r="11" spans="1:7" ht="12.75" x14ac:dyDescent="0.15">
      <c r="A11" s="35"/>
      <c r="B11" s="33"/>
      <c r="C11" s="34"/>
      <c r="E11" s="1" t="s">
        <v>22</v>
      </c>
      <c r="F11" s="20"/>
      <c r="G11" s="1">
        <f>IF(OR(F11="O",F11="A+",F11="A",F11="B+",F11="B",F11="C"),1,0)</f>
        <v>0</v>
      </c>
    </row>
    <row r="12" spans="1:7" ht="12.75" x14ac:dyDescent="0.15">
      <c r="A12" s="36" t="s">
        <v>23</v>
      </c>
      <c r="B12" s="34"/>
      <c r="C12" s="1">
        <f>SUM(C3:C10)</f>
        <v>0</v>
      </c>
      <c r="E12" s="35"/>
      <c r="F12" s="33"/>
      <c r="G12" s="34"/>
    </row>
    <row r="13" spans="1:7" ht="12.75" x14ac:dyDescent="0.15">
      <c r="A13" s="36" t="s">
        <v>24</v>
      </c>
      <c r="B13" s="34"/>
      <c r="C13" s="4">
        <f>(IF(B3="O",10*C3,IF(B3="A+",9*C3,IF(B3="A",8*C3,IF(B3="B+",7*C3,IF(B3="B",6*C3,IF(B3="C",5*C3,IF(OR(B3="F",B3="Ab"),0,0)))))))+IF(B4="O",10*C4,IF(B4="A+",9*C4,IF(B4="A",8*C4,IF(B4="B+",7*C4,IF(B4="B",6*C4,IF(B4="C",5*C4,IF(OR(B4="F",B4="Ab"),0,0)))))))+IF(B5="O",10*C5,IF(B5="A+",9*C5,IF(B5="A",8*C5,IF(B5="B+",7*C5,IF(B5="B",6*C5,IF(B5="C",5*C5,IF(OR(B5="F",B5="Ab"),0,0)))))))+IF(B6="O",10*C6,IF(B6="A+",9*C6,IF(B6="A",8*C6,IF(B6="B+",7*C6,IF(B6="B",6*C6,IF(B6="C",5*C6,IF(OR(B6="F",B6="Ab"),0,0)))))))+IF(B7="O",10*C7,IF(B7="A+",9*C7,IF(B7="A",8*C7,IF(B7="B+",7*C7,IF(B7="B",6*C7,IF(B7="C",5*C7,IF(OR(B7="F",B7="Ab"),0,0)))))))+IF(B8="O",10*C8,IF(B8="A+",9*C8,IF(B8="A",8*C8,IF(B8="B+",7*C8,IF(B8="B",6*C8,IF(B8="C",5*C8,IF(OR(B8="F",B8="Ab"),0,0)))))))+IF(B9="O",10*C9,IF(B9="A+",9*C9,IF(B9="A",8*C9,IF(B9="B+",7*C9,IF(B9="B",6*C9,IF(B9="C",5*C9,IF(OR(B9="F",B9="Ab"),0,0)))))))+IF(B10="O",10*C10,IF(B10="A+",9*C10,IF(B10="A",8*C10,IF(B10="B+",7*C10,IF(B10="B",6*C10,IF(B10="C",5*C10,IF(OR(B10="F",B10="Ab"),0,0))))))))/19</f>
        <v>0</v>
      </c>
      <c r="E13" s="36" t="s">
        <v>25</v>
      </c>
      <c r="F13" s="34"/>
      <c r="G13" s="1">
        <f>SUM(G3:G11)</f>
        <v>0</v>
      </c>
    </row>
    <row r="14" spans="1:7" ht="12.75" x14ac:dyDescent="0.15">
      <c r="E14" s="36" t="s">
        <v>24</v>
      </c>
      <c r="F14" s="34"/>
      <c r="G14" s="4">
        <f>(IF(F3="O",10*G3,IF(F3="A+",9*G3,IF(F3="A",8*G3,IF(F3="B+",7*G3,IF(F3="B",6*G3,IF(F3="C",5*G3,IF(OR(F3="F",F3="Ab"),0,0)))))))+IF(F4="O",10*G4,IF(F4="A+",9*G4,IF(F4="A",8*G4,IF(F4="B+",7*G4,IF(F4="B",6*G4,IF(F4="C",5*G4,IF(OR(F4="F",F4="Ab"),0,0)))))))+IF(F5="O",10*G5,IF(F5="A+",9*G5,IF(F5="A",8*G5,IF(F5="B+",7*G5,IF(F5="B",6*G5,IF(F5="C",5*G5,IF(OR(F5="F",F5="Ab"),0,0)))))))+IF(F6="O",10*G6,IF(F6="A+",9*G6,IF(F6="A",8*G6,IF(F6="B+",7*G6,IF(F6="B",6*G6,IF(F6="C",5*G6,IF(OR(F6="F",F6="Ab"),0,0)))))))+IF(F7="O",10*G7,IF(F7="A+",9*G7,IF(F7="A",8*G7,IF(F7="B+",7*G7,IF(F7="B",6*G7,IF(F7="C",5*G7,IF(OR(F7="F",F7="Ab"),0,0)))))))+IF(F8="O",10*G8,IF(F8="A+",9*G8,IF(F8="A",8*G8,IF(F8="B+",7*G8,IF(F8="B",6*G8,IF(F8="C",5*G8,IF(OR(F8="F",F8="Ab"),0,0)))))))+IF(F9="O",10*G9,IF(F9="A+",9*G9,IF(F9="A",8*G9,IF(F9="B+",7*G9,IF(F9="B",6*G9,IF(F9="C",5*G9,IF(OR(F9="F",F9="Ab"),0,0)))))))+IF(F10="O",10*G10,IF(F10="A+",9*G10,IF(F10="A",8*G10,IF(F10="B+",7*G10,IF(F10="B",6*G10,IF(F10="C",5*G10,IF(OR(F10="F",F10="Ab"),0,0)))))))+IF(F11="O",10*G11,IF(F11="A+",9*G11,IF(F11="A",8*G11,IF(F11="B+",7*G11,IF(F11="B",6*G11,IF(F11="C",5*G11,IF(OR(F11="F",F11="Ab"),0,0))))))))/22</f>
        <v>0</v>
      </c>
    </row>
    <row r="16" spans="1:7" ht="12.75" x14ac:dyDescent="0.15">
      <c r="E16" s="32" t="s">
        <v>174</v>
      </c>
      <c r="F16" s="33"/>
      <c r="G16" s="34"/>
    </row>
    <row r="17" spans="1:7" ht="12.75" x14ac:dyDescent="0.15">
      <c r="A17" s="32" t="s">
        <v>175</v>
      </c>
      <c r="B17" s="33"/>
      <c r="C17" s="34"/>
      <c r="E17" s="15" t="s">
        <v>53</v>
      </c>
      <c r="F17" s="15" t="s">
        <v>74</v>
      </c>
      <c r="G17" s="15" t="s">
        <v>5</v>
      </c>
    </row>
    <row r="18" spans="1:7" ht="12.75" x14ac:dyDescent="0.15">
      <c r="A18" s="15" t="s">
        <v>3</v>
      </c>
      <c r="B18" s="15" t="s">
        <v>4</v>
      </c>
      <c r="C18" s="15" t="s">
        <v>29</v>
      </c>
      <c r="E18" s="1" t="s">
        <v>176</v>
      </c>
      <c r="F18" s="20"/>
      <c r="G18" s="1">
        <f t="shared" ref="G18:G20" si="4">IF(OR(F18="O",F18="A+",F18="A",F18="B+",F18="B",F18="C"),4,0)</f>
        <v>0</v>
      </c>
    </row>
    <row r="19" spans="1:7" ht="12.75" x14ac:dyDescent="0.15">
      <c r="A19" s="1" t="s">
        <v>110</v>
      </c>
      <c r="B19" s="20"/>
      <c r="C19" s="1">
        <f t="shared" ref="C19:C20" si="5">IF(OR(B19="O",B19="A+",B19="A",B19="B+",B19="B",B19="C"),4,0)</f>
        <v>0</v>
      </c>
      <c r="E19" s="1" t="s">
        <v>177</v>
      </c>
      <c r="F19" s="20"/>
      <c r="G19" s="1">
        <f t="shared" si="4"/>
        <v>0</v>
      </c>
    </row>
    <row r="20" spans="1:7" ht="12.75" x14ac:dyDescent="0.15">
      <c r="A20" s="1" t="s">
        <v>111</v>
      </c>
      <c r="B20" s="20"/>
      <c r="C20" s="1">
        <f t="shared" si="5"/>
        <v>0</v>
      </c>
      <c r="E20" s="1" t="s">
        <v>96</v>
      </c>
      <c r="F20" s="20"/>
      <c r="G20" s="1">
        <f t="shared" si="4"/>
        <v>0</v>
      </c>
    </row>
    <row r="21" spans="1:7" ht="12.75" x14ac:dyDescent="0.15">
      <c r="A21" s="1" t="s">
        <v>112</v>
      </c>
      <c r="B21" s="20"/>
      <c r="C21" s="1">
        <f>IF(OR(B20="O",B20="A+",B20="A",B20="B+",B20="B",B20="C"),4,0)</f>
        <v>0</v>
      </c>
      <c r="E21" s="1" t="s">
        <v>39</v>
      </c>
      <c r="F21" s="20"/>
      <c r="G21" s="1">
        <f t="shared" ref="G21:G22" si="6">IF(OR(F21="O",F21="A+",F21="A",F21="B+",F21="B",F21="C"),3,0)</f>
        <v>0</v>
      </c>
    </row>
    <row r="22" spans="1:7" ht="12.75" x14ac:dyDescent="0.15">
      <c r="A22" s="1" t="s">
        <v>113</v>
      </c>
      <c r="B22" s="20"/>
      <c r="C22" s="1">
        <f>IF(OR(B22="O",B22="A+",B22="A",B22="B+",B22="B",B22="C"),3,0)</f>
        <v>0</v>
      </c>
      <c r="E22" s="1" t="s">
        <v>41</v>
      </c>
      <c r="F22" s="20"/>
      <c r="G22" s="1">
        <f t="shared" si="6"/>
        <v>0</v>
      </c>
    </row>
    <row r="23" spans="1:7" ht="12.75" x14ac:dyDescent="0.15">
      <c r="A23" s="1" t="s">
        <v>115</v>
      </c>
      <c r="B23" s="20"/>
      <c r="C23" s="1">
        <f t="shared" ref="C23:C24" si="7">IF(OR(B23="O",B23="A+",B23="A",B23="B+",B23="B",B23="C"),1.5,0)</f>
        <v>0</v>
      </c>
      <c r="E23" s="1" t="s">
        <v>178</v>
      </c>
      <c r="F23" s="20"/>
      <c r="G23" s="1">
        <f t="shared" ref="G23:G24" si="8">IF(OR(F23="O",F23="A+",F23="A",F23="B+",F23="B",F23="C"),1.5,0)</f>
        <v>0</v>
      </c>
    </row>
    <row r="24" spans="1:7" ht="12.75" x14ac:dyDescent="0.15">
      <c r="A24" s="1" t="s">
        <v>116</v>
      </c>
      <c r="B24" s="20"/>
      <c r="C24" s="1">
        <f t="shared" si="7"/>
        <v>0</v>
      </c>
      <c r="E24" s="1" t="s">
        <v>179</v>
      </c>
      <c r="F24" s="20"/>
      <c r="G24" s="1">
        <f t="shared" si="8"/>
        <v>0</v>
      </c>
    </row>
    <row r="25" spans="1:7" ht="12.75" x14ac:dyDescent="0.15">
      <c r="A25" s="35"/>
      <c r="B25" s="33"/>
      <c r="C25" s="34"/>
      <c r="E25" s="1" t="s">
        <v>180</v>
      </c>
      <c r="F25" s="20"/>
      <c r="G25" s="1">
        <f>IF(OR(F25="O",F25="A+",F25="A",F25="B+",F25="B",F25="C"),1,0)</f>
        <v>0</v>
      </c>
    </row>
    <row r="26" spans="1:7" ht="12.75" x14ac:dyDescent="0.15">
      <c r="A26" s="36" t="s">
        <v>47</v>
      </c>
      <c r="B26" s="34"/>
      <c r="C26" s="1">
        <f>SUM(C19:C24)</f>
        <v>0</v>
      </c>
      <c r="E26" s="35"/>
      <c r="F26" s="33"/>
      <c r="G26" s="34"/>
    </row>
    <row r="27" spans="1:7" ht="12.75" x14ac:dyDescent="0.15">
      <c r="A27" s="36" t="s">
        <v>24</v>
      </c>
      <c r="B27" s="34"/>
      <c r="C27" s="4">
        <f>(IF(B19="O",10*C19,IF(B19="A+",9*C19,IF(B19="A",8*C19,IF(B19="B+",7*C19,IF(B19="B",6*C19,IF(B19="C",5*C19,IF(OR(B19="F",B19="Ab"),0,0)))))))+IF(B20="O",10*C20,IF(B20="A+",9*C20,IF(B20="A",8*C20,IF(B20="B+",7*C20,IF(B20="B",6*C20,IF(B20="C",5*C20,IF(OR(B20="F",B20="Ab"),0,0)))))))+IF(B21="O",10*C21,IF(B21="A+",9*C21,IF(B21="A",8*C21,IF(B21="B+",7*C21,IF(B21="B",6*C21,IF(B21="C",5*C21,IF(OR(B21="F",B21="Ab"),0,0)))))))+IF(B22="O",10*C22,IF(B22="A+",9*C22,IF(B22="A",8*C22,IF(B22="B+",7*C22,IF(B22="B",6*C22,IF(B22="C",5*C22,IF(OR(B22="F",B22="Ab"),0,0)))))))+IF(B23="O",10*C23,IF(B23="A+",9*C23,IF(B23="A",8*C23,IF(B23="B+",7*C23,IF(B23="B",6*C23,IF(B23="C",5*C23,IF(OR(B23="F",B23="Ab"),0,0)))))))+IF(B24="O",10*C24,IF(B24="A+",9*C24,IF(B24="A",8*C24,IF(B24="B+",7*C24,IF(B24="B",6*C24,IF(B24="C",5*C24,IF(OR(B24="F",B24="Ab"),0,0))))))))/18</f>
        <v>0</v>
      </c>
      <c r="E27" s="36" t="s">
        <v>119</v>
      </c>
      <c r="F27" s="34"/>
      <c r="G27" s="1">
        <f>SUM(G18:G25)</f>
        <v>0</v>
      </c>
    </row>
    <row r="28" spans="1:7" ht="12.75" x14ac:dyDescent="0.15">
      <c r="E28" s="36" t="s">
        <v>24</v>
      </c>
      <c r="F28" s="34"/>
      <c r="G28" s="4">
        <f>(IF(F18="O",10*G18,IF(F18="A+",9*G18,IF(F18="A",8*G18,IF(F18="B+",7*G18,IF(F18="B",6*G18,IF(F18="C",5*G18,IF(OR(F18="F",F18="Ab"),0,0)))))))+IF(F19="O",10*G19,IF(F19="A+",9*G19,IF(F19="A",8*G19,IF(F19="B+",7*G19,IF(F19="B",6*G19,IF(F19="C",5*G19,IF(OR(F19="F",F19="Ab"),0,0)))))))+IF(F20="O",10*G20,IF(F20="A+",9*G20,IF(F20="A",8*G20,IF(F20="B+",7*G20,IF(F20="B",6*G20,IF(F20="C",5*G20,IF(OR(F20="F",F20="Ab"),0,0)))))))+IF(F21="O",10*G21,IF(F21="A+",9*G21,IF(F21="A",8*G21,IF(F21="B+",7*G21,IF(F21="B",6*G21,IF(F21="C",5*G21,IF(OR(F21="F",F21="Ab"),0,0)))))))+IF(F22="O",10*G22,IF(F22="A+",9*G22,IF(F22="A",8*G22,IF(F22="B+",7*G22,IF(F22="B",6*G22,IF(F22="C",5*G22,IF(OR(F22="F",F22="Ab"),0,0)))))))+IF(F23="O",10*G23,IF(F23="A+",9*G23,IF(F23="A",8*G23,IF(F23="B+",7*G23,IF(F23="B",6*G23,IF(F23="C",5*G23,IF(OR(F23="F",F23="Ab"),0,0)))))))+IF(F24="O",10*G24,IF(F24="A+",9*G24,IF(F24="A",8*G24,IF(F24="B+",7*G24,IF(F24="B",6*G24,IF(F24="C",5*G24,IF(OR(F24="F",F24="Ab"),0,0)))))))+IF(F25="O",10*G25,IF(F25="A+",9*G25,IF(F25="A",8*G25,IF(F25="B+",7*G25,IF(F25="B",6*G25,IF(F25="C",5*G25,IF(OR(F25="F",F25="Ab"),0,0))))))))/22</f>
        <v>0</v>
      </c>
    </row>
    <row r="29" spans="1:7" ht="12.75" x14ac:dyDescent="0.15">
      <c r="A29" s="32" t="s">
        <v>181</v>
      </c>
      <c r="B29" s="33"/>
      <c r="C29" s="34"/>
    </row>
    <row r="30" spans="1:7" ht="12.75" x14ac:dyDescent="0.15">
      <c r="A30" s="15" t="s">
        <v>53</v>
      </c>
      <c r="B30" s="15" t="s">
        <v>74</v>
      </c>
      <c r="C30" s="15" t="s">
        <v>5</v>
      </c>
      <c r="E30" s="32" t="s">
        <v>182</v>
      </c>
      <c r="F30" s="33"/>
      <c r="G30" s="34"/>
    </row>
    <row r="31" spans="1:7" ht="12.75" x14ac:dyDescent="0.15">
      <c r="A31" s="1" t="s">
        <v>122</v>
      </c>
      <c r="B31" s="20"/>
      <c r="C31" s="1">
        <f>IF(OR(B31="O",B31="A+",B31="A",B31="B+",B31="B",B31="C"),3,0)</f>
        <v>0</v>
      </c>
      <c r="E31" s="15" t="s">
        <v>53</v>
      </c>
      <c r="F31" s="15" t="s">
        <v>74</v>
      </c>
      <c r="G31" s="15" t="s">
        <v>5</v>
      </c>
    </row>
    <row r="32" spans="1:7" ht="12.75" x14ac:dyDescent="0.15">
      <c r="A32" s="1" t="s">
        <v>123</v>
      </c>
      <c r="B32" s="20"/>
      <c r="C32" s="1">
        <f t="shared" ref="C32:C33" si="9">IF(OR(B32="O",B32="A+",B32="A",B32="B+",B32="B",B32="C"),4,0)</f>
        <v>0</v>
      </c>
      <c r="E32" s="1" t="s">
        <v>183</v>
      </c>
      <c r="F32" s="20"/>
      <c r="G32" s="1">
        <f>IF(OR(F32="O",F32="A+",F32="A",F32="B+",F32="B",F32="C"),3,0)</f>
        <v>0</v>
      </c>
    </row>
    <row r="33" spans="1:9" ht="12.75" x14ac:dyDescent="0.15">
      <c r="A33" s="1" t="s">
        <v>184</v>
      </c>
      <c r="B33" s="20"/>
      <c r="C33" s="1">
        <f t="shared" si="9"/>
        <v>0</v>
      </c>
      <c r="E33" s="1" t="s">
        <v>185</v>
      </c>
      <c r="F33" s="20"/>
      <c r="G33" s="1">
        <f>IF(OR(F33="O",F33="A+",F33="A",F33="B+",F33="B",F33="C"),2,0)</f>
        <v>0</v>
      </c>
    </row>
    <row r="34" spans="1:9" ht="12.75" x14ac:dyDescent="0.15">
      <c r="A34" s="1" t="s">
        <v>127</v>
      </c>
      <c r="B34" s="20"/>
      <c r="C34" s="1">
        <f>IF(OR(B34="O",B34="A+",B34="A",B34="B+",B34="B",B34="C"),3,0)</f>
        <v>0</v>
      </c>
      <c r="E34" s="1" t="s">
        <v>59</v>
      </c>
      <c r="F34" s="20"/>
      <c r="G34" s="1">
        <f t="shared" ref="G34:G36" si="10">IF(OR(F34="O",F34="A+",F34="A",F34="B+",F34="B",F34="C"),3,0)</f>
        <v>0</v>
      </c>
    </row>
    <row r="35" spans="1:9" ht="12.75" x14ac:dyDescent="0.15">
      <c r="A35" s="1" t="s">
        <v>186</v>
      </c>
      <c r="B35" s="20"/>
      <c r="C35" s="1">
        <f>IF(OR(B35="O",B35="A+",B35="A",B35="B+",B35="B",B35="C"),2,0)</f>
        <v>0</v>
      </c>
      <c r="E35" s="1" t="s">
        <v>61</v>
      </c>
      <c r="F35" s="20"/>
      <c r="G35" s="1">
        <f t="shared" si="10"/>
        <v>0</v>
      </c>
    </row>
    <row r="36" spans="1:9" ht="12.75" x14ac:dyDescent="0.15">
      <c r="A36" s="1" t="s">
        <v>131</v>
      </c>
      <c r="B36" s="20"/>
      <c r="C36" s="1">
        <f>IF(OR(B36="O",B36="A+",B36="A",B36="B+",B36="B",B36="C"),1,0)</f>
        <v>0</v>
      </c>
      <c r="E36" s="1" t="s">
        <v>63</v>
      </c>
      <c r="F36" s="20"/>
      <c r="G36" s="1">
        <f t="shared" si="10"/>
        <v>0</v>
      </c>
    </row>
    <row r="37" spans="1:9" ht="12.75" x14ac:dyDescent="0.15">
      <c r="A37" s="1" t="s">
        <v>132</v>
      </c>
      <c r="B37" s="20"/>
      <c r="C37" s="1">
        <f t="shared" ref="C37:C38" si="11">IF(OR(B37="O",B37="A+",B37="A",B37="B+",B37="B",B37="C"),1.5,0)</f>
        <v>0</v>
      </c>
      <c r="E37" s="1" t="s">
        <v>187</v>
      </c>
      <c r="F37" s="20"/>
      <c r="G37" s="1">
        <f>IF(OR(F37="O",F37="A+",F37="A",F37="B+",F37="B",F37="C"),1,0)</f>
        <v>0</v>
      </c>
    </row>
    <row r="38" spans="1:9" ht="12.75" x14ac:dyDescent="0.15">
      <c r="A38" s="1" t="s">
        <v>188</v>
      </c>
      <c r="B38" s="20"/>
      <c r="C38" s="1">
        <f t="shared" si="11"/>
        <v>0</v>
      </c>
      <c r="E38" s="1" t="s">
        <v>189</v>
      </c>
      <c r="F38" s="20"/>
      <c r="G38" s="1">
        <f>IF(OR(F38="O",F38="A+",F38="A",F38="B+",F38="B",F38="C"),2,0)</f>
        <v>0</v>
      </c>
    </row>
    <row r="39" spans="1:9" ht="12.75" x14ac:dyDescent="0.15">
      <c r="A39" s="1" t="s">
        <v>190</v>
      </c>
      <c r="B39" s="20"/>
      <c r="C39" s="1">
        <f>IF(OR(B39="O",B39="A+",B39="A",B39="B+",B39="B",B39="C"),1,0)</f>
        <v>0</v>
      </c>
      <c r="E39" s="1" t="s">
        <v>69</v>
      </c>
      <c r="F39" s="20"/>
      <c r="G39" s="1">
        <f>IF(OR(F39="O",F39="A+",F39="A",F39="B+",F39="B",F39="C"),1,0)</f>
        <v>0</v>
      </c>
    </row>
    <row r="40" spans="1:9" ht="12.75" x14ac:dyDescent="0.15">
      <c r="A40" s="35"/>
      <c r="B40" s="33"/>
      <c r="C40" s="34"/>
      <c r="E40" s="1" t="s">
        <v>70</v>
      </c>
      <c r="F40" s="20"/>
      <c r="G40" s="1">
        <f>IF(OR(F40="O",F40="A+",F40="A",F40="B+",F40="B",F40="C"),3,0)</f>
        <v>0</v>
      </c>
    </row>
    <row r="41" spans="1:9" ht="12.75" x14ac:dyDescent="0.15">
      <c r="A41" s="36" t="s">
        <v>137</v>
      </c>
      <c r="B41" s="34"/>
      <c r="C41" s="1">
        <f>SUM(C31:C39)</f>
        <v>0</v>
      </c>
      <c r="E41" s="35"/>
      <c r="F41" s="33"/>
      <c r="G41" s="34"/>
    </row>
    <row r="42" spans="1:9" ht="12.75" x14ac:dyDescent="0.15">
      <c r="A42" s="36" t="s">
        <v>24</v>
      </c>
      <c r="B42" s="34"/>
      <c r="C42" s="4">
        <f>(IF(B31="O",10*C31,IF(B31="A+",9*C31,IF(B31="A",8*C31,IF(B31="B+",7*C31,IF(B31="B",6*C31,IF(B31="C",5*C31,IF(OR(B31="F",B31="Ab"),0,0)))))))+IF(B32="O",10*C32,IF(B32="A+",9*C32,IF(B32="A",8*C32,IF(B32="B+",7*C32,IF(B32="B",6*C32,IF(B32="C",5*C32,IF(OR(B32="F",B32="Ab"),0,0)))))))+IF(B33="O",10*C33,IF(B33="A+",9*C33,IF(B33="A",8*C33,IF(B33="B+",7*C33,IF(B33="B",6*C33,IF(B33="C",5*C33,IF(OR(B33="F",B33="Ab"),0,0)))))))+IF(B34="O",10*C34,IF(B34="A+",9*C34,IF(B34="A",8*C34,IF(B34="B+",7*C34,IF(B34="B",6*C34,IF(B34="C",5*C34,IF(OR(B34="F",B34="Ab"),0,0)))))))+IF(B35="O",10*C35,IF(B35="A+",9*C35,IF(B35="A",8*C35,IF(B35="B+",7*C35,IF(B35="B",6*C35,IF(B35="C",5*C35,IF(OR(B35="F",B35="Ab"),0,0)))))))+IF(B36="O",10*C36,IF(B36="A+",9*C36,IF(B36="A",8*C36,IF(B36="B+",7*C36,IF(B36="B",6*C36,IF(B36="C",5*C36,IF(OR(B36="F",B36="Ab"),0,0)))))))+IF(B37="O",10*C37,IF(B37="A+",9*C37,IF(B37="A",8*C37,IF(B37="B+",7*C37,IF(B37="B",6*C37,IF(B37="C",5*C37,IF(OR(B37="F",B37="Ab"),0,0)))))))+IF(B38="O",10*C38,IF(B38="A+",9*C38,IF(B38="A",8*C38,IF(B38="B+",7*C38,IF(B38="B",6*C38,IF(B38="C",5*C38,IF(OR(B38="F",B38="Ab"),0,0)))))))+IF(B39="O",10*C39,IF(B39="A+",9*C39,IF(B39="A",8*C39,IF(B39="B+",7*C39,IF(B39="B",6*C39,IF(B39="C",5*C39,IF(OR(B39="F",B39="Ab"),0,0))))))))/21</f>
        <v>0</v>
      </c>
      <c r="E42" s="36" t="s">
        <v>138</v>
      </c>
      <c r="F42" s="34"/>
      <c r="G42" s="1">
        <f>SUM(G32:G40)</f>
        <v>0</v>
      </c>
    </row>
    <row r="43" spans="1:9" ht="12.75" x14ac:dyDescent="0.15">
      <c r="E43" s="36" t="s">
        <v>24</v>
      </c>
      <c r="F43" s="34"/>
      <c r="G43" s="4">
        <f>(IF(F32="O",10*G32,IF(F32="A+",9*G32,IF(F32="A",8*G32,IF(F32="B+",7*G32,IF(F32="B",6*G32,IF(F32="C",5*G32,IF(OR(F32="F",F32="Ab"),0,0)))))))+IF(F33="O",10*G33,IF(F33="A+",9*G33,IF(F33="A",8*G33,IF(F33="B+",7*G33,IF(F33="B",6*G33,IF(F33="C",5*G33,IF(OR(F33="F",F33="Ab"),0,0)))))))+IF(F34="O",10*G34,IF(F34="A+",9*G34,IF(F34="A",8*G34,IF(F34="B+",7*G34,IF(F34="B",6*G34,IF(F34="C",5*G34,IF(OR(F34="F",F34="Ab"),0,0)))))))+IF(F35="O",10*G35,IF(F35="A+",9*G35,IF(F35="A",8*G35,IF(F35="B+",7*G35,IF(F35="B",6*G35,IF(F35="C",5*G35,IF(OR(F35="F",F35="Ab"),0,0)))))))+IF(F36="O",10*G36,IF(F36="A+",9*G36,IF(F36="A",8*G36,IF(F36="B+",7*G36,IF(F36="B",6*G36,IF(F36="C",5*G36,IF(OR(F36="F",F36="Ab"),0,0)))))))+IF(F37="O",10*G37,IF(F37="A+",9*G37,IF(F37="A",8*G37,IF(F37="B+",7*G37,IF(F37="B",6*G37,IF(F37="C",5*G37,IF(OR(F37="F",F37="Ab"),0,0)))))))+IF(F38="O",10*G38,IF(F38="A+",9*G38,IF(F38="A",8*G38,IF(F38="B+",7*G38,IF(F38="B",6*G38,IF(F38="C",5*G38,IF(OR(F38="F",F38="Ab"),0,0)))))))+IF(F39="O",10*G39,IF(F39="A+",9*G39,IF(F39="A",8*G39,IF(F39="B+",7*G39,IF(F39="B",6*G39,IF(F39="C",5*G39,IF(OR(F39="F",F39="Ab"),0,0)))))))+IF(F40="O",10*G40,IF(F40="A+",9*G40,IF(F40="A",8*G40,IF(F40="B+",7*G40,IF(F40="B",6*G40,IF(F40="C",5*G40,IF(OR(F40="F",F40="Ab"),0,0))))))))/21</f>
        <v>0</v>
      </c>
    </row>
    <row r="45" spans="1:9" ht="12.75" x14ac:dyDescent="0.15">
      <c r="A45" s="32" t="s">
        <v>191</v>
      </c>
      <c r="B45" s="33"/>
      <c r="C45" s="34"/>
      <c r="E45" s="32" t="s">
        <v>192</v>
      </c>
      <c r="F45" s="33"/>
      <c r="G45" s="34"/>
    </row>
    <row r="46" spans="1:9" ht="12.75" x14ac:dyDescent="0.15">
      <c r="A46" s="15" t="s">
        <v>53</v>
      </c>
      <c r="B46" s="15" t="s">
        <v>74</v>
      </c>
      <c r="C46" s="15" t="s">
        <v>5</v>
      </c>
      <c r="E46" s="15" t="s">
        <v>53</v>
      </c>
      <c r="F46" s="15" t="s">
        <v>4</v>
      </c>
      <c r="G46" s="15" t="s">
        <v>5</v>
      </c>
    </row>
    <row r="47" spans="1:9" ht="12.75" x14ac:dyDescent="0.15">
      <c r="A47" s="1" t="s">
        <v>141</v>
      </c>
      <c r="B47" s="20"/>
      <c r="C47" s="1">
        <f t="shared" ref="C47:C49" si="12">IF(OR(B47="O",B47="A+",B47="A",B47="B+",B47="B",B47="C"),3,0)</f>
        <v>0</v>
      </c>
      <c r="E47" s="1" t="s">
        <v>78</v>
      </c>
      <c r="F47" s="20"/>
      <c r="G47" s="1">
        <f t="shared" ref="G47:G49" si="13">IF(OR(F47="O",F47="A+",F47="A",F47="B+",F47="B",F47="C"),3,0)</f>
        <v>0</v>
      </c>
      <c r="I47" s="18"/>
    </row>
    <row r="48" spans="1:9" ht="12.75" x14ac:dyDescent="0.15">
      <c r="A48" s="1" t="s">
        <v>142</v>
      </c>
      <c r="B48" s="20"/>
      <c r="C48" s="1">
        <f t="shared" si="12"/>
        <v>0</v>
      </c>
      <c r="E48" s="1" t="s">
        <v>80</v>
      </c>
      <c r="F48" s="20"/>
      <c r="G48" s="1">
        <f t="shared" si="13"/>
        <v>0</v>
      </c>
    </row>
    <row r="49" spans="1:7" ht="12.75" x14ac:dyDescent="0.15">
      <c r="A49" s="1" t="s">
        <v>143</v>
      </c>
      <c r="B49" s="20"/>
      <c r="C49" s="1">
        <f t="shared" si="12"/>
        <v>0</v>
      </c>
      <c r="E49" s="1" t="s">
        <v>82</v>
      </c>
      <c r="F49" s="20"/>
      <c r="G49" s="1">
        <f t="shared" si="13"/>
        <v>0</v>
      </c>
    </row>
    <row r="50" spans="1:7" ht="12.75" x14ac:dyDescent="0.15">
      <c r="A50" s="1" t="s">
        <v>11</v>
      </c>
      <c r="B50" s="20"/>
      <c r="C50" s="1">
        <f t="shared" ref="C50:C51" si="14">IF(OR(B50="O",B50="A+",B50="A",B50="B+",B50="B",B50="C"),4,0)</f>
        <v>0</v>
      </c>
      <c r="E50" s="1" t="s">
        <v>84</v>
      </c>
      <c r="F50" s="20"/>
      <c r="G50" s="1">
        <f>IF(OR(F50="O",F50="A+",F50="A",F50="B+",F50="B",F50="C"),7,0)</f>
        <v>0</v>
      </c>
    </row>
    <row r="51" spans="1:7" ht="12.75" x14ac:dyDescent="0.15">
      <c r="A51" s="1" t="s">
        <v>193</v>
      </c>
      <c r="B51" s="20"/>
      <c r="C51" s="1">
        <f t="shared" si="14"/>
        <v>0</v>
      </c>
      <c r="E51" s="35"/>
      <c r="F51" s="33"/>
      <c r="G51" s="34"/>
    </row>
    <row r="52" spans="1:7" ht="12.75" x14ac:dyDescent="0.15">
      <c r="A52" s="1" t="s">
        <v>146</v>
      </c>
      <c r="B52" s="20"/>
      <c r="C52" s="1">
        <f t="shared" ref="C52:C53" si="15">IF(OR(B52="O",B52="A+",B52="A",B52="B+",B52="B",B52="C"),1.5,0)</f>
        <v>0</v>
      </c>
      <c r="E52" s="36" t="s">
        <v>87</v>
      </c>
      <c r="F52" s="34"/>
      <c r="G52" s="1">
        <f>SUM(G47:G50)</f>
        <v>0</v>
      </c>
    </row>
    <row r="53" spans="1:7" ht="12.75" x14ac:dyDescent="0.15">
      <c r="A53" s="1" t="s">
        <v>21</v>
      </c>
      <c r="B53" s="20"/>
      <c r="C53" s="1">
        <f t="shared" si="15"/>
        <v>0</v>
      </c>
      <c r="E53" s="36" t="s">
        <v>26</v>
      </c>
      <c r="F53" s="34"/>
      <c r="G53" s="4">
        <f>(IF(F47="O",10*G47,IF(F47="A+",9*G47,IF(F47="A",8*G47,IF(F47="B+",7*G47,IF(F47="B",6*G47,IF(F47="C",5*G47,IF(OR(F47="F",F47="Ab"),0,0)))))))+IF(F48="O",10*G48,IF(F48="A+",9*G48,IF(F48="A",8*G48,IF(F48="B+",7*G48,IF(F48="B",6*G48,IF(F48="C",5*G48,IF(OR(F48="F",F48="Ab"),0,0)))))))+IF(F49="O",10*G49,IF(F49="A+",9*G49,IF(F49="A",8*G49,IF(F49="B+",7*G49,IF(F49="B",6*G49,IF(F49="C",5*G49,IF(OR(F49="F",F49="Ab"),0,0)))))))+IF(F50="O",10*G50,IF(F50="A+",9*G50,IF(F50="A",8*G50,IF(F50="B+",7*G50,IF(F50="B",6*G50,IF(F50="C",5*G50,IF(OR(F50="F",F50="Ab"),0,0))))))))/16</f>
        <v>0</v>
      </c>
    </row>
    <row r="54" spans="1:7" ht="12.75" x14ac:dyDescent="0.15">
      <c r="A54" s="1" t="s">
        <v>148</v>
      </c>
      <c r="B54" s="20"/>
      <c r="C54" s="1">
        <f>IF(OR(B54="O",B54="A+",B54="A",B54="B+",B54="B",B54="C"),1,0)</f>
        <v>0</v>
      </c>
    </row>
    <row r="55" spans="1:7" ht="12.75" x14ac:dyDescent="0.15">
      <c r="A55" s="35"/>
      <c r="B55" s="33"/>
      <c r="C55" s="34"/>
    </row>
    <row r="56" spans="1:7" ht="12.75" x14ac:dyDescent="0.15">
      <c r="A56" s="36" t="s">
        <v>149</v>
      </c>
      <c r="B56" s="34"/>
      <c r="C56" s="1">
        <f>SUM(C47:C54)</f>
        <v>0</v>
      </c>
    </row>
    <row r="57" spans="1:7" ht="12.75" x14ac:dyDescent="0.15">
      <c r="A57" s="36" t="s">
        <v>24</v>
      </c>
      <c r="B57" s="34"/>
      <c r="C57" s="4">
        <f>(IF(B47="O",10*C47,IF(B47="A+",9*C47,IF(B47="A",8*C47,IF(B47="B+",7*C47,IF(B47="B",6*C47,IF(B47="C",5*C47,IF(OR(B47="F",B47="Ab"),0,0)))))))+IF(B48="O",10*C48,IF(B48="A+",9*C48,IF(B48="A",8*C48,IF(B48="B+",7*C48,IF(B48="B",6*C48,IF(B48="C",5*C48,IF(OR(B48="F",B48="Ab"),0,0)))))))+IF(B49="O",10*C49,IF(B49="A+",9*C49,IF(B49="A",8*C49,IF(B49="B+",7*C49,IF(B49="B",6*C49,IF(B49="C",5*C49,IF(OR(B49="F",B49="Ab"),0,0)))))))+IF(B50="O",10*C50,IF(B50="A+",9*C50,IF(B50="A",8*C50,IF(B50="B+",7*C50,IF(B50="B",6*C50,IF(B50="C",5*C50,IF(OR(B50="F",B50="Ab"),0,0)))))))+IF(B51="O",10*C51,IF(B51="A+",9*C51,IF(B51="A",8*C51,IF(B51="B+",7*C51,IF(B51="B",6*C51,IF(B51="C",5*C51,IF(OR(B51="F",B51="Ab"),0,0)))))))+IF(B52="O",10*C52,IF(B52="A+",9*C52,IF(B52="A",8*C52,IF(B52="B+",7*C52,IF(B52="B",6*C52,IF(B52="C",5*C52,IF(OR(B52="F",B52="Ab"),0,0)))))))+IF(B53="O",10*C53,IF(B53="A+",9*C53,IF(B53="A",8*C53,IF(B53="B+",7*C53,IF(B53="B",6*C53,IF(B53="C",5*C53,IF(OR(B53="F",B53="Ab"),0,0)))))))+IF(B54="O",10*C54,IF(B54="A+",9*C54,IF(B54="A",8*C54,IF(B54="B+",7*C54,IF(B54="B",6*C54,IF(B54="C",5*C54,IF(OR(B54="F",B54="Ab"),0,0))))))))/21</f>
        <v>0</v>
      </c>
    </row>
    <row r="60" spans="1:7" ht="12.75" x14ac:dyDescent="0.15">
      <c r="C60" s="30"/>
      <c r="D60" s="30"/>
      <c r="E60" s="31"/>
      <c r="F60" s="31"/>
      <c r="G60" s="30"/>
    </row>
    <row r="61" spans="1:7" ht="12.75" x14ac:dyDescent="0.15">
      <c r="C61" s="31"/>
      <c r="D61" s="37"/>
      <c r="E61" s="12" t="str">
        <f>_xlfn.CONCAT("TOTAL CGPA=",(IF(AND(C13&lt;&gt;0,C27=0,C42=0,C57=0,G14=0,G28=0,G43=0,G53=0),C13,IF(AND(C13&lt;&gt;0,C27&lt;&gt;0,C42=0,C57=0,G14=0,G28=0,G43=0,G53=0),((C13+C27)/2),IF(AND(C13&lt;&gt;0,C27&lt;&gt;0,C42&lt;&gt;0,C57=0,G14=0,G28=0,G43=0,G53=0),((C13+C27+C42)/3),IF(AND(C13&lt;&gt;0,C27&lt;&gt;0,C42&lt;&gt;0,C57&lt;&gt;0,G14=0,G28=0,G43=0,G53=0),((C13+C27+C42+C57)/4),IF(AND(C13&lt;&gt;0,C27&lt;&gt;0,C42&lt;&gt;0,C57&lt;&gt;0,G14&lt;&gt;0,G28=0,G43=0,G53=0),((C13+C27+C42+C57+G14)/5),IF(AND(C13&lt;&gt;0,C27&lt;&gt;0,C42&lt;&gt;0,C57&lt;&gt;0,G14&lt;&gt;0,G28&lt;&gt;0,G43=0,G53=0),((C13+C27+C42+C57+G14+G28)/6),IF(AND(C13&lt;&gt;0,C27&lt;&gt;0,C42&lt;&gt;0,C57&lt;&gt;0,G14&lt;&gt;0,G28&lt;&gt;0,G43&lt;&gt;0,G53=0),((C13+C27+C42+C57+G14+G28+G43)/7),IF(AND(C13&lt;&gt;0,C27&lt;&gt;0,C42&lt;&gt;0,C57&lt;&gt;0,G14&lt;&gt;0,G28&lt;&gt;0,G43&lt;&gt;0,G53&lt;&gt;0),((C13+C27+C42+C57+G14+G28+G43+G53)/8),IF(AND(C13=0,C27=0,C42&lt;&gt;0,C57=0,G14=0,G28=0,G43=0,G53=0),C42,IF(AND(C13=0,C27=0,C42&lt;&gt;0,C57&lt;&gt;0,G14=0,G28=0,G43=0,G53=0),((C42+C57)/2),IF(AND(C13=0,C27=0,C42&lt;&gt;0,C57&lt;&gt;0,G14&lt;&gt;0,G28=0,G43=0,G53=0),((C42+C57+G14)/3),IF(AND(C13=0,C27=0,C42&lt;&gt;0,C57&lt;&gt;0,G14&lt;&gt;0,G28&lt;&gt;0,G43=0,G53=0),((C42+C57+G14+G28)/4),IF(AND(C13=0,C27=0,C42&lt;&gt;0,C57&lt;&gt;0,G14&lt;&gt;0,G28&lt;&gt;0,G43&lt;&gt;0,G53=0),((C42+C57+G14+G28+G43)/5),IF(AND(C13=0,C27=0,C42&lt;&gt;0,C57&lt;&gt;0,G14&lt;&gt;0,G28&lt;&gt;0,G43&lt;&gt;0,G53&lt;&gt;0),((C42+C57+G14+G28+G43+G53)/6),0))))))))))))))))</f>
        <v>TOTAL CGPA=0</v>
      </c>
      <c r="F61" s="37"/>
      <c r="G61" s="31"/>
    </row>
    <row r="62" spans="1:7" ht="12.75" x14ac:dyDescent="0.15">
      <c r="C62" s="31"/>
      <c r="D62" s="31"/>
      <c r="E62" s="13" t="str">
        <f>CONCATENATE("YOU GOT ",(SUM(C12,C26,C41,C56,G13,G27,G42,G52))," OUT OF ",(IF(AND(C12&lt;&gt;0,C26=0,C41=0,C56=0,G13=0,G27=0,G42=0,G52=0),19,IF(AND(C12&lt;&gt;0,C26&lt;&gt;0,C41=0,C56=0,G13=0,G27=0,G42=0,G52=0),37,IF(AND(C12&lt;&gt;0,C26&lt;&gt;0,C41&lt;&gt;0,C56=0,G13=0,G27=0,G42=0,G52=0),58,IF(AND(C12&lt;&gt;0,C26&lt;&gt;0,C41&lt;&gt;0,C56&lt;&gt;0,G13=0,G27=0,G42=0,G52=0),79,IF(AND(C12&lt;&gt;0,C26&lt;&gt;0,C41&lt;&gt;0,C56&lt;&gt;0,G13&lt;&gt;0,G27=0,G42=0,G52=0),101,IF(AND(C12&lt;&gt;0,C26&lt;&gt;0,C41&lt;&gt;0,C56&lt;&gt;0,G13&lt;&gt;0,G27&lt;&gt;0,G42=0,G52=0),123,IF(AND(C12&lt;&gt;0,C26&lt;&gt;0,C41&lt;&gt;0,C56&lt;&gt;0,G13&lt;&gt;0,G27&lt;&gt;0,G42&lt;&gt;0,G52=0),144,IF(AND(C12&lt;&gt;0,C26&lt;&gt;0,C41&lt;&gt;0,C56&lt;&gt;0,G13&lt;&gt;0,G27&lt;&gt;0,G42&lt;&gt;0,G52&lt;&gt;0),160,IF(AND(C12=0,C26=0,C41&lt;&gt;0,C56=0,G13=0,G27=0,G42=0,G52=0),21,IF(AND(C12=0,C26=0,C41&lt;&gt;0,C56&lt;&gt;0,G13=0,G27=0,G42=0,G52=0),42,IF(AND(C12=0,C26=0,C41&lt;&gt;0,C56&lt;&gt;0,G13&lt;&gt;0,G27=0,G42=0,G52=0),64,IF(AND(C12=0,C26=0,C41&lt;&gt;0,C56&lt;&gt;0,G13&lt;&gt;0,G27&lt;&gt;0,G42=0,G52=0),86,IF(AND(C12=0,C26=0,C41&lt;&gt;0,C56&lt;&gt;0,G13&lt;&gt;0,G27&lt;&gt;0,G42&lt;&gt;0,G52=0),107,IF(AND(C12=0,C26=0,C41&lt;&gt;0,C56&lt;&gt;0,G13&lt;&gt;0,G27&lt;&gt;0,G42&lt;&gt;0,G52&lt;&gt;0),123,0)))))))))))))))," CREDITS")</f>
        <v>YOU GOT 0 OUT OF 0 CREDITS</v>
      </c>
      <c r="F62" s="31"/>
      <c r="G62" s="31"/>
    </row>
    <row r="63" spans="1:7" ht="12.75" x14ac:dyDescent="0.15">
      <c r="C63" s="31"/>
      <c r="D63" s="30"/>
      <c r="E63" s="31"/>
      <c r="F63" s="31"/>
      <c r="G63" s="31"/>
    </row>
    <row r="66" spans="1:1" ht="15.75" customHeight="1" x14ac:dyDescent="0.2">
      <c r="A66" s="5" t="str">
        <f>HYPERLINK("https://www.linkedin.com/in/donthula-nithish-596939235", "CREATOR: DONTHULA NITHISH ")</f>
        <v xml:space="preserve">CREATOR: DONTHULA NITHISH </v>
      </c>
    </row>
  </sheetData>
  <sheetProtection algorithmName="SHA-512" hashValue="j9qOp9NqgTl/5kbBRBtv58aoYQaZHfsK6U50csjgoaToalOf13Wb9fI5v0791dZarmBpE6TJk6rEXs0ytOBTwA==" saltValue="nBdyEtCKVid5ZSq6UYUVVw==" spinCount="100000" sheet="1" objects="1" scenarios="1"/>
  <mergeCells count="38">
    <mergeCell ref="A1:C1"/>
    <mergeCell ref="E1:G1"/>
    <mergeCell ref="A11:C11"/>
    <mergeCell ref="A12:B12"/>
    <mergeCell ref="E12:G12"/>
    <mergeCell ref="A13:B13"/>
    <mergeCell ref="E13:F13"/>
    <mergeCell ref="E27:F27"/>
    <mergeCell ref="E28:F28"/>
    <mergeCell ref="E14:F14"/>
    <mergeCell ref="E16:G16"/>
    <mergeCell ref="A17:C17"/>
    <mergeCell ref="A25:C25"/>
    <mergeCell ref="A26:B26"/>
    <mergeCell ref="E26:G26"/>
    <mergeCell ref="A27:B27"/>
    <mergeCell ref="F61:F62"/>
    <mergeCell ref="D63:F63"/>
    <mergeCell ref="E45:G45"/>
    <mergeCell ref="E51:G51"/>
    <mergeCell ref="E52:F52"/>
    <mergeCell ref="E53:F53"/>
    <mergeCell ref="D60:F60"/>
    <mergeCell ref="A29:C29"/>
    <mergeCell ref="E30:G30"/>
    <mergeCell ref="A40:C40"/>
    <mergeCell ref="A41:B41"/>
    <mergeCell ref="E41:G41"/>
    <mergeCell ref="G60:G63"/>
    <mergeCell ref="A42:B42"/>
    <mergeCell ref="A45:C45"/>
    <mergeCell ref="A55:C55"/>
    <mergeCell ref="A56:B56"/>
    <mergeCell ref="A57:B57"/>
    <mergeCell ref="D61:D62"/>
    <mergeCell ref="C60:C63"/>
    <mergeCell ref="E42:F42"/>
    <mergeCell ref="E43:F43"/>
  </mergeCells>
  <dataValidations count="1">
    <dataValidation type="list" allowBlank="1" sqref="B3:B10 F3:F11 B19:B24 F18:F25 B31:B39 F32:F40 F47:F50 B47:B54" xr:uid="{00000000-0002-0000-0300-000000000000}">
      <formula1>"O,A+,A,B+,B,C,F,Ab"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  <outlinePr summaryBelow="0" summaryRight="0"/>
  </sheetPr>
  <dimension ref="A1:J65"/>
  <sheetViews>
    <sheetView showGridLines="0" topLeftCell="A32" workbookViewId="0">
      <selection activeCell="J45" sqref="J45"/>
    </sheetView>
  </sheetViews>
  <sheetFormatPr defaultColWidth="12.67578125" defaultRowHeight="15.75" customHeight="1" x14ac:dyDescent="0.15"/>
  <cols>
    <col min="1" max="1" width="39.51171875" style="14" customWidth="1"/>
    <col min="2" max="4" width="12.67578125" style="14"/>
    <col min="5" max="5" width="42.74609375" style="14" customWidth="1"/>
    <col min="6" max="16384" width="12.67578125" style="14"/>
  </cols>
  <sheetData>
    <row r="1" spans="1:7" ht="12.75" x14ac:dyDescent="0.15">
      <c r="E1" s="32" t="s">
        <v>194</v>
      </c>
      <c r="F1" s="33"/>
      <c r="G1" s="34"/>
    </row>
    <row r="2" spans="1:7" ht="12.75" x14ac:dyDescent="0.15">
      <c r="A2" s="32" t="s">
        <v>195</v>
      </c>
      <c r="B2" s="33"/>
      <c r="C2" s="34"/>
      <c r="E2" s="15" t="s">
        <v>53</v>
      </c>
      <c r="F2" s="15" t="s">
        <v>74</v>
      </c>
      <c r="G2" s="15" t="s">
        <v>5</v>
      </c>
    </row>
    <row r="3" spans="1:7" ht="12.75" x14ac:dyDescent="0.15">
      <c r="A3" s="15" t="s">
        <v>6</v>
      </c>
      <c r="B3" s="15" t="s">
        <v>4</v>
      </c>
      <c r="C3" s="15" t="s">
        <v>5</v>
      </c>
      <c r="E3" s="1" t="s">
        <v>196</v>
      </c>
      <c r="F3" s="20"/>
      <c r="G3" s="1">
        <f t="shared" ref="G3:G8" si="0">IF(OR(F3="O",F3="A+",F3="A",F3="B+",F3="B",F3="C"),3,0)</f>
        <v>0</v>
      </c>
    </row>
    <row r="4" spans="1:7" ht="12.75" x14ac:dyDescent="0.15">
      <c r="A4" s="1" t="s">
        <v>8</v>
      </c>
      <c r="B4" s="19"/>
      <c r="C4" s="1">
        <f>IF(OR(B4="O",B4="A+",B4="A",B4="B+",B4="B",B4="C"),1.5,0)</f>
        <v>0</v>
      </c>
      <c r="E4" s="1" t="s">
        <v>197</v>
      </c>
      <c r="F4" s="20"/>
      <c r="G4" s="1">
        <f t="shared" si="0"/>
        <v>0</v>
      </c>
    </row>
    <row r="5" spans="1:7" ht="12.75" x14ac:dyDescent="0.15">
      <c r="A5" s="1" t="s">
        <v>10</v>
      </c>
      <c r="B5" s="19"/>
      <c r="C5" s="1">
        <f>IF(OR(B5="O",B5="A+",B5="A",B5="B+",B5="B",B5="C"),0,0)</f>
        <v>0</v>
      </c>
      <c r="E5" s="1" t="s">
        <v>11</v>
      </c>
      <c r="F5" s="20"/>
      <c r="G5" s="1">
        <f t="shared" si="0"/>
        <v>0</v>
      </c>
    </row>
    <row r="6" spans="1:7" ht="12.75" x14ac:dyDescent="0.15">
      <c r="A6" s="1" t="s">
        <v>12</v>
      </c>
      <c r="B6" s="19"/>
      <c r="C6" s="1">
        <f>IF(OR(B6="O",B6="A+",B6="A",B6="B+",B6="B",B6="C"),1.5,0)</f>
        <v>0</v>
      </c>
      <c r="E6" s="1" t="s">
        <v>144</v>
      </c>
      <c r="F6" s="20"/>
      <c r="G6" s="1">
        <f t="shared" si="0"/>
        <v>0</v>
      </c>
    </row>
    <row r="7" spans="1:7" ht="12.75" x14ac:dyDescent="0.15">
      <c r="A7" s="1" t="s">
        <v>14</v>
      </c>
      <c r="B7" s="19"/>
      <c r="C7" s="1">
        <f t="shared" ref="C7:C8" si="1">IF(OR(B7="O",B7="A+",B7="A",B7="B+",B7="B",B7="C"),4,0)</f>
        <v>0</v>
      </c>
      <c r="E7" s="1" t="s">
        <v>101</v>
      </c>
      <c r="F7" s="20"/>
      <c r="G7" s="1">
        <f t="shared" si="0"/>
        <v>0</v>
      </c>
    </row>
    <row r="8" spans="1:7" ht="12.75" x14ac:dyDescent="0.15">
      <c r="A8" s="1" t="s">
        <v>16</v>
      </c>
      <c r="B8" s="19"/>
      <c r="C8" s="1">
        <f t="shared" si="1"/>
        <v>0</v>
      </c>
      <c r="E8" s="1" t="s">
        <v>103</v>
      </c>
      <c r="F8" s="20"/>
      <c r="G8" s="1">
        <f t="shared" si="0"/>
        <v>0</v>
      </c>
    </row>
    <row r="9" spans="1:7" ht="12.75" x14ac:dyDescent="0.15">
      <c r="A9" s="1" t="s">
        <v>18</v>
      </c>
      <c r="B9" s="19"/>
      <c r="C9" s="1">
        <f>IF(OR(B9="O",B9="A+",B9="A",B9="B+",B9="B",B9="C"),3,0)</f>
        <v>0</v>
      </c>
      <c r="E9" s="1" t="s">
        <v>147</v>
      </c>
      <c r="F9" s="20"/>
      <c r="G9" s="1">
        <f t="shared" ref="G9:G10" si="2">IF(OR(F9="O",F9="A+",F9="A",F9="B+",F9="B",F9="C"),1.5,0)</f>
        <v>0</v>
      </c>
    </row>
    <row r="10" spans="1:7" ht="12.75" x14ac:dyDescent="0.15">
      <c r="A10" s="1" t="s">
        <v>20</v>
      </c>
      <c r="B10" s="19"/>
      <c r="C10" s="1">
        <f>IF(OR(B10="O",B10="A+",B10="A",B10="B+",B10="B",B10="C"),4,0)</f>
        <v>0</v>
      </c>
      <c r="E10" s="1" t="s">
        <v>198</v>
      </c>
      <c r="F10" s="20"/>
      <c r="G10" s="1">
        <f t="shared" si="2"/>
        <v>0</v>
      </c>
    </row>
    <row r="11" spans="1:7" ht="12.75" x14ac:dyDescent="0.15">
      <c r="A11" s="35"/>
      <c r="B11" s="33"/>
      <c r="C11" s="34"/>
      <c r="E11" s="1" t="s">
        <v>22</v>
      </c>
      <c r="F11" s="20"/>
      <c r="G11" s="1">
        <f>IF(OR(F11="O",F11="A+",F11="A",F11="B+",F11="B",F11="C"),1,0)</f>
        <v>0</v>
      </c>
    </row>
    <row r="12" spans="1:7" ht="12.75" x14ac:dyDescent="0.15">
      <c r="A12" s="36" t="s">
        <v>23</v>
      </c>
      <c r="B12" s="34"/>
      <c r="C12" s="2">
        <f>SUM(C4:C10)</f>
        <v>0</v>
      </c>
      <c r="E12" s="35"/>
      <c r="F12" s="33"/>
      <c r="G12" s="34"/>
    </row>
    <row r="13" spans="1:7" ht="12.75" x14ac:dyDescent="0.15">
      <c r="A13" s="36" t="s">
        <v>24</v>
      </c>
      <c r="B13" s="34"/>
      <c r="C13" s="3">
        <f>(IF(B4="O",10*C4,IF(B4="A+",9*C4,IF(B4="A",8*C4,IF(B4="B+",7*C4,IF(B4="B",6*C4,IF(B4="C",5*C4,IF(OR(B4="F",B4="Ab"),0,0)))))))+IF(B5="O",10*C5,IF(B5="A+",9*C5,IF(B5="A",8*C5,IF(B5="B+",7*C5,IF(B5="B",6*C5,IF(B5="C",5*C5,IF(OR(B5="F",B5="Ab"),0,0)))))))+IF(B6="O",10*C6,IF(B6="A+",9*C6,IF(B6="A",8*C6,IF(B6="B+",7*C6,IF(B6="B",6*C6,IF(B6="C",5*C6,IF(OR(B6="F",B6="Ab"),0,0)))))))+IF(B7="O",10*C7,IF(B7="A+",9*C7,IF(B7="A",8*C7,IF(B7="B+",7*C7,IF(B7="B",6*C7,IF(B7="C",5*C7,IF(OR(B7="F",B7="Ab"),0,0)))))))+IF(B8="O",10*C8,IF(B8="A+",9*C8,IF(B8="A",8*C8,IF(B8="B+",7*C8,IF(B8="B",6*C8,IF(B8="C",5*C8,IF(OR(B8="F",B8="Ab"),0,0)))))))+IF(B9="O",10*C9,IF(B9="A+",9*C9,IF(B9="A",8*C9,IF(B9="B+",7*C9,IF(B9="B",6*C9,IF(B9="C",5*C9,IF(OR(B9="F",B9="Ab"),0,0)))))))+IF(B10="O",10*C10,IF(B10="A+",9*C10,IF(B10="A",8*C10,IF(B10="B+",7*C10,IF(B10="B",6*C10,IF(B10="C",5*C10,IF(OR(B10="F",B10="Ab"),0,0))))))))/18</f>
        <v>0</v>
      </c>
      <c r="E13" s="36" t="s">
        <v>25</v>
      </c>
      <c r="F13" s="34"/>
      <c r="G13" s="1">
        <f>SUM(G3:G11)</f>
        <v>0</v>
      </c>
    </row>
    <row r="14" spans="1:7" ht="12.75" x14ac:dyDescent="0.15">
      <c r="E14" s="36" t="s">
        <v>24</v>
      </c>
      <c r="F14" s="34"/>
      <c r="G14" s="4">
        <f>(IF(F3="O",10*G3,IF(F3="A+",9*G3,IF(F3="A",8*G3,IF(F3="B+",7*G3,IF(F3="B",6*G3,IF(F3="C",5*G3,IF(OR(F3="F",F3="Ab"),0,0)))))))+IF(F4="O",10*G4,IF(F4="A+",9*G4,IF(F4="A",8*G4,IF(F4="B+",7*G4,IF(F4="B",6*G4,IF(F4="C",5*G4,IF(OR(F4="F",F4="Ab"),0,0)))))))+IF(F5="O",10*G5,IF(F5="A+",9*G5,IF(F5="A",8*G5,IF(F5="B+",7*G5,IF(F5="B",6*G5,IF(F5="C",5*G5,IF(OR(F5="F",F5="Ab"),0,0)))))))+IF(F6="O",10*G6,IF(F6="A+",9*G6,IF(F6="A",8*G6,IF(F6="B+",7*G6,IF(F6="B",6*G6,IF(F6="C",5*G6,IF(OR(F6="F",F6="Ab"),0,0)))))))+IF(F7="O",10*G7,IF(F7="A+",9*G7,IF(F7="A",8*G7,IF(F7="B+",7*G7,IF(F7="B",6*G7,IF(F7="C",5*G7,IF(OR(F7="F",F7="Ab"),0,0)))))))+IF(F8="O",10*G8,IF(F8="A+",9*G8,IF(F8="A",8*G8,IF(F8="B+",7*G8,IF(F8="B",6*G8,IF(F8="C",5*G8,IF(OR(F8="F",F8="Ab"),0,0)))))))+IF(F9="O",10*G9,IF(F9="A+",9*G9,IF(F9="A",8*G9,IF(F9="B+",7*G9,IF(F9="B",6*G9,IF(F9="C",5*G9,IF(OR(F9="F",F9="Ab"),0,0)))))))+IF(F10="O",10*G10,IF(F10="A+",9*G10,IF(F10="A",8*G10,IF(F10="B+",7*G10,IF(F10="B",6*G10,IF(F10="C",5*G10,IF(OR(F10="F",F10="Ab"),0,0)))))))+IF(F11="O",10*G11,IF(F11="A+",9*G11,IF(F11="A",8*G11,IF(F11="B+",7*G11,IF(F11="B",6*G11,IF(F11="C",5*G11,IF(OR(F11="F",F11="Ab"),0,0))))))))/22</f>
        <v>0</v>
      </c>
    </row>
    <row r="15" spans="1:7" ht="12.75" x14ac:dyDescent="0.15">
      <c r="A15" s="32" t="s">
        <v>199</v>
      </c>
      <c r="B15" s="33"/>
      <c r="C15" s="34"/>
    </row>
    <row r="16" spans="1:7" ht="12.75" x14ac:dyDescent="0.15">
      <c r="A16" s="15" t="s">
        <v>28</v>
      </c>
      <c r="B16" s="16" t="s">
        <v>4</v>
      </c>
      <c r="C16" s="15" t="s">
        <v>29</v>
      </c>
      <c r="E16" s="32" t="s">
        <v>200</v>
      </c>
      <c r="F16" s="33"/>
      <c r="G16" s="34"/>
    </row>
    <row r="17" spans="1:7" ht="12.75" x14ac:dyDescent="0.15">
      <c r="A17" s="1" t="s">
        <v>31</v>
      </c>
      <c r="B17" s="19"/>
      <c r="C17" s="1">
        <f>IF(OR(B17="O",B17="A+",B17="A",B17="B+",B17="B",B17="C"),2.5,0)</f>
        <v>0</v>
      </c>
      <c r="E17" s="15" t="s">
        <v>53</v>
      </c>
      <c r="F17" s="15" t="s">
        <v>74</v>
      </c>
      <c r="G17" s="15" t="s">
        <v>5</v>
      </c>
    </row>
    <row r="18" spans="1:7" ht="12.75" x14ac:dyDescent="0.15">
      <c r="A18" s="1" t="s">
        <v>32</v>
      </c>
      <c r="B18" s="19"/>
      <c r="C18" s="1">
        <f>IF(OR(B18="O",B18="A+",B18="A",B18="B+",B18="B",B18="C"),1.5,0)</f>
        <v>0</v>
      </c>
      <c r="E18" s="1" t="s">
        <v>201</v>
      </c>
      <c r="F18" s="20"/>
      <c r="G18" s="1">
        <f t="shared" ref="G18:G20" si="3">IF(OR(F18="O",F18="A+",F18="A",F18="B+",F18="B",F18="C"),4,0)</f>
        <v>0</v>
      </c>
    </row>
    <row r="19" spans="1:7" ht="12.75" x14ac:dyDescent="0.15">
      <c r="A19" s="1" t="s">
        <v>34</v>
      </c>
      <c r="B19" s="19"/>
      <c r="C19" s="1">
        <f t="shared" ref="C19:C20" si="4">IF(OR(B19="O",B19="A+",B19="A",B19="B+",B19="B",B19="C"),1,0)</f>
        <v>0</v>
      </c>
      <c r="E19" s="1" t="s">
        <v>202</v>
      </c>
      <c r="F19" s="20"/>
      <c r="G19" s="1">
        <f t="shared" si="3"/>
        <v>0</v>
      </c>
    </row>
    <row r="20" spans="1:7" ht="12.75" x14ac:dyDescent="0.15">
      <c r="A20" s="1" t="s">
        <v>36</v>
      </c>
      <c r="B20" s="19"/>
      <c r="C20" s="1">
        <f t="shared" si="4"/>
        <v>0</v>
      </c>
      <c r="E20" s="1" t="s">
        <v>203</v>
      </c>
      <c r="F20" s="20"/>
      <c r="G20" s="1">
        <f t="shared" si="3"/>
        <v>0</v>
      </c>
    </row>
    <row r="21" spans="1:7" ht="12.75" x14ac:dyDescent="0.15">
      <c r="A21" s="1" t="s">
        <v>38</v>
      </c>
      <c r="B21" s="19"/>
      <c r="C21" s="1">
        <f t="shared" ref="C21:C22" si="5">IF(OR(B21="O",B21="A+",B21="A",B21="B+",B21="B",B21="C"),4,0)</f>
        <v>0</v>
      </c>
      <c r="E21" s="1" t="s">
        <v>39</v>
      </c>
      <c r="F21" s="20"/>
      <c r="G21" s="1">
        <f t="shared" ref="G21:G22" si="6">IF(OR(F21="O",F21="A+",F21="A",F21="B+",F21="B",F21="C"),3,0)</f>
        <v>0</v>
      </c>
    </row>
    <row r="22" spans="1:7" ht="12.75" x14ac:dyDescent="0.15">
      <c r="A22" s="1" t="s">
        <v>40</v>
      </c>
      <c r="B22" s="19"/>
      <c r="C22" s="1">
        <f t="shared" si="5"/>
        <v>0</v>
      </c>
      <c r="E22" s="1" t="s">
        <v>114</v>
      </c>
      <c r="F22" s="20"/>
      <c r="G22" s="1">
        <f t="shared" si="6"/>
        <v>0</v>
      </c>
    </row>
    <row r="23" spans="1:7" ht="12.75" x14ac:dyDescent="0.15">
      <c r="A23" s="1" t="s">
        <v>42</v>
      </c>
      <c r="B23" s="19"/>
      <c r="C23" s="1">
        <f>IF(OR(B23="O",B23="A+",B23="A",B23="B+",B23="B",B23="C"),3,0)</f>
        <v>0</v>
      </c>
      <c r="E23" s="1" t="s">
        <v>204</v>
      </c>
      <c r="F23" s="20"/>
      <c r="G23" s="1">
        <f t="shared" ref="G23:G24" si="7">IF(OR(F23="O",F23="A+",F23="A",F23="B+",F23="B",F23="C"),1.5,0)</f>
        <v>0</v>
      </c>
    </row>
    <row r="24" spans="1:7" ht="12.75" x14ac:dyDescent="0.15">
      <c r="A24" s="1" t="s">
        <v>44</v>
      </c>
      <c r="B24" s="19"/>
      <c r="C24" s="1">
        <f>IF(OR(B24="O",B24="A+",B24="A",B24="B+",B24="B",B24="C"),2,0)</f>
        <v>0</v>
      </c>
      <c r="E24" s="1" t="s">
        <v>46</v>
      </c>
      <c r="F24" s="20"/>
      <c r="G24" s="1">
        <f t="shared" si="7"/>
        <v>0</v>
      </c>
    </row>
    <row r="25" spans="1:7" ht="12.75" x14ac:dyDescent="0.15">
      <c r="A25" s="35"/>
      <c r="B25" s="33"/>
      <c r="C25" s="34"/>
      <c r="E25" s="1" t="s">
        <v>205</v>
      </c>
      <c r="F25" s="20"/>
      <c r="G25" s="1">
        <f>IF(OR(F25="O",F25="A+",F25="A",F25="B+",F25="B",F25="C"),1,0)</f>
        <v>0</v>
      </c>
    </row>
    <row r="26" spans="1:7" ht="12.75" x14ac:dyDescent="0.15">
      <c r="A26" s="36" t="s">
        <v>47</v>
      </c>
      <c r="B26" s="34"/>
      <c r="C26" s="2">
        <f>SUM(C17:C24)</f>
        <v>0</v>
      </c>
      <c r="E26" s="35"/>
      <c r="F26" s="33"/>
      <c r="G26" s="34"/>
    </row>
    <row r="27" spans="1:7" ht="12.75" x14ac:dyDescent="0.15">
      <c r="A27" s="36" t="s">
        <v>48</v>
      </c>
      <c r="B27" s="34"/>
      <c r="C27" s="3">
        <f>(IF(B17="O",10*C17,IF(B17="A+",9*C17,IF(B17="A",8*C17,IF(B17="B+",7*C17,IF(B17="B",6*C17,IF(B17="C",5*C17,IF(OR(B17="F",B17="Ab"),0,0)))))))+IF(B18="O",10*C18,IF(B18="A+",9*C18,IF(B18="A",8*C18,IF(B18="B+",7*C18,IF(B18="B",6*C18,IF(B18="C",5*C18,IF(OR(B18="F",B18="Ab"),0,0)))))))+IF(B19="O",10*C19,IF(B19="A+",9*C19,IF(B19="A",8*C19,IF(B19="B+",7*C19,IF(B19="B",6*C19,IF(B19="C",5*C19,IF(OR(B19="F",B19="Ab"),0,0)))))))+IF(B20="O",10*C20,IF(B20="A+",9*C20,IF(B20="A",8*C20,IF(B20="B+",7*C20,IF(B20="B",6*C20,IF(B20="C",5*C20,IF(OR(B20="F",B20="Ab"),0,0)))))))+IF(B21="O",10*C21,IF(B21="A+",9*C21,IF(B21="A",8*C21,IF(B21="B+",7*C21,IF(B21="B",6*C21,IF(B21="C",5*C21,IF(OR(B21="F",B21="Ab"),0,0)))))))+IF(B22="O",10*C22,IF(B22="A+",9*C22,IF(B22="A",8*C22,IF(B22="B+",7*C22,IF(B22="B",6*C22,IF(B22="C",5*C22,IF(OR(B22="F",B22="Ab"),0,0)))))))+IF(B23="O",10*C23,IF(B23="A+",9*C23,IF(B23="A",8*C23,IF(B23="B+",7*C23,IF(B23="B",6*C23,IF(B23="C",5*C23,IF(OR(B23="F",B23="Ab"),0,0)))))))+IF(B24="O",10*C24,IF(B24="A+",9*C24,IF(B24="A",8*C24,IF(B24="B+",7*C24,IF(B24="B",6*C24,IF(B24="C",5*C24,IF(OR(B24="F",B24="Ab"),0,0))))))))/19</f>
        <v>0</v>
      </c>
      <c r="E27" s="36" t="s">
        <v>119</v>
      </c>
      <c r="F27" s="34"/>
      <c r="G27" s="1">
        <f>SUM(G18:G25)</f>
        <v>0</v>
      </c>
    </row>
    <row r="28" spans="1:7" ht="12.75" x14ac:dyDescent="0.15">
      <c r="E28" s="36" t="s">
        <v>24</v>
      </c>
      <c r="F28" s="34"/>
      <c r="G28" s="4">
        <f>(IF(F18="O",10*G18,IF(F18="A+",9*G18,IF(F18="A",8*G18,IF(F18="B+",7*G18,IF(F18="B",6*G18,IF(F18="C",5*G18,IF(OR(F18="F",F18="Ab"),0,0)))))))+IF(F19="O",10*G19,IF(F19="A+",9*G19,IF(F19="A",8*G19,IF(F19="B+",7*G19,IF(F19="B",6*G19,IF(F19="C",5*G19,IF(OR(F19="F",F19="Ab"),0,0)))))))+IF(F20="O",10*G20,IF(F20="A+",9*G20,IF(F20="A",8*G20,IF(F20="B+",7*G20,IF(F20="B",6*G20,IF(F20="C",5*G20,IF(OR(F20="F",F20="Ab"),0,0)))))))+IF(F21="O",10*G21,IF(F21="A+",9*G21,IF(F21="A",8*G21,IF(F21="B+",7*G21,IF(F21="B",6*G21,IF(F21="C",5*G21,IF(OR(F21="F",F21="Ab"),0,0)))))))+IF(F22="O",10*G22,IF(F22="A+",9*G22,IF(F22="A",8*G22,IF(F22="B+",7*G22,IF(F22="B",6*G22,IF(F22="C",5*G22,IF(OR(F22="F",F22="Ab"),0,0)))))))+IF(F23="O",10*G23,IF(F23="A+",9*G23,IF(F23="A",8*G23,IF(F23="B+",7*G23,IF(F23="B",6*G23,IF(F23="C",5*G23,IF(OR(F23="F",F23="Ab"),0,0)))))))+IF(F24="O",10*G24,IF(F24="A+",9*G24,IF(F24="A",8*G24,IF(F24="B+",7*G24,IF(F24="B",6*G24,IF(F24="C",5*G24,IF(OR(F24="F",F24="Ab"),0,0)))))))+IF(F25="O",10*G25,IF(F25="A+",9*G25,IF(F25="A",8*G25,IF(F25="B+",7*G25,IF(F25="B",6*G25,IF(F25="C",5*G25,IF(OR(F25="F",F25="Ab"),0,0))))))))/22</f>
        <v>0</v>
      </c>
    </row>
    <row r="29" spans="1:7" ht="12.75" x14ac:dyDescent="0.15">
      <c r="A29" s="32" t="s">
        <v>206</v>
      </c>
      <c r="B29" s="33"/>
      <c r="C29" s="34"/>
    </row>
    <row r="30" spans="1:7" ht="12.75" x14ac:dyDescent="0.15">
      <c r="A30" s="15" t="s">
        <v>28</v>
      </c>
      <c r="B30" s="16" t="s">
        <v>4</v>
      </c>
      <c r="C30" s="15" t="s">
        <v>29</v>
      </c>
      <c r="E30" s="32" t="s">
        <v>207</v>
      </c>
      <c r="F30" s="33"/>
      <c r="G30" s="34"/>
    </row>
    <row r="31" spans="1:7" ht="12.75" x14ac:dyDescent="0.15">
      <c r="A31" s="1" t="s">
        <v>122</v>
      </c>
      <c r="B31" s="19"/>
      <c r="C31" s="1">
        <f>IF(OR(B31="O",B31="A+",B31="A",B31="B+",B31="B",B31="C"),3,0)</f>
        <v>0</v>
      </c>
      <c r="E31" s="15" t="s">
        <v>53</v>
      </c>
      <c r="F31" s="15" t="s">
        <v>74</v>
      </c>
      <c r="G31" s="15" t="s">
        <v>5</v>
      </c>
    </row>
    <row r="32" spans="1:7" ht="12.75" x14ac:dyDescent="0.15">
      <c r="A32" s="1" t="s">
        <v>123</v>
      </c>
      <c r="B32" s="19"/>
      <c r="C32" s="1">
        <f t="shared" ref="C32:C33" si="8">IF(OR(B32="O",B32="A+",B32="A",B32="B+",B32="B",B32="C"),4,0)</f>
        <v>0</v>
      </c>
      <c r="E32" s="1" t="s">
        <v>208</v>
      </c>
      <c r="F32" s="20"/>
      <c r="G32" s="1">
        <f>IF(OR(F32="O",F32="A+",F32="A",F32="B+",F32="B",F32="C"),3,0)</f>
        <v>0</v>
      </c>
    </row>
    <row r="33" spans="1:10" ht="12.75" x14ac:dyDescent="0.15">
      <c r="A33" s="1" t="s">
        <v>125</v>
      </c>
      <c r="B33" s="19"/>
      <c r="C33" s="1">
        <f t="shared" si="8"/>
        <v>0</v>
      </c>
      <c r="E33" s="1" t="s">
        <v>209</v>
      </c>
      <c r="F33" s="20"/>
      <c r="G33" s="1">
        <f>IF(OR(F33="O",F33="A+",F33="A",F33="B+",F33="B",F33="C"),2,0)</f>
        <v>0</v>
      </c>
    </row>
    <row r="34" spans="1:10" ht="12.75" x14ac:dyDescent="0.15">
      <c r="A34" s="1" t="s">
        <v>141</v>
      </c>
      <c r="B34" s="19"/>
      <c r="C34" s="1">
        <f>IF(OR(B34="O",B34="A+",B34="A",B34="B+",B34="B",B34="C"),3,0)</f>
        <v>0</v>
      </c>
      <c r="E34" s="1" t="s">
        <v>128</v>
      </c>
      <c r="F34" s="20"/>
      <c r="G34" s="1">
        <f t="shared" ref="G34:G36" si="9">IF(OR(F34="O",F34="A+",F34="A",F34="B+",F34="B",F34="C"),3,0)</f>
        <v>0</v>
      </c>
    </row>
    <row r="35" spans="1:10" ht="12.75" x14ac:dyDescent="0.15">
      <c r="A35" s="1" t="s">
        <v>186</v>
      </c>
      <c r="B35" s="19"/>
      <c r="C35" s="1">
        <f>IF(OR(B35="O",B35="A+",B35="A",B35="B+",B35="B",B35="C"),2,0)</f>
        <v>0</v>
      </c>
      <c r="E35" s="1" t="s">
        <v>130</v>
      </c>
      <c r="F35" s="20"/>
      <c r="G35" s="1">
        <f t="shared" si="9"/>
        <v>0</v>
      </c>
    </row>
    <row r="36" spans="1:10" ht="12.75" x14ac:dyDescent="0.15">
      <c r="A36" s="1" t="s">
        <v>131</v>
      </c>
      <c r="B36" s="19"/>
      <c r="C36" s="1">
        <f>IF(OR(B36="O",B36="A+",B36="A",B36="B+",B36="B",B36="C"),1,0)</f>
        <v>0</v>
      </c>
      <c r="E36" s="1" t="s">
        <v>63</v>
      </c>
      <c r="F36" s="20"/>
      <c r="G36" s="1">
        <f t="shared" si="9"/>
        <v>0</v>
      </c>
    </row>
    <row r="37" spans="1:10" ht="12.75" x14ac:dyDescent="0.15">
      <c r="A37" s="1" t="s">
        <v>132</v>
      </c>
      <c r="B37" s="19"/>
      <c r="C37" s="1">
        <f t="shared" ref="C37:C38" si="10">IF(OR(B37="O",B37="A+",B37="A",B37="B+",B37="B",B37="C"),1.5,0)</f>
        <v>0</v>
      </c>
      <c r="E37" s="1" t="s">
        <v>210</v>
      </c>
      <c r="F37" s="20"/>
      <c r="G37" s="1">
        <f>IF(OR(F37="O",F37="A+",F37="A",F37="B+",F37="B",F37="C"),1,0)</f>
        <v>0</v>
      </c>
    </row>
    <row r="38" spans="1:10" ht="12.75" x14ac:dyDescent="0.15">
      <c r="A38" s="1" t="s">
        <v>134</v>
      </c>
      <c r="B38" s="19"/>
      <c r="C38" s="1">
        <f t="shared" si="10"/>
        <v>0</v>
      </c>
      <c r="E38" s="1" t="s">
        <v>135</v>
      </c>
      <c r="F38" s="20"/>
      <c r="G38" s="1">
        <f>IF(OR(F38="O",F38="A+",F38="A",F38="B+",F38="B",F38="C"),2,0)</f>
        <v>0</v>
      </c>
    </row>
    <row r="39" spans="1:10" ht="12.75" x14ac:dyDescent="0.15">
      <c r="A39" s="1" t="s">
        <v>190</v>
      </c>
      <c r="B39" s="19"/>
      <c r="C39" s="1">
        <f>IF(OR(B39="O",B39="A+",B39="A",B39="B+",B39="B",B39="C"),1,0)</f>
        <v>0</v>
      </c>
      <c r="E39" s="1" t="s">
        <v>69</v>
      </c>
      <c r="F39" s="20"/>
      <c r="G39" s="1">
        <f>IF(OR(F39="O",F39="A+",F39="A",F39="B+",F39="B",F39="C"),1,0)</f>
        <v>0</v>
      </c>
    </row>
    <row r="40" spans="1:10" ht="12.75" x14ac:dyDescent="0.15">
      <c r="A40" s="35"/>
      <c r="B40" s="33"/>
      <c r="C40" s="34"/>
      <c r="E40" s="1" t="s">
        <v>70</v>
      </c>
      <c r="F40" s="20"/>
      <c r="G40" s="1">
        <f>IF(OR(F40="O",F40="A+",F40="A",F40="B+",F40="B",F40="C"),3,0)</f>
        <v>0</v>
      </c>
    </row>
    <row r="41" spans="1:10" ht="12.75" x14ac:dyDescent="0.15">
      <c r="A41" s="36" t="s">
        <v>71</v>
      </c>
      <c r="B41" s="34"/>
      <c r="C41" s="2">
        <f>SUM(C31:C39)</f>
        <v>0</v>
      </c>
      <c r="E41" s="35"/>
      <c r="F41" s="33"/>
      <c r="G41" s="34"/>
    </row>
    <row r="42" spans="1:10" ht="12.75" x14ac:dyDescent="0.15">
      <c r="A42" s="36" t="s">
        <v>26</v>
      </c>
      <c r="B42" s="34"/>
      <c r="C42" s="3">
        <f>(IF(B31="O",10*C31,IF(B31="A+",9*C31,IF(B31="A",8*C31,IF(B31="B+",7*C31,IF(B31="B",6*C31,IF(B31="C",5*C31,IF(OR(B31="F",B31="Ab"),0,0)))))))+IF(B32="O",10*C32,IF(B32="A+",9*C32,IF(B32="A",8*C32,IF(B32="B+",7*C32,IF(B32="B",6*C32,IF(B32="C",5*C32,IF(OR(B32="F",B32="Ab"),0,0)))))))+IF(B33="O",10*C33,IF(B33="A+",9*C33,IF(B33="A",8*C33,IF(B33="B+",7*C33,IF(B33="B",6*C33,IF(B33="C",5*C33,IF(OR(B33="F",B33="Ab"),0,0)))))))+IF(B34="O",10*C34,IF(B34="A+",9*C34,IF(B34="A",8*C34,IF(B34="B+",7*C34,IF(B34="B",6*C34,IF(B34="C",5*C34,IF(OR(B34="F",B34="Ab"),0,0)))))))+IF(B35="O",10*C35,IF(B35="A+",9*C35,IF(B35="A",8*C35,IF(B35="B+",7*C35,IF(B35="B",6*C35,IF(B35="C",5*C35,IF(OR(B35="F",B35="Ab"),0,0)))))))+IF(B36="O",10*C36,IF(B36="A+",9*C36,IF(B36="A",8*C36,IF(B36="B+",7*C36,IF(B36="B",6*C36,IF(B36="C",5*C36,IF(OR(B36="F",B36="Ab"),0,0)))))))+IF(B37="O",10*C37,IF(B37="A+",9*C37,IF(B37="A",8*C37,IF(B37="B+",7*C37,IF(B37="B",6*C37,IF(B37="C",5*C37,IF(OR(B37="F",B37="Ab"),0,0)))))))+IF(B38="O",10*C38,IF(B38="A+",9*C38,IF(B38="A",8*C38,IF(B38="B+",7*C38,IF(B38="B",6*C38,IF(B38="C",5*C38,IF(OR(B38="F",B38="Ab"),0,0)))))))+IF(B39="O",10*C39,IF(B39="A+",9*C39,IF(B39="A",8*C39,IF(B39="B+",7*C39,IF(B39="B",6*C39,IF(B39="C",5*C39,IF(OR(B39="F",B39="Ab"),0,0))))))))/21</f>
        <v>0</v>
      </c>
      <c r="E42" s="36" t="s">
        <v>138</v>
      </c>
      <c r="F42" s="34"/>
      <c r="G42" s="1">
        <f>SUM(G32:G40)</f>
        <v>0</v>
      </c>
    </row>
    <row r="43" spans="1:10" ht="12.75" x14ac:dyDescent="0.15">
      <c r="E43" s="36" t="s">
        <v>24</v>
      </c>
      <c r="F43" s="34"/>
      <c r="G43" s="4">
        <f>(IF(F32="O",10*G32,IF(F32="A+",9*G32,IF(F32="A",8*G32,IF(F32="B+",7*G32,IF(F32="B",6*G32,IF(F32="C",5*G32,IF(OR(F32="F",F32="Ab"),0,0)))))))+IF(F33="O",10*G33,IF(F33="A+",9*G33,IF(F33="A",8*G33,IF(F33="B+",7*G33,IF(F33="B",6*G33,IF(F33="C",5*G33,IF(OR(F33="F",F33="Ab"),0,0)))))))+IF(F34="O",10*G34,IF(F34="A+",9*G34,IF(F34="A",8*G34,IF(F34="B+",7*G34,IF(F34="B",6*G34,IF(F34="C",5*G34,IF(OR(F34="F",F34="Ab"),0,0)))))))+IF(F35="O",10*G35,IF(F35="A+",9*G35,IF(F35="A",8*G35,IF(F35="B+",7*G35,IF(F35="B",6*G35,IF(F35="C",5*G35,IF(OR(F35="F",F35="Ab"),0,0)))))))+IF(F36="O",10*G36,IF(F36="A+",9*G36,IF(F36="A",8*G36,IF(F36="B+",7*G36,IF(F36="B",6*G36,IF(F36="C",5*G36,IF(OR(F36="F",F36="Ab"),0,0)))))))+IF(F37="O",10*G37,IF(F37="A+",9*G37,IF(F37="A",8*G37,IF(F37="B+",7*G37,IF(F37="B",6*G37,IF(F37="C",5*G37,IF(OR(F37="F",F37="Ab"),0,0)))))))+IF(F38="O",10*G38,IF(F38="A+",9*G38,IF(F38="A",8*G38,IF(F38="B+",7*G38,IF(F38="B",6*G38,IF(F38="C",5*G38,IF(OR(F38="F",F38="Ab"),0,0)))))))+IF(F39="O",10*G39,IF(F39="A+",9*G39,IF(F39="A",8*G39,IF(F39="B+",7*G39,IF(F39="B",6*G39,IF(F39="C",5*G39,IF(OR(F39="F",F39="Ab"),0,0)))))))+IF(F40="O",10*G40,IF(F40="A+",9*G40,IF(F40="A",8*G40,IF(F40="B+",7*G40,IF(F40="B",6*G40,IF(F40="C",5*G40,IF(OR(F40="F",F40="Ab"),0,0))))))))/21</f>
        <v>0</v>
      </c>
    </row>
    <row r="45" spans="1:10" ht="12.75" x14ac:dyDescent="0.15">
      <c r="A45" s="32" t="s">
        <v>211</v>
      </c>
      <c r="B45" s="33"/>
      <c r="C45" s="34"/>
      <c r="E45" s="32" t="s">
        <v>212</v>
      </c>
      <c r="F45" s="33"/>
      <c r="G45" s="34"/>
      <c r="J45" s="18"/>
    </row>
    <row r="46" spans="1:10" ht="12.75" x14ac:dyDescent="0.15">
      <c r="A46" s="15" t="s">
        <v>53</v>
      </c>
      <c r="B46" s="15" t="s">
        <v>74</v>
      </c>
      <c r="C46" s="15" t="s">
        <v>5</v>
      </c>
      <c r="E46" s="15" t="s">
        <v>53</v>
      </c>
      <c r="F46" s="15" t="s">
        <v>4</v>
      </c>
      <c r="G46" s="15" t="s">
        <v>5</v>
      </c>
    </row>
    <row r="47" spans="1:10" ht="12.75" x14ac:dyDescent="0.15">
      <c r="A47" s="1" t="s">
        <v>127</v>
      </c>
      <c r="B47" s="20"/>
      <c r="C47" s="1">
        <f t="shared" ref="C47:C49" si="11">IF(OR(B47="O",B47="A+",B47="A",B47="B+",B47="B",B47="C"),3,0)</f>
        <v>0</v>
      </c>
      <c r="E47" s="1" t="s">
        <v>78</v>
      </c>
      <c r="F47" s="20"/>
      <c r="G47" s="1">
        <f t="shared" ref="G47:G49" si="12">IF(OR(F47="O",F47="A+",F47="A",F47="B+",F47="B",F47="C"),3,0)</f>
        <v>0</v>
      </c>
    </row>
    <row r="48" spans="1:10" ht="12.75" x14ac:dyDescent="0.15">
      <c r="A48" s="1" t="s">
        <v>142</v>
      </c>
      <c r="B48" s="20"/>
      <c r="C48" s="1">
        <f t="shared" si="11"/>
        <v>0</v>
      </c>
      <c r="E48" s="1" t="s">
        <v>80</v>
      </c>
      <c r="F48" s="20"/>
      <c r="G48" s="1">
        <f t="shared" si="12"/>
        <v>0</v>
      </c>
    </row>
    <row r="49" spans="1:7" ht="12.75" x14ac:dyDescent="0.15">
      <c r="A49" s="1" t="s">
        <v>143</v>
      </c>
      <c r="B49" s="20"/>
      <c r="C49" s="1">
        <f t="shared" si="11"/>
        <v>0</v>
      </c>
      <c r="E49" s="1" t="s">
        <v>82</v>
      </c>
      <c r="F49" s="20"/>
      <c r="G49" s="1">
        <f t="shared" si="12"/>
        <v>0</v>
      </c>
    </row>
    <row r="50" spans="1:7" ht="12.75" x14ac:dyDescent="0.15">
      <c r="A50" s="1" t="s">
        <v>213</v>
      </c>
      <c r="B50" s="20"/>
      <c r="C50" s="1">
        <f t="shared" ref="C50:C51" si="13">IF(OR(B50="O",B50="A+",B50="A",B50="B+",B50="B",B50="C"),4,0)</f>
        <v>0</v>
      </c>
      <c r="E50" s="1" t="s">
        <v>84</v>
      </c>
      <c r="F50" s="20"/>
      <c r="G50" s="1">
        <f>IF(OR(F50="O",F50="A+",F50="A",F50="B+",F50="B",F50="C"),7,0)</f>
        <v>0</v>
      </c>
    </row>
    <row r="51" spans="1:7" ht="12.75" x14ac:dyDescent="0.15">
      <c r="A51" s="1" t="s">
        <v>193</v>
      </c>
      <c r="B51" s="20"/>
      <c r="C51" s="1">
        <f t="shared" si="13"/>
        <v>0</v>
      </c>
      <c r="E51" s="35"/>
      <c r="F51" s="33"/>
      <c r="G51" s="34"/>
    </row>
    <row r="52" spans="1:7" ht="12.75" x14ac:dyDescent="0.15">
      <c r="A52" s="1" t="s">
        <v>146</v>
      </c>
      <c r="B52" s="20"/>
      <c r="C52" s="1">
        <f t="shared" ref="C52:C53" si="14">IF(OR(B52="O",B52="A+",B52="A",B52="B+",B52="B",B52="C"),1.5,0)</f>
        <v>0</v>
      </c>
      <c r="E52" s="36" t="s">
        <v>87</v>
      </c>
      <c r="F52" s="34"/>
      <c r="G52" s="1">
        <f>SUM(G47:G50)</f>
        <v>0</v>
      </c>
    </row>
    <row r="53" spans="1:7" ht="12.75" x14ac:dyDescent="0.15">
      <c r="A53" s="1" t="s">
        <v>214</v>
      </c>
      <c r="B53" s="20"/>
      <c r="C53" s="1">
        <f t="shared" si="14"/>
        <v>0</v>
      </c>
      <c r="E53" s="36" t="s">
        <v>26</v>
      </c>
      <c r="F53" s="34"/>
      <c r="G53" s="4">
        <f>(IF(F47="O",10*G47,IF(F47="A+",9*G47,IF(F47="A",8*G47,IF(F47="B+",7*G47,IF(F47="B",6*G47,IF(F47="C",5*G47,IF(OR(F47="F",F47="Ab"),0,0)))))))+IF(F48="O",10*G48,IF(F48="A+",9*G48,IF(F48="A",8*G48,IF(F48="B+",7*G48,IF(F48="B",6*G48,IF(F48="C",5*G48,IF(OR(F48="F",F48="Ab"),0,0)))))))+IF(F49="O",10*G49,IF(F49="A+",9*G49,IF(F49="A",8*G49,IF(F49="B+",7*G49,IF(F49="B",6*G49,IF(F49="C",5*G49,IF(OR(F49="F",F49="Ab"),0,0)))))))+IF(F50="O",10*G50,IF(F50="A+",9*G50,IF(F50="A",8*G50,IF(F50="B+",7*G50,IF(F50="B",6*G50,IF(F50="C",5*G50,IF(OR(F50="F",F50="Ab"),0,0))))))))/16</f>
        <v>0</v>
      </c>
    </row>
    <row r="54" spans="1:7" ht="12.75" x14ac:dyDescent="0.15">
      <c r="A54" s="1" t="s">
        <v>148</v>
      </c>
      <c r="B54" s="20"/>
      <c r="C54" s="1">
        <f>IF(OR(B54="O",B54="A+",B54="A",B54="B+",B54="B",B54="C"),1,0)</f>
        <v>0</v>
      </c>
    </row>
    <row r="55" spans="1:7" ht="12.75" x14ac:dyDescent="0.15">
      <c r="A55" s="35"/>
      <c r="B55" s="33"/>
      <c r="C55" s="34"/>
    </row>
    <row r="56" spans="1:7" ht="12.75" x14ac:dyDescent="0.15">
      <c r="A56" s="36" t="s">
        <v>149</v>
      </c>
      <c r="B56" s="34"/>
      <c r="C56" s="1">
        <f>SUM(C47:C54)</f>
        <v>0</v>
      </c>
    </row>
    <row r="57" spans="1:7" ht="12.75" x14ac:dyDescent="0.15">
      <c r="A57" s="36" t="s">
        <v>24</v>
      </c>
      <c r="B57" s="34"/>
      <c r="C57" s="4">
        <f>(IF(B47="O",10*C47,IF(B47="A+",9*C47,IF(B47="A",8*C47,IF(B47="B+",7*C47,IF(B47="B",6*C47,IF(B47="C",5*C47,IF(OR(B47="F",B47="Ab"),0,0)))))))+IF(B48="O",10*C48,IF(B48="A+",9*C48,IF(B48="A",8*C48,IF(B48="B+",7*C48,IF(B48="B",6*C48,IF(B48="C",5*C48,IF(OR(B48="F",B48="Ab"),0,0)))))))+IF(B49="O",10*C49,IF(B49="A+",9*C49,IF(B49="A",8*C49,IF(B49="B+",7*C49,IF(B49="B",6*C49,IF(B49="C",5*C49,IF(OR(B49="F",B49="Ab"),0,0)))))))+IF(B50="O",10*C50,IF(B50="A+",9*C50,IF(B50="A",8*C50,IF(B50="B+",7*C50,IF(B50="B",6*C50,IF(B50="C",5*C50,IF(OR(B50="F",B50="Ab"),0,0)))))))+IF(B51="O",10*C51,IF(B51="A+",9*C51,IF(B51="A",8*C51,IF(B51="B+",7*C51,IF(B51="B",6*C51,IF(B51="C",5*C51,IF(OR(B51="F",B51="Ab"),0,0)))))))+IF(B52="O",10*C52,IF(B52="A+",9*C52,IF(B52="A",8*C52,IF(B52="B+",7*C52,IF(B52="B",6*C52,IF(B52="C",5*C52,IF(OR(B52="F",B52="Ab"),0,0)))))))+IF(B53="O",10*C53,IF(B53="A+",9*C53,IF(B53="A",8*C53,IF(B53="B+",7*C53,IF(B53="B",6*C53,IF(B53="C",5*C53,IF(OR(B53="F",B53="Ab"),0,0)))))))+IF(B54="O",10*C54,IF(B54="A+",9*C54,IF(B54="A",8*C54,IF(B54="B+",7*C54,IF(B54="B",6*C54,IF(B54="C",5*C54,IF(OR(B54="F",B54="Ab"),0,0))))))))/21</f>
        <v>0</v>
      </c>
    </row>
    <row r="60" spans="1:7" ht="12.75" x14ac:dyDescent="0.15">
      <c r="C60" s="30"/>
      <c r="D60" s="30"/>
      <c r="E60" s="31"/>
      <c r="F60" s="31"/>
      <c r="G60" s="30"/>
    </row>
    <row r="61" spans="1:7" ht="12.75" x14ac:dyDescent="0.15">
      <c r="C61" s="31"/>
      <c r="D61" s="37"/>
      <c r="E61" s="12" t="str">
        <f>_xlfn.CONCAT("TOTAL CGPA=",(IF(AND(C13&lt;&gt;0,C27=0,C42=0,C57=0,G14=0,G28=0,G43=0,G53=0),C13,IF(AND(C13&lt;&gt;0,C27&lt;&gt;0,C42=0,C57=0,G14=0,G28=0,G43=0,G53=0),((C13+C27)/2),IF(AND(C13&lt;&gt;0,C27&lt;&gt;0,C42&lt;&gt;0,C57=0,G14=0,G28=0,G43=0,G53=0),((C13+C27+C42)/3),IF(AND(C13&lt;&gt;0,C27&lt;&gt;0,C42&lt;&gt;0,C57&lt;&gt;0,G14=0,G28=0,G43=0,G53=0),((C13+C27+C42+C57)/4),IF(AND(C13&lt;&gt;0,C27&lt;&gt;0,C42&lt;&gt;0,C57&lt;&gt;0,G14&lt;&gt;0,G28=0,G43=0,G53=0),((C13+C27+C42+C57+G14)/5),IF(AND(C13&lt;&gt;0,C27&lt;&gt;0,C42&lt;&gt;0,C57&lt;&gt;0,G14&lt;&gt;0,G28&lt;&gt;0,G43=0,G53=0),((C13+C27+C42+C57+G14+G28)/6),IF(AND(C13&lt;&gt;0,C27&lt;&gt;0,C42&lt;&gt;0,C57&lt;&gt;0,G14&lt;&gt;0,G28&lt;&gt;0,G43&lt;&gt;0,G53=0),((C13+C27+C42+C57+G14+G28+G43)/7),IF(AND(C13&lt;&gt;0,C27&lt;&gt;0,C42&lt;&gt;0,C57&lt;&gt;0,G14&lt;&gt;0,G28&lt;&gt;0,G43&lt;&gt;0,G53&lt;&gt;0),((C13+C27+C42+C57+G14+G28+G43+G53)/8),IF(AND(C13=0,C27=0,C42&lt;&gt;0,C57=0,G14=0,G28=0,G43=0,G53=0),C42,IF(AND(C13=0,C27=0,C42&lt;&gt;0,C57&lt;&gt;0,G14=0,G28=0,G43=0,G53=0),((C42+C57)/2),IF(AND(C13=0,C27=0,C42&lt;&gt;0,C57&lt;&gt;0,G14&lt;&gt;0,G28=0,G43=0,G53=0),((C42+C57+G14)/3),IF(AND(C13=0,C27=0,C42&lt;&gt;0,C57&lt;&gt;0,G14&lt;&gt;0,G28&lt;&gt;0,G43=0,G53=0),((C42+C57+G14+G28)/4),IF(AND(C13=0,C27=0,C42&lt;&gt;0,C57&lt;&gt;0,G14&lt;&gt;0,G28&lt;&gt;0,G43&lt;&gt;0,G53=0),((C42+C57+G14+G28+G43)/5),IF(AND(C13=0,C27=0,C42&lt;&gt;0,C57&lt;&gt;0,G14&lt;&gt;0,G28&lt;&gt;0,G43&lt;&gt;0,G53&lt;&gt;0),((C42+C57+G14+G28+G43+G53)/6),0))))))))))))))))</f>
        <v>TOTAL CGPA=0</v>
      </c>
      <c r="F61" s="37"/>
      <c r="G61" s="31"/>
    </row>
    <row r="62" spans="1:7" ht="12.75" x14ac:dyDescent="0.15">
      <c r="C62" s="31"/>
      <c r="D62" s="31"/>
      <c r="E62" s="13" t="str">
        <f>CONCATENATE("YOU GOT ",(SUM(C12,C26,C41,C56,G13,G27,G42,G52))," OUT OF ",(IF(AND(C12&lt;&gt;0,C26=0,C41=0,C56=0,G13=0,G27=0,G42=0,G52=0),18,IF(AND(C12&lt;&gt;0,C26&lt;&gt;0,C41=0,C56=0,G13=0,G27=0,G42=0,G52=0),37,IF(AND(C12&lt;&gt;0,C26&lt;&gt;0,C41&lt;&gt;0,C56=0,G13=0,G27=0,G42=0,G52=0),58,IF(AND(C12&lt;&gt;0,C26&lt;&gt;0,C41&lt;&gt;0,C56&lt;&gt;0,G13=0,G27=0,G42=0,G52=0),79,IF(AND(C12&lt;&gt;0,C26&lt;&gt;0,C41&lt;&gt;0,C56&lt;&gt;0,G13&lt;&gt;0,G27=0,G42=0,G52=0),101,IF(AND(C12&lt;&gt;0,C26&lt;&gt;0,C41&lt;&gt;0,C56&lt;&gt;0,G13&lt;&gt;0,G27&lt;&gt;0,G42=0,G52=0),123,IF(AND(C12&lt;&gt;0,C26&lt;&gt;0,C41&lt;&gt;0,C56&lt;&gt;0,G13&lt;&gt;0,G27&lt;&gt;0,G42&lt;&gt;0,G52=0),144,IF(AND(C12&lt;&gt;0,C26&lt;&gt;0,C41&lt;&gt;0,C56&lt;&gt;0,G13&lt;&gt;0,G27&lt;&gt;0,G42&lt;&gt;0,G52&lt;&gt;0),160,IF(AND(C12=0,C26=0,C41&lt;&gt;0,C56=0,G13=0,G27=0,G42=0,G52=0),21,IF(AND(C12=0,C26=0,C41&lt;&gt;0,C56&lt;&gt;0,G13=0,G27=0,G42=0,G52=0),42,IF(AND(C12=0,C26=0,C41&lt;&gt;0,C56&lt;&gt;0,G13&lt;&gt;0,G27=0,G42=0,G52=0),64,IF(AND(C12=0,C26=0,C41&lt;&gt;0,C56&lt;&gt;0,G13&lt;&gt;0,G27&lt;&gt;0,G42=0,G52=0),86,IF(AND(C12=0,C26=0,C41&lt;&gt;0,C56&lt;&gt;0,G13&lt;&gt;0,G27&lt;&gt;0,G42&lt;&gt;0,G52=0),107,IF(AND(C12=0,C26=0,C41&lt;&gt;0,C56&lt;&gt;0,G13&lt;&gt;0,G27&lt;&gt;0,G42&lt;&gt;0,G52&lt;&gt;0),123,0)))))))))))))))," CREDITS")</f>
        <v>YOU GOT 0 OUT OF 0 CREDITS</v>
      </c>
      <c r="F62" s="31"/>
      <c r="G62" s="31"/>
    </row>
    <row r="63" spans="1:7" ht="12.75" x14ac:dyDescent="0.15">
      <c r="C63" s="31"/>
      <c r="D63" s="30"/>
      <c r="E63" s="31"/>
      <c r="F63" s="31"/>
      <c r="G63" s="31"/>
    </row>
    <row r="65" spans="1:1" ht="15.75" customHeight="1" x14ac:dyDescent="0.2">
      <c r="A65" s="5" t="str">
        <f>HYPERLINK("https://www.linkedin.com/in/donthula-nithish-596939235", "CREATOR: DONTHULA NITHISH ")</f>
        <v xml:space="preserve">CREATOR: DONTHULA NITHISH </v>
      </c>
    </row>
  </sheetData>
  <sheetProtection algorithmName="SHA-512" hashValue="Mh3pnTXdv0fhs5nGp2aeEsQEIYQTJnHK4wkptvAY/xgi4V+ivi9X33VpkNz6IC+EzMNw9u3aNLgMaAJbJmakww==" saltValue="LACoqBiH+Fc/W2QezwnXdA==" spinCount="100000" sheet="1" objects="1" scenarios="1"/>
  <mergeCells count="38">
    <mergeCell ref="E1:G1"/>
    <mergeCell ref="A2:C2"/>
    <mergeCell ref="A11:C11"/>
    <mergeCell ref="A12:B12"/>
    <mergeCell ref="E12:G12"/>
    <mergeCell ref="E13:F13"/>
    <mergeCell ref="E14:F14"/>
    <mergeCell ref="E16:G16"/>
    <mergeCell ref="A13:B13"/>
    <mergeCell ref="A15:C15"/>
    <mergeCell ref="A25:C25"/>
    <mergeCell ref="A26:B26"/>
    <mergeCell ref="E26:G26"/>
    <mergeCell ref="E27:F27"/>
    <mergeCell ref="E28:F28"/>
    <mergeCell ref="E30:G30"/>
    <mergeCell ref="A42:B42"/>
    <mergeCell ref="A45:C45"/>
    <mergeCell ref="A55:C55"/>
    <mergeCell ref="A56:B56"/>
    <mergeCell ref="E41:G41"/>
    <mergeCell ref="E42:F42"/>
    <mergeCell ref="E43:F43"/>
    <mergeCell ref="A57:B57"/>
    <mergeCell ref="C60:C63"/>
    <mergeCell ref="A27:B27"/>
    <mergeCell ref="A29:C29"/>
    <mergeCell ref="A40:C40"/>
    <mergeCell ref="A41:B41"/>
    <mergeCell ref="F61:F62"/>
    <mergeCell ref="D63:F63"/>
    <mergeCell ref="E45:G45"/>
    <mergeCell ref="E51:G51"/>
    <mergeCell ref="E52:F52"/>
    <mergeCell ref="E53:F53"/>
    <mergeCell ref="D60:F60"/>
    <mergeCell ref="G60:G63"/>
    <mergeCell ref="D61:D62"/>
  </mergeCells>
  <dataValidations count="1">
    <dataValidation type="list" allowBlank="1" sqref="B4:B10 F3:F11 B17:B24 F18:F25 B31:B39 F32:F40 F47:F50 B47:B54" xr:uid="{00000000-0002-0000-0400-000000000000}">
      <formula1>"O,A+,A,B+,B,C,F,Ab"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8:G20"/>
  <sheetViews>
    <sheetView showGridLines="0" workbookViewId="0">
      <selection activeCell="H8" sqref="H8"/>
    </sheetView>
  </sheetViews>
  <sheetFormatPr defaultColWidth="12.67578125" defaultRowHeight="15.75" customHeight="1" x14ac:dyDescent="0.15"/>
  <cols>
    <col min="1" max="2" width="12.67578125" style="14"/>
    <col min="3" max="3" width="14.6953125" style="14" customWidth="1"/>
    <col min="4" max="4" width="15.1015625" style="14" customWidth="1"/>
    <col min="5" max="16384" width="12.67578125" style="14"/>
  </cols>
  <sheetData>
    <row r="8" spans="2:7" ht="12.75" x14ac:dyDescent="0.15">
      <c r="B8" s="38" t="s">
        <v>215</v>
      </c>
      <c r="C8" s="33"/>
      <c r="D8" s="34"/>
    </row>
    <row r="9" spans="2:7" ht="12.75" x14ac:dyDescent="0.15">
      <c r="B9" s="17" t="s">
        <v>216</v>
      </c>
      <c r="C9" s="17" t="s">
        <v>217</v>
      </c>
      <c r="D9" s="17" t="s">
        <v>218</v>
      </c>
    </row>
    <row r="10" spans="2:7" ht="12.75" x14ac:dyDescent="0.15">
      <c r="B10" s="15" t="s">
        <v>219</v>
      </c>
      <c r="C10" s="15" t="s">
        <v>220</v>
      </c>
      <c r="D10" s="15" t="s">
        <v>221</v>
      </c>
    </row>
    <row r="11" spans="2:7" ht="12.75" x14ac:dyDescent="0.15">
      <c r="B11" s="15" t="s">
        <v>222</v>
      </c>
      <c r="C11" s="15" t="s">
        <v>223</v>
      </c>
      <c r="D11" s="15" t="s">
        <v>224</v>
      </c>
    </row>
    <row r="12" spans="2:7" ht="12.75" x14ac:dyDescent="0.15">
      <c r="B12" s="15" t="s">
        <v>225</v>
      </c>
      <c r="C12" s="15" t="s">
        <v>226</v>
      </c>
      <c r="D12" s="15" t="s">
        <v>227</v>
      </c>
    </row>
    <row r="14" spans="2:7" ht="12.75" x14ac:dyDescent="0.15">
      <c r="B14" s="39" t="s">
        <v>228</v>
      </c>
      <c r="C14" s="31"/>
      <c r="D14" s="31"/>
    </row>
    <row r="15" spans="2:7" ht="12.75" x14ac:dyDescent="0.15">
      <c r="B15" s="39" t="s">
        <v>229</v>
      </c>
      <c r="C15" s="31"/>
      <c r="D15" s="31"/>
      <c r="E15" s="31"/>
      <c r="F15" s="31"/>
      <c r="G15" s="31"/>
    </row>
    <row r="19" spans="2:3" ht="12.75" x14ac:dyDescent="0.15">
      <c r="B19" s="40" t="str">
        <f>HYPERLINK("https://docs.google.com/spreadsheets/d/1IQsFl3Dd5Vs4tyAsxv1KSdBobDY3eNoUUvFWCaw2Oyg/edit?usp=drivesdk", "RESULT")</f>
        <v>RESULT</v>
      </c>
      <c r="C19" s="31"/>
    </row>
    <row r="20" spans="2:3" ht="15.75" customHeight="1" x14ac:dyDescent="0.15">
      <c r="B20" s="31"/>
      <c r="C20" s="31"/>
    </row>
  </sheetData>
  <sheetProtection algorithmName="SHA-512" hashValue="uSe0UNdIbAiKn2/X9+YQBbB/kSkt9r0XrKyzAyE06/ULW1HIVs0xXhPYm7B6QuEt3o68Ubjv3Py3npb9+CSX6w==" saltValue="i+RlHo8gKjigbOAEia/jyA==" spinCount="100000" sheet="1" objects="1" scenarios="1"/>
  <mergeCells count="4">
    <mergeCell ref="B8:D8"/>
    <mergeCell ref="B14:D14"/>
    <mergeCell ref="B15:G15"/>
    <mergeCell ref="B19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AIML</vt:lpstr>
      <vt:lpstr>CSE</vt:lpstr>
      <vt:lpstr>DS</vt:lpstr>
      <vt:lpstr>CS</vt:lpstr>
      <vt:lpstr>IOT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donthula nithish</dc:creator>
  <cp:lastModifiedBy>donthula nithish</cp:lastModifiedBy>
  <dcterms:created xsi:type="dcterms:W3CDTF">2023-08-22T12:01:45Z</dcterms:created>
  <dcterms:modified xsi:type="dcterms:W3CDTF">2023-08-22T13:58:53Z</dcterms:modified>
</cp:coreProperties>
</file>