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_2020 report" sheetId="2" r:id="rId5"/>
    <sheet state="visible" name="Pivot Table " sheetId="3" r:id="rId6"/>
    <sheet state="visible" name="Pivot Table Graphs" sheetId="4" r:id="rId7"/>
    <sheet state="visible" name="Sorted_Sheet_Rural" sheetId="5" r:id="rId8"/>
    <sheet state="visible" name="Sorted_Sheet_Urban" sheetId="6" r:id="rId9"/>
    <sheet state="visible" name="Chart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<sst xmlns="http://schemas.openxmlformats.org/spreadsheetml/2006/main" count="2118" uniqueCount="319">
  <si>
    <t>The country or area name</t>
  </si>
  <si>
    <t>The country’s classification according to income group</t>
  </si>
  <si>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</si>
  <si>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</si>
  <si>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</si>
  <si>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</si>
  <si>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</si>
  <si>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</si>
  <si>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</si>
  <si>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</si>
  <si>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</si>
  <si>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</si>
  <si>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</si>
  <si>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</si>
  <si>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</si>
  <si>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</si>
  <si>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</si>
  <si>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</si>
  <si>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value_count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</si>
  <si>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</si>
  <si>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</si>
  <si>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</si>
  <si>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</si>
  <si>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</si>
  <si>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</si>
  <si>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</si>
  <si>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</si>
  <si>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</si>
  <si>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</si>
  <si>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</si>
  <si>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</si>
  <si>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</si>
  <si>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</si>
  <si>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</si>
  <si>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</si>
  <si>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</si>
  <si>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</si>
  <si>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</si>
  <si>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</si>
  <si>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</si>
  <si>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</si>
  <si>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</si>
  <si>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</si>
  <si>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</si>
  <si>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</si>
  <si>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</si>
  <si>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</si>
  <si>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</si>
  <si>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</si>
  <si>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</si>
  <si>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</si>
  <si>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</si>
  <si>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</si>
  <si>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</si>
  <si>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</si>
  <si>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</si>
  <si>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</si>
  <si>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</si>
  <si>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</si>
  <si>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</si>
  <si>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</si>
  <si>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</si>
  <si>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</si>
  <si>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</si>
  <si>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</si>
  <si>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</si>
  <si>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</si>
  <si>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</si>
  <si>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</si>
  <si>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</si>
  <si>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</si>
  <si>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</si>
  <si>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</si>
  <si>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</si>
  <si>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</si>
  <si>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</si>
  <si>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</si>
  <si>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</si>
  <si>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</si>
  <si>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</si>
  <si>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</si>
  <si>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</si>
  <si>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</si>
  <si>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</si>
  <si>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</si>
  <si>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</si>
  <si>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</si>
  <si>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</si>
  <si>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</si>
  <si>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</si>
  <si>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</si>
  <si>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</si>
  <si>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</si>
  <si>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</si>
  <si>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</si>
  <si>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</si>
  <si>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</si>
  <si>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</si>
  <si>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</si>
  <si>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</si>
  <si>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</si>
  <si>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</si>
  <si>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</si>
  <si>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</si>
  <si>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</si>
  <si>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</si>
  <si>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</si>
  <si>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</si>
  <si>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</si>
  <si>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</si>
  <si>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</si>
  <si>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</si>
  <si>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</si>
  <si>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</si>
  <si>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</si>
  <si>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</si>
  <si>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</si>
  <si>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</si>
  <si>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</si>
  <si>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</si>
  <si>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</si>
  <si>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</si>
  <si>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</si>
  <si>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</si>
  <si>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</si>
  <si>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</si>
  <si>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</si>
  <si>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</si>
  <si>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</si>
  <si>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</si>
  <si>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</si>
  <si>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</si>
  <si>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</si>
  <si>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</si>
  <si>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</si>
  <si>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</si>
  <si>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</si>
  <si>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</si>
  <si>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</si>
  <si>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</si>
  <si>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</si>
  <si>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</si>
  <si>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</si>
  <si>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</si>
  <si>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</si>
  <si>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</si>
  <si>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</si>
  <si>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</si>
  <si>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</si>
  <si>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</si>
  <si>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</si>
  <si>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</si>
  <si>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</si>
  <si>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</si>
  <si>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</si>
  <si>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</si>
  <si>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</si>
  <si>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</si>
  <si>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</si>
  <si>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</si>
  <si>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</si>
  <si>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</si>
  <si>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</si>
  <si>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</si>
  <si>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</si>
  <si>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</si>
  <si>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</si>
  <si>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</si>
  <si>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</si>
  <si>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</si>
  <si>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</si>
  <si>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</si>
  <si>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</si>
  <si>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</si>
  <si>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</si>
  <si>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</si>
  <si>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</si>
  <si>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</si>
  <si>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</si>
  <si>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</si>
  <si>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</si>
  <si>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</si>
  <si>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</si>
  <si>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</si>
  <si>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</si>
  <si>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</si>
  <si>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</si>
  <si>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</si>
  <si>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</si>
  <si>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</si>
  <si>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</si>
  <si>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</si>
  <si>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</si>
  <si>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</si>
  <si>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</si>
  <si>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</si>
  <si>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</si>
  <si>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</si>
  <si>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</si>
  <si>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</si>
  <si>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</si>
  <si>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</si>
  <si>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</si>
  <si>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</si>
  <si>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</si>
  <si>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</si>
  <si>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</si>
  <si>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</si>
  <si>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</si>
  <si>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</si>
  <si>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</si>
  <si>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</si>
  <si>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</si>
  <si>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</si>
  <si>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</si>
  <si>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</si>
  <si>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</si>
  <si>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</si>
  <si>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</si>
  <si>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</si>
  <si>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</si>
  <si>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</si>
  <si>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</si>
  <si>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</si>
  <si>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</si>
  <si>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</si>
  <si>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</si>
  <si>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</si>
  <si>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</si>
  <si>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</si>
  <si>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</si>
  <si>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</si>
  <si>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</si>
  <si>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</si>
  <si>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</si>
  <si>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</si>
  <si>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</si>
  <si>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The national population size estimate in thousands.</t>
  </si>
  <si>
    <t>The urban population share estimate in percentage points (%).</t>
  </si>
  <si>
    <t>Calculated national population size estimate in (pop_n*1000)</t>
  </si>
  <si>
    <t>The national population size estimate in Billions</t>
  </si>
  <si>
    <t>Number of people living in urban areas per country (row).</t>
  </si>
  <si>
    <t>The rural population share estimate in percentage points (%).</t>
  </si>
  <si>
    <t>Calculated national population size estimate in (pop_n*1000) (ROUND) (millions)</t>
  </si>
  <si>
    <t>The estimated national share of people 
with at least basic service (%)</t>
  </si>
  <si>
    <t>The estimated national share of people 
with at least basic service (%) (ROUNDED)</t>
  </si>
  <si>
    <t>The estimated national share of people with limited service (%)</t>
  </si>
  <si>
    <t>The estimated national share of people with unimproved service (%)</t>
  </si>
  <si>
    <t>The estimated national share of people with surface service (%)</t>
  </si>
  <si>
    <t>The estimated rural share of people with at least basic service (%)</t>
  </si>
  <si>
    <t>The estimated rural share of people with limited service (%).</t>
  </si>
  <si>
    <t>The estimated rural share of people with unimproved service (%)</t>
  </si>
  <si>
    <t>The estimated rural share of people with surface service (%)</t>
  </si>
  <si>
    <t>The estimated urban share of people with at least basic service (%).</t>
  </si>
  <si>
    <t>The estimated urban share of people with limited service (%)</t>
  </si>
  <si>
    <t>The estimated urban share of people with unimproved service (%).</t>
  </si>
  <si>
    <t>The estimated urban share of people with surface service (%)</t>
  </si>
  <si>
    <t>The urban population share estimate in percentage points (%) (ROUND).</t>
  </si>
  <si>
    <t>The rural population share estimate in percentage points (%) (ROUND).</t>
  </si>
  <si>
    <t>Income_group_levels</t>
  </si>
  <si>
    <t>Calculated_pop_n</t>
  </si>
  <si>
    <t>world_pop_n</t>
  </si>
  <si>
    <t>pop_u_val</t>
  </si>
  <si>
    <t>pop_r</t>
  </si>
  <si>
    <t>pop_n (m)</t>
  </si>
  <si>
    <t>wat_bas_n (rounded)</t>
  </si>
  <si>
    <t>pop_u (rounded)</t>
  </si>
  <si>
    <t>pop_r (rounded)</t>
  </si>
  <si>
    <t>Total</t>
  </si>
  <si>
    <t>Estimated World Population 2020 (Billions)</t>
  </si>
  <si>
    <t>Urban Population Estimate 55%</t>
  </si>
  <si>
    <t>Urban Share Global Report</t>
  </si>
  <si>
    <t>Total Urban Population (Billion)_Calculated</t>
  </si>
  <si>
    <t>Total World Population_Calculated</t>
  </si>
  <si>
    <t xml:space="preserve"> Urban Share (%)_Calculated</t>
  </si>
  <si>
    <t>Difference in Urban Population</t>
  </si>
  <si>
    <t>Difference in Total Population</t>
  </si>
  <si>
    <t>Pop_n Estimate</t>
  </si>
  <si>
    <t>DIFF</t>
  </si>
  <si>
    <t>SUM/2</t>
  </si>
  <si>
    <t>%Change</t>
  </si>
  <si>
    <t>Calculated pop_n</t>
  </si>
  <si>
    <t>Pop_val_n_Urban Estimate</t>
  </si>
  <si>
    <t>Calculated_pop_val_n_urban</t>
  </si>
  <si>
    <t>Investigating by Area</t>
  </si>
  <si>
    <t xml:space="preserve">Measure </t>
  </si>
  <si>
    <t>MAX</t>
  </si>
  <si>
    <t>MIN</t>
  </si>
  <si>
    <t>Mean</t>
  </si>
  <si>
    <t>Median</t>
  </si>
  <si>
    <t>Mode</t>
  </si>
  <si>
    <t>Q1</t>
  </si>
  <si>
    <t>Q3</t>
  </si>
  <si>
    <t>IQR</t>
  </si>
  <si>
    <t>Transposed Data</t>
  </si>
  <si>
    <t>Basic_National</t>
  </si>
  <si>
    <t>Limited_National</t>
  </si>
  <si>
    <t>Unimproved_National</t>
  </si>
  <si>
    <t>Surface_National</t>
  </si>
  <si>
    <t>Basic_Rural</t>
  </si>
  <si>
    <t>Limited_Rural</t>
  </si>
  <si>
    <t>Unimproved_Rural</t>
  </si>
  <si>
    <t>Surface_Rural</t>
  </si>
  <si>
    <t>Basic_Urban</t>
  </si>
  <si>
    <t>Limited_Urban</t>
  </si>
  <si>
    <t>Unimproved_Urban</t>
  </si>
  <si>
    <t>Surface_Urban</t>
  </si>
  <si>
    <t>SUM of The national population size estimate in thousands.</t>
  </si>
  <si>
    <t>AVERAGE of The urban population share estimate in percentage points (%).</t>
  </si>
  <si>
    <t>AVERAGE of The estimated national share of people 
with at least basic service (%)</t>
  </si>
  <si>
    <t>AVERAGE of The estimated national share of people with limited service (%)</t>
  </si>
  <si>
    <t>AVERAGE of The estimated national share of people with unimproved service (%)</t>
  </si>
  <si>
    <t>AVERAGE of The estimated national share of people with surface service (%)</t>
  </si>
  <si>
    <t>Grand Total</t>
  </si>
  <si>
    <t>Income Groups</t>
  </si>
  <si>
    <t>At least Basic</t>
  </si>
  <si>
    <t>Limited Service</t>
  </si>
  <si>
    <t>Unimproved</t>
  </si>
  <si>
    <t>Surface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</si>
</sst>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0.0"/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57BB8A"/>
        <bgColor rgb="FF57BB8A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8BC34A"/>
        <bgColor rgb="FF8BC34A"/>
      </patternFill>
    </fill>
    <fill>
      <patternFill patternType="solid">
        <fgColor rgb="FFB6D7A8"/>
        <bgColor rgb="FFB6D7A8"/>
      </patternFill>
    </fill>
  </fills>
  <borders count="1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2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wrapText="1"/>
    </xf>
    <xf borderId="0" fillId="6" fontId="4" numFmtId="0" xfId="0" applyAlignment="1" applyFill="1" applyFont="1">
      <alignment horizontal="center" readingOrder="0" shrinkToFit="0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9" fontId="1" numFmtId="0" xfId="0" applyAlignment="1" applyFill="1" applyFont="1">
      <alignment readingOrder="0"/>
    </xf>
    <xf borderId="0" fillId="9" fontId="1" numFmtId="0" xfId="0" applyAlignment="1" applyFont="1">
      <alignment horizontal="center" readingOrder="0"/>
    </xf>
    <xf borderId="0" fillId="9" fontId="1" numFmtId="0" xfId="0" applyAlignment="1" applyFont="1">
      <alignment horizontal="center" readingOrder="0"/>
    </xf>
    <xf borderId="2" fillId="9" fontId="1" numFmtId="0" xfId="0" applyAlignment="1" applyBorder="1" applyFont="1">
      <alignment horizontal="right" readingOrder="0"/>
    </xf>
    <xf borderId="2" fillId="9" fontId="4" numFmtId="0" xfId="0" applyAlignment="1" applyBorder="1" applyFont="1">
      <alignment horizontal="left" readingOrder="0"/>
    </xf>
    <xf borderId="2" fillId="9" fontId="1" numFmtId="0" xfId="0" applyAlignment="1" applyBorder="1" applyFont="1">
      <alignment horizontal="right"/>
    </xf>
    <xf borderId="2" fillId="9" fontId="4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right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3" fillId="9" fontId="4" numFmtId="0" xfId="0" applyAlignment="1" applyBorder="1" applyFont="1">
      <alignment readingOrder="0" shrinkToFit="0" vertical="center" wrapText="1"/>
    </xf>
    <xf borderId="4" fillId="9" fontId="2" numFmtId="0" xfId="0" applyAlignment="1" applyBorder="1" applyFont="1">
      <alignment horizontal="center" readingOrder="0" vertical="center"/>
    </xf>
    <xf borderId="0" fillId="9" fontId="1" numFmtId="0" xfId="0" applyAlignment="1" applyFont="1">
      <alignment vertical="center"/>
    </xf>
    <xf borderId="0" fillId="9" fontId="4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2" fontId="5" numFmtId="0" xfId="0" applyAlignment="1" applyFont="1">
      <alignment horizontal="center" readingOrder="0" vertical="center"/>
    </xf>
    <xf borderId="5" fillId="2" fontId="4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/>
    </xf>
    <xf borderId="0" fillId="9" fontId="1" numFmtId="0" xfId="0" applyAlignment="1" applyFont="1">
      <alignment readingOrder="0"/>
    </xf>
    <xf borderId="0" fillId="9" fontId="4" numFmtId="0" xfId="0" applyAlignment="1" applyFont="1">
      <alignment horizontal="center" readingOrder="0"/>
    </xf>
    <xf borderId="3" fillId="2" fontId="2" numFmtId="0" xfId="0" applyAlignment="1" applyBorder="1" applyFont="1">
      <alignment readingOrder="0"/>
    </xf>
    <xf borderId="4" fillId="2" fontId="4" numFmtId="0" xfId="0" applyAlignment="1" applyBorder="1" applyFont="1">
      <alignment horizontal="center" readingOrder="0"/>
    </xf>
    <xf borderId="7" fillId="9" fontId="1" numFmtId="0" xfId="0" applyAlignment="1" applyBorder="1" applyFont="1">
      <alignment readingOrder="0"/>
    </xf>
    <xf borderId="8" fillId="9" fontId="4" numFmtId="0" xfId="0" applyAlignment="1" applyBorder="1" applyFont="1">
      <alignment horizontal="center" readingOrder="0"/>
    </xf>
    <xf borderId="7" fillId="2" fontId="1" numFmtId="0" xfId="0" applyAlignment="1" applyBorder="1" applyFont="1">
      <alignment readingOrder="0"/>
    </xf>
    <xf borderId="8" fillId="2" fontId="4" numFmtId="0" xfId="0" applyAlignment="1" applyBorder="1" applyFont="1">
      <alignment horizontal="center" readingOrder="0"/>
    </xf>
    <xf borderId="5" fillId="9" fontId="1" numFmtId="0" xfId="0" applyAlignment="1" applyBorder="1" applyFont="1">
      <alignment readingOrder="0"/>
    </xf>
    <xf borderId="6" fillId="9" fontId="4" numFmtId="0" xfId="0" applyAlignment="1" applyBorder="1" applyFont="1">
      <alignment horizontal="center" readingOrder="0"/>
    </xf>
    <xf borderId="3" fillId="9" fontId="4" numFmtId="0" xfId="0" applyAlignment="1" applyBorder="1" applyFont="1">
      <alignment readingOrder="0"/>
    </xf>
    <xf borderId="4" fillId="9" fontId="4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3" fillId="9" fontId="1" numFmtId="0" xfId="0" applyAlignment="1" applyBorder="1" applyFont="1">
      <alignment readingOrder="0"/>
    </xf>
    <xf borderId="9" fillId="9" fontId="4" numFmtId="0" xfId="0" applyAlignment="1" applyBorder="1" applyFont="1">
      <alignment horizontal="center" readingOrder="0"/>
    </xf>
    <xf borderId="4" fillId="9" fontId="4" numFmtId="0" xfId="0" applyAlignment="1" applyBorder="1" applyFont="1">
      <alignment horizontal="center" readingOrder="0"/>
    </xf>
    <xf borderId="7" fillId="2" fontId="1" numFmtId="0" xfId="0" applyBorder="1" applyFont="1"/>
    <xf borderId="8" fillId="2" fontId="4" numFmtId="2" xfId="0" applyAlignment="1" applyBorder="1" applyFont="1" applyNumberFormat="1">
      <alignment horizontal="center" readingOrder="0"/>
    </xf>
    <xf borderId="8" fillId="9" fontId="2" numFmtId="0" xfId="0" applyAlignment="1" applyBorder="1" applyFont="1">
      <alignment horizontal="center" readingOrder="0"/>
    </xf>
    <xf borderId="7" fillId="9" fontId="1" numFmtId="0" xfId="0" applyBorder="1" applyFont="1"/>
    <xf borderId="8" fillId="9" fontId="4" numFmtId="2" xfId="0" applyAlignment="1" applyBorder="1" applyFont="1" applyNumberFormat="1">
      <alignment horizontal="center" readingOrder="0"/>
    </xf>
    <xf borderId="5" fillId="2" fontId="1" numFmtId="0" xfId="0" applyAlignment="1" applyBorder="1" applyFont="1">
      <alignment readingOrder="0"/>
    </xf>
    <xf borderId="5" fillId="2" fontId="1" numFmtId="0" xfId="0" applyBorder="1" applyFont="1"/>
    <xf borderId="1" fillId="2" fontId="4" numFmtId="0" xfId="0" applyAlignment="1" applyBorder="1" applyFont="1">
      <alignment horizontal="center" readingOrder="0"/>
    </xf>
    <xf borderId="6" fillId="10" fontId="4" numFmtId="2" xfId="0" applyAlignment="1" applyBorder="1" applyFill="1" applyFont="1" applyNumberFormat="1">
      <alignment horizontal="center" readingOrder="0"/>
    </xf>
    <xf borderId="0" fillId="2" fontId="6" numFmtId="0" xfId="0" applyAlignment="1" applyFont="1">
      <alignment horizontal="center" readingOrder="0"/>
    </xf>
    <xf borderId="10" fillId="2" fontId="4" numFmtId="0" xfId="0" applyAlignment="1" applyBorder="1" applyFont="1">
      <alignment horizontal="left" readingOrder="0" vertical="center"/>
    </xf>
    <xf borderId="11" fillId="3" fontId="5" numFmtId="0" xfId="0" applyAlignment="1" applyBorder="1" applyFont="1">
      <alignment horizontal="center" readingOrder="0" vertical="center"/>
    </xf>
    <xf borderId="11" fillId="11" fontId="5" numFmtId="0" xfId="0" applyAlignment="1" applyBorder="1" applyFill="1" applyFont="1">
      <alignment readingOrder="0"/>
    </xf>
    <xf borderId="11" fillId="12" fontId="5" numFmtId="0" xfId="0" applyAlignment="1" applyBorder="1" applyFill="1" applyFont="1">
      <alignment readingOrder="0"/>
    </xf>
    <xf borderId="12" fillId="2" fontId="4" numFmtId="0" xfId="0" applyAlignment="1" applyBorder="1" applyFont="1">
      <alignment horizontal="left" readingOrder="0" vertical="center"/>
    </xf>
    <xf borderId="12" fillId="3" fontId="1" numFmtId="0" xfId="0" applyAlignment="1" applyBorder="1" applyFont="1">
      <alignment horizontal="right" vertical="center"/>
    </xf>
    <xf borderId="12" fillId="11" fontId="1" numFmtId="0" xfId="0" applyAlignment="1" applyBorder="1" applyFont="1">
      <alignment horizontal="right" vertical="center"/>
    </xf>
    <xf borderId="12" fillId="12" fontId="1" numFmtId="0" xfId="0" applyAlignment="1" applyBorder="1" applyFont="1">
      <alignment horizontal="right" vertical="center"/>
    </xf>
    <xf borderId="12" fillId="3" fontId="1" numFmtId="0" xfId="0" applyAlignment="1" applyBorder="1" applyFont="1">
      <alignment horizontal="right"/>
    </xf>
    <xf borderId="12" fillId="11" fontId="1" numFmtId="0" xfId="0" applyAlignment="1" applyBorder="1" applyFont="1">
      <alignment horizontal="right"/>
    </xf>
    <xf borderId="12" fillId="12" fontId="1" numFmtId="0" xfId="0" applyAlignment="1" applyBorder="1" applyFont="1">
      <alignment horizontal="right"/>
    </xf>
    <xf borderId="13" fillId="2" fontId="4" numFmtId="0" xfId="0" applyAlignment="1" applyBorder="1" applyFont="1">
      <alignment readingOrder="0"/>
    </xf>
    <xf borderId="13" fillId="3" fontId="1" numFmtId="0" xfId="0" applyAlignment="1" applyBorder="1" applyFont="1">
      <alignment horizontal="right"/>
    </xf>
    <xf borderId="13" fillId="11" fontId="1" numFmtId="0" xfId="0" applyAlignment="1" applyBorder="1" applyFont="1">
      <alignment horizontal="right"/>
    </xf>
    <xf borderId="13" fillId="12" fontId="1" numFmtId="0" xfId="0" applyAlignment="1" applyBorder="1" applyFont="1">
      <alignment horizontal="right"/>
    </xf>
    <xf borderId="0" fillId="2" fontId="1" numFmtId="0" xfId="0" applyFont="1"/>
    <xf borderId="0" fillId="9" fontId="1" numFmtId="0" xfId="0" applyAlignment="1" applyFont="1">
      <alignment horizontal="center" vertical="center"/>
    </xf>
    <xf borderId="14" fillId="6" fontId="6" numFmtId="0" xfId="0" applyAlignment="1" applyBorder="1" applyFont="1">
      <alignment horizontal="center" readingOrder="0"/>
    </xf>
    <xf borderId="2" fillId="2" fontId="7" numFmtId="0" xfId="0" applyBorder="1" applyFont="1"/>
    <xf borderId="2" fillId="0" fontId="7" numFmtId="0" xfId="0" applyBorder="1" applyFont="1"/>
    <xf borderId="15" fillId="0" fontId="7" numFmtId="0" xfId="0" applyBorder="1" applyFont="1"/>
    <xf borderId="10" fillId="9" fontId="1" numFmtId="0" xfId="0" applyBorder="1" applyFont="1"/>
    <xf borderId="11" fillId="9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2" fontId="1" numFmtId="0" xfId="0" applyAlignment="1" applyBorder="1" applyFont="1">
      <alignment readingOrder="0"/>
    </xf>
    <xf borderId="12" fillId="2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0" fillId="2" fontId="4" numFmtId="0" xfId="0" applyAlignment="1" applyFont="1">
      <alignment horizontal="left" readingOrder="0" vertical="center"/>
    </xf>
    <xf borderId="12" fillId="9" fontId="1" numFmtId="0" xfId="0" applyAlignment="1" applyBorder="1" applyFont="1">
      <alignment readingOrder="0"/>
    </xf>
    <xf borderId="12" fillId="9" fontId="1" numFmtId="0" xfId="0" applyAlignment="1" applyBorder="1" applyFont="1">
      <alignment horizontal="center" vertical="center"/>
    </xf>
    <xf borderId="13" fillId="9" fontId="1" numFmtId="0" xfId="0" applyAlignment="1" applyBorder="1" applyFont="1">
      <alignment readingOrder="0"/>
    </xf>
    <xf borderId="13" fillId="9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2" fillId="9" fontId="1" numFmtId="0" xfId="0" applyAlignment="1" applyBorder="1" applyFont="1">
      <alignment horizontal="center"/>
    </xf>
    <xf borderId="0" fillId="2" fontId="8" numFmtId="0" xfId="0" applyAlignment="1" applyFont="1">
      <alignment horizontal="left" readingOrder="0" vertical="center"/>
    </xf>
    <xf borderId="0" fillId="2" fontId="1" numFmtId="0" xfId="0" applyAlignment="1" applyFont="1">
      <alignment horizontal="right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wrapText="1"/>
    </xf>
    <xf borderId="14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4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5" fillId="0" fontId="1" numFmtId="0" xfId="0" applyBorder="1" applyFont="1"/>
    <xf borderId="1" fillId="0" fontId="1" numFmtId="0" xfId="0" applyBorder="1" applyFont="1"/>
    <xf borderId="6" fillId="0" fontId="1" numFmtId="0" xfId="0" applyBorder="1" applyFont="1"/>
    <xf borderId="1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shrinkToFit="0" wrapText="1"/>
    </xf>
    <xf borderId="1" fillId="5" fontId="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13" fontId="4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Estimates-on-the-use-of-water-(-style">
      <tableStyleElement dxfId="1" type="headerRow"/>
      <tableStyleElement dxfId="2" type="firstRowStripe"/>
      <tableStyleElement dxfId="3" type="secondRowStripe"/>
    </tableStyle>
    <tableStyle count="3" pivot="0" name="Global_2020 report-style">
      <tableStyleElement dxfId="1" type="headerRow"/>
      <tableStyleElement dxfId="2" type="firstRowStripe"/>
      <tableStyleElement dxfId="3" type="secondRowStripe"/>
    </tableStyle>
    <tableStyle count="3" pivot="0" name="Sorted_Sheet_Rur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National population size estimate in thousands. vs. Income_group_levels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Graphs'!$B$1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'Pivot Table Graphs'!$A$2:$A$5</c:f>
            </c:strRef>
          </c:cat>
          <c:val>
            <c:numRef>
              <c:f>'Pivot Table Graphs'!$B$2:$B$5</c:f>
              <c:numCache/>
            </c:numRef>
          </c:val>
        </c:ser>
        <c:axId val="339526748"/>
        <c:axId val="2096190481"/>
      </c:barChart>
      <c:catAx>
        <c:axId val="33952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Group Levels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190481"/>
      </c:catAx>
      <c:valAx>
        <c:axId val="209619048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(1000)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526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Income Groups vs Water Services</a:t>
            </a:r>
          </a:p>
        </c:rich>
      </c:tx>
      <c:layout>
        <c:manualLayout>
          <c:xMode val="edge"/>
          <c:yMode val="edge"/>
          <c:x val="0.033583333333333326"/>
          <c:y val="0.0499730603448275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 Graphs'!$J$1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'Pivot Table Graphs'!$I$2:$I$5</c:f>
            </c:strRef>
          </c:cat>
          <c:val>
            <c:numRef>
              <c:f>'Pivot Table Graphs'!$J$2:$J$5</c:f>
              <c:numCache/>
            </c:numRef>
          </c:val>
        </c:ser>
        <c:ser>
          <c:idx val="1"/>
          <c:order val="1"/>
          <c:tx>
            <c:strRef>
              <c:f>'Pivot Table Graphs'!$K$1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Graphs'!$I$2:$I$5</c:f>
            </c:strRef>
          </c:cat>
          <c:val>
            <c:numRef>
              <c:f>'Pivot Table Graphs'!$K$2:$K$5</c:f>
              <c:numCache/>
            </c:numRef>
          </c:val>
        </c:ser>
        <c:ser>
          <c:idx val="2"/>
          <c:order val="2"/>
          <c:tx>
            <c:strRef>
              <c:f>'Pivot Table Graphs'!$L$1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Graphs'!$I$2:$I$5</c:f>
            </c:strRef>
          </c:cat>
          <c:val>
            <c:numRef>
              <c:f>'Pivot Table Graphs'!$L$2:$L$5</c:f>
              <c:numCache/>
            </c:numRef>
          </c:val>
        </c:ser>
        <c:ser>
          <c:idx val="3"/>
          <c:order val="3"/>
          <c:tx>
            <c:strRef>
              <c:f>'Pivot Table Graphs'!$M$1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Graphs'!$I$2:$I$5</c:f>
            </c:strRef>
          </c:cat>
          <c:val>
            <c:numRef>
              <c:f>'Pivot Table Graphs'!$M$2:$M$5</c:f>
              <c:numCache/>
            </c:numRef>
          </c:val>
        </c:ser>
        <c:axId val="1761762667"/>
        <c:axId val="1816640337"/>
      </c:barChart>
      <c:catAx>
        <c:axId val="1761762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640337"/>
      </c:catAx>
      <c:valAx>
        <c:axId val="181664033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National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762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Rural distribution of access to water per service level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At least 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Sorted_Sheet_Rural!$B$3:$B$1003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Sorted_Sheet_Rural!$C$3:$C$1003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Sorted_Sheet_Rural!$D$3:$D$1003</c:f>
              <c:numCache/>
            </c:numRef>
          </c:val>
        </c:ser>
        <c:ser>
          <c:idx val="3"/>
          <c:order val="3"/>
          <c:tx>
            <c:v>Surface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Sorted_Sheet_Rural!$E$3:$E$1003</c:f>
              <c:numCache/>
            </c:numRef>
          </c:val>
        </c:ser>
        <c:overlap val="100"/>
        <c:axId val="1737374069"/>
        <c:axId val="1664521449"/>
      </c:barChart>
      <c:catAx>
        <c:axId val="1737374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Rural population sze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521449"/>
      </c:catAx>
      <c:valAx>
        <c:axId val="166452144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Access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374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National population versus urban and rural share 2020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Rural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'Global_2020 report'!$B$2:$B$215</c:f>
            </c:strRef>
          </c:cat>
          <c:val>
            <c:numRef>
              <c:f>'Global_2020 report'!$C$2:$C$215</c:f>
              <c:numCache/>
            </c:numRef>
          </c:val>
          <c:smooth val="0"/>
        </c:ser>
        <c:ser>
          <c:idx val="1"/>
          <c:order val="1"/>
          <c:tx>
            <c:v>Urban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'Global_2020 report'!$B$2:$B$215</c:f>
            </c:strRef>
          </c:cat>
          <c:val>
            <c:numRef>
              <c:f>'Global_2020 report'!$G$3:$G$215</c:f>
              <c:numCache/>
            </c:numRef>
          </c:val>
          <c:smooth val="0"/>
        </c:ser>
        <c:axId val="407557108"/>
        <c:axId val="1639618073"/>
      </c:lineChart>
      <c:catAx>
        <c:axId val="407557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618073"/>
      </c:catAx>
      <c:valAx>
        <c:axId val="163961807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557108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Rural distribution of access to water per service level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At least 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Sorted_Sheet_Rural!$B$3:$B$1003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Sorted_Sheet_Rural!$C$3:$C$1003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Sorted_Sheet_Rural!$D$3:$D$1003</c:f>
              <c:numCache/>
            </c:numRef>
          </c:val>
        </c:ser>
        <c:ser>
          <c:idx val="3"/>
          <c:order val="3"/>
          <c:tx>
            <c:v>Surface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Sorted_Sheet_Rural!$A$3:$A$1003</c:f>
            </c:strRef>
          </c:cat>
          <c:val>
            <c:numRef>
              <c:f>Sorted_Sheet_Rural!$E$3:$E$1003</c:f>
              <c:numCache/>
            </c:numRef>
          </c:val>
        </c:ser>
        <c:overlap val="100"/>
        <c:axId val="590946296"/>
        <c:axId val="399686729"/>
      </c:barChart>
      <c:catAx>
        <c:axId val="5909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Rural population sze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686729"/>
      </c:catAx>
      <c:valAx>
        <c:axId val="39968672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Access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46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485775</xdr:colOff>
      <xdr:row>31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53</xdr:row>
      <xdr:rowOff>200025</xdr:rowOff>
    </xdr:from>
    <xdr:ext cx="74485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38100</xdr:rowOff>
    </xdr:from>
    <xdr:ext cx="9591675" cy="4000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117</xdr:row>
      <xdr:rowOff>57150</xdr:rowOff>
    </xdr:from>
    <xdr:ext cx="79438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16" sheet="Global_2020 report"/>
  </cacheSource>
  <cacheFields>
    <cacheField name="The country or area name" numFmtId="0">
      <sharedItems containsBlank="1">
        <s v="name"/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  <m/>
      </sharedItems>
    </cacheField>
    <cacheField name="The national population size estimate in thousands.">
      <sharedItems containsMixedTypes="1" containsNumber="1">
        <s v="pop_n"/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  <s v="Total"/>
      </sharedItems>
    </cacheField>
    <cacheField name="The urban population share estimate in percentage points (%).">
      <sharedItems containsBlank="1" containsMixedTypes="1" containsNumber="1">
        <s v="pop_u"/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  <m/>
      </sharedItems>
    </cacheField>
    <cacheField name="Calculated national population size estimate in (pop_n*1000)">
      <sharedItems containsMixedTypes="1" containsNumber="1">
        <s v="Calculated_pop_n"/>
        <n v="1350.0000240000002"/>
        <n v="1618.000031"/>
        <n v="3483.00004"/>
        <n v="4999.000072000001"/>
        <n v="5795.000076"/>
        <n v="6071.000099"/>
        <n v="9885.0"/>
        <n v="10833.999629999998"/>
        <n v="11246.00029"/>
        <n v="11791.999819999999"/>
        <n v="17563.99918"/>
        <n v="18091.99905"/>
        <n v="30236.99951"/>
        <n v="33691.00189"/>
        <n v="33937.99973"/>
        <n v="38137.00104"/>
        <n v="38659.0"/>
        <n v="39243.99948"/>
        <n v="48865.00168"/>
        <n v="55196.9986"/>
        <n v="56771.99936"/>
        <n v="57556.99921"/>
        <n v="59194.00024"/>
        <n v="62272.99881"/>
        <n v="77264.99939"/>
        <n v="85031.99768"/>
        <n v="104422.9965"/>
        <n v="105696.9986"/>
        <n v="119445.9991"/>
        <n v="168783.0048"/>
        <n v="183628.9978"/>
        <n v="198410.0037"/>
        <n v="219160.99550000002"/>
        <n v="272812.98829999997"/>
        <n v="280903.9917"/>
        <n v="285490.9973"/>
        <n v="287371.00220000005"/>
        <n v="298682.00680000003"/>
        <n v="307149.9939"/>
        <n v="341250.0"/>
        <n v="375265.0146"/>
        <n v="397621.00220000005"/>
        <n v="400127.01420000003"/>
        <n v="437483.00169999996"/>
        <n v="441539.00149999995"/>
        <n v="540541.9922"/>
        <n v="555987.9761"/>
        <n v="586633.9722"/>
        <n v="625976.0132"/>
        <n v="628062.0116999999"/>
        <n v="649341.98"/>
        <n v="686877.9907000001"/>
        <n v="771611.9995"/>
        <n v="786559.0210000001"/>
        <n v="895307.9834"/>
        <n v="896443.9697"/>
        <n v="988002.0142"/>
        <n v="1160163.94"/>
        <n v="1207360.962"/>
        <n v="1271766.9679999999"/>
        <n v="1318442.017"/>
        <n v="1326538.94"/>
        <n v="1399490.967"/>
        <n v="1701583.0080000001"/>
        <n v="1886202.0259999998"/>
        <n v="1967998.047"/>
        <n v="2078931.885"/>
        <n v="2083379.8830000001"/>
        <n v="2142251.9529999997"/>
        <n v="2225728.0270000002"/>
        <n v="2351625.0"/>
        <n v="2416664.063"/>
        <n v="2540916.0160000003"/>
        <n v="2722291.0160000003"/>
        <n v="2860840.088"/>
        <n v="2877800.049"/>
        <n v="2881060.059"/>
        <n v="2961160.8890000004"/>
        <n v="2963233.8869999996"/>
        <n v="3278291.992"/>
        <n v="3280814.941"/>
        <n v="3473727.051"/>
        <n v="3989175.049"/>
        <n v="4033962.8910000003"/>
        <n v="4105268.0659999996"/>
        <n v="4270562.988"/>
        <n v="4314768.066"/>
        <n v="4649660.1559999995"/>
        <n v="4822232.91"/>
        <n v="4829764.16"/>
        <n v="4937795.898"/>
        <n v="5057676.757999999"/>
        <n v="5094113.77"/>
        <n v="5101416.016"/>
        <n v="5106622.07"/>
        <n v="5421242.188"/>
        <n v="5459643.066"/>
        <n v="5518091.797"/>
        <n v="5540717.773"/>
        <n v="5792203.125"/>
        <n v="5850342.773"/>
        <n v="6031187.012"/>
        <n v="6486201.172"/>
        <n v="6524190.9180000005"/>
        <n v="6624554.199"/>
        <n v="6825441.895"/>
        <n v="6871287.109"/>
        <n v="6948444.824"/>
        <n v="7132529.785"/>
        <n v="7275556.152"/>
        <n v="7496987.7930000005"/>
        <n v="7976984.863"/>
        <n v="8278737.305000001"/>
        <n v="8654618.163999999"/>
        <n v="8655541.015999999"/>
        <n v="8737370.117"/>
        <n v="8947027.344"/>
        <n v="9006400.390999999"/>
        <n v="9449321.288999999"/>
        <n v="9537641.602"/>
        <n v="9660349.609000001"/>
        <n v="9890400.390999999"/>
        <n v="9904608.398"/>
        <n v="1.009926953E7"/>
        <n v="1.01391748E7"/>
        <n v="1.019670703E7"/>
        <n v="1.0203139649999999E7"/>
        <n v="1.042305566E7"/>
        <n v="1.070898242E7"/>
        <n v="1.08479043E7"/>
        <n v="1.1193728520000001E7"/>
        <n v="1.132661621E7"/>
        <n v="1.14025332E7"/>
        <n v="1.158961621E7"/>
        <n v="1.16730293E7"/>
        <n v="1.181861816E7"/>
        <n v="1.189078125E7"/>
        <n v="1.212319824E7"/>
        <n v="1.2952208979999999E7"/>
        <n v="1.313279199E7"/>
        <n v="1.486292676E7"/>
        <n v="1.589321875E7"/>
        <n v="1.642585938E7"/>
        <n v="1.6718970700000001E7"/>
        <n v="1.6743929690000001E7"/>
        <n v="1.7134873049999997E7"/>
        <n v="1.750065625E7"/>
        <n v="1.7643060549999997E7"/>
        <n v="1.791556641E7"/>
        <n v="1.838395508E7"/>
        <n v="1.877670703E7"/>
        <n v="1.911620898E7"/>
        <n v="1.912995508E7"/>
        <n v="1.923768164E7"/>
        <n v="2.025083398E7"/>
        <n v="2.090327734E7"/>
        <n v="2.141325E7"/>
        <n v="2.420663672E7"/>
        <n v="2.549988086E7"/>
        <n v="2.5778814450000003E7"/>
        <n v="2.637827539E7"/>
        <n v="2.654586328E7"/>
        <n v="2.769101953E7"/>
        <n v="2.843594336E7"/>
        <n v="2.913680859E7"/>
        <n v="2.982596875E7"/>
        <n v="3.107294531E7"/>
        <n v="3.1255435549999997E7"/>
        <n v="3.2365998049999997E7"/>
        <n v="3.2866269529999997E7"/>
        <n v="3.297184766E7"/>
        <n v="3.3469199220000003E7"/>
        <n v="3.481386719E7"/>
        <n v="3.691055859E7"/>
        <n v="3.774215625E7"/>
        <n v="3.784660547E7"/>
        <n v="3.892833984E7"/>
        <n v="4.022250391E7"/>
        <n v="4.373375781E7"/>
        <n v="4.384926953E7"/>
        <n v="4.385104297E7"/>
        <n v="4.519577734E7"/>
        <n v="4.5741E7"/>
        <n v="4.675478125E7"/>
        <n v="5.088288281E7"/>
        <n v="5.126918359E7"/>
        <n v="5.377130078E7"/>
        <n v="5.440979297E7"/>
        <n v="5.930869141E7"/>
        <n v="5.973421484E7"/>
        <n v="6.046182813E7"/>
        <n v="6.527351172E7"/>
        <n v="6.788600781E7"/>
        <n v="6.979997656E7"/>
        <n v="8.378394531E7"/>
        <n v="8.399295313E7"/>
        <n v="8.433907031E7"/>
        <n v="8.956140625E7"/>
        <n v="9.733858594E7"/>
        <n v="1.023344063E8"/>
        <n v="1.095810859E8"/>
        <n v="1.149635859E8"/>
        <n v="1.264764609E8"/>
        <n v="1.2893275E8"/>
        <n v="1.4593445310000002E8"/>
        <n v="1.6468939060000002E8"/>
        <n v="2.061395938E8"/>
        <n v="2.125594063E8"/>
        <n v="2.2089232810000002E8"/>
        <n v="2.73523625E8"/>
        <n v="3.3100265629999995E8"/>
        <n v="1.380004375E9"/>
        <n v="1.4631405E9"/>
        <n v="7.786695107751232E9"/>
      </sharedItems>
    </cacheField>
    <cacheField name="The national population size estimate in Billions">
      <sharedItems containsMixedTypes="1" containsNumber="1">
        <s v="world_pop_n"/>
        <n v="1.350000024E-6"/>
        <n v="1.618000031E-6"/>
        <n v="3.48300004E-6"/>
        <n v="4.999000072000001E-6"/>
        <n v="5.795000076E-6"/>
        <n v="6.071000099E-6"/>
        <n v="9.885E-6"/>
        <n v="1.0833999629999998E-5"/>
        <n v="1.124600029E-5"/>
        <n v="1.179199982E-5"/>
        <n v="1.7563999179999997E-5"/>
        <n v="1.809199905E-5"/>
        <n v="3.023699951E-5"/>
        <n v="3.369100189E-5"/>
        <n v="3.393799973E-5"/>
        <n v="3.813700104E-5"/>
        <n v="3.8659E-5"/>
        <n v="3.924399948E-5"/>
        <n v="4.886500168E-5"/>
        <n v="5.51969986E-5"/>
        <n v="5.677199936E-5"/>
        <n v="5.755699921E-5"/>
        <n v="5.919400024E-5"/>
        <n v="6.227299881E-5"/>
        <n v="7.726499939E-5"/>
        <n v="8.503199768E-5"/>
        <n v="1.044229965E-4"/>
        <n v="1.0569699860000001E-4"/>
        <n v="1.194459991E-4"/>
        <n v="1.6878300479999998E-4"/>
        <n v="1.836289978E-4"/>
        <n v="1.984100037E-4"/>
        <n v="2.1916099550000002E-4"/>
        <n v="2.728129883E-4"/>
        <n v="2.809039917E-4"/>
        <n v="2.8549099729999997E-4"/>
        <n v="2.873710022E-4"/>
        <n v="2.9868200680000005E-4"/>
        <n v="3.071499939E-4"/>
        <n v="3.4125E-4"/>
        <n v="3.752650146E-4"/>
        <n v="3.976210022E-4"/>
        <n v="4.001270142E-4"/>
        <n v="4.3748300169999996E-4"/>
        <n v="4.4153900149999996E-4"/>
        <n v="5.405419922E-4"/>
        <n v="5.559879761E-4"/>
        <n v="5.866339722E-4"/>
        <n v="6.259760132E-4"/>
        <n v="6.280620116999999E-4"/>
        <n v="6.4934198E-4"/>
        <n v="6.868779907000001E-4"/>
        <n v="7.716119995000001E-4"/>
        <n v="7.865590210000001E-4"/>
        <n v="8.953079834E-4"/>
        <n v="8.964439697E-4"/>
        <n v="9.880020141999999E-4"/>
        <n v="0.00116016394"/>
        <n v="0.001207360962"/>
        <n v="0.001271766968"/>
        <n v="0.001318442017"/>
        <n v="0.0013265389399999999"/>
        <n v="0.001399490967"/>
        <n v="0.0017015830080000002"/>
        <n v="0.001886202026"/>
        <n v="0.001967998047"/>
        <n v="0.002078931885"/>
        <n v="0.002083379883"/>
        <n v="0.0021422519529999996"/>
        <n v="0.002225728027"/>
        <n v="0.002351625"/>
        <n v="0.002416664063"/>
        <n v="0.002540916016"/>
        <n v="0.0027222910160000003"/>
        <n v="0.002860840088"/>
        <n v="0.002877800049"/>
        <n v="0.0028810600589999997"/>
        <n v="0.0029611608890000004"/>
        <n v="0.0029632338869999995"/>
        <n v="0.003278291992"/>
        <n v="0.003280814941"/>
        <n v="0.003473727051"/>
        <n v="0.003989175049"/>
        <n v="0.004033962891000001"/>
        <n v="0.004105268065999999"/>
        <n v="0.004270562988"/>
        <n v="0.004314768066"/>
        <n v="0.004649660155999999"/>
        <n v="0.00482223291"/>
        <n v="0.0048297641600000005"/>
        <n v="0.004937795898"/>
        <n v="0.005057676757999999"/>
        <n v="0.0050941137699999995"/>
        <n v="0.005101416016"/>
        <n v="0.0051066220700000005"/>
        <n v="0.005421242188"/>
        <n v="0.005459643066"/>
        <n v="0.005518091797"/>
        <n v="0.005540717773"/>
        <n v="0.005792203125"/>
        <n v="0.005850342773"/>
        <n v="0.006031187012"/>
        <n v="0.006486201172000001"/>
        <n v="0.006524190918000001"/>
        <n v="0.006624554199"/>
        <n v="0.006825441894999999"/>
        <n v="0.006871287109"/>
        <n v="0.006948444824"/>
        <n v="0.007132529785"/>
        <n v="0.007275556152"/>
        <n v="0.007496987793000001"/>
        <n v="0.007976984862999999"/>
        <n v="0.008278737305"/>
        <n v="0.008654618163999999"/>
        <n v="0.008655541016"/>
        <n v="0.008737370117000001"/>
        <n v="0.008947027344"/>
        <n v="0.009006400391"/>
        <n v="0.009449321289"/>
        <n v="0.009537641602"/>
        <n v="0.009660349609000002"/>
        <n v="0.009890400390999999"/>
        <n v="0.009904608398"/>
        <n v="0.01009926953"/>
        <n v="0.010139174800000001"/>
        <n v="0.01019670703"/>
        <n v="0.010203139649999998"/>
        <n v="0.01042305566"/>
        <n v="0.01070898242"/>
        <n v="0.0108479043"/>
        <n v="0.011193728520000001"/>
        <n v="0.011326616210000001"/>
        <n v="0.011402533199999999"/>
        <n v="0.01158961621"/>
        <n v="0.0116730293"/>
        <n v="0.01181861816"/>
        <n v="0.01189078125"/>
        <n v="0.01212319824"/>
        <n v="0.01295220898"/>
        <n v="0.01313279199"/>
        <n v="0.014862926759999999"/>
        <n v="0.01589321875"/>
        <n v="0.01642585938"/>
        <n v="0.016718970700000002"/>
        <n v="0.016743929690000003"/>
        <n v="0.017134873049999996"/>
        <n v="0.01750065625"/>
        <n v="0.017643060549999996"/>
        <n v="0.01791556641"/>
        <n v="0.018383955079999997"/>
        <n v="0.018776707030000003"/>
        <n v="0.01911620898"/>
        <n v="0.019129955079999997"/>
        <n v="0.01923768164"/>
        <n v="0.02025083398"/>
        <n v="0.020903277339999998"/>
        <n v="0.02141325"/>
        <n v="0.024206636719999997"/>
        <n v="0.02549988086"/>
        <n v="0.025778814450000003"/>
        <n v="0.02637827539"/>
        <n v="0.026545863280000002"/>
        <n v="0.02769101953"/>
        <n v="0.02843594336"/>
        <n v="0.02913680859"/>
        <n v="0.02982596875"/>
        <n v="0.03107294531"/>
        <n v="0.031255435549999995"/>
        <n v="0.03236599805"/>
        <n v="0.03286626953"/>
        <n v="0.03297184766"/>
        <n v="0.03346919922"/>
        <n v="0.03481386719"/>
        <n v="0.03691055859"/>
        <n v="0.03774215625"/>
        <n v="0.037846605469999996"/>
        <n v="0.038928339840000006"/>
        <n v="0.04022250391"/>
        <n v="0.04373375781"/>
        <n v="0.04384926953"/>
        <n v="0.04385104297"/>
        <n v="0.04519577734000001"/>
        <n v="0.045741"/>
        <n v="0.04675478125"/>
        <n v="0.05088288281"/>
        <n v="0.05126918359"/>
        <n v="0.05377130078"/>
        <n v="0.054409792969999995"/>
        <n v="0.059308691409999996"/>
        <n v="0.05973421484"/>
        <n v="0.060461828130000006"/>
        <n v="0.06527351172"/>
        <n v="0.06788600781"/>
        <n v="0.06979997656"/>
        <n v="0.08378394531"/>
        <n v="0.08399295312999999"/>
        <n v="0.08433907031"/>
        <n v="0.08956140625"/>
        <n v="0.09733858594"/>
        <n v="0.1023344063"/>
        <n v="0.1095810859"/>
        <n v="0.11496358590000001"/>
        <n v="0.1264764609"/>
        <n v="0.12893275"/>
        <n v="0.14593445310000003"/>
        <n v="0.1646893906"/>
        <n v="0.20613959380000002"/>
        <n v="0.2125594063"/>
        <n v="0.22089232810000003"/>
        <n v="0.273523625"/>
        <n v="0.3310026563"/>
        <n v="1.380004375"/>
        <n v="1.4631405"/>
        <n v="7.786695107751232"/>
      </sharedItems>
    </cacheField>
    <cacheField name="Number of people living in urban areas per country (row).">
      <sharedItems containsMixedTypes="1" containsNumber="1">
        <s v="pop_u_val"/>
        <n v="0.0"/>
        <n v="747.5484306290211"/>
        <n v="2734.433518499498"/>
        <n v="455.65884511508995"/>
        <n v="5213.297851891619"/>
        <n v="2433.3783039994805"/>
        <n v="9885.0"/>
        <n v="10833.999629999998"/>
        <n v="7548.530757699601"/>
        <n v="13259.941663950976"/>
        <n v="14652.348002457207"/>
        <n v="14669.480127830804"/>
        <n v="33691.00189"/>
        <n v="33089.210543411704"/>
        <n v="5497.830211033304"/>
        <n v="38659.0"/>
        <n v="39243.99948"/>
        <n v="20717.78283079288"/>
        <n v="48105.840123621594"/>
        <n v="49551.73949598837"/>
        <n v="52836.17213181223"/>
        <n v="46049.375272520185"/>
        <n v="62272.99881"/>
        <n v="67928.2971495929"/>
        <n v="44980.228360604735"/>
        <n v="100182.3817343826"/>
        <n v="24414.948670783415"/>
        <n v="66404.80630295562"/>
        <n v="160239.21507194237"/>
        <n v="34597.53874098201"/>
        <n v="35493.565442847"/>
        <n v="162954.97516326493"/>
        <n v="124814.66877666155"/>
        <n v="174090.25528877642"/>
        <n v="204177.44499691745"/>
        <n v="89633.88923872782"/>
        <n v="256328.8973098458"/>
        <n v="78400.04064236992"/>
        <n v="320426.9079375"/>
        <n v="334511.2317253234"/>
        <n v="183005.07234615134"/>
        <n v="394121.07938786544"/>
        <n v="342330.48221020296"/>
        <n v="418331.726151947"/>
        <n v="219833.01588888047"/>
        <n v="370577.1082209203"/>
        <n v="388052.51847256464"/>
        <n v="572473.8139309234"/>
        <n v="423866.5318453825"/>
        <n v="649341.98"/>
        <n v="169452.8008551924"/>
        <n v="326515.31889346964"/>
        <n v="210687.69385914688"/>
        <n v="892255.0208690722"/>
        <n v="513187.3282799998"/>
        <n v="771254.0973495328"/>
        <n v="280423.2425277443"/>
        <n v="806770.6581554519"/>
        <n v="518372.1947911149"/>
        <n v="412936.03563722974"/>
        <n v="918349.6946402725"/>
        <n v="744725.1329758167"/>
        <n v="1523018.9608190244"/>
        <n v="1288558.9600852295"/>
        <n v="869776.4001241366"/>
        <n v="1145865.7564131776"/>
        <n v="1218402.1906753338"/>
        <n v="621852.8943461375"/>
        <n v="2005202.9579632345"/>
        <n v="1666761.225382125"/>
        <n v="1512396.629473407"/>
        <n v="1322114.8547439822"/>
        <n v="1852410.079956834"/>
        <n v="2677202.799370033"/>
        <n v="1787459.1523336596"/>
        <n v="2859019.9671231164"/>
        <n v="1667459.3324863096"/>
        <n v="1876112.2628755781"/>
        <n v="2250776.856891066"/>
        <n v="1608255.4991699487"/>
        <n v="3317930.371572915"/>
        <n v="2371684.054390743"/>
        <n v="1728512.873729136"/>
        <n v="2362704.8310880195"/>
        <n v="4270562.988"/>
        <n v="2951905.4876688533"/>
        <n v="2572517.2815492237"/>
        <n v="4180827.5900850776"/>
        <n v="2038063.786056399"/>
        <n v="3143055.2170285853"/>
        <n v="2634493.0891808723"/>
        <n v="4114566.4339868515"/>
        <n v="3913755.0543720615"/>
        <n v="4405788.917522832"/>
        <n v="4498221.026302167"/>
        <n v="2935104.0205595964"/>
        <n v="3742866.616317715"/>
        <n v="4738255.945946902"/>
        <n v="5103857.991759834"/>
        <n v="5850342.773"/>
        <n v="3167338.3316514944"/>
        <n v="4763725.604330563"/>
        <n v="2404555.738843752"/>
        <n v="3909281.992809244"/>
        <n v="6069523.89252351"/>
        <n v="5544510.410990516"/>
        <n v="5258999.74173414"/>
        <n v="4435220.628168013"/>
        <n v="2640299.3944959166"/>
        <n v="7496987.7930000005"/>
        <n v="3423961.2398672383"/>
        <n v="3543299.5036215964"/>
        <n v="6397061.095543086"/>
        <n v="8013905.586507544"/>
        <n v="4931895.861974175"/>
        <n v="1193980.8232137738"/>
        <n v="5291080.200775084"/>
        <n v="7510604.201719264"/>
        <n v="2623423.5664729015"/>
        <n v="6949848.845155466"/>
        <n v="8609395.388171745"/>
        <n v="5780230.151526237"/>
        <n v="8885034.089807238"/>
        <n v="5718190.733367841"/>
        <n v="6761436.182793348"/>
        <n v="9327506.130754078"/>
        <n v="8308739.2331643095"/>
        <n v="7931179.966972983"/>
        <n v="8953860.30902072"/>
        <n v="2261021.156592429"/>
        <n v="8743468.144331278"/>
        <n v="6509477.86131115"/>
        <n v="1.136697907415105E7"/>
        <n v="8185478.464442322"/>
        <n v="8221976.374915883"/>
        <n v="1629988.3151534065"/>
        <n v="5869446.076323251"/>
        <n v="2257829.2131631193"/>
        <n v="4842717.046312501"/>
        <n v="4792104.932164175"/>
        <n v="7333289.879076163"/>
        <n v="3863362.201734953"/>
        <n v="4051341.038540398"/>
        <n v="8057514.121696641"/>
        <n v="1.580452151667892E7"/>
        <n v="9708489.455452528"/>
        <n v="1.1320846297792323E7"/>
        <n v="9286712.74272033"/>
        <n v="8204574.908206188"/>
        <n v="1.0828714979778212E7"/>
        <n v="1.6770076151039926E7"/>
        <n v="3333777.2813565773"/>
        <n v="1.0425669234152038E7"/>
        <n v="8891939.54483831"/>
        <n v="6397866.168615271"/>
        <n v="4007061.33117255"/>
        <n v="4024595.287930697"/>
        <n v="2.1991351566525806E7"/>
        <n v="1.6081082376104336E7"/>
        <n v="1.3639150405783033E7"/>
        <n v="1.5279800281698303E7"/>
        <n v="1.0670457576454278E7"/>
        <n v="2.510296624825358E7"/>
        <n v="5995189.796665698"/>
        <n v="1.1306427377744697E7"/>
        <n v="1.7820023101317037E7"/>
        <n v="1.158763939442111E7"/>
        <n v="2.4973602810449876E7"/>
        <n v="2.196288361100128E7"/>
        <n v="2.581596911202704E7"/>
        <n v="1.6873830324067827E7"/>
        <n v="2.93435651296703E7"/>
        <n v="2.3450015227073845E7"/>
        <n v="3.0783259024279192E7"/>
        <n v="2.2724238488027547E7"/>
        <n v="1.0131489364724841E7"/>
        <n v="2.8514938787887707E7"/>
        <n v="3.044219488423206E7"/>
        <n v="1.5458182263897952E7"/>
        <n v="3.2332690262922935E7"/>
        <n v="4.163028249276487E7"/>
        <n v="1.14142093549827E7"/>
        <n v="3.778253758730834E7"/>
        <n v="4.143138499760647E7"/>
        <n v="4.174029387649268E7"/>
        <n v="1.5053275078008084E7"/>
        <n v="1.6943754036861144E7"/>
        <n v="3.994677833126123E7"/>
        <n v="2.104257257252396E7"/>
        <n v="4.29514743608221E7"/>
        <n v="5.285522511658527E7"/>
        <n v="5.695839705136109E7"/>
        <n v="3.589812816118793E7"/>
        <n v="6.4893181615823895E7"/>
        <n v="6.3728813719817445E7"/>
        <n v="6.418625229321826E7"/>
        <n v="4.0874035023225896E7"/>
        <n v="3.634622813600388E7"/>
        <n v="4.378173001950586E7"/>
        <n v="5.1950198058494836E7"/>
        <n v="2.4941349604617886E7"/>
        <n v="1.1608262240898412E8"/>
        <n v="1.0408869218794145E8"/>
        <n v="1.0909184899461482E8"/>
        <n v="6.2873471860805124E7"/>
        <n v="1.0710601051765527E8"/>
        <n v="1.8508184770269057E8"/>
        <n v="8.209463577057442E7"/>
        <n v="1.5492651326337594E8"/>
        <n v="2.7362004063647074E8"/>
        <n v="4.819803625126094E8"/>
        <n v="9.02949198813731E8"/>
        <n v="4.37530846254989E9"/>
      </sharedItems>
    </cacheField>
    <cacheField name="The rural population share estimate in percentage points (%).">
      <sharedItems containsMixedTypes="1" containsNumber="1">
        <s v="pop_r"/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  <n v="8117.914938888997"/>
      </sharedItems>
    </cacheField>
    <cacheField name="Calculated national population size estimate in (pop_n*1000) (ROUND) (millions)">
      <sharedItems containsMixedTypes="1" containsNumber="1" containsInteger="1">
        <s v="pop_n (m)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  <n v="7902.0"/>
      </sharedItems>
    </cacheField>
    <cacheField name="The estimated national share of people  &#10;with at least basic service (%)">
      <sharedItems containsBlank="1" containsMixedTypes="1" containsNumber="1">
        <s v="wat_bas_n"/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  <m/>
      </sharedItems>
    </cacheField>
    <cacheField name="The estimated national share of people &#10;with at least basic service (%) (ROUNDED)">
      <sharedItems containsBlank="1" containsMixedTypes="1" containsNumber="1">
        <s v="wat_bas_n (rounded)"/>
        <n v="99.70768"/>
        <n v="97.01088"/>
        <n v="95.30893"/>
        <n v="98.07748"/>
        <n v="91.4"/>
        <n v="99.1"/>
        <n v="100.0"/>
        <n v="99.14329"/>
        <n v="99.97161"/>
        <n v="99.65755"/>
        <n v="99.86438"/>
        <n v="99.99927"/>
        <n v="99.77377"/>
        <n v="88.57205"/>
        <n v="99.90314"/>
        <n v="99.075"/>
        <n v="98.71827"/>
        <n v="98.73108"/>
        <n v="77.97092"/>
        <n v="99.6952"/>
        <n v="96.88784"/>
        <n v="91.83772"/>
        <n v="78.22646"/>
        <n v="96.37118"/>
        <n v="99.30532"/>
        <n v="98.51445"/>
        <n v="93.78222"/>
        <n v="91.23119"/>
        <n v="99.84197"/>
        <n v="98.40195"/>
        <n v="99.80313"/>
        <n v="99.90004"/>
        <n v="99.54444"/>
        <n v="88.76961"/>
        <n v="97.98963"/>
        <n v="99.87993"/>
        <n v="98.85692"/>
        <n v="67.30103"/>
        <n v="97.31322"/>
        <n v="95.55481"/>
        <n v="94.30107"/>
        <n v="76.04992"/>
        <n v="70.75307"/>
        <n v="99.76517"/>
        <n v="99.86625"/>
        <n v="85.4956"/>
        <n v="99.59078"/>
        <n v="98.87517"/>
        <n v="98.7826"/>
        <n v="59.01691"/>
        <n v="99.5"/>
        <n v="97.74282"/>
        <n v="72.17604"/>
        <n v="85.34193"/>
        <n v="92.21356"/>
        <n v="80.94041"/>
        <n v="84.27004"/>
        <n v="98.01335"/>
        <n v="95.06804"/>
        <n v="99.5681"/>
        <n v="91.02994"/>
        <n v="99.97118"/>
        <n v="85.49563"/>
        <n v="96.1139"/>
        <n v="99.49576"/>
        <n v="97.34814"/>
        <n v="90.56996"/>
        <s v="NAN"/>
        <n v="94.37254"/>
        <n v="71.68105"/>
        <n v="37.2024"/>
        <n v="97.39971"/>
        <n v="75.26179"/>
        <n v="99.81054"/>
        <n v="97.8804"/>
        <n v="92.16802"/>
        <n v="99.7877"/>
        <n v="73.78451"/>
        <n v="97.94658"/>
        <n v="91.69931"/>
        <n v="81.70875"/>
        <n v="92.6"/>
        <n v="99.89152"/>
        <n v="99.01142"/>
        <n v="99.59347"/>
        <n v="85.21974"/>
        <n v="63.76629"/>
        <n v="68.58372"/>
        <n v="95.29553"/>
        <n v="45.34402"/>
        <n v="96.53473"/>
        <n v="81.85242"/>
        <n v="99.9656"/>
        <n v="95.68922"/>
        <n v="99.82687"/>
        <n v="96.04338"/>
        <n v="99.91199"/>
        <n v="98.9403"/>
        <n v="99.88059"/>
        <n v="96.68681"/>
        <n v="40.95093"/>
        <n v="97.0027"/>
        <n v="66.69531"/>
        <n v="93.39007"/>
        <n v="97.54331"/>
        <n v="62.20712"/>
        <n v="65.41412"/>
        <n v="60.4145"/>
        <n v="63.96179"/>
        <n v="62.66646"/>
        <n v="56.47697"/>
        <n v="46.18753"/>
        <n v="71.21988"/>
        <n v="84.90524"/>
        <n v="93.92586"/>
        <n v="95.35976"/>
        <n v="94.00643"/>
        <n v="65.41238"/>
        <n v="95.43497"/>
        <n v="70.04773"/>
        <n v="82.54729"/>
        <n v="47.21485"/>
        <n v="92.22758"/>
        <n v="46.9118"/>
        <n v="99.96981"/>
        <n v="93.84384"/>
        <n v="70.90907"/>
        <n v="65.72042"/>
        <n v="53.38588"/>
        <n v="93.6858"/>
        <n v="90.07454"/>
        <n v="60.66357"/>
        <n v="85.791"/>
        <n v="63.36943"/>
        <n v="97.09991"/>
        <n v="57.16774"/>
        <n v="93.13937"/>
        <n v="97.82878"/>
        <n v="90.40234"/>
        <n v="99.22181"/>
        <n v="99.96659"/>
        <n v="75.09141"/>
        <n v="98.3599"/>
        <n v="93.92828"/>
        <n v="60.44868"/>
        <n v="94.43733"/>
        <n v="55.85505"/>
        <n v="99.92561"/>
        <n v="97.49166"/>
        <n v="99.9314"/>
        <n v="61.63289"/>
        <n v="83.71819"/>
        <n v="93.88506"/>
        <n v="60.7168"/>
        <n v="99.91703"/>
        <n v="97.48264"/>
        <n v="97.01427"/>
        <n v="45.95213"/>
        <n v="96.88436"/>
        <n v="99.44018"/>
        <n v="94.10903"/>
        <n v="49.61557"/>
        <n v="99.07891"/>
        <n v="99.67957"/>
        <n v="96.99255"/>
        <n v="97.69796"/>
        <n v="77.60905"/>
        <n v="99.32085"/>
        <n v="90.14897"/>
        <n v="92.41535"/>
        <n v="99.88353"/>
        <n v="90.48953"/>
        <n v="94.26111"/>
        <m/>
      </sharedItems>
    </cacheField>
    <cacheField name="The estimated national share of people with limited service (%)">
      <sharedItems containsBlank="1" containsMixedTypes="1" containsNumber="1">
        <s v="wat_lim_n"/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m/>
        <n v="3.822279525"/>
        <n v="0.8554746335"/>
        <n v="4.983602562"/>
        <n v="0.8147213297"/>
      </sharedItems>
    </cacheField>
    <cacheField name="The estimated national share of people with unimproved service (%)">
      <sharedItems containsBlank="1" containsMixedTypes="1" containsNumber="1">
        <s v="wat_unimp_n"/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  <m/>
      </sharedItems>
    </cacheField>
    <cacheField name="The estimated national share of people with surface service (%)">
      <sharedItems containsBlank="1" containsMixedTypes="1" containsNumber="1">
        <s v="wat_sur_n"/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  <m/>
      </sharedItems>
    </cacheField>
    <cacheField name="The estimated rural share of people with at least basic service (%)">
      <sharedItems containsBlank="1" containsMixedTypes="1" containsNumber="1">
        <s v="wat_bas_r"/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  <m/>
      </sharedItems>
    </cacheField>
    <cacheField name="The estimated rural share of people with limited service (%).">
      <sharedItems containsBlank="1" containsMixedTypes="1" containsNumber="1">
        <s v="wat_lim_r"/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  <m/>
      </sharedItems>
    </cacheField>
    <cacheField name="The estimated rural share of people with unimproved service (%)">
      <sharedItems containsBlank="1" containsMixedTypes="1" containsNumber="1">
        <s v="wat_unimp_r"/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  <m/>
      </sharedItems>
    </cacheField>
    <cacheField name="The estimated rural share of people with surface service (%)">
      <sharedItems containsBlank="1" containsMixedTypes="1" containsNumber="1">
        <s v="wat_sur_r"/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  <m/>
      </sharedItems>
    </cacheField>
    <cacheField name="The estimated urban share of people with at least basic service (%).">
      <sharedItems containsBlank="1" containsMixedTypes="1" containsNumber="1">
        <s v="wat_bas_u"/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  <m/>
      </sharedItems>
    </cacheField>
    <cacheField name="The estimated urban share of people with limited service (%)">
      <sharedItems containsBlank="1" containsMixedTypes="1" containsNumber="1">
        <s v="wat_lim_u"/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  <m/>
      </sharedItems>
    </cacheField>
    <cacheField name="The estimated urban share of people with unimproved service (%).">
      <sharedItems containsBlank="1" containsMixedTypes="1" containsNumber="1">
        <s v="wat_unimp_u"/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  <m/>
      </sharedItems>
    </cacheField>
    <cacheField name="The estimated urban share of people with surface service (%)">
      <sharedItems containsBlank="1" containsMixedTypes="1" containsNumber="1">
        <s v="wat_sur_u"/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  <m/>
      </sharedItems>
    </cacheField>
    <cacheField name="The urban population share estimate in percentage points (%) (ROUND).">
      <sharedItems containsBlank="1" containsMixedTypes="1" containsNumber="1" containsInteger="1">
        <s v="pop_u (rounded)"/>
        <n v="0.0"/>
        <n v="46.0"/>
        <n v="79.0"/>
        <n v="9.0"/>
        <n v="90.0"/>
        <n v="40.0"/>
        <n v="100.0"/>
        <n v="64.0"/>
        <n v="75.0"/>
        <n v="81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  <m/>
      </sharedItems>
    </cacheField>
    <cacheField name="The rural population share estimate in percentage points (%) (ROUND).">
      <sharedItems containsBlank="1" containsMixedTypes="1" containsNumber="1" containsInteger="1">
        <s v="pop_r (rounded)"/>
        <n v="100.0"/>
        <n v="54.0"/>
        <n v="21.0"/>
        <n v="91.0"/>
        <n v="10.0"/>
        <n v="60.0"/>
        <n v="0.0"/>
        <n v="36.0"/>
        <n v="25.0"/>
        <n v="19.0"/>
        <n v="51.0"/>
        <n v="3.0"/>
        <n v="86.0"/>
        <n v="58.0"/>
        <n v="13.0"/>
        <n v="8.0"/>
        <n v="22.0"/>
        <n v="12.0"/>
        <n v="47.0"/>
        <n v="4.0"/>
        <n v="77.0"/>
        <n v="44.0"/>
        <n v="5.0"/>
        <n v="81.0"/>
        <n v="82.0"/>
        <n v="26.0"/>
        <n v="38.0"/>
        <n v="28.0"/>
        <n v="69.0"/>
        <n v="14.0"/>
        <n v="74.0"/>
        <n v="6.0"/>
        <n v="11.0"/>
        <n v="2.0"/>
        <n v="59.0"/>
        <n v="33.0"/>
        <n v="34.0"/>
        <n v="9.0"/>
        <n v="75.0"/>
        <n v="73.0"/>
        <n v="43.0"/>
        <n v="76.0"/>
        <n v="31.0"/>
        <n v="32.0"/>
        <n v="56.0"/>
        <n v="45.0"/>
        <n v="42.0"/>
        <n v="71.0"/>
        <n v="29.0"/>
        <n v="37.0"/>
        <n v="48.0"/>
        <n v="1.0"/>
        <n v="41.0"/>
        <n v="57.0"/>
        <n v="23.0"/>
        <n v="17.0"/>
        <n v="46.0"/>
        <n v="27.0"/>
        <n v="63.0"/>
        <n v="24.0"/>
        <n v="64.0"/>
        <n v="7.0"/>
        <n v="87.0"/>
        <n v="72.0"/>
        <n v="20.0"/>
        <n v="80.0"/>
        <n v="30.0"/>
        <n v="52.0"/>
        <n v="83.0"/>
        <n v="68.0"/>
        <n v="55.0"/>
        <n v="61.0"/>
        <n v="79.0"/>
        <n v="62.0"/>
        <n v="50.0"/>
        <n v="16.0"/>
        <n v="18.0"/>
        <n v="40.0"/>
        <n v="65.0"/>
        <n v="49.0"/>
        <n v="53.0"/>
        <n v="78.0"/>
        <m/>
      </sharedItems>
    </cacheField>
    <cacheField name="The country’s classification according to income group" numFmtId="0">
      <sharedItems containsBlank="1">
        <s v="income_group"/>
        <s v="NAN"/>
        <s v="High income"/>
        <s v="Upper middle income"/>
        <s v="Lower middle income"/>
        <s v="Low income"/>
        <m/>
      </sharedItems>
    </cacheField>
    <cacheField name="Income_group_levels">
      <sharedItems containsBlank="1" containsMixedTypes="1" containsNumber="1" containsInteger="1">
        <s v="Income_group_levels"/>
        <n v="0.0"/>
        <n v="4.0"/>
        <n v="3.0"/>
        <n v="2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G9" firstHeaderRow="0" firstDataRow="2" firstDataCol="0"/>
  <pivotFields>
    <pivotField name="The country or area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The national population size estimate in thousands.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The urban population share estimate in percentage points (%).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Calculated national population size estimate in (pop_n*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The national population size estimate in Bill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Number of people living in urban areas per country (row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The rural population share estimate in percentage points (%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Calculated national population size estimate in (pop_n*1000) (ROUND)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he estimated national share of people  &#10;with at least basic service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The estimated national share of people &#10;with at least basic service (%)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The estimated national share of people with limited service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he estimated national share of people with unimproved service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The estimated national share of people with surface service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he estimated rural share of people with at least basic servic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The estimated rural share of people with limited service (%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The estimated rural share of people with unimproved servic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The estimated rural share of people with surface servic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The estimated urban share of people with at least basic service (%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The estimated urban share of people with limited servic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The estimated urban share of people with unimproved service (%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The estimated urban share of people with surface servic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The urban population share estimate in percentage points (%) (ROUND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The rural population share estimate in percentage points (%) (ROUND)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The country’s classification according to incom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ome_group_levels" axis="axisRow" compact="0" outline="0" multipleItemSelectionAllowed="1" showAll="0" sortType="ascending">
      <items>
        <item x="6"/>
        <item x="1"/>
        <item x="5"/>
        <item x="4"/>
        <item x="3"/>
        <item x="2"/>
        <item x="0"/>
        <item t="default"/>
      </items>
    </pivotField>
  </pivotFields>
  <rowFields>
    <field x="24"/>
  </rowFields>
  <colFields>
    <field x="-2"/>
  </colFields>
  <dataFields>
    <dataField name="SUM of The national population size estimate in thousands." fld="1" baseField="0"/>
    <dataField name="AVERAGE of The urban population share estimate in percentage points (%)." fld="2" subtotal="average" baseField="0"/>
    <dataField name="AVERAGE of The estimated national share of people  &#10;with at least basic service (%)" fld="8" subtotal="average" baseField="0"/>
    <dataField name="AVERAGE of The estimated national share of people with limited service (%)" fld="10" subtotal="average" baseField="0"/>
    <dataField name="AVERAGE of The estimated national share of people with unimproved service (%)" fld="11" subtotal="average" baseField="0"/>
    <dataField name="AVERAGE of The estimated national share of people with surface service (%)" fld="12" subtotal="average" baseField="0"/>
  </dataFields>
</pivotTableDefinition>
</file>

<file path=xl/tables/table1.xml><?xml version="1.0" encoding="utf-8"?>
<table xmlns="http://schemas.openxmlformats.org/spreadsheetml/2006/main" ref="A2:Q215" displayName="Table_1" name="Table_1" id="1">
  <tableColumns count="17">
    <tableColumn name="name" id="1"/>
    <tableColumn name="income_group" id="2"/>
    <tableColumn name="pop_n" id="3"/>
    <tableColumn name="pop_u" id="4"/>
    <tableColumn name="wat_bas_n" id="5"/>
    <tableColumn name="wat_lim_n" id="6"/>
    <tableColumn name="wat_unimp_n" id="7"/>
    <tableColumn name="wat_sur_n" id="8"/>
    <tableColumn name="wat_bas_r" id="9"/>
    <tableColumn name="wat_lim_r" id="10"/>
    <tableColumn name="wat_unimp_r" id="11"/>
    <tableColumn name="wat_sur_r" id="12"/>
    <tableColumn name="wat_bas_u" id="13"/>
    <tableColumn name="wat_lim_u" id="14"/>
    <tableColumn name="wat_unimp_u" id="15"/>
    <tableColumn name="wat_sur_u" id="16"/>
    <tableColumn name="value_count" id="17"/>
  </tableColumns>
  <tableStyleInfo name="Estimates-on-the-use-of-water-(-style" showColumnStripes="0" showFirstColumn="1" showLastColumn="1" showRowStripes="1"/>
</table>
</file>

<file path=xl/tables/table2.xml><?xml version="1.0" encoding="utf-8"?>
<table xmlns="http://schemas.openxmlformats.org/spreadsheetml/2006/main" ref="I2:Y215" displayName="Table_2" name="Table_2" id="2">
  <tableColumns count="17">
    <tableColumn name="wat_bas_n" id="1"/>
    <tableColumn name="wat_bas_n (rounded)" id="2"/>
    <tableColumn name="wat_lim_n" id="3"/>
    <tableColumn name="wat_unimp_n" id="4"/>
    <tableColumn name="wat_sur_n" id="5"/>
    <tableColumn name="wat_bas_r" id="6"/>
    <tableColumn name="wat_lim_r" id="7"/>
    <tableColumn name="wat_unimp_r" id="8"/>
    <tableColumn name="wat_sur_r" id="9"/>
    <tableColumn name="wat_bas_u" id="10"/>
    <tableColumn name="wat_lim_u" id="11"/>
    <tableColumn name="wat_unimp_u" id="12"/>
    <tableColumn name="wat_sur_u" id="13"/>
    <tableColumn name="pop_u (rounded)" id="14"/>
    <tableColumn name="pop_r (rounded)" id="15"/>
    <tableColumn name="income_group" id="16"/>
    <tableColumn name="Income_group_levels" id="17"/>
  </tableColumns>
  <tableStyleInfo name="Global_2020 report-style" showColumnStripes="0" showFirstColumn="1" showLastColumn="1" showRowStripes="1"/>
</table>
</file>

<file path=xl/tables/table3.xml><?xml version="1.0" encoding="utf-8"?>
<table xmlns="http://schemas.openxmlformats.org/spreadsheetml/2006/main" headerRowCount="0" ref="B4:E216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Sorted_Sheet_Ru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6.88"/>
    <col customWidth="1" min="7" max="7" width="19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>
      <c r="A3" s="4" t="s">
        <v>19</v>
      </c>
      <c r="B3" s="4" t="s">
        <v>20</v>
      </c>
      <c r="C3" s="4">
        <v>1.350000024</v>
      </c>
      <c r="D3" s="4">
        <v>0.0</v>
      </c>
      <c r="E3" s="4">
        <v>99.70767665</v>
      </c>
      <c r="F3" s="4">
        <v>0.0</v>
      </c>
      <c r="G3" s="4">
        <v>0.2923233459</v>
      </c>
      <c r="H3" s="4">
        <v>0.0</v>
      </c>
      <c r="I3" s="4">
        <v>99.70767665</v>
      </c>
      <c r="J3" s="4">
        <v>0.0</v>
      </c>
      <c r="K3" s="4">
        <v>0.2923233459</v>
      </c>
      <c r="L3" s="4">
        <v>0.0</v>
      </c>
      <c r="M3" s="4" t="s">
        <v>20</v>
      </c>
      <c r="N3" s="4" t="s">
        <v>20</v>
      </c>
      <c r="O3" s="4" t="s">
        <v>20</v>
      </c>
      <c r="P3" s="4" t="s">
        <v>20</v>
      </c>
      <c r="Q3" s="5">
        <f t="shared" ref="Q3:Q215" si="1">COUNTA(A3:P3)</f>
        <v>16</v>
      </c>
    </row>
    <row r="4">
      <c r="A4" s="4" t="s">
        <v>21</v>
      </c>
      <c r="B4" s="4" t="s">
        <v>20</v>
      </c>
      <c r="C4" s="4">
        <v>1.618000031</v>
      </c>
      <c r="D4" s="4">
        <v>46.20200348</v>
      </c>
      <c r="E4" s="4">
        <v>97.01087618</v>
      </c>
      <c r="F4" s="4">
        <v>0.0</v>
      </c>
      <c r="G4" s="4">
        <v>2.989123822</v>
      </c>
      <c r="H4" s="4">
        <v>0.0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5">
        <f t="shared" si="1"/>
        <v>16</v>
      </c>
    </row>
    <row r="5">
      <c r="A5" s="4" t="s">
        <v>22</v>
      </c>
      <c r="B5" s="4" t="s">
        <v>20</v>
      </c>
      <c r="C5" s="4">
        <v>3.48300004</v>
      </c>
      <c r="D5" s="4">
        <v>78.50799561</v>
      </c>
      <c r="E5" s="4">
        <v>95.3089274</v>
      </c>
      <c r="F5" s="4">
        <v>0.0</v>
      </c>
      <c r="G5" s="4">
        <v>4.691072596</v>
      </c>
      <c r="H5" s="4">
        <v>0.0</v>
      </c>
      <c r="I5" s="4">
        <v>78.17294282</v>
      </c>
      <c r="J5" s="4">
        <v>0.0</v>
      </c>
      <c r="K5" s="4">
        <v>21.82705718</v>
      </c>
      <c r="L5" s="4">
        <v>0.0</v>
      </c>
      <c r="M5" s="4">
        <v>100.0</v>
      </c>
      <c r="N5" s="4">
        <v>0.0</v>
      </c>
      <c r="O5" s="4">
        <v>0.0</v>
      </c>
      <c r="P5" s="4">
        <v>0.0</v>
      </c>
      <c r="Q5" s="5">
        <f t="shared" si="1"/>
        <v>16</v>
      </c>
    </row>
    <row r="6">
      <c r="A6" s="4" t="s">
        <v>23</v>
      </c>
      <c r="B6" s="4" t="s">
        <v>20</v>
      </c>
      <c r="C6" s="4">
        <v>4.999000072</v>
      </c>
      <c r="D6" s="4">
        <v>9.114999771</v>
      </c>
      <c r="E6" s="4">
        <v>98.07748262</v>
      </c>
      <c r="F6" s="4">
        <v>0.0</v>
      </c>
      <c r="G6" s="4">
        <v>1.922517378</v>
      </c>
      <c r="H6" s="4">
        <v>0.0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5">
        <f t="shared" si="1"/>
        <v>16</v>
      </c>
    </row>
    <row r="7">
      <c r="A7" s="4" t="s">
        <v>24</v>
      </c>
      <c r="B7" s="4" t="s">
        <v>20</v>
      </c>
      <c r="C7" s="4">
        <v>5.795000076</v>
      </c>
      <c r="D7" s="4">
        <v>89.96199799</v>
      </c>
      <c r="E7" s="4">
        <v>91.4</v>
      </c>
      <c r="F7" s="4">
        <v>0.0</v>
      </c>
      <c r="G7" s="4">
        <v>8.6</v>
      </c>
      <c r="H7" s="4">
        <v>0.0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5">
        <f t="shared" si="1"/>
        <v>16</v>
      </c>
    </row>
    <row r="8">
      <c r="A8" s="4" t="s">
        <v>25</v>
      </c>
      <c r="B8" s="4" t="s">
        <v>20</v>
      </c>
      <c r="C8" s="4">
        <v>6.071000099</v>
      </c>
      <c r="D8" s="4">
        <v>40.08200073</v>
      </c>
      <c r="E8" s="4">
        <v>99.1</v>
      </c>
      <c r="F8" s="4">
        <v>0.0</v>
      </c>
      <c r="G8" s="4">
        <v>0.9</v>
      </c>
      <c r="H8" s="4">
        <v>0.0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5">
        <f t="shared" si="1"/>
        <v>16</v>
      </c>
    </row>
    <row r="9">
      <c r="A9" s="4" t="s">
        <v>26</v>
      </c>
      <c r="B9" s="4" t="s">
        <v>20</v>
      </c>
      <c r="C9" s="4">
        <v>9.885</v>
      </c>
      <c r="D9" s="4">
        <v>100.0</v>
      </c>
      <c r="E9" s="4">
        <v>100.0</v>
      </c>
      <c r="F9" s="4">
        <v>0.0</v>
      </c>
      <c r="G9" s="4">
        <v>0.0</v>
      </c>
      <c r="H9" s="4">
        <v>0.0</v>
      </c>
      <c r="I9" s="4" t="s">
        <v>20</v>
      </c>
      <c r="J9" s="4" t="s">
        <v>20</v>
      </c>
      <c r="K9" s="4" t="s">
        <v>20</v>
      </c>
      <c r="L9" s="4" t="s">
        <v>20</v>
      </c>
      <c r="M9" s="4">
        <v>100.0</v>
      </c>
      <c r="N9" s="4">
        <v>0.0</v>
      </c>
      <c r="O9" s="4">
        <v>0.0</v>
      </c>
      <c r="P9" s="4">
        <v>0.0</v>
      </c>
      <c r="Q9" s="5">
        <f t="shared" si="1"/>
        <v>16</v>
      </c>
    </row>
    <row r="10">
      <c r="A10" s="4" t="s">
        <v>27</v>
      </c>
      <c r="B10" s="4" t="s">
        <v>28</v>
      </c>
      <c r="C10" s="4">
        <v>10.83399963</v>
      </c>
      <c r="D10" s="4">
        <v>100.0</v>
      </c>
      <c r="E10" s="4">
        <v>100.0</v>
      </c>
      <c r="F10" s="4">
        <v>0.0</v>
      </c>
      <c r="G10" s="4">
        <v>0.0</v>
      </c>
      <c r="H10" s="4">
        <v>0.0</v>
      </c>
      <c r="I10" s="4" t="s">
        <v>20</v>
      </c>
      <c r="J10" s="4" t="s">
        <v>20</v>
      </c>
      <c r="K10" s="4" t="s">
        <v>20</v>
      </c>
      <c r="L10" s="4" t="s">
        <v>20</v>
      </c>
      <c r="M10" s="4">
        <v>100.0</v>
      </c>
      <c r="N10" s="4">
        <v>0.0</v>
      </c>
      <c r="O10" s="4">
        <v>0.0</v>
      </c>
      <c r="P10" s="4">
        <v>0.0</v>
      </c>
      <c r="Q10" s="5">
        <f t="shared" si="1"/>
        <v>16</v>
      </c>
    </row>
    <row r="11">
      <c r="A11" s="4" t="s">
        <v>29</v>
      </c>
      <c r="B11" s="4" t="s">
        <v>20</v>
      </c>
      <c r="C11" s="4">
        <v>11.24600029</v>
      </c>
      <c r="D11" s="4">
        <v>0.0</v>
      </c>
      <c r="E11" s="4">
        <v>99.14328736</v>
      </c>
      <c r="F11" s="4">
        <v>0.0</v>
      </c>
      <c r="G11" s="4">
        <v>0.856712639</v>
      </c>
      <c r="H11" s="4">
        <v>0.0</v>
      </c>
      <c r="I11" s="4">
        <v>99.14328736</v>
      </c>
      <c r="J11" s="4">
        <v>0.0</v>
      </c>
      <c r="K11" s="4">
        <v>0.856712639</v>
      </c>
      <c r="L11" s="4">
        <v>0.0</v>
      </c>
      <c r="M11" s="4" t="s">
        <v>20</v>
      </c>
      <c r="N11" s="4" t="s">
        <v>20</v>
      </c>
      <c r="O11" s="4" t="s">
        <v>20</v>
      </c>
      <c r="P11" s="4" t="s">
        <v>20</v>
      </c>
      <c r="Q11" s="5">
        <f t="shared" si="1"/>
        <v>16</v>
      </c>
    </row>
    <row r="12">
      <c r="A12" s="4" t="s">
        <v>30</v>
      </c>
      <c r="B12" s="4" t="s">
        <v>31</v>
      </c>
      <c r="C12" s="4">
        <v>11.79199982</v>
      </c>
      <c r="D12" s="4">
        <v>64.01399994</v>
      </c>
      <c r="E12" s="4">
        <v>100.0</v>
      </c>
      <c r="F12" s="4">
        <v>0.0</v>
      </c>
      <c r="G12" s="4">
        <v>0.0</v>
      </c>
      <c r="H12" s="4">
        <v>0.0</v>
      </c>
      <c r="I12" s="4">
        <v>100.0</v>
      </c>
      <c r="J12" s="4">
        <v>0.0</v>
      </c>
      <c r="K12" s="4">
        <v>0.0</v>
      </c>
      <c r="L12" s="4">
        <v>0.0</v>
      </c>
      <c r="M12" s="4">
        <v>100.0</v>
      </c>
      <c r="N12" s="4">
        <v>0.0</v>
      </c>
      <c r="O12" s="4">
        <v>0.0</v>
      </c>
      <c r="P12" s="4">
        <v>0.0</v>
      </c>
      <c r="Q12" s="5">
        <f t="shared" si="1"/>
        <v>16</v>
      </c>
    </row>
    <row r="13">
      <c r="A13" s="4" t="s">
        <v>32</v>
      </c>
      <c r="B13" s="4" t="s">
        <v>20</v>
      </c>
      <c r="C13" s="4">
        <v>17.56399918</v>
      </c>
      <c r="D13" s="4">
        <v>75.49500275</v>
      </c>
      <c r="E13" s="4">
        <v>99.97161022</v>
      </c>
      <c r="F13" s="4">
        <v>0.0</v>
      </c>
      <c r="G13" s="4">
        <v>0.0283897827</v>
      </c>
      <c r="H13" s="4">
        <v>0.0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5">
        <f t="shared" si="1"/>
        <v>16</v>
      </c>
    </row>
    <row r="14">
      <c r="A14" s="4" t="s">
        <v>33</v>
      </c>
      <c r="B14" s="4" t="s">
        <v>31</v>
      </c>
      <c r="C14" s="4">
        <v>18.09199905</v>
      </c>
      <c r="D14" s="4">
        <v>80.98799896</v>
      </c>
      <c r="E14" s="4">
        <v>99.6575455</v>
      </c>
      <c r="F14" s="4">
        <v>0.0</v>
      </c>
      <c r="G14" s="4">
        <v>0.3424544984</v>
      </c>
      <c r="H14" s="4">
        <v>0.0</v>
      </c>
      <c r="I14" s="4">
        <v>99.75698503</v>
      </c>
      <c r="J14" s="4">
        <v>0.0</v>
      </c>
      <c r="K14" s="4">
        <v>0.2430149677</v>
      </c>
      <c r="L14" s="4">
        <v>0.0</v>
      </c>
      <c r="M14" s="4">
        <v>99.63420199</v>
      </c>
      <c r="N14" s="4">
        <v>0.0</v>
      </c>
      <c r="O14" s="4">
        <v>0.3657980078</v>
      </c>
      <c r="P14" s="4">
        <v>0.0</v>
      </c>
      <c r="Q14" s="5">
        <f t="shared" si="1"/>
        <v>16</v>
      </c>
    </row>
    <row r="15">
      <c r="A15" s="4" t="s">
        <v>34</v>
      </c>
      <c r="B15" s="4" t="s">
        <v>28</v>
      </c>
      <c r="C15" s="4">
        <v>30.23699951</v>
      </c>
      <c r="D15" s="4">
        <v>48.51499939</v>
      </c>
      <c r="E15" s="4">
        <v>99.86438356</v>
      </c>
      <c r="F15" s="4">
        <v>0.0</v>
      </c>
      <c r="G15" s="4">
        <v>0.1356164384</v>
      </c>
      <c r="H15" s="4">
        <v>0.0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5">
        <f t="shared" si="1"/>
        <v>16</v>
      </c>
    </row>
    <row r="16">
      <c r="A16" s="4" t="s">
        <v>35</v>
      </c>
      <c r="B16" s="4" t="s">
        <v>28</v>
      </c>
      <c r="C16" s="4">
        <v>33.69100189</v>
      </c>
      <c r="D16" s="4">
        <v>100.0</v>
      </c>
      <c r="E16" s="4">
        <v>100.0</v>
      </c>
      <c r="F16" s="4">
        <v>0.0</v>
      </c>
      <c r="G16" s="4">
        <v>0.0</v>
      </c>
      <c r="H16" s="4">
        <v>0.0</v>
      </c>
      <c r="I16" s="4" t="s">
        <v>20</v>
      </c>
      <c r="J16" s="4" t="s">
        <v>20</v>
      </c>
      <c r="K16" s="4" t="s">
        <v>20</v>
      </c>
      <c r="L16" s="4" t="s">
        <v>20</v>
      </c>
      <c r="M16" s="4">
        <v>100.0</v>
      </c>
      <c r="N16" s="4">
        <v>0.0</v>
      </c>
      <c r="O16" s="4">
        <v>0.0</v>
      </c>
      <c r="P16" s="4">
        <v>0.0</v>
      </c>
      <c r="Q16" s="5">
        <f t="shared" si="1"/>
        <v>16</v>
      </c>
    </row>
    <row r="17">
      <c r="A17" s="4" t="s">
        <v>36</v>
      </c>
      <c r="B17" s="4" t="s">
        <v>28</v>
      </c>
      <c r="C17" s="4">
        <v>33.93799973</v>
      </c>
      <c r="D17" s="4">
        <v>97.49900055</v>
      </c>
      <c r="E17" s="4">
        <v>100.0</v>
      </c>
      <c r="F17" s="4">
        <v>0.0</v>
      </c>
      <c r="G17" s="4">
        <v>0.0</v>
      </c>
      <c r="H17" s="4">
        <v>0.0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5">
        <f t="shared" si="1"/>
        <v>16</v>
      </c>
    </row>
    <row r="18">
      <c r="A18" s="4" t="s">
        <v>37</v>
      </c>
      <c r="B18" s="4" t="s">
        <v>28</v>
      </c>
      <c r="C18" s="4">
        <v>38.13700104</v>
      </c>
      <c r="D18" s="4">
        <v>14.41600037</v>
      </c>
      <c r="E18" s="4">
        <v>100.0</v>
      </c>
      <c r="F18" s="4">
        <v>0.0</v>
      </c>
      <c r="G18" s="4">
        <v>0.0</v>
      </c>
      <c r="H18" s="4">
        <v>0.0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5">
        <f t="shared" si="1"/>
        <v>16</v>
      </c>
    </row>
    <row r="19">
      <c r="A19" s="4" t="s">
        <v>38</v>
      </c>
      <c r="B19" s="4" t="s">
        <v>28</v>
      </c>
      <c r="C19" s="4">
        <v>38.659</v>
      </c>
      <c r="D19" s="4">
        <v>100.0</v>
      </c>
      <c r="E19" s="4">
        <v>99.99927139</v>
      </c>
      <c r="F19" s="4">
        <v>0.0</v>
      </c>
      <c r="G19" s="4">
        <v>7.286105507E-4</v>
      </c>
      <c r="H19" s="4">
        <v>0.0</v>
      </c>
      <c r="I19" s="4" t="s">
        <v>20</v>
      </c>
      <c r="J19" s="4" t="s">
        <v>20</v>
      </c>
      <c r="K19" s="4" t="s">
        <v>20</v>
      </c>
      <c r="L19" s="4" t="s">
        <v>20</v>
      </c>
      <c r="M19" s="4">
        <v>99.99927139</v>
      </c>
      <c r="N19" s="4">
        <v>0.0</v>
      </c>
      <c r="O19" s="4">
        <v>7.286105507E-4</v>
      </c>
      <c r="P19" s="4">
        <v>0.0</v>
      </c>
      <c r="Q19" s="5">
        <f t="shared" si="1"/>
        <v>16</v>
      </c>
    </row>
    <row r="20">
      <c r="A20" s="4" t="s">
        <v>39</v>
      </c>
      <c r="B20" s="4" t="s">
        <v>28</v>
      </c>
      <c r="C20" s="4">
        <v>39.24399948</v>
      </c>
      <c r="D20" s="4">
        <v>100.0</v>
      </c>
      <c r="E20" s="4">
        <v>100.0</v>
      </c>
      <c r="F20" s="4">
        <v>0.0</v>
      </c>
      <c r="G20" s="4">
        <v>0.0</v>
      </c>
      <c r="H20" s="4">
        <v>0.0</v>
      </c>
      <c r="I20" s="4" t="s">
        <v>20</v>
      </c>
      <c r="J20" s="4" t="s">
        <v>20</v>
      </c>
      <c r="K20" s="4" t="s">
        <v>20</v>
      </c>
      <c r="L20" s="4" t="s">
        <v>20</v>
      </c>
      <c r="M20" s="4">
        <v>100.0</v>
      </c>
      <c r="N20" s="4">
        <v>0.0</v>
      </c>
      <c r="O20" s="4">
        <v>0.0</v>
      </c>
      <c r="P20" s="4">
        <v>0.0</v>
      </c>
      <c r="Q20" s="5">
        <f t="shared" si="1"/>
        <v>16</v>
      </c>
    </row>
    <row r="21">
      <c r="A21" s="4" t="s">
        <v>40</v>
      </c>
      <c r="B21" s="4" t="s">
        <v>28</v>
      </c>
      <c r="C21" s="4">
        <v>48.86500168</v>
      </c>
      <c r="D21" s="4">
        <v>42.39799881</v>
      </c>
      <c r="E21" s="4">
        <v>100.0</v>
      </c>
      <c r="F21" s="4">
        <v>0.0</v>
      </c>
      <c r="G21" s="4">
        <v>0.0</v>
      </c>
      <c r="H21" s="4">
        <v>0.0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5">
        <f t="shared" si="1"/>
        <v>16</v>
      </c>
    </row>
    <row r="22">
      <c r="A22" s="4" t="s">
        <v>41</v>
      </c>
      <c r="B22" s="4" t="s">
        <v>31</v>
      </c>
      <c r="C22" s="4">
        <v>55.1969986</v>
      </c>
      <c r="D22" s="4">
        <v>87.15299988</v>
      </c>
      <c r="E22" s="4">
        <v>99.77377166</v>
      </c>
      <c r="F22" s="4">
        <v>0.0</v>
      </c>
      <c r="G22" s="4">
        <v>0.2262283415</v>
      </c>
      <c r="H22" s="4">
        <v>0.0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5">
        <f t="shared" si="1"/>
        <v>16</v>
      </c>
    </row>
    <row r="23">
      <c r="A23" s="4" t="s">
        <v>42</v>
      </c>
      <c r="B23" s="4" t="s">
        <v>28</v>
      </c>
      <c r="C23" s="4">
        <v>56.77199936</v>
      </c>
      <c r="D23" s="4">
        <v>87.28200531</v>
      </c>
      <c r="E23" s="4">
        <v>100.0000017</v>
      </c>
      <c r="F23" s="4">
        <v>0.0</v>
      </c>
      <c r="G23" s="4">
        <v>0.0</v>
      </c>
      <c r="H23" s="4">
        <v>0.0</v>
      </c>
      <c r="I23" s="4">
        <v>100.0</v>
      </c>
      <c r="J23" s="4">
        <v>0.0</v>
      </c>
      <c r="K23" s="4">
        <v>0.0</v>
      </c>
      <c r="L23" s="4">
        <v>0.0</v>
      </c>
      <c r="M23" s="4">
        <v>100.0</v>
      </c>
      <c r="N23" s="4">
        <v>0.0</v>
      </c>
      <c r="O23" s="4">
        <v>0.0</v>
      </c>
      <c r="P23" s="4">
        <v>0.0</v>
      </c>
      <c r="Q23" s="5">
        <f t="shared" si="1"/>
        <v>16</v>
      </c>
    </row>
    <row r="24">
      <c r="A24" s="4" t="s">
        <v>43</v>
      </c>
      <c r="B24" s="4" t="s">
        <v>28</v>
      </c>
      <c r="C24" s="4">
        <v>57.55699921</v>
      </c>
      <c r="D24" s="4">
        <v>91.79799652</v>
      </c>
      <c r="E24" s="4">
        <v>100.0</v>
      </c>
      <c r="F24" s="4">
        <v>0.0</v>
      </c>
      <c r="G24" s="4">
        <v>0.0</v>
      </c>
      <c r="H24" s="4">
        <v>0.0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5">
        <f t="shared" si="1"/>
        <v>16</v>
      </c>
    </row>
    <row r="25">
      <c r="A25" s="4" t="s">
        <v>44</v>
      </c>
      <c r="B25" s="4" t="s">
        <v>31</v>
      </c>
      <c r="C25" s="4">
        <v>59.19400024</v>
      </c>
      <c r="D25" s="4">
        <v>77.79399109</v>
      </c>
      <c r="E25" s="4">
        <v>88.57204698</v>
      </c>
      <c r="F25" s="4">
        <v>11.387979</v>
      </c>
      <c r="G25" s="4">
        <v>0.03997402585</v>
      </c>
      <c r="H25" s="4">
        <v>0.0</v>
      </c>
      <c r="I25" s="4">
        <v>94.42972</v>
      </c>
      <c r="J25" s="4">
        <v>5.39028</v>
      </c>
      <c r="K25" s="4">
        <v>0.18</v>
      </c>
      <c r="L25" s="4">
        <v>0.0</v>
      </c>
      <c r="M25" s="4">
        <v>86.9</v>
      </c>
      <c r="N25" s="4">
        <v>13.1</v>
      </c>
      <c r="O25" s="4">
        <v>0.0</v>
      </c>
      <c r="P25" s="4">
        <v>0.0</v>
      </c>
      <c r="Q25" s="5">
        <f t="shared" si="1"/>
        <v>16</v>
      </c>
    </row>
    <row r="26">
      <c r="A26" s="4" t="s">
        <v>45</v>
      </c>
      <c r="B26" s="4" t="s">
        <v>28</v>
      </c>
      <c r="C26" s="4">
        <v>62.27299881</v>
      </c>
      <c r="D26" s="4">
        <v>100.0</v>
      </c>
      <c r="E26" s="4">
        <v>99.90314002</v>
      </c>
      <c r="F26" s="4">
        <v>0.0</v>
      </c>
      <c r="G26" s="4">
        <v>0.09685998294</v>
      </c>
      <c r="H26" s="4">
        <v>0.0</v>
      </c>
      <c r="I26" s="4" t="s">
        <v>20</v>
      </c>
      <c r="J26" s="4" t="s">
        <v>20</v>
      </c>
      <c r="K26" s="4" t="s">
        <v>20</v>
      </c>
      <c r="L26" s="4" t="s">
        <v>20</v>
      </c>
      <c r="M26" s="4">
        <v>99.90314002</v>
      </c>
      <c r="N26" s="4">
        <v>0.0</v>
      </c>
      <c r="O26" s="4">
        <v>0.09685998294</v>
      </c>
      <c r="P26" s="4">
        <v>0.0</v>
      </c>
      <c r="Q26" s="5">
        <f t="shared" si="1"/>
        <v>16</v>
      </c>
    </row>
    <row r="27">
      <c r="A27" s="4" t="s">
        <v>46</v>
      </c>
      <c r="B27" s="4" t="s">
        <v>28</v>
      </c>
      <c r="C27" s="4">
        <v>77.26499939</v>
      </c>
      <c r="D27" s="4">
        <v>87.91600037</v>
      </c>
      <c r="E27" s="4">
        <v>100.0000037</v>
      </c>
      <c r="F27" s="4">
        <v>0.0</v>
      </c>
      <c r="G27" s="4">
        <v>0.0</v>
      </c>
      <c r="H27" s="4">
        <v>0.0</v>
      </c>
      <c r="I27" s="4">
        <v>100.0</v>
      </c>
      <c r="J27" s="4">
        <v>0.0</v>
      </c>
      <c r="K27" s="4">
        <v>0.0</v>
      </c>
      <c r="L27" s="4">
        <v>0.0</v>
      </c>
      <c r="M27" s="4">
        <v>100.0</v>
      </c>
      <c r="N27" s="4">
        <v>0.0</v>
      </c>
      <c r="O27" s="4">
        <v>0.0</v>
      </c>
      <c r="P27" s="4">
        <v>0.0</v>
      </c>
      <c r="Q27" s="5">
        <f t="shared" si="1"/>
        <v>16</v>
      </c>
    </row>
    <row r="28">
      <c r="A28" s="4" t="s">
        <v>47</v>
      </c>
      <c r="B28" s="4" t="s">
        <v>28</v>
      </c>
      <c r="C28" s="4">
        <v>85.03199768</v>
      </c>
      <c r="D28" s="4">
        <v>52.89800262</v>
      </c>
      <c r="E28" s="4">
        <v>99.075</v>
      </c>
      <c r="F28" s="4">
        <v>0.0</v>
      </c>
      <c r="G28" s="4">
        <v>0.925</v>
      </c>
      <c r="H28" s="4">
        <v>0.0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5">
        <f t="shared" si="1"/>
        <v>16</v>
      </c>
    </row>
    <row r="29">
      <c r="A29" s="4" t="s">
        <v>48</v>
      </c>
      <c r="B29" s="4" t="s">
        <v>28</v>
      </c>
      <c r="C29" s="4">
        <v>104.4229965</v>
      </c>
      <c r="D29" s="4">
        <v>95.93900299</v>
      </c>
      <c r="E29" s="4">
        <v>98.71826738</v>
      </c>
      <c r="F29" s="4">
        <v>0.0</v>
      </c>
      <c r="G29" s="4">
        <v>1.281732624</v>
      </c>
      <c r="H29" s="4">
        <v>0.0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5">
        <f t="shared" si="1"/>
        <v>16</v>
      </c>
    </row>
    <row r="30">
      <c r="A30" s="4" t="s">
        <v>49</v>
      </c>
      <c r="B30" s="4" t="s">
        <v>31</v>
      </c>
      <c r="C30" s="4">
        <v>105.6969986</v>
      </c>
      <c r="D30" s="4">
        <v>23.09899902</v>
      </c>
      <c r="E30" s="4">
        <v>98.73108083</v>
      </c>
      <c r="F30" s="4">
        <v>0.8814972962</v>
      </c>
      <c r="G30" s="4">
        <v>0.3874218777</v>
      </c>
      <c r="H30" s="4">
        <v>0.0</v>
      </c>
      <c r="I30" s="4">
        <v>98.46807854</v>
      </c>
      <c r="J30" s="4">
        <v>1.103159706</v>
      </c>
      <c r="K30" s="4">
        <v>0.4287617551</v>
      </c>
      <c r="L30" s="4">
        <v>0.0</v>
      </c>
      <c r="M30" s="4">
        <v>99.60665819</v>
      </c>
      <c r="N30" s="4">
        <v>0.143540536</v>
      </c>
      <c r="O30" s="4">
        <v>0.2498012758</v>
      </c>
      <c r="P30" s="4">
        <v>0.0</v>
      </c>
      <c r="Q30" s="5">
        <f t="shared" si="1"/>
        <v>16</v>
      </c>
    </row>
    <row r="31">
      <c r="A31" s="4" t="s">
        <v>50</v>
      </c>
      <c r="B31" s="4" t="s">
        <v>51</v>
      </c>
      <c r="C31" s="4">
        <v>119.4459991</v>
      </c>
      <c r="D31" s="4">
        <v>55.59399796</v>
      </c>
      <c r="E31" s="4">
        <v>77.97092085</v>
      </c>
      <c r="F31" s="4">
        <v>4.076899625</v>
      </c>
      <c r="G31" s="4">
        <v>17.95217953</v>
      </c>
      <c r="H31" s="4">
        <v>0.0</v>
      </c>
      <c r="I31" s="4">
        <v>60.99418489</v>
      </c>
      <c r="J31" s="4">
        <v>2.096609799</v>
      </c>
      <c r="K31" s="4">
        <v>36.90920532</v>
      </c>
      <c r="L31" s="4">
        <v>0.0</v>
      </c>
      <c r="M31" s="4">
        <v>91.53117485</v>
      </c>
      <c r="N31" s="4">
        <v>5.658666461</v>
      </c>
      <c r="O31" s="4">
        <v>2.810158691</v>
      </c>
      <c r="P31" s="4">
        <v>0.0</v>
      </c>
      <c r="Q31" s="5">
        <f t="shared" si="1"/>
        <v>16</v>
      </c>
    </row>
    <row r="32">
      <c r="A32" s="4" t="s">
        <v>52</v>
      </c>
      <c r="B32" s="4" t="s">
        <v>28</v>
      </c>
      <c r="C32" s="4">
        <v>168.7830048</v>
      </c>
      <c r="D32" s="4">
        <v>94.93800354</v>
      </c>
      <c r="E32" s="4">
        <v>99.6952</v>
      </c>
      <c r="F32" s="4">
        <v>0.0</v>
      </c>
      <c r="G32" s="4">
        <v>0.3048</v>
      </c>
      <c r="H32" s="4">
        <v>0.0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5">
        <f t="shared" si="1"/>
        <v>16</v>
      </c>
    </row>
    <row r="33">
      <c r="A33" s="4" t="s">
        <v>53</v>
      </c>
      <c r="B33" s="4" t="s">
        <v>31</v>
      </c>
      <c r="C33" s="4">
        <v>183.6289978</v>
      </c>
      <c r="D33" s="4">
        <v>18.8409996</v>
      </c>
      <c r="E33" s="4">
        <v>96.88784457</v>
      </c>
      <c r="F33" s="4">
        <v>1.815652166</v>
      </c>
      <c r="G33" s="4">
        <v>1.296503269</v>
      </c>
      <c r="H33" s="4">
        <v>0.0</v>
      </c>
      <c r="I33" s="4">
        <v>96.81402383</v>
      </c>
      <c r="J33" s="4">
        <v>1.734152255</v>
      </c>
      <c r="K33" s="4">
        <v>1.451823918</v>
      </c>
      <c r="L33" s="4">
        <v>0.0</v>
      </c>
      <c r="M33" s="4">
        <v>97.20582219</v>
      </c>
      <c r="N33" s="4">
        <v>2.166718886</v>
      </c>
      <c r="O33" s="4">
        <v>0.6274589237</v>
      </c>
      <c r="P33" s="4">
        <v>0.0</v>
      </c>
      <c r="Q33" s="5">
        <f t="shared" si="1"/>
        <v>16</v>
      </c>
    </row>
    <row r="34">
      <c r="A34" s="4" t="s">
        <v>54</v>
      </c>
      <c r="B34" s="4" t="s">
        <v>51</v>
      </c>
      <c r="C34" s="4">
        <v>198.4100037</v>
      </c>
      <c r="D34" s="4">
        <v>17.88899994</v>
      </c>
      <c r="E34" s="4">
        <v>91.83772455</v>
      </c>
      <c r="F34" s="4">
        <v>6.520899952</v>
      </c>
      <c r="G34" s="4">
        <v>1.418623428</v>
      </c>
      <c r="H34" s="4">
        <v>0.2227520679</v>
      </c>
      <c r="I34" s="4">
        <v>91.78032287</v>
      </c>
      <c r="J34" s="4">
        <v>6.220703339</v>
      </c>
      <c r="K34" s="4">
        <v>1.72769216</v>
      </c>
      <c r="L34" s="4">
        <v>0.2712816327</v>
      </c>
      <c r="M34" s="4">
        <v>92.10119</v>
      </c>
      <c r="N34" s="4">
        <v>7.89881</v>
      </c>
      <c r="O34" s="4">
        <v>0.0</v>
      </c>
      <c r="P34" s="4">
        <v>0.0</v>
      </c>
      <c r="Q34" s="5">
        <f t="shared" si="1"/>
        <v>16</v>
      </c>
    </row>
    <row r="35">
      <c r="A35" s="4" t="s">
        <v>55</v>
      </c>
      <c r="B35" s="4" t="s">
        <v>51</v>
      </c>
      <c r="C35" s="4">
        <v>219.1609955</v>
      </c>
      <c r="D35" s="4">
        <v>74.35400391</v>
      </c>
      <c r="E35" s="4">
        <v>78.22645516</v>
      </c>
      <c r="F35" s="4">
        <v>20.23798298</v>
      </c>
      <c r="G35" s="4">
        <v>0.4435199284</v>
      </c>
      <c r="H35" s="4">
        <v>1.09204193</v>
      </c>
      <c r="I35" s="4">
        <v>74.30061449</v>
      </c>
      <c r="J35" s="4">
        <v>19.71184258</v>
      </c>
      <c r="K35" s="4">
        <v>1.729405704</v>
      </c>
      <c r="L35" s="4">
        <v>4.258137228</v>
      </c>
      <c r="M35" s="4">
        <v>79.5805429</v>
      </c>
      <c r="N35" s="4">
        <v>20.4194571</v>
      </c>
      <c r="O35" s="4">
        <v>0.0</v>
      </c>
      <c r="P35" s="4">
        <v>0.0</v>
      </c>
      <c r="Q35" s="5">
        <f t="shared" si="1"/>
        <v>16</v>
      </c>
    </row>
    <row r="36">
      <c r="A36" s="4" t="s">
        <v>56</v>
      </c>
      <c r="B36" s="4" t="s">
        <v>20</v>
      </c>
      <c r="C36" s="4">
        <v>272.8129883</v>
      </c>
      <c r="D36" s="4">
        <v>45.75099945</v>
      </c>
      <c r="E36" s="4">
        <v>96.37117971</v>
      </c>
      <c r="F36" s="4">
        <v>0.0</v>
      </c>
      <c r="G36" s="4">
        <v>3.628820295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5">
        <f t="shared" si="1"/>
        <v>16</v>
      </c>
    </row>
    <row r="37">
      <c r="A37" s="4" t="s">
        <v>57</v>
      </c>
      <c r="B37" s="4" t="s">
        <v>28</v>
      </c>
      <c r="C37" s="4">
        <v>280.9039917</v>
      </c>
      <c r="D37" s="4">
        <v>61.97500229</v>
      </c>
      <c r="E37" s="4">
        <v>100.0</v>
      </c>
      <c r="F37" s="4">
        <v>0.0</v>
      </c>
      <c r="G37" s="4">
        <v>0.0</v>
      </c>
      <c r="H37" s="4">
        <v>0.0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5">
        <f t="shared" si="1"/>
        <v>16</v>
      </c>
    </row>
    <row r="38">
      <c r="A38" s="4" t="s">
        <v>58</v>
      </c>
      <c r="B38" s="4" t="s">
        <v>28</v>
      </c>
      <c r="C38" s="4">
        <v>285.4909973</v>
      </c>
      <c r="D38" s="4">
        <v>71.51799774</v>
      </c>
      <c r="E38" s="4">
        <v>99.30532057</v>
      </c>
      <c r="F38" s="4">
        <v>0.0</v>
      </c>
      <c r="G38" s="4">
        <v>0.6946794278</v>
      </c>
      <c r="H38" s="4">
        <v>0.0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5">
        <f t="shared" si="1"/>
        <v>16</v>
      </c>
    </row>
    <row r="39">
      <c r="A39" s="4" t="s">
        <v>59</v>
      </c>
      <c r="B39" s="4" t="s">
        <v>28</v>
      </c>
      <c r="C39" s="4">
        <v>287.3710022</v>
      </c>
      <c r="D39" s="4">
        <v>31.19099998</v>
      </c>
      <c r="E39" s="4">
        <v>98.51445042</v>
      </c>
      <c r="F39" s="4">
        <v>0.2676005761</v>
      </c>
      <c r="G39" s="4">
        <v>1.217949005</v>
      </c>
      <c r="H39" s="4">
        <v>0.0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5">
        <f t="shared" si="1"/>
        <v>16</v>
      </c>
    </row>
    <row r="40">
      <c r="A40" s="4" t="s">
        <v>60</v>
      </c>
      <c r="B40" s="4" t="s">
        <v>20</v>
      </c>
      <c r="C40" s="4">
        <v>298.6820068</v>
      </c>
      <c r="D40" s="4">
        <v>85.81999969</v>
      </c>
      <c r="E40" s="4">
        <v>93.78221635</v>
      </c>
      <c r="F40" s="4">
        <v>0.0</v>
      </c>
      <c r="G40" s="4">
        <v>6.217783652</v>
      </c>
      <c r="H40" s="4">
        <v>0.0</v>
      </c>
      <c r="I40" s="4" t="s">
        <v>20</v>
      </c>
      <c r="J40" s="4" t="s">
        <v>20</v>
      </c>
      <c r="K40" s="4" t="s">
        <v>20</v>
      </c>
      <c r="L40" s="4" t="s">
        <v>20</v>
      </c>
      <c r="M40" s="4" t="s">
        <v>20</v>
      </c>
      <c r="N40" s="4" t="s">
        <v>20</v>
      </c>
      <c r="O40" s="4" t="s">
        <v>20</v>
      </c>
      <c r="P40" s="4" t="s">
        <v>20</v>
      </c>
      <c r="Q40" s="5">
        <f t="shared" si="1"/>
        <v>16</v>
      </c>
    </row>
    <row r="41">
      <c r="A41" s="4" t="s">
        <v>61</v>
      </c>
      <c r="B41" s="4" t="s">
        <v>51</v>
      </c>
      <c r="C41" s="4">
        <v>307.1499939</v>
      </c>
      <c r="D41" s="4">
        <v>25.52500153</v>
      </c>
      <c r="E41" s="4">
        <v>91.23119075</v>
      </c>
      <c r="F41" s="4">
        <v>1.06238505</v>
      </c>
      <c r="G41" s="4">
        <v>0.0</v>
      </c>
      <c r="H41" s="4">
        <v>7.706424202</v>
      </c>
      <c r="I41" s="4">
        <v>88.39720123</v>
      </c>
      <c r="J41" s="4">
        <v>1.255132675</v>
      </c>
      <c r="K41" s="4">
        <v>0.0</v>
      </c>
      <c r="L41" s="4">
        <v>10.3476661</v>
      </c>
      <c r="M41" s="4">
        <v>99.5</v>
      </c>
      <c r="N41" s="4">
        <v>0.5</v>
      </c>
      <c r="O41" s="4">
        <v>0.0</v>
      </c>
      <c r="P41" s="4">
        <v>0.0</v>
      </c>
      <c r="Q41" s="5">
        <f t="shared" si="1"/>
        <v>16</v>
      </c>
    </row>
    <row r="42">
      <c r="A42" s="4" t="s">
        <v>62</v>
      </c>
      <c r="B42" s="4" t="s">
        <v>28</v>
      </c>
      <c r="C42" s="4">
        <v>341.25</v>
      </c>
      <c r="D42" s="4">
        <v>93.897995</v>
      </c>
      <c r="E42" s="4">
        <v>99.99999721</v>
      </c>
      <c r="F42" s="4">
        <v>0.0</v>
      </c>
      <c r="G42" s="4">
        <v>2.794650015E-6</v>
      </c>
      <c r="H42" s="4">
        <v>0.0</v>
      </c>
      <c r="I42" s="4">
        <v>100.0</v>
      </c>
      <c r="J42" s="4">
        <v>0.0</v>
      </c>
      <c r="K42" s="4">
        <v>0.0</v>
      </c>
      <c r="L42" s="4">
        <v>0.0</v>
      </c>
      <c r="M42" s="4">
        <v>100.0</v>
      </c>
      <c r="N42" s="4">
        <v>0.0</v>
      </c>
      <c r="O42" s="4">
        <v>0.0</v>
      </c>
      <c r="P42" s="4">
        <v>0.0</v>
      </c>
      <c r="Q42" s="5">
        <f t="shared" si="1"/>
        <v>16</v>
      </c>
    </row>
    <row r="43">
      <c r="A43" s="4" t="s">
        <v>63</v>
      </c>
      <c r="B43" s="4" t="s">
        <v>20</v>
      </c>
      <c r="C43" s="4">
        <v>375.2650146</v>
      </c>
      <c r="D43" s="4">
        <v>89.13999939</v>
      </c>
      <c r="E43" s="4">
        <v>99.84197078</v>
      </c>
      <c r="F43" s="4">
        <v>0.0</v>
      </c>
      <c r="G43" s="4">
        <v>0.1580292158</v>
      </c>
      <c r="H43" s="4">
        <v>0.0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5">
        <f t="shared" si="1"/>
        <v>16</v>
      </c>
    </row>
    <row r="44">
      <c r="A44" s="4" t="s">
        <v>64</v>
      </c>
      <c r="B44" s="4" t="s">
        <v>31</v>
      </c>
      <c r="C44" s="4">
        <v>397.6210022</v>
      </c>
      <c r="D44" s="4">
        <v>46.02500153</v>
      </c>
      <c r="E44" s="4">
        <v>98.40195463</v>
      </c>
      <c r="F44" s="4">
        <v>1.249110629</v>
      </c>
      <c r="G44" s="4">
        <v>0.3489347411</v>
      </c>
      <c r="H44" s="4">
        <v>0.0</v>
      </c>
      <c r="I44" s="4">
        <v>97.99520758</v>
      </c>
      <c r="J44" s="4">
        <v>1.358317682</v>
      </c>
      <c r="K44" s="4">
        <v>0.6464747393</v>
      </c>
      <c r="L44" s="4">
        <v>0.0</v>
      </c>
      <c r="M44" s="4">
        <v>98.87896</v>
      </c>
      <c r="N44" s="4">
        <v>1.12104</v>
      </c>
      <c r="O44" s="4">
        <v>0.0</v>
      </c>
      <c r="P44" s="4">
        <v>0.0</v>
      </c>
      <c r="Q44" s="5">
        <f t="shared" si="1"/>
        <v>16</v>
      </c>
    </row>
    <row r="45">
      <c r="A45" s="4" t="s">
        <v>65</v>
      </c>
      <c r="B45" s="4" t="s">
        <v>20</v>
      </c>
      <c r="C45" s="4">
        <v>400.1270142</v>
      </c>
      <c r="D45" s="4">
        <v>98.49899292</v>
      </c>
      <c r="E45" s="4">
        <v>99.80312604</v>
      </c>
      <c r="F45" s="4">
        <v>0.0</v>
      </c>
      <c r="G45" s="4">
        <v>0.1968739613</v>
      </c>
      <c r="H45" s="4">
        <v>0.0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5">
        <f t="shared" si="1"/>
        <v>16</v>
      </c>
    </row>
    <row r="46">
      <c r="A46" s="4" t="s">
        <v>66</v>
      </c>
      <c r="B46" s="4" t="s">
        <v>28</v>
      </c>
      <c r="C46" s="4">
        <v>437.4830017</v>
      </c>
      <c r="D46" s="4">
        <v>78.25000763</v>
      </c>
      <c r="E46" s="4">
        <v>99.9000368</v>
      </c>
      <c r="F46" s="4">
        <v>0.0</v>
      </c>
      <c r="G46" s="4">
        <v>0.09996320036</v>
      </c>
      <c r="H46" s="4">
        <v>0.0</v>
      </c>
      <c r="I46" s="4" t="s">
        <v>20</v>
      </c>
      <c r="J46" s="4" t="s">
        <v>20</v>
      </c>
      <c r="K46" s="4" t="s">
        <v>20</v>
      </c>
      <c r="L46" s="4" t="s">
        <v>20</v>
      </c>
      <c r="M46" s="4">
        <v>99.65</v>
      </c>
      <c r="N46" s="4">
        <v>0.0</v>
      </c>
      <c r="O46" s="4">
        <v>0.35</v>
      </c>
      <c r="P46" s="4">
        <v>0.0</v>
      </c>
      <c r="Q46" s="5">
        <f t="shared" si="1"/>
        <v>16</v>
      </c>
    </row>
    <row r="47">
      <c r="A47" s="4" t="s">
        <v>67</v>
      </c>
      <c r="B47" s="4" t="s">
        <v>28</v>
      </c>
      <c r="C47" s="4">
        <v>441.5390015</v>
      </c>
      <c r="D47" s="4">
        <v>94.7440033</v>
      </c>
      <c r="E47" s="4">
        <v>100.0000004</v>
      </c>
      <c r="F47" s="4">
        <v>0.0</v>
      </c>
      <c r="G47" s="4">
        <v>0.0</v>
      </c>
      <c r="H47" s="4">
        <v>0.0</v>
      </c>
      <c r="I47" s="4">
        <v>100.0</v>
      </c>
      <c r="J47" s="4">
        <v>0.0</v>
      </c>
      <c r="K47" s="4">
        <v>0.0</v>
      </c>
      <c r="L47" s="4">
        <v>0.0</v>
      </c>
      <c r="M47" s="4">
        <v>100.0</v>
      </c>
      <c r="N47" s="4">
        <v>0.0</v>
      </c>
      <c r="O47" s="4">
        <v>0.0</v>
      </c>
      <c r="P47" s="4">
        <v>0.0</v>
      </c>
      <c r="Q47" s="5">
        <f t="shared" si="1"/>
        <v>16</v>
      </c>
    </row>
    <row r="48">
      <c r="A48" s="4" t="s">
        <v>68</v>
      </c>
      <c r="B48" s="4" t="s">
        <v>31</v>
      </c>
      <c r="C48" s="4">
        <v>540.5419922</v>
      </c>
      <c r="D48" s="4">
        <v>40.66899872</v>
      </c>
      <c r="E48" s="4">
        <v>99.5444386</v>
      </c>
      <c r="F48" s="4">
        <v>0.0480506913</v>
      </c>
      <c r="G48" s="4">
        <v>0.407510705</v>
      </c>
      <c r="H48" s="4">
        <v>0.0</v>
      </c>
      <c r="I48" s="4">
        <v>99.9190125</v>
      </c>
      <c r="J48" s="4">
        <v>0.0809875</v>
      </c>
      <c r="K48" s="4">
        <v>0.0</v>
      </c>
      <c r="L48" s="4">
        <v>0.0</v>
      </c>
      <c r="M48" s="4">
        <v>98.99798893</v>
      </c>
      <c r="N48" s="4">
        <v>0.0</v>
      </c>
      <c r="O48" s="4">
        <v>1.002011069</v>
      </c>
      <c r="P48" s="4">
        <v>0.0</v>
      </c>
      <c r="Q48" s="5">
        <f t="shared" si="1"/>
        <v>16</v>
      </c>
    </row>
    <row r="49">
      <c r="A49" s="4" t="s">
        <v>69</v>
      </c>
      <c r="B49" s="4" t="s">
        <v>51</v>
      </c>
      <c r="C49" s="4">
        <v>555.9879761</v>
      </c>
      <c r="D49" s="4">
        <v>66.65200043</v>
      </c>
      <c r="E49" s="4">
        <v>88.76960642</v>
      </c>
      <c r="F49" s="4">
        <v>7.904150846</v>
      </c>
      <c r="G49" s="4">
        <v>3.209147716</v>
      </c>
      <c r="H49" s="4">
        <v>0.1170950144</v>
      </c>
      <c r="I49" s="4">
        <v>80.11452544</v>
      </c>
      <c r="J49" s="4">
        <v>9.911127022</v>
      </c>
      <c r="K49" s="4">
        <v>9.623217003</v>
      </c>
      <c r="L49" s="4">
        <v>0.3511305397</v>
      </c>
      <c r="M49" s="4">
        <v>93.1</v>
      </c>
      <c r="N49" s="4">
        <v>6.9</v>
      </c>
      <c r="O49" s="4">
        <v>0.0</v>
      </c>
      <c r="P49" s="4">
        <v>0.0</v>
      </c>
      <c r="Q49" s="5">
        <f t="shared" si="1"/>
        <v>16</v>
      </c>
    </row>
    <row r="50">
      <c r="A50" s="4" t="s">
        <v>70</v>
      </c>
      <c r="B50" s="4" t="s">
        <v>31</v>
      </c>
      <c r="C50" s="4">
        <v>586.6339722</v>
      </c>
      <c r="D50" s="4">
        <v>66.14900208</v>
      </c>
      <c r="E50" s="4">
        <v>97.98963167</v>
      </c>
      <c r="F50" s="4">
        <v>1.067246941</v>
      </c>
      <c r="G50" s="4">
        <v>0.3793365073</v>
      </c>
      <c r="H50" s="4">
        <v>0.563784884</v>
      </c>
      <c r="I50" s="4">
        <v>96.57441263</v>
      </c>
      <c r="J50" s="4">
        <v>1.60029586</v>
      </c>
      <c r="K50" s="4">
        <v>0.1598017947</v>
      </c>
      <c r="L50" s="4">
        <v>1.66548972</v>
      </c>
      <c r="M50" s="4">
        <v>98.71385387</v>
      </c>
      <c r="N50" s="4">
        <v>0.7944652371</v>
      </c>
      <c r="O50" s="4">
        <v>0.4916808925</v>
      </c>
      <c r="P50" s="4">
        <v>0.0</v>
      </c>
      <c r="Q50" s="5">
        <f t="shared" si="1"/>
        <v>16</v>
      </c>
    </row>
    <row r="51">
      <c r="A51" s="4" t="s">
        <v>71</v>
      </c>
      <c r="B51" s="4" t="s">
        <v>28</v>
      </c>
      <c r="C51" s="4">
        <v>625.9760132</v>
      </c>
      <c r="D51" s="4">
        <v>91.4529953</v>
      </c>
      <c r="E51" s="4">
        <v>99.87993254</v>
      </c>
      <c r="F51" s="4">
        <v>0.0</v>
      </c>
      <c r="G51" s="4">
        <v>0.1200674649</v>
      </c>
      <c r="H51" s="4">
        <v>0.0</v>
      </c>
      <c r="I51" s="4">
        <v>98.5952381</v>
      </c>
      <c r="J51" s="4">
        <v>0.0</v>
      </c>
      <c r="K51" s="4">
        <v>1.404761905</v>
      </c>
      <c r="L51" s="4">
        <v>0.0</v>
      </c>
      <c r="M51" s="4">
        <v>100.0</v>
      </c>
      <c r="N51" s="4">
        <v>0.0</v>
      </c>
      <c r="O51" s="4">
        <v>0.0</v>
      </c>
      <c r="P51" s="4">
        <v>0.0</v>
      </c>
      <c r="Q51" s="5">
        <f t="shared" si="1"/>
        <v>16</v>
      </c>
    </row>
    <row r="52">
      <c r="A52" s="4" t="s">
        <v>72</v>
      </c>
      <c r="B52" s="4" t="s">
        <v>31</v>
      </c>
      <c r="C52" s="4">
        <v>628.0620117</v>
      </c>
      <c r="D52" s="4">
        <v>67.48800659</v>
      </c>
      <c r="E52" s="4">
        <v>98.85691652</v>
      </c>
      <c r="F52" s="4">
        <v>0.5454788204</v>
      </c>
      <c r="G52" s="4">
        <v>0.592312011</v>
      </c>
      <c r="H52" s="4">
        <v>0.005292650894</v>
      </c>
      <c r="I52" s="4">
        <v>98.16188754</v>
      </c>
      <c r="J52" s="4">
        <v>0.0</v>
      </c>
      <c r="K52" s="4">
        <v>1.821833386</v>
      </c>
      <c r="L52" s="4">
        <v>0.01627906977</v>
      </c>
      <c r="M52" s="4">
        <v>99.19173959</v>
      </c>
      <c r="N52" s="4">
        <v>0.8082604128</v>
      </c>
      <c r="O52" s="4">
        <v>0.0</v>
      </c>
      <c r="P52" s="4">
        <v>0.0</v>
      </c>
      <c r="Q52" s="5">
        <f t="shared" si="1"/>
        <v>16</v>
      </c>
    </row>
    <row r="53">
      <c r="A53" s="4" t="s">
        <v>73</v>
      </c>
      <c r="B53" s="4" t="s">
        <v>28</v>
      </c>
      <c r="C53" s="4">
        <v>649.34198</v>
      </c>
      <c r="D53" s="4">
        <v>100.0</v>
      </c>
      <c r="E53" s="4">
        <v>100.0</v>
      </c>
      <c r="F53" s="4">
        <v>0.0</v>
      </c>
      <c r="G53" s="4">
        <v>0.0</v>
      </c>
      <c r="H53" s="4">
        <v>0.0</v>
      </c>
      <c r="I53" s="4" t="s">
        <v>20</v>
      </c>
      <c r="J53" s="4" t="s">
        <v>20</v>
      </c>
      <c r="K53" s="4" t="s">
        <v>20</v>
      </c>
      <c r="L53" s="4" t="s">
        <v>20</v>
      </c>
      <c r="M53" s="4">
        <v>100.0</v>
      </c>
      <c r="N53" s="4">
        <v>0.0</v>
      </c>
      <c r="O53" s="4">
        <v>0.0</v>
      </c>
      <c r="P53" s="4">
        <v>0.0</v>
      </c>
      <c r="Q53" s="5">
        <f t="shared" si="1"/>
        <v>16</v>
      </c>
    </row>
    <row r="54">
      <c r="A54" s="4" t="s">
        <v>74</v>
      </c>
      <c r="B54" s="4" t="s">
        <v>51</v>
      </c>
      <c r="C54" s="4">
        <v>686.8779907</v>
      </c>
      <c r="D54" s="4">
        <v>24.67000008</v>
      </c>
      <c r="E54" s="4">
        <v>67.30102554</v>
      </c>
      <c r="F54" s="4">
        <v>5.79547831</v>
      </c>
      <c r="G54" s="4">
        <v>21.26784313</v>
      </c>
      <c r="H54" s="4">
        <v>5.635653025</v>
      </c>
      <c r="I54" s="4">
        <v>59.40526749</v>
      </c>
      <c r="J54" s="4">
        <v>6.528523649</v>
      </c>
      <c r="K54" s="4">
        <v>26.955911</v>
      </c>
      <c r="L54" s="4">
        <v>7.110297857</v>
      </c>
      <c r="M54" s="4">
        <v>91.41077689</v>
      </c>
      <c r="N54" s="4">
        <v>3.557120425</v>
      </c>
      <c r="O54" s="4">
        <v>3.899286137</v>
      </c>
      <c r="P54" s="4">
        <v>1.132816553</v>
      </c>
      <c r="Q54" s="5">
        <f t="shared" si="1"/>
        <v>16</v>
      </c>
    </row>
    <row r="55">
      <c r="A55" s="4" t="s">
        <v>75</v>
      </c>
      <c r="B55" s="4" t="s">
        <v>51</v>
      </c>
      <c r="C55" s="4">
        <v>771.6119995</v>
      </c>
      <c r="D55" s="4">
        <v>42.31599808</v>
      </c>
      <c r="E55" s="4">
        <v>97.31322263</v>
      </c>
      <c r="F55" s="4">
        <v>2.460712607</v>
      </c>
      <c r="G55" s="4">
        <v>0.1764242183</v>
      </c>
      <c r="H55" s="4">
        <v>0.04964054142</v>
      </c>
      <c r="I55" s="4">
        <v>96.73119365</v>
      </c>
      <c r="J55" s="4">
        <v>3.268806351</v>
      </c>
      <c r="K55" s="4">
        <v>0.0</v>
      </c>
      <c r="L55" s="4">
        <v>0.0</v>
      </c>
      <c r="M55" s="4">
        <v>98.10662849</v>
      </c>
      <c r="N55" s="4">
        <v>1.3591415</v>
      </c>
      <c r="O55" s="4">
        <v>0.4169208475</v>
      </c>
      <c r="P55" s="4">
        <v>0.1173091586</v>
      </c>
      <c r="Q55" s="5">
        <f t="shared" si="1"/>
        <v>16</v>
      </c>
    </row>
    <row r="56">
      <c r="A56" s="4" t="s">
        <v>76</v>
      </c>
      <c r="B56" s="4" t="s">
        <v>31</v>
      </c>
      <c r="C56" s="4">
        <v>786.559021</v>
      </c>
      <c r="D56" s="4">
        <v>26.7859993</v>
      </c>
      <c r="E56" s="4">
        <v>95.55480685</v>
      </c>
      <c r="F56" s="4">
        <v>1.205244408</v>
      </c>
      <c r="G56" s="4">
        <v>1.143069849</v>
      </c>
      <c r="H56" s="4">
        <v>2.096878897</v>
      </c>
      <c r="I56" s="4">
        <v>93.9284905</v>
      </c>
      <c r="J56" s="4">
        <v>1.646193862</v>
      </c>
      <c r="K56" s="4">
        <v>1.561274833</v>
      </c>
      <c r="L56" s="4">
        <v>2.864040809</v>
      </c>
      <c r="M56" s="4">
        <v>100.0</v>
      </c>
      <c r="N56" s="4">
        <v>0.0</v>
      </c>
      <c r="O56" s="4">
        <v>0.0</v>
      </c>
      <c r="P56" s="4">
        <v>0.0</v>
      </c>
      <c r="Q56" s="5">
        <f t="shared" si="1"/>
        <v>16</v>
      </c>
    </row>
    <row r="57">
      <c r="A57" s="4" t="s">
        <v>77</v>
      </c>
      <c r="B57" s="4" t="s">
        <v>20</v>
      </c>
      <c r="C57" s="4">
        <v>895.3079834</v>
      </c>
      <c r="D57" s="4">
        <v>99.65900421</v>
      </c>
      <c r="E57" s="4">
        <v>100.0</v>
      </c>
      <c r="F57" s="4">
        <v>0.0</v>
      </c>
      <c r="G57" s="4">
        <v>0.0</v>
      </c>
      <c r="H57" s="4">
        <v>0.0</v>
      </c>
      <c r="I57" s="4" t="s">
        <v>20</v>
      </c>
      <c r="J57" s="4" t="s">
        <v>20</v>
      </c>
      <c r="K57" s="4" t="s">
        <v>20</v>
      </c>
      <c r="L57" s="4" t="s">
        <v>20</v>
      </c>
      <c r="M57" s="4" t="s">
        <v>20</v>
      </c>
      <c r="N57" s="4" t="s">
        <v>20</v>
      </c>
      <c r="O57" s="4" t="s">
        <v>20</v>
      </c>
      <c r="P57" s="4" t="s">
        <v>20</v>
      </c>
      <c r="Q57" s="5">
        <f t="shared" si="1"/>
        <v>16</v>
      </c>
    </row>
    <row r="58">
      <c r="A58" s="4" t="s">
        <v>78</v>
      </c>
      <c r="B58" s="4" t="s">
        <v>31</v>
      </c>
      <c r="C58" s="4">
        <v>896.4439697</v>
      </c>
      <c r="D58" s="4">
        <v>57.24700546</v>
      </c>
      <c r="E58" s="4">
        <v>94.30106524</v>
      </c>
      <c r="F58" s="4">
        <v>0.0</v>
      </c>
      <c r="G58" s="4">
        <v>3.318602766</v>
      </c>
      <c r="H58" s="4">
        <v>2.380331999</v>
      </c>
      <c r="I58" s="4">
        <v>89.08802405</v>
      </c>
      <c r="J58" s="4">
        <v>0.0</v>
      </c>
      <c r="K58" s="4">
        <v>5.759897938</v>
      </c>
      <c r="L58" s="4">
        <v>5.152078012</v>
      </c>
      <c r="M58" s="4">
        <v>98.19424406</v>
      </c>
      <c r="N58" s="4">
        <v>0.0</v>
      </c>
      <c r="O58" s="4">
        <v>1.495409344</v>
      </c>
      <c r="P58" s="4">
        <v>0.3103465922</v>
      </c>
      <c r="Q58" s="5">
        <f t="shared" si="1"/>
        <v>16</v>
      </c>
    </row>
    <row r="59">
      <c r="A59" s="4" t="s">
        <v>79</v>
      </c>
      <c r="B59" s="4" t="s">
        <v>51</v>
      </c>
      <c r="C59" s="4">
        <v>988.0020142</v>
      </c>
      <c r="D59" s="4">
        <v>78.06199646</v>
      </c>
      <c r="E59" s="4">
        <v>76.04992021</v>
      </c>
      <c r="F59" s="4">
        <v>14.7574817</v>
      </c>
      <c r="G59" s="4">
        <v>7.015876051</v>
      </c>
      <c r="H59" s="4">
        <v>2.176722038</v>
      </c>
      <c r="I59" s="4">
        <v>47.28073293</v>
      </c>
      <c r="J59" s="4">
        <v>12.06161014</v>
      </c>
      <c r="K59" s="4">
        <v>30.73550468</v>
      </c>
      <c r="L59" s="4">
        <v>9.922152249</v>
      </c>
      <c r="M59" s="4">
        <v>84.13501493</v>
      </c>
      <c r="N59" s="4">
        <v>15.51511107</v>
      </c>
      <c r="O59" s="4">
        <v>0.3498740029</v>
      </c>
      <c r="P59" s="4">
        <v>0.0</v>
      </c>
      <c r="Q59" s="5">
        <f t="shared" si="1"/>
        <v>16</v>
      </c>
    </row>
    <row r="60">
      <c r="A60" s="4" t="s">
        <v>80</v>
      </c>
      <c r="B60" s="4" t="s">
        <v>51</v>
      </c>
      <c r="C60" s="4">
        <v>1160.16394</v>
      </c>
      <c r="D60" s="4">
        <v>24.17100143</v>
      </c>
      <c r="E60" s="4">
        <v>70.75307095</v>
      </c>
      <c r="F60" s="4">
        <v>9.507067163</v>
      </c>
      <c r="G60" s="4">
        <v>9.835567931</v>
      </c>
      <c r="H60" s="4">
        <v>9.904293959</v>
      </c>
      <c r="I60" s="4">
        <v>62.46644874</v>
      </c>
      <c r="J60" s="4">
        <v>12.29969513</v>
      </c>
      <c r="K60" s="4">
        <v>12.45046093</v>
      </c>
      <c r="L60" s="4">
        <v>12.78339519</v>
      </c>
      <c r="M60" s="4">
        <v>96.74976305</v>
      </c>
      <c r="N60" s="4">
        <v>0.7460644731</v>
      </c>
      <c r="O60" s="4">
        <v>1.632164244</v>
      </c>
      <c r="P60" s="4">
        <v>0.8720082294</v>
      </c>
      <c r="Q60" s="5">
        <f t="shared" si="1"/>
        <v>16</v>
      </c>
    </row>
    <row r="61">
      <c r="A61" s="4" t="s">
        <v>81</v>
      </c>
      <c r="B61" s="4" t="s">
        <v>28</v>
      </c>
      <c r="C61" s="4">
        <v>1207.360962</v>
      </c>
      <c r="D61" s="4">
        <v>66.82099915</v>
      </c>
      <c r="E61" s="4">
        <v>99.76517318</v>
      </c>
      <c r="F61" s="4">
        <v>0.0</v>
      </c>
      <c r="G61" s="4">
        <v>0.2348268167</v>
      </c>
      <c r="H61" s="4">
        <v>0.0</v>
      </c>
      <c r="I61" s="4">
        <v>99.84576172</v>
      </c>
      <c r="J61" s="4">
        <v>0.0</v>
      </c>
      <c r="K61" s="4">
        <v>0.1542382836</v>
      </c>
      <c r="L61" s="4">
        <v>0.0</v>
      </c>
      <c r="M61" s="4">
        <v>99.72515812</v>
      </c>
      <c r="N61" s="4">
        <v>0.0</v>
      </c>
      <c r="O61" s="4">
        <v>0.2748418825</v>
      </c>
      <c r="P61" s="4">
        <v>0.0</v>
      </c>
      <c r="Q61" s="5">
        <f t="shared" si="1"/>
        <v>16</v>
      </c>
    </row>
    <row r="62">
      <c r="A62" s="4" t="s">
        <v>82</v>
      </c>
      <c r="B62" s="4" t="s">
        <v>31</v>
      </c>
      <c r="C62" s="4">
        <v>1271.766968</v>
      </c>
      <c r="D62" s="4">
        <v>40.75999832</v>
      </c>
      <c r="E62" s="4">
        <v>99.8662547</v>
      </c>
      <c r="F62" s="4">
        <v>0.0</v>
      </c>
      <c r="G62" s="4">
        <v>0.1337453014</v>
      </c>
      <c r="H62" s="4">
        <v>0.0</v>
      </c>
      <c r="I62" s="4">
        <v>99.82768234</v>
      </c>
      <c r="J62" s="4">
        <v>0.0</v>
      </c>
      <c r="K62" s="4">
        <v>0.1723176618</v>
      </c>
      <c r="L62" s="4">
        <v>0.0</v>
      </c>
      <c r="M62" s="4">
        <v>99.92231522</v>
      </c>
      <c r="N62" s="4">
        <v>0.0</v>
      </c>
      <c r="O62" s="4">
        <v>0.07768478119</v>
      </c>
      <c r="P62" s="4">
        <v>0.0</v>
      </c>
      <c r="Q62" s="5">
        <f t="shared" si="1"/>
        <v>16</v>
      </c>
    </row>
    <row r="63">
      <c r="A63" s="4" t="s">
        <v>83</v>
      </c>
      <c r="B63" s="4" t="s">
        <v>51</v>
      </c>
      <c r="C63" s="4">
        <v>1318.442017</v>
      </c>
      <c r="D63" s="4">
        <v>31.31999969</v>
      </c>
      <c r="E63" s="4">
        <v>85.4956012</v>
      </c>
      <c r="F63" s="4">
        <v>1.88586597</v>
      </c>
      <c r="G63" s="4">
        <v>8.360029397</v>
      </c>
      <c r="H63" s="4">
        <v>4.258503433</v>
      </c>
      <c r="I63" s="4">
        <v>80.48779562</v>
      </c>
      <c r="J63" s="4">
        <v>2.049364675</v>
      </c>
      <c r="K63" s="4">
        <v>11.26233968</v>
      </c>
      <c r="L63" s="4">
        <v>6.200500018</v>
      </c>
      <c r="M63" s="4">
        <v>96.47695792</v>
      </c>
      <c r="N63" s="4">
        <v>1.527338152</v>
      </c>
      <c r="O63" s="4">
        <v>1.995703929</v>
      </c>
      <c r="P63" s="4">
        <v>0.0</v>
      </c>
      <c r="Q63" s="5">
        <f t="shared" si="1"/>
        <v>16</v>
      </c>
    </row>
    <row r="64">
      <c r="A64" s="4" t="s">
        <v>84</v>
      </c>
      <c r="B64" s="4" t="s">
        <v>28</v>
      </c>
      <c r="C64" s="4">
        <v>1326.53894</v>
      </c>
      <c r="D64" s="4">
        <v>69.22900391</v>
      </c>
      <c r="E64" s="4">
        <v>99.59078178</v>
      </c>
      <c r="F64" s="4">
        <v>0.0</v>
      </c>
      <c r="G64" s="4">
        <v>0.4092182232</v>
      </c>
      <c r="H64" s="4">
        <v>0.0</v>
      </c>
      <c r="I64" s="4" t="s">
        <v>20</v>
      </c>
      <c r="J64" s="4" t="s">
        <v>20</v>
      </c>
      <c r="K64" s="4" t="s">
        <v>20</v>
      </c>
      <c r="L64" s="4" t="s">
        <v>20</v>
      </c>
      <c r="M64" s="4">
        <v>99.98545421</v>
      </c>
      <c r="N64" s="4">
        <v>0.0</v>
      </c>
      <c r="O64" s="4">
        <v>0.01454579307</v>
      </c>
      <c r="P64" s="4">
        <v>0.0</v>
      </c>
      <c r="Q64" s="5">
        <f t="shared" si="1"/>
        <v>16</v>
      </c>
    </row>
    <row r="65">
      <c r="A65" s="4" t="s">
        <v>85</v>
      </c>
      <c r="B65" s="4" t="s">
        <v>28</v>
      </c>
      <c r="C65" s="4">
        <v>1399.490967</v>
      </c>
      <c r="D65" s="4">
        <v>53.2140007</v>
      </c>
      <c r="E65" s="4">
        <v>98.87517077</v>
      </c>
      <c r="F65" s="4">
        <v>1.124829231</v>
      </c>
      <c r="G65" s="4">
        <v>0.0</v>
      </c>
      <c r="H65" s="4">
        <v>0.0</v>
      </c>
      <c r="I65" s="4" t="s">
        <v>20</v>
      </c>
      <c r="J65" s="4" t="s">
        <v>20</v>
      </c>
      <c r="K65" s="4" t="s">
        <v>20</v>
      </c>
      <c r="L65" s="4" t="s">
        <v>20</v>
      </c>
      <c r="M65" s="4" t="s">
        <v>20</v>
      </c>
      <c r="N65" s="4" t="s">
        <v>20</v>
      </c>
      <c r="O65" s="4" t="s">
        <v>20</v>
      </c>
      <c r="P65" s="4" t="s">
        <v>20</v>
      </c>
      <c r="Q65" s="5">
        <f t="shared" si="1"/>
        <v>16</v>
      </c>
    </row>
    <row r="66">
      <c r="A66" s="4" t="s">
        <v>86</v>
      </c>
      <c r="B66" s="4" t="s">
        <v>28</v>
      </c>
      <c r="C66" s="4">
        <v>1701.583008</v>
      </c>
      <c r="D66" s="4">
        <v>89.50600433</v>
      </c>
      <c r="E66" s="4">
        <v>100.0</v>
      </c>
      <c r="F66" s="4">
        <v>0.0</v>
      </c>
      <c r="G66" s="4">
        <v>0.0</v>
      </c>
      <c r="H66" s="4">
        <v>0.0</v>
      </c>
      <c r="I66" s="4" t="s">
        <v>20</v>
      </c>
      <c r="J66" s="4" t="s">
        <v>20</v>
      </c>
      <c r="K66" s="4" t="s">
        <v>20</v>
      </c>
      <c r="L66" s="4" t="s">
        <v>20</v>
      </c>
      <c r="M66" s="4" t="s">
        <v>20</v>
      </c>
      <c r="N66" s="4" t="s">
        <v>20</v>
      </c>
      <c r="O66" s="4" t="s">
        <v>20</v>
      </c>
      <c r="P66" s="4" t="s">
        <v>20</v>
      </c>
      <c r="Q66" s="5">
        <f t="shared" si="1"/>
        <v>16</v>
      </c>
    </row>
    <row r="67">
      <c r="A67" s="4" t="s">
        <v>87</v>
      </c>
      <c r="B67" s="4" t="s">
        <v>28</v>
      </c>
      <c r="C67" s="4">
        <v>1886.202026</v>
      </c>
      <c r="D67" s="4">
        <v>68.31500244</v>
      </c>
      <c r="E67" s="4">
        <v>98.78260115</v>
      </c>
      <c r="F67" s="4">
        <v>0.6823007424</v>
      </c>
      <c r="G67" s="4">
        <v>0.5350981037</v>
      </c>
      <c r="H67" s="4">
        <v>0.0</v>
      </c>
      <c r="I67" s="4">
        <v>98.57922314</v>
      </c>
      <c r="J67" s="4">
        <v>0.0</v>
      </c>
      <c r="K67" s="4">
        <v>1.42077686</v>
      </c>
      <c r="L67" s="4">
        <v>0.0</v>
      </c>
      <c r="M67" s="4">
        <v>98.87692469</v>
      </c>
      <c r="N67" s="4">
        <v>0.9987568151</v>
      </c>
      <c r="O67" s="4">
        <v>0.1243184908</v>
      </c>
      <c r="P67" s="4">
        <v>0.0</v>
      </c>
      <c r="Q67" s="5">
        <f t="shared" si="1"/>
        <v>16</v>
      </c>
    </row>
    <row r="68">
      <c r="A68" s="4" t="s">
        <v>88</v>
      </c>
      <c r="B68" s="4" t="s">
        <v>89</v>
      </c>
      <c r="C68" s="4">
        <v>1967.998047</v>
      </c>
      <c r="D68" s="4">
        <v>44.19599915</v>
      </c>
      <c r="E68" s="4">
        <v>59.01691221</v>
      </c>
      <c r="F68" s="4">
        <v>14.03457137</v>
      </c>
      <c r="G68" s="4">
        <v>26.6263769</v>
      </c>
      <c r="H68" s="4">
        <v>0.3221395192</v>
      </c>
      <c r="I68" s="4">
        <v>49.8319053</v>
      </c>
      <c r="J68" s="4">
        <v>9.285773026</v>
      </c>
      <c r="K68" s="4">
        <v>40.31645129</v>
      </c>
      <c r="L68" s="4">
        <v>0.5658703845</v>
      </c>
      <c r="M68" s="4">
        <v>70.61434791</v>
      </c>
      <c r="N68" s="4">
        <v>20.03063358</v>
      </c>
      <c r="O68" s="4">
        <v>9.340625284</v>
      </c>
      <c r="P68" s="4">
        <v>0.01439322693</v>
      </c>
      <c r="Q68" s="5">
        <f t="shared" si="1"/>
        <v>16</v>
      </c>
    </row>
    <row r="69">
      <c r="A69" s="4" t="s">
        <v>90</v>
      </c>
      <c r="B69" s="4" t="s">
        <v>28</v>
      </c>
      <c r="C69" s="4">
        <v>2078.931885</v>
      </c>
      <c r="D69" s="4">
        <v>55.11800385</v>
      </c>
      <c r="E69" s="4">
        <v>99.5</v>
      </c>
      <c r="F69" s="4">
        <v>0.0</v>
      </c>
      <c r="G69" s="4">
        <v>0.5</v>
      </c>
      <c r="H69" s="4">
        <v>0.0</v>
      </c>
      <c r="I69" s="4" t="s">
        <v>20</v>
      </c>
      <c r="J69" s="4" t="s">
        <v>20</v>
      </c>
      <c r="K69" s="4" t="s">
        <v>20</v>
      </c>
      <c r="L69" s="4" t="s">
        <v>20</v>
      </c>
      <c r="M69" s="4" t="s">
        <v>20</v>
      </c>
      <c r="N69" s="4" t="s">
        <v>20</v>
      </c>
      <c r="O69" s="4" t="s">
        <v>20</v>
      </c>
      <c r="P69" s="4" t="s">
        <v>20</v>
      </c>
      <c r="Q69" s="5">
        <f t="shared" si="1"/>
        <v>16</v>
      </c>
    </row>
    <row r="70">
      <c r="A70" s="4" t="s">
        <v>91</v>
      </c>
      <c r="B70" s="4" t="s">
        <v>31</v>
      </c>
      <c r="C70" s="4">
        <v>2083.379883</v>
      </c>
      <c r="D70" s="4">
        <v>58.48199844</v>
      </c>
      <c r="E70" s="4">
        <v>97.74281579</v>
      </c>
      <c r="F70" s="4">
        <v>1.63499414</v>
      </c>
      <c r="G70" s="4">
        <v>0.5742284762</v>
      </c>
      <c r="H70" s="4">
        <v>0.04796159706</v>
      </c>
      <c r="I70" s="4">
        <v>97.46871457</v>
      </c>
      <c r="J70" s="4">
        <v>1.505202232</v>
      </c>
      <c r="K70" s="4">
        <v>0.9105631982</v>
      </c>
      <c r="L70" s="4">
        <v>0.11552</v>
      </c>
      <c r="M70" s="4">
        <v>97.93740299</v>
      </c>
      <c r="N70" s="4">
        <v>1.727136954</v>
      </c>
      <c r="O70" s="4">
        <v>0.3354600563</v>
      </c>
      <c r="P70" s="4">
        <v>0.0</v>
      </c>
      <c r="Q70" s="5">
        <f t="shared" si="1"/>
        <v>16</v>
      </c>
    </row>
    <row r="71">
      <c r="A71" s="4" t="s">
        <v>92</v>
      </c>
      <c r="B71" s="4" t="s">
        <v>51</v>
      </c>
      <c r="C71" s="4">
        <v>2142.251953</v>
      </c>
      <c r="D71" s="4">
        <v>29.02799988</v>
      </c>
      <c r="E71" s="4">
        <v>72.17603927</v>
      </c>
      <c r="F71" s="4">
        <v>10.40592597</v>
      </c>
      <c r="G71" s="4">
        <v>12.21725464</v>
      </c>
      <c r="H71" s="4">
        <v>5.200780116</v>
      </c>
      <c r="I71" s="4">
        <v>63.65035482</v>
      </c>
      <c r="J71" s="4">
        <v>13.55843013</v>
      </c>
      <c r="K71" s="4">
        <v>15.73132479</v>
      </c>
      <c r="L71" s="4">
        <v>7.059890254</v>
      </c>
      <c r="M71" s="4">
        <v>93.02090855</v>
      </c>
      <c r="N71" s="4">
        <v>2.698211997</v>
      </c>
      <c r="O71" s="4">
        <v>3.625530038</v>
      </c>
      <c r="P71" s="4">
        <v>0.65534942</v>
      </c>
      <c r="Q71" s="5">
        <f t="shared" si="1"/>
        <v>16</v>
      </c>
    </row>
    <row r="72">
      <c r="A72" s="4" t="s">
        <v>93</v>
      </c>
      <c r="B72" s="4" t="s">
        <v>31</v>
      </c>
      <c r="C72" s="4">
        <v>2225.728027</v>
      </c>
      <c r="D72" s="4">
        <v>90.09200287</v>
      </c>
      <c r="E72" s="4">
        <v>85.3419306</v>
      </c>
      <c r="F72" s="4">
        <v>7.735263103</v>
      </c>
      <c r="G72" s="4">
        <v>6.922808357</v>
      </c>
      <c r="H72" s="4" t="s">
        <v>20</v>
      </c>
      <c r="I72" s="4">
        <v>44.74588901</v>
      </c>
      <c r="J72" s="4">
        <v>10.51114859</v>
      </c>
      <c r="K72" s="4">
        <v>44.7429624</v>
      </c>
      <c r="L72" s="4" t="s">
        <v>20</v>
      </c>
      <c r="M72" s="4">
        <v>89.80653917</v>
      </c>
      <c r="N72" s="4">
        <v>7.42998076</v>
      </c>
      <c r="O72" s="4">
        <v>2.763480072</v>
      </c>
      <c r="P72" s="4" t="s">
        <v>20</v>
      </c>
      <c r="Q72" s="5">
        <f t="shared" si="1"/>
        <v>16</v>
      </c>
    </row>
    <row r="73">
      <c r="A73" s="4" t="s">
        <v>94</v>
      </c>
      <c r="B73" s="4" t="s">
        <v>31</v>
      </c>
      <c r="C73" s="4">
        <v>2351.625</v>
      </c>
      <c r="D73" s="4">
        <v>70.8769989</v>
      </c>
      <c r="E73" s="4">
        <v>92.21356307</v>
      </c>
      <c r="F73" s="4">
        <v>4.72303897</v>
      </c>
      <c r="G73" s="4">
        <v>1.732526476</v>
      </c>
      <c r="H73" s="4">
        <v>1.330871481</v>
      </c>
      <c r="I73" s="4">
        <v>79.04372386</v>
      </c>
      <c r="J73" s="4">
        <v>15.15494718</v>
      </c>
      <c r="K73" s="4">
        <v>1.596119156</v>
      </c>
      <c r="L73" s="4">
        <v>4.20520981</v>
      </c>
      <c r="M73" s="4">
        <v>97.62498058</v>
      </c>
      <c r="N73" s="4">
        <v>0.4366200322</v>
      </c>
      <c r="O73" s="4">
        <v>1.788579159</v>
      </c>
      <c r="P73" s="4">
        <v>0.1498202281</v>
      </c>
      <c r="Q73" s="5">
        <f t="shared" si="1"/>
        <v>16</v>
      </c>
    </row>
    <row r="74">
      <c r="A74" s="4" t="s">
        <v>95</v>
      </c>
      <c r="B74" s="4" t="s">
        <v>89</v>
      </c>
      <c r="C74" s="4">
        <v>2416.664063</v>
      </c>
      <c r="D74" s="4">
        <v>62.58199692</v>
      </c>
      <c r="E74" s="4">
        <v>80.94040714</v>
      </c>
      <c r="F74" s="4">
        <v>8.597391391</v>
      </c>
      <c r="G74" s="4">
        <v>10.35285207</v>
      </c>
      <c r="H74" s="4">
        <v>0.1093493927</v>
      </c>
      <c r="I74" s="4">
        <v>69.18852321</v>
      </c>
      <c r="J74" s="4">
        <v>16.49783239</v>
      </c>
      <c r="K74" s="4">
        <v>14.24376547</v>
      </c>
      <c r="L74" s="4">
        <v>0.0698789368</v>
      </c>
      <c r="M74" s="4">
        <v>87.96690427</v>
      </c>
      <c r="N74" s="4">
        <v>3.873689522</v>
      </c>
      <c r="O74" s="4">
        <v>8.026457278</v>
      </c>
      <c r="P74" s="4">
        <v>0.1329489253</v>
      </c>
      <c r="Q74" s="5">
        <f t="shared" si="1"/>
        <v>16</v>
      </c>
    </row>
    <row r="75">
      <c r="A75" s="4" t="s">
        <v>96</v>
      </c>
      <c r="B75" s="4" t="s">
        <v>31</v>
      </c>
      <c r="C75" s="4">
        <v>2540.916016</v>
      </c>
      <c r="D75" s="4">
        <v>52.03300095</v>
      </c>
      <c r="E75" s="4">
        <v>84.27003628</v>
      </c>
      <c r="F75" s="4">
        <v>7.08762751</v>
      </c>
      <c r="G75" s="4">
        <v>3.740143722</v>
      </c>
      <c r="H75" s="4">
        <v>4.902192485</v>
      </c>
      <c r="I75" s="4">
        <v>71.25616743</v>
      </c>
      <c r="J75" s="4">
        <v>11.97218925</v>
      </c>
      <c r="K75" s="4">
        <v>7.081803759</v>
      </c>
      <c r="L75" s="4">
        <v>9.689839563</v>
      </c>
      <c r="M75" s="4">
        <v>96.26696535</v>
      </c>
      <c r="N75" s="4">
        <v>2.584758965</v>
      </c>
      <c r="O75" s="4">
        <v>0.6596102638</v>
      </c>
      <c r="P75" s="4">
        <v>0.4886654211</v>
      </c>
      <c r="Q75" s="5">
        <f t="shared" si="1"/>
        <v>16</v>
      </c>
    </row>
    <row r="76">
      <c r="A76" s="4" t="s">
        <v>97</v>
      </c>
      <c r="B76" s="4" t="s">
        <v>28</v>
      </c>
      <c r="C76" s="4">
        <v>2722.291016</v>
      </c>
      <c r="D76" s="4">
        <v>68.04599762</v>
      </c>
      <c r="E76" s="4">
        <v>98.01334724</v>
      </c>
      <c r="F76" s="4">
        <v>0.0</v>
      </c>
      <c r="G76" s="4">
        <v>1.98665276</v>
      </c>
      <c r="H76" s="4">
        <v>0.0</v>
      </c>
      <c r="I76" s="4">
        <v>93.78278023</v>
      </c>
      <c r="J76" s="4">
        <v>0.0</v>
      </c>
      <c r="K76" s="4">
        <v>6.217219771</v>
      </c>
      <c r="L76" s="4">
        <v>0.0</v>
      </c>
      <c r="M76" s="4">
        <v>100.0</v>
      </c>
      <c r="N76" s="4">
        <v>0.0</v>
      </c>
      <c r="O76" s="4">
        <v>0.0</v>
      </c>
      <c r="P76" s="4">
        <v>0.0</v>
      </c>
      <c r="Q76" s="5">
        <f t="shared" si="1"/>
        <v>16</v>
      </c>
    </row>
    <row r="77">
      <c r="A77" s="4" t="s">
        <v>98</v>
      </c>
      <c r="B77" s="4" t="s">
        <v>28</v>
      </c>
      <c r="C77" s="4">
        <v>2860.840088</v>
      </c>
      <c r="D77" s="4">
        <v>93.58100128</v>
      </c>
      <c r="E77" s="4">
        <v>100.0</v>
      </c>
      <c r="F77" s="4">
        <v>0.0</v>
      </c>
      <c r="G77" s="4">
        <v>0.0</v>
      </c>
      <c r="H77" s="4">
        <v>0.0</v>
      </c>
      <c r="I77" s="4" t="s">
        <v>20</v>
      </c>
      <c r="J77" s="4" t="s">
        <v>20</v>
      </c>
      <c r="K77" s="4" t="s">
        <v>20</v>
      </c>
      <c r="L77" s="4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5">
        <f t="shared" si="1"/>
        <v>16</v>
      </c>
    </row>
    <row r="78">
      <c r="A78" s="4" t="s">
        <v>99</v>
      </c>
      <c r="B78" s="4" t="s">
        <v>31</v>
      </c>
      <c r="C78" s="4">
        <v>2877.800049</v>
      </c>
      <c r="D78" s="4">
        <v>62.11199951</v>
      </c>
      <c r="E78" s="4">
        <v>95.06803883</v>
      </c>
      <c r="F78" s="4">
        <v>1.884656092</v>
      </c>
      <c r="G78" s="4">
        <v>3.047305081</v>
      </c>
      <c r="H78" s="4">
        <v>0.0</v>
      </c>
      <c r="I78" s="4">
        <v>94.09135806</v>
      </c>
      <c r="J78" s="4">
        <v>2.305264955</v>
      </c>
      <c r="K78" s="4">
        <v>3.603376986</v>
      </c>
      <c r="L78" s="4">
        <v>0.0</v>
      </c>
      <c r="M78" s="4">
        <v>95.66380912</v>
      </c>
      <c r="N78" s="4">
        <v>1.62808683</v>
      </c>
      <c r="O78" s="4">
        <v>2.708104054</v>
      </c>
      <c r="P78" s="4">
        <v>0.0</v>
      </c>
      <c r="Q78" s="5">
        <f t="shared" si="1"/>
        <v>16</v>
      </c>
    </row>
    <row r="79">
      <c r="A79" s="4" t="s">
        <v>100</v>
      </c>
      <c r="B79" s="4" t="s">
        <v>28</v>
      </c>
      <c r="C79" s="4">
        <v>2881.060059</v>
      </c>
      <c r="D79" s="4">
        <v>99.23500061</v>
      </c>
      <c r="E79" s="4">
        <v>99.56810194</v>
      </c>
      <c r="F79" s="4">
        <v>0.0</v>
      </c>
      <c r="G79" s="4">
        <v>0.4318980637</v>
      </c>
      <c r="H79" s="4">
        <v>0.0</v>
      </c>
      <c r="I79" s="4" t="s">
        <v>20</v>
      </c>
      <c r="J79" s="4" t="s">
        <v>20</v>
      </c>
      <c r="K79" s="4" t="s">
        <v>20</v>
      </c>
      <c r="L79" s="4" t="s">
        <v>20</v>
      </c>
      <c r="M79" s="4" t="s">
        <v>20</v>
      </c>
      <c r="N79" s="4" t="s">
        <v>20</v>
      </c>
      <c r="O79" s="4" t="s">
        <v>20</v>
      </c>
      <c r="P79" s="4" t="s">
        <v>20</v>
      </c>
      <c r="Q79" s="5">
        <f t="shared" si="1"/>
        <v>16</v>
      </c>
    </row>
    <row r="80">
      <c r="A80" s="4" t="s">
        <v>101</v>
      </c>
      <c r="B80" s="4" t="s">
        <v>31</v>
      </c>
      <c r="C80" s="4">
        <v>2961.160889</v>
      </c>
      <c r="D80" s="4">
        <v>56.31100082</v>
      </c>
      <c r="E80" s="4">
        <v>91.0299445</v>
      </c>
      <c r="F80" s="4">
        <v>5.367570914</v>
      </c>
      <c r="G80" s="4">
        <v>1.864010203</v>
      </c>
      <c r="H80" s="4">
        <v>1.738474379</v>
      </c>
      <c r="I80" s="4">
        <v>85.39991216</v>
      </c>
      <c r="J80" s="4">
        <v>8.490737371</v>
      </c>
      <c r="K80" s="4">
        <v>2.568971895</v>
      </c>
      <c r="L80" s="4">
        <v>3.540378574</v>
      </c>
      <c r="M80" s="4">
        <v>95.39801591</v>
      </c>
      <c r="N80" s="4">
        <v>2.944456223</v>
      </c>
      <c r="O80" s="4">
        <v>1.317064322</v>
      </c>
      <c r="P80" s="4">
        <v>0.34046355</v>
      </c>
      <c r="Q80" s="5">
        <f t="shared" si="1"/>
        <v>16</v>
      </c>
    </row>
    <row r="81">
      <c r="A81" s="4" t="s">
        <v>102</v>
      </c>
      <c r="B81" s="4" t="s">
        <v>31</v>
      </c>
      <c r="C81" s="4">
        <v>2963.233887</v>
      </c>
      <c r="D81" s="4">
        <v>63.31299973</v>
      </c>
      <c r="E81" s="4">
        <v>99.97118069</v>
      </c>
      <c r="F81" s="4">
        <v>0.0</v>
      </c>
      <c r="G81" s="4">
        <v>0.02881930801</v>
      </c>
      <c r="H81" s="4">
        <v>0.0</v>
      </c>
      <c r="I81" s="4">
        <v>100.0</v>
      </c>
      <c r="J81" s="4">
        <v>0.0</v>
      </c>
      <c r="K81" s="4">
        <v>0.0</v>
      </c>
      <c r="L81" s="4">
        <v>0.0</v>
      </c>
      <c r="M81" s="4">
        <v>99.95448122</v>
      </c>
      <c r="N81" s="4">
        <v>0.0</v>
      </c>
      <c r="O81" s="4">
        <v>0.04551878364</v>
      </c>
      <c r="P81" s="4">
        <v>0.0</v>
      </c>
      <c r="Q81" s="5">
        <f t="shared" si="1"/>
        <v>16</v>
      </c>
    </row>
    <row r="82">
      <c r="A82" s="4" t="s">
        <v>103</v>
      </c>
      <c r="B82" s="4" t="s">
        <v>51</v>
      </c>
      <c r="C82" s="4">
        <v>3278.291992</v>
      </c>
      <c r="D82" s="4">
        <v>68.65699768</v>
      </c>
      <c r="E82" s="4">
        <v>85.49562527</v>
      </c>
      <c r="F82" s="4">
        <v>2.14642893</v>
      </c>
      <c r="G82" s="4">
        <v>6.633366714</v>
      </c>
      <c r="H82" s="4">
        <v>5.724579081</v>
      </c>
      <c r="I82" s="4">
        <v>61.07075114</v>
      </c>
      <c r="J82" s="4">
        <v>3.084170572</v>
      </c>
      <c r="K82" s="4">
        <v>17.58078116</v>
      </c>
      <c r="L82" s="4">
        <v>18.26429713</v>
      </c>
      <c r="M82" s="4">
        <v>96.64596558</v>
      </c>
      <c r="N82" s="4">
        <v>1.718335079</v>
      </c>
      <c r="O82" s="4">
        <v>1.635699341</v>
      </c>
      <c r="P82" s="4">
        <v>0.0</v>
      </c>
      <c r="Q82" s="5">
        <f t="shared" si="1"/>
        <v>16</v>
      </c>
    </row>
    <row r="83">
      <c r="A83" s="4" t="s">
        <v>104</v>
      </c>
      <c r="B83" s="4" t="s">
        <v>31</v>
      </c>
      <c r="C83" s="4">
        <v>3280.814941</v>
      </c>
      <c r="D83" s="4">
        <v>49.02000046</v>
      </c>
      <c r="E83" s="4">
        <v>96.11389762</v>
      </c>
      <c r="F83" s="4">
        <v>3.823663938</v>
      </c>
      <c r="G83" s="4">
        <v>0.06243843752</v>
      </c>
      <c r="H83" s="4">
        <v>0.0</v>
      </c>
      <c r="I83" s="4">
        <v>97.33333333</v>
      </c>
      <c r="J83" s="4">
        <v>2.666666667</v>
      </c>
      <c r="K83" s="4">
        <v>0.0</v>
      </c>
      <c r="L83" s="4">
        <v>0.0</v>
      </c>
      <c r="M83" s="4">
        <v>94.8457044</v>
      </c>
      <c r="N83" s="4">
        <v>5.026922206</v>
      </c>
      <c r="O83" s="4">
        <v>0.1273733928</v>
      </c>
      <c r="P83" s="4">
        <v>0.0</v>
      </c>
      <c r="Q83" s="5">
        <f t="shared" si="1"/>
        <v>16</v>
      </c>
    </row>
    <row r="84">
      <c r="A84" s="4" t="s">
        <v>105</v>
      </c>
      <c r="B84" s="4" t="s">
        <v>28</v>
      </c>
      <c r="C84" s="4">
        <v>3473.727051</v>
      </c>
      <c r="D84" s="4">
        <v>95.51499939</v>
      </c>
      <c r="E84" s="4">
        <v>99.49575756</v>
      </c>
      <c r="F84" s="4">
        <v>0.5042424412</v>
      </c>
      <c r="G84" s="4">
        <v>0.0</v>
      </c>
      <c r="H84" s="4">
        <v>0.0</v>
      </c>
      <c r="I84" s="4">
        <v>95.30083</v>
      </c>
      <c r="J84" s="4">
        <v>4.69917</v>
      </c>
      <c r="K84" s="4">
        <v>0.0</v>
      </c>
      <c r="L84" s="4">
        <v>0.0</v>
      </c>
      <c r="M84" s="4">
        <v>99.69273444</v>
      </c>
      <c r="N84" s="4">
        <v>0.3072655617</v>
      </c>
      <c r="O84" s="4">
        <v>0.0</v>
      </c>
      <c r="P84" s="4">
        <v>0.0</v>
      </c>
      <c r="Q84" s="5">
        <f t="shared" si="1"/>
        <v>16</v>
      </c>
    </row>
    <row r="85">
      <c r="A85" s="4" t="s">
        <v>106</v>
      </c>
      <c r="B85" s="4" t="s">
        <v>31</v>
      </c>
      <c r="C85" s="4">
        <v>3989.175049</v>
      </c>
      <c r="D85" s="4">
        <v>59.4529953</v>
      </c>
      <c r="E85" s="4">
        <v>97.3481397</v>
      </c>
      <c r="F85" s="4">
        <v>0.0</v>
      </c>
      <c r="G85" s="4">
        <v>2.632761379</v>
      </c>
      <c r="H85" s="4">
        <v>0.01909892327</v>
      </c>
      <c r="I85" s="4">
        <v>94.2718842</v>
      </c>
      <c r="J85" s="4">
        <v>0.0</v>
      </c>
      <c r="K85" s="4">
        <v>5.703923618</v>
      </c>
      <c r="L85" s="4">
        <v>0.02419218345</v>
      </c>
      <c r="M85" s="4">
        <v>99.44615394</v>
      </c>
      <c r="N85" s="4">
        <v>0.0</v>
      </c>
      <c r="O85" s="4">
        <v>0.538220742</v>
      </c>
      <c r="P85" s="4">
        <v>0.01562531586</v>
      </c>
      <c r="Q85" s="5">
        <f t="shared" si="1"/>
        <v>16</v>
      </c>
    </row>
    <row r="86">
      <c r="A86" s="4" t="s">
        <v>107</v>
      </c>
      <c r="B86" s="4" t="s">
        <v>31</v>
      </c>
      <c r="C86" s="4">
        <v>4033.962891</v>
      </c>
      <c r="D86" s="4">
        <v>42.84900284</v>
      </c>
      <c r="E86" s="4">
        <v>90.56996224</v>
      </c>
      <c r="F86" s="4">
        <v>1.519776762</v>
      </c>
      <c r="G86" s="4">
        <v>7.910260997</v>
      </c>
      <c r="H86" s="4">
        <v>0.0</v>
      </c>
      <c r="I86" s="4">
        <v>85.48103812</v>
      </c>
      <c r="J86" s="4">
        <v>1.52256302</v>
      </c>
      <c r="K86" s="4">
        <v>12.99639886</v>
      </c>
      <c r="L86" s="4">
        <v>0.0</v>
      </c>
      <c r="M86" s="4">
        <v>97.35744448</v>
      </c>
      <c r="N86" s="4">
        <v>1.516060408</v>
      </c>
      <c r="O86" s="4">
        <v>1.126495111</v>
      </c>
      <c r="P86" s="4">
        <v>0.0</v>
      </c>
      <c r="Q86" s="5">
        <f t="shared" si="1"/>
        <v>16</v>
      </c>
    </row>
    <row r="87">
      <c r="A87" s="4" t="s">
        <v>108</v>
      </c>
      <c r="B87" s="4" t="s">
        <v>28</v>
      </c>
      <c r="C87" s="4">
        <v>4105.268066</v>
      </c>
      <c r="D87" s="4">
        <v>57.55299759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>
        <v>100.0</v>
      </c>
      <c r="N87" s="4">
        <v>0.0</v>
      </c>
      <c r="O87" s="4">
        <v>0.0</v>
      </c>
      <c r="P87" s="4">
        <v>0.0</v>
      </c>
      <c r="Q87" s="5">
        <f t="shared" si="1"/>
        <v>16</v>
      </c>
    </row>
    <row r="88">
      <c r="A88" s="4" t="s">
        <v>109</v>
      </c>
      <c r="B88" s="4" t="s">
        <v>28</v>
      </c>
      <c r="C88" s="4">
        <v>4270.562988</v>
      </c>
      <c r="D88" s="4">
        <v>100.0</v>
      </c>
      <c r="E88" s="4">
        <v>100.0</v>
      </c>
      <c r="F88" s="4">
        <v>0.0</v>
      </c>
      <c r="G88" s="4">
        <v>0.0</v>
      </c>
      <c r="H88" s="4">
        <v>0.0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5">
        <f t="shared" si="1"/>
        <v>16</v>
      </c>
    </row>
    <row r="89">
      <c r="A89" s="4" t="s">
        <v>110</v>
      </c>
      <c r="B89" s="4" t="s">
        <v>28</v>
      </c>
      <c r="C89" s="4">
        <v>4314.768066</v>
      </c>
      <c r="D89" s="4">
        <v>68.41400146</v>
      </c>
      <c r="E89" s="4">
        <v>94.37254436</v>
      </c>
      <c r="F89" s="4">
        <v>1.873480592</v>
      </c>
      <c r="G89" s="4">
        <v>2.262304247</v>
      </c>
      <c r="H89" s="4">
        <v>1.491670799</v>
      </c>
      <c r="I89" s="4">
        <v>86.32308326</v>
      </c>
      <c r="J89" s="4">
        <v>1.791982583</v>
      </c>
      <c r="K89" s="4">
        <v>7.162364342</v>
      </c>
      <c r="L89" s="4">
        <v>4.722569811</v>
      </c>
      <c r="M89" s="4">
        <v>98.08889267</v>
      </c>
      <c r="N89" s="4">
        <v>1.911107333</v>
      </c>
      <c r="O89" s="4">
        <v>0.0</v>
      </c>
      <c r="P89" s="4">
        <v>0.0</v>
      </c>
      <c r="Q89" s="5">
        <f t="shared" si="1"/>
        <v>16</v>
      </c>
    </row>
    <row r="90">
      <c r="A90" s="4" t="s">
        <v>111</v>
      </c>
      <c r="B90" s="4" t="s">
        <v>51</v>
      </c>
      <c r="C90" s="4">
        <v>4649.660156</v>
      </c>
      <c r="D90" s="4">
        <v>55.32699585</v>
      </c>
      <c r="E90" s="4">
        <v>71.68104923</v>
      </c>
      <c r="F90" s="4">
        <v>13.47689193</v>
      </c>
      <c r="G90" s="4">
        <v>14.82032681</v>
      </c>
      <c r="H90" s="4">
        <v>0.02173203433</v>
      </c>
      <c r="I90" s="4">
        <v>49.9113389</v>
      </c>
      <c r="J90" s="4">
        <v>18.49039689</v>
      </c>
      <c r="K90" s="4">
        <v>31.5496173</v>
      </c>
      <c r="L90" s="4">
        <v>0.04864690722</v>
      </c>
      <c r="M90" s="4">
        <v>89.25869465</v>
      </c>
      <c r="N90" s="4">
        <v>9.428808083</v>
      </c>
      <c r="O90" s="4">
        <v>1.31249727</v>
      </c>
      <c r="P90" s="4">
        <v>0.0</v>
      </c>
      <c r="Q90" s="5">
        <f t="shared" si="1"/>
        <v>16</v>
      </c>
    </row>
    <row r="91">
      <c r="A91" s="4" t="s">
        <v>112</v>
      </c>
      <c r="B91" s="4" t="s">
        <v>28</v>
      </c>
      <c r="C91" s="4">
        <v>4822.23291</v>
      </c>
      <c r="D91" s="4">
        <v>86.6989975</v>
      </c>
      <c r="E91" s="4">
        <v>100.0000013</v>
      </c>
      <c r="F91" s="4">
        <v>0.0</v>
      </c>
      <c r="G91" s="4">
        <v>0.0</v>
      </c>
      <c r="H91" s="4">
        <v>0.0</v>
      </c>
      <c r="I91" s="4">
        <v>100.0</v>
      </c>
      <c r="J91" s="4">
        <v>0.0</v>
      </c>
      <c r="K91" s="4">
        <v>0.0</v>
      </c>
      <c r="L91" s="4">
        <v>0.0</v>
      </c>
      <c r="M91" s="4">
        <v>100.0</v>
      </c>
      <c r="N91" s="4">
        <v>0.0</v>
      </c>
      <c r="O91" s="4">
        <v>0.0</v>
      </c>
      <c r="P91" s="4">
        <v>0.0</v>
      </c>
      <c r="Q91" s="5">
        <f t="shared" si="1"/>
        <v>16</v>
      </c>
    </row>
    <row r="92">
      <c r="A92" s="4" t="s">
        <v>113</v>
      </c>
      <c r="B92" s="4" t="s">
        <v>89</v>
      </c>
      <c r="C92" s="4">
        <v>4829.76416</v>
      </c>
      <c r="D92" s="4">
        <v>42.19799805</v>
      </c>
      <c r="E92" s="4">
        <v>37.20240205</v>
      </c>
      <c r="F92" s="4">
        <v>25.68237348</v>
      </c>
      <c r="G92" s="4">
        <v>33.53911377</v>
      </c>
      <c r="H92" s="4">
        <v>3.576110708</v>
      </c>
      <c r="I92" s="4">
        <v>28.10659415</v>
      </c>
      <c r="J92" s="4">
        <v>19.4058899</v>
      </c>
      <c r="K92" s="4">
        <v>46.37307301</v>
      </c>
      <c r="L92" s="4">
        <v>6.114442944</v>
      </c>
      <c r="M92" s="4">
        <v>49.66166495</v>
      </c>
      <c r="N92" s="4">
        <v>34.27978009</v>
      </c>
      <c r="O92" s="4">
        <v>15.95940214</v>
      </c>
      <c r="P92" s="4">
        <v>0.09915281712</v>
      </c>
      <c r="Q92" s="5">
        <f t="shared" si="1"/>
        <v>16</v>
      </c>
    </row>
    <row r="93">
      <c r="A93" s="4" t="s">
        <v>114</v>
      </c>
      <c r="B93" s="4" t="s">
        <v>28</v>
      </c>
      <c r="C93" s="4">
        <v>4937.795898</v>
      </c>
      <c r="D93" s="4">
        <v>63.65299988</v>
      </c>
      <c r="E93" s="4">
        <v>97.39970651</v>
      </c>
      <c r="F93" s="4">
        <v>0.0</v>
      </c>
      <c r="G93" s="4">
        <v>2.600293485</v>
      </c>
      <c r="H93" s="4">
        <v>0.0</v>
      </c>
      <c r="I93" s="4">
        <v>98.13492075</v>
      </c>
      <c r="J93" s="4">
        <v>0.0</v>
      </c>
      <c r="K93" s="4">
        <v>1.865079247</v>
      </c>
      <c r="L93" s="4">
        <v>0.0</v>
      </c>
      <c r="M93" s="4">
        <v>96.97988603</v>
      </c>
      <c r="N93" s="4">
        <v>0.0</v>
      </c>
      <c r="O93" s="4">
        <v>3.020113966</v>
      </c>
      <c r="P93" s="4">
        <v>0.0</v>
      </c>
      <c r="Q93" s="5">
        <f t="shared" si="1"/>
        <v>16</v>
      </c>
    </row>
    <row r="94">
      <c r="A94" s="4" t="s">
        <v>115</v>
      </c>
      <c r="B94" s="4" t="s">
        <v>89</v>
      </c>
      <c r="C94" s="4">
        <v>5057.676758</v>
      </c>
      <c r="D94" s="4">
        <v>52.08899689</v>
      </c>
      <c r="E94" s="4">
        <v>75.26179159</v>
      </c>
      <c r="F94" s="4">
        <v>8.700657475</v>
      </c>
      <c r="G94" s="4">
        <v>3.488080869</v>
      </c>
      <c r="H94" s="4">
        <v>12.54947006</v>
      </c>
      <c r="I94" s="4">
        <v>64.10021689</v>
      </c>
      <c r="J94" s="4">
        <v>6.537775797</v>
      </c>
      <c r="K94" s="4">
        <v>3.383709875</v>
      </c>
      <c r="L94" s="4">
        <v>25.97829744</v>
      </c>
      <c r="M94" s="4">
        <v>85.52810963</v>
      </c>
      <c r="N94" s="4">
        <v>10.69005698</v>
      </c>
      <c r="O94" s="4">
        <v>3.58408039</v>
      </c>
      <c r="P94" s="4">
        <v>0.1977530006</v>
      </c>
      <c r="Q94" s="5">
        <f t="shared" si="1"/>
        <v>16</v>
      </c>
    </row>
    <row r="95">
      <c r="A95" s="4" t="s">
        <v>116</v>
      </c>
      <c r="B95" s="4" t="s">
        <v>31</v>
      </c>
      <c r="C95" s="4">
        <v>5094.11377</v>
      </c>
      <c r="D95" s="4">
        <v>80.77099609</v>
      </c>
      <c r="E95" s="4">
        <v>99.81053693</v>
      </c>
      <c r="F95" s="4">
        <v>0.1894594746</v>
      </c>
      <c r="G95" s="4">
        <v>3.594451897E-6</v>
      </c>
      <c r="H95" s="4">
        <v>0.0</v>
      </c>
      <c r="I95" s="4">
        <v>99.64625</v>
      </c>
      <c r="J95" s="4">
        <v>0.35375</v>
      </c>
      <c r="K95" s="4">
        <v>0.0</v>
      </c>
      <c r="L95" s="4">
        <v>0.0</v>
      </c>
      <c r="M95" s="4">
        <v>99.84965286</v>
      </c>
      <c r="N95" s="4">
        <v>0.1503471429</v>
      </c>
      <c r="O95" s="4">
        <v>0.0</v>
      </c>
      <c r="P95" s="4">
        <v>0.0</v>
      </c>
      <c r="Q95" s="5">
        <f t="shared" si="1"/>
        <v>16</v>
      </c>
    </row>
    <row r="96">
      <c r="A96" s="4" t="s">
        <v>117</v>
      </c>
      <c r="B96" s="4" t="s">
        <v>51</v>
      </c>
      <c r="C96" s="4">
        <v>5101.416016</v>
      </c>
      <c r="D96" s="4">
        <v>76.71899414</v>
      </c>
      <c r="E96" s="4">
        <v>97.88039722</v>
      </c>
      <c r="F96" s="4">
        <v>1.029979486</v>
      </c>
      <c r="G96" s="4">
        <v>1.089623295</v>
      </c>
      <c r="H96" s="4" t="s">
        <v>20</v>
      </c>
      <c r="I96" s="4">
        <v>98.71555642</v>
      </c>
      <c r="J96" s="4">
        <v>0.3174006273</v>
      </c>
      <c r="K96" s="4">
        <v>0.9670429576</v>
      </c>
      <c r="L96" s="4" t="s">
        <v>20</v>
      </c>
      <c r="M96" s="4">
        <v>97.62696443</v>
      </c>
      <c r="N96" s="4">
        <v>1.246217358</v>
      </c>
      <c r="O96" s="4">
        <v>1.126818208</v>
      </c>
      <c r="P96" s="4" t="s">
        <v>20</v>
      </c>
      <c r="Q96" s="5">
        <f t="shared" si="1"/>
        <v>16</v>
      </c>
    </row>
    <row r="97">
      <c r="A97" s="4" t="s">
        <v>118</v>
      </c>
      <c r="B97" s="4" t="s">
        <v>28</v>
      </c>
      <c r="C97" s="4">
        <v>5106.62207</v>
      </c>
      <c r="D97" s="4">
        <v>86.27599335</v>
      </c>
      <c r="E97" s="4">
        <v>92.16802469</v>
      </c>
      <c r="F97" s="4">
        <v>7.541419893</v>
      </c>
      <c r="G97" s="4">
        <v>0.2604052036</v>
      </c>
      <c r="H97" s="4">
        <v>0.03015021745</v>
      </c>
      <c r="I97" s="4">
        <v>76.25077991</v>
      </c>
      <c r="J97" s="4">
        <v>21.63212113</v>
      </c>
      <c r="K97" s="4">
        <v>1.897409218</v>
      </c>
      <c r="L97" s="4">
        <v>0.2196897375</v>
      </c>
      <c r="M97" s="4">
        <v>94.7</v>
      </c>
      <c r="N97" s="4">
        <v>5.3</v>
      </c>
      <c r="O97" s="4">
        <v>0.0</v>
      </c>
      <c r="P97" s="4">
        <v>0.0</v>
      </c>
      <c r="Q97" s="5">
        <f t="shared" si="1"/>
        <v>16</v>
      </c>
    </row>
    <row r="98">
      <c r="A98" s="4" t="s">
        <v>119</v>
      </c>
      <c r="B98" s="4" t="s">
        <v>28</v>
      </c>
      <c r="C98" s="4">
        <v>5421.242188</v>
      </c>
      <c r="D98" s="4">
        <v>82.97399139</v>
      </c>
      <c r="E98" s="4">
        <v>99.9999955</v>
      </c>
      <c r="F98" s="4">
        <v>0.0</v>
      </c>
      <c r="G98" s="4">
        <v>4.503407453E-6</v>
      </c>
      <c r="H98" s="4">
        <v>0.0</v>
      </c>
      <c r="I98" s="4">
        <v>100.0</v>
      </c>
      <c r="J98" s="4">
        <v>0.0</v>
      </c>
      <c r="K98" s="4">
        <v>0.0</v>
      </c>
      <c r="L98" s="4">
        <v>0.0</v>
      </c>
      <c r="M98" s="4">
        <v>100.0</v>
      </c>
      <c r="N98" s="4">
        <v>0.0</v>
      </c>
      <c r="O98" s="4">
        <v>0.0</v>
      </c>
      <c r="P98" s="4">
        <v>0.0</v>
      </c>
      <c r="Q98" s="5">
        <f t="shared" si="1"/>
        <v>16</v>
      </c>
    </row>
    <row r="99">
      <c r="A99" s="4" t="s">
        <v>120</v>
      </c>
      <c r="B99" s="4" t="s">
        <v>28</v>
      </c>
      <c r="C99" s="4">
        <v>5459.643066</v>
      </c>
      <c r="D99" s="4">
        <v>53.75999832</v>
      </c>
      <c r="E99" s="4">
        <v>99.78769858</v>
      </c>
      <c r="F99" s="4">
        <v>0.2123014241</v>
      </c>
      <c r="G99" s="4">
        <v>0.0</v>
      </c>
      <c r="H99" s="4">
        <v>0.0</v>
      </c>
      <c r="I99" s="4">
        <v>100.0</v>
      </c>
      <c r="J99" s="4">
        <v>0.0</v>
      </c>
      <c r="K99" s="4">
        <v>0.0</v>
      </c>
      <c r="L99" s="4">
        <v>0.0</v>
      </c>
      <c r="M99" s="4">
        <v>99.60509406</v>
      </c>
      <c r="N99" s="4">
        <v>0.3949059374</v>
      </c>
      <c r="O99" s="4">
        <v>0.0</v>
      </c>
      <c r="P99" s="4">
        <v>0.0</v>
      </c>
      <c r="Q99" s="5">
        <f t="shared" si="1"/>
        <v>16</v>
      </c>
    </row>
    <row r="100">
      <c r="A100" s="4" t="s">
        <v>121</v>
      </c>
      <c r="B100" s="4" t="s">
        <v>51</v>
      </c>
      <c r="C100" s="4">
        <v>5518.091797</v>
      </c>
      <c r="D100" s="4">
        <v>67.82900238</v>
      </c>
      <c r="E100" s="4">
        <v>73.78451158</v>
      </c>
      <c r="F100" s="4">
        <v>10.46117203</v>
      </c>
      <c r="G100" s="4">
        <v>9.559180722</v>
      </c>
      <c r="H100" s="4">
        <v>6.195135664</v>
      </c>
      <c r="I100" s="4">
        <v>45.72441318</v>
      </c>
      <c r="J100" s="4">
        <v>10.6323901</v>
      </c>
      <c r="K100" s="4">
        <v>24.40516973</v>
      </c>
      <c r="L100" s="4">
        <v>19.23802699</v>
      </c>
      <c r="M100" s="4">
        <v>87.09329616</v>
      </c>
      <c r="N100" s="4">
        <v>10.37996439</v>
      </c>
      <c r="O100" s="4">
        <v>2.517789997</v>
      </c>
      <c r="P100" s="4">
        <v>0.008949452055</v>
      </c>
      <c r="Q100" s="5">
        <f t="shared" si="1"/>
        <v>16</v>
      </c>
    </row>
    <row r="101">
      <c r="A101" s="4" t="s">
        <v>122</v>
      </c>
      <c r="B101" s="4" t="s">
        <v>28</v>
      </c>
      <c r="C101" s="4">
        <v>5540.717773</v>
      </c>
      <c r="D101" s="4">
        <v>85.51700592</v>
      </c>
      <c r="E101" s="4">
        <v>100.0000033</v>
      </c>
      <c r="F101" s="4">
        <v>0.0</v>
      </c>
      <c r="G101" s="4">
        <v>0.0</v>
      </c>
      <c r="H101" s="4">
        <v>0.0</v>
      </c>
      <c r="I101" s="4">
        <v>100.0</v>
      </c>
      <c r="J101" s="4">
        <v>0.0</v>
      </c>
      <c r="K101" s="4">
        <v>0.0</v>
      </c>
      <c r="L101" s="4">
        <v>0.0</v>
      </c>
      <c r="M101" s="4">
        <v>100.0</v>
      </c>
      <c r="N101" s="4">
        <v>0.0</v>
      </c>
      <c r="O101" s="4">
        <v>0.0</v>
      </c>
      <c r="P101" s="4">
        <v>0.0</v>
      </c>
      <c r="Q101" s="5">
        <f t="shared" si="1"/>
        <v>16</v>
      </c>
    </row>
    <row r="102">
      <c r="A102" s="4" t="s">
        <v>123</v>
      </c>
      <c r="B102" s="4" t="s">
        <v>28</v>
      </c>
      <c r="C102" s="4">
        <v>5792.203125</v>
      </c>
      <c r="D102" s="4">
        <v>88.11600494</v>
      </c>
      <c r="E102" s="4">
        <v>100.0000011</v>
      </c>
      <c r="F102" s="4">
        <v>0.0</v>
      </c>
      <c r="G102" s="4">
        <v>0.0</v>
      </c>
      <c r="H102" s="4">
        <v>0.0</v>
      </c>
      <c r="I102" s="4">
        <v>100.0</v>
      </c>
      <c r="J102" s="4">
        <v>0.0</v>
      </c>
      <c r="K102" s="4">
        <v>0.0</v>
      </c>
      <c r="L102" s="4">
        <v>0.0</v>
      </c>
      <c r="M102" s="4">
        <v>100.0</v>
      </c>
      <c r="N102" s="4">
        <v>0.0</v>
      </c>
      <c r="O102" s="4">
        <v>0.0</v>
      </c>
      <c r="P102" s="4">
        <v>0.0</v>
      </c>
      <c r="Q102" s="5">
        <f t="shared" si="1"/>
        <v>16</v>
      </c>
    </row>
    <row r="103">
      <c r="A103" s="4" t="s">
        <v>124</v>
      </c>
      <c r="B103" s="4" t="s">
        <v>28</v>
      </c>
      <c r="C103" s="4">
        <v>5850.342773</v>
      </c>
      <c r="D103" s="4">
        <v>100.0</v>
      </c>
      <c r="E103" s="4">
        <v>100.0</v>
      </c>
      <c r="F103" s="4">
        <v>0.0</v>
      </c>
      <c r="G103" s="4">
        <v>0.0</v>
      </c>
      <c r="H103" s="4">
        <v>0.0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>
        <v>100.0</v>
      </c>
      <c r="N103" s="4">
        <v>0.0</v>
      </c>
      <c r="O103" s="4">
        <v>0.0</v>
      </c>
      <c r="P103" s="4">
        <v>0.0</v>
      </c>
      <c r="Q103" s="5">
        <f t="shared" si="1"/>
        <v>16</v>
      </c>
    </row>
    <row r="104">
      <c r="A104" s="4" t="s">
        <v>125</v>
      </c>
      <c r="B104" s="4" t="s">
        <v>31</v>
      </c>
      <c r="C104" s="4">
        <v>6031.187012</v>
      </c>
      <c r="D104" s="4">
        <v>52.51600266</v>
      </c>
      <c r="E104" s="4">
        <v>100.0</v>
      </c>
      <c r="F104" s="4">
        <v>0.0</v>
      </c>
      <c r="G104" s="4">
        <v>0.0</v>
      </c>
      <c r="H104" s="4">
        <v>0.0</v>
      </c>
      <c r="I104" s="4">
        <v>100.0</v>
      </c>
      <c r="J104" s="4">
        <v>0.0</v>
      </c>
      <c r="K104" s="4">
        <v>0.0</v>
      </c>
      <c r="L104" s="4">
        <v>0.0</v>
      </c>
      <c r="M104" s="4">
        <v>100.0</v>
      </c>
      <c r="N104" s="4">
        <v>0.0</v>
      </c>
      <c r="O104" s="4">
        <v>0.0</v>
      </c>
      <c r="P104" s="4">
        <v>0.0</v>
      </c>
      <c r="Q104" s="5">
        <f t="shared" si="1"/>
        <v>16</v>
      </c>
    </row>
    <row r="105">
      <c r="A105" s="4" t="s">
        <v>126</v>
      </c>
      <c r="B105" s="4" t="s">
        <v>51</v>
      </c>
      <c r="C105" s="4">
        <v>6486.201172</v>
      </c>
      <c r="D105" s="4">
        <v>73.44400024</v>
      </c>
      <c r="E105" s="4">
        <v>97.94657541</v>
      </c>
      <c r="F105" s="4">
        <v>0.2072632319</v>
      </c>
      <c r="G105" s="4">
        <v>0.3151739969</v>
      </c>
      <c r="H105" s="4">
        <v>1.530987366</v>
      </c>
      <c r="I105" s="4">
        <v>93.45439508</v>
      </c>
      <c r="J105" s="4">
        <v>0.7804762049</v>
      </c>
      <c r="K105" s="4">
        <v>0.0</v>
      </c>
      <c r="L105" s="4">
        <v>5.765128712</v>
      </c>
      <c r="M105" s="4">
        <v>99.57087001</v>
      </c>
      <c r="N105" s="4">
        <v>0.0</v>
      </c>
      <c r="O105" s="4">
        <v>0.4291299944</v>
      </c>
      <c r="P105" s="4">
        <v>0.0</v>
      </c>
      <c r="Q105" s="5">
        <f t="shared" si="1"/>
        <v>16</v>
      </c>
    </row>
    <row r="106">
      <c r="A106" s="4" t="s">
        <v>127</v>
      </c>
      <c r="B106" s="4" t="s">
        <v>20</v>
      </c>
      <c r="C106" s="4">
        <v>6524.190918</v>
      </c>
      <c r="D106" s="4">
        <v>36.85599899</v>
      </c>
      <c r="E106" s="4">
        <v>91.69930522</v>
      </c>
      <c r="F106" s="4">
        <v>1.900734111</v>
      </c>
      <c r="G106" s="4">
        <v>1.8656487</v>
      </c>
      <c r="H106" s="4">
        <v>4.534311965</v>
      </c>
      <c r="I106" s="4">
        <v>87.258429</v>
      </c>
      <c r="J106" s="4">
        <v>2.606070485</v>
      </c>
      <c r="K106" s="4">
        <v>2.954593684</v>
      </c>
      <c r="L106" s="4">
        <v>7.180906832</v>
      </c>
      <c r="M106" s="4">
        <v>99.30769231</v>
      </c>
      <c r="N106" s="4">
        <v>0.6923076923</v>
      </c>
      <c r="O106" s="4">
        <v>0.0</v>
      </c>
      <c r="P106" s="4">
        <v>0.0</v>
      </c>
      <c r="Q106" s="5">
        <f t="shared" si="1"/>
        <v>16</v>
      </c>
    </row>
    <row r="107">
      <c r="A107" s="4" t="s">
        <v>128</v>
      </c>
      <c r="B107" s="4" t="s">
        <v>51</v>
      </c>
      <c r="C107" s="4">
        <v>6624.554199</v>
      </c>
      <c r="D107" s="4">
        <v>59.01200104</v>
      </c>
      <c r="E107" s="4">
        <v>81.7087538</v>
      </c>
      <c r="F107" s="4">
        <v>1.506645682</v>
      </c>
      <c r="G107" s="4">
        <v>13.53053114</v>
      </c>
      <c r="H107" s="4">
        <v>3.254069378</v>
      </c>
      <c r="I107" s="4">
        <v>59.10744663</v>
      </c>
      <c r="J107" s="4">
        <v>3.520974285</v>
      </c>
      <c r="K107" s="4">
        <v>29.78017368</v>
      </c>
      <c r="L107" s="4">
        <v>7.5914054</v>
      </c>
      <c r="M107" s="4">
        <v>97.40695661</v>
      </c>
      <c r="N107" s="4">
        <v>0.1075523143</v>
      </c>
      <c r="O107" s="4">
        <v>2.244007656</v>
      </c>
      <c r="P107" s="4">
        <v>0.2414834229</v>
      </c>
      <c r="Q107" s="5">
        <f t="shared" si="1"/>
        <v>16</v>
      </c>
    </row>
    <row r="108">
      <c r="A108" s="4" t="s">
        <v>129</v>
      </c>
      <c r="B108" s="4" t="s">
        <v>51</v>
      </c>
      <c r="C108" s="4">
        <v>6825.441895</v>
      </c>
      <c r="D108" s="4">
        <v>88.92499542</v>
      </c>
      <c r="E108" s="4">
        <v>92.6</v>
      </c>
      <c r="F108" s="4">
        <v>7.4</v>
      </c>
      <c r="G108" s="4">
        <v>0.0</v>
      </c>
      <c r="H108" s="4">
        <v>0.0</v>
      </c>
      <c r="I108" s="4" t="s">
        <v>20</v>
      </c>
      <c r="J108" s="4" t="s">
        <v>20</v>
      </c>
      <c r="K108" s="4" t="s">
        <v>20</v>
      </c>
      <c r="L108" s="4" t="s">
        <v>20</v>
      </c>
      <c r="M108" s="4" t="s">
        <v>20</v>
      </c>
      <c r="N108" s="4" t="s">
        <v>20</v>
      </c>
      <c r="O108" s="4" t="s">
        <v>20</v>
      </c>
      <c r="P108" s="4" t="s">
        <v>20</v>
      </c>
      <c r="Q108" s="5">
        <f t="shared" si="1"/>
        <v>16</v>
      </c>
    </row>
    <row r="109">
      <c r="A109" s="4" t="s">
        <v>130</v>
      </c>
      <c r="B109" s="4" t="s">
        <v>31</v>
      </c>
      <c r="C109" s="4">
        <v>6871.287109</v>
      </c>
      <c r="D109" s="4">
        <v>80.69100189</v>
      </c>
      <c r="E109" s="4">
        <v>99.8915238</v>
      </c>
      <c r="F109" s="4">
        <v>0.0</v>
      </c>
      <c r="G109" s="4">
        <v>0.1084762012</v>
      </c>
      <c r="H109" s="4">
        <v>0.0</v>
      </c>
      <c r="I109" s="4" t="s">
        <v>20</v>
      </c>
      <c r="J109" s="4" t="s">
        <v>20</v>
      </c>
      <c r="K109" s="4" t="s">
        <v>20</v>
      </c>
      <c r="L109" s="4" t="s">
        <v>20</v>
      </c>
      <c r="M109" s="4" t="s">
        <v>20</v>
      </c>
      <c r="N109" s="4" t="s">
        <v>20</v>
      </c>
      <c r="O109" s="4" t="s">
        <v>20</v>
      </c>
      <c r="P109" s="4" t="s">
        <v>20</v>
      </c>
      <c r="Q109" s="5">
        <f t="shared" si="1"/>
        <v>16</v>
      </c>
    </row>
    <row r="110">
      <c r="A110" s="4" t="s">
        <v>131</v>
      </c>
      <c r="B110" s="4" t="s">
        <v>31</v>
      </c>
      <c r="C110" s="4">
        <v>6948.444824</v>
      </c>
      <c r="D110" s="4">
        <v>75.68599701</v>
      </c>
      <c r="E110" s="4">
        <v>99.01141694</v>
      </c>
      <c r="F110" s="4">
        <v>0.0</v>
      </c>
      <c r="G110" s="4">
        <v>0.9885830607</v>
      </c>
      <c r="H110" s="4">
        <v>0.0</v>
      </c>
      <c r="I110" s="4">
        <v>97.40128797</v>
      </c>
      <c r="J110" s="4">
        <v>0.0</v>
      </c>
      <c r="K110" s="4">
        <v>2.598712031</v>
      </c>
      <c r="L110" s="4">
        <v>0.0</v>
      </c>
      <c r="M110" s="4">
        <v>99.5286704</v>
      </c>
      <c r="N110" s="4">
        <v>0.0</v>
      </c>
      <c r="O110" s="4">
        <v>0.4713296007</v>
      </c>
      <c r="P110" s="4">
        <v>0.0</v>
      </c>
      <c r="Q110" s="5">
        <f t="shared" si="1"/>
        <v>16</v>
      </c>
    </row>
    <row r="111">
      <c r="A111" s="4" t="s">
        <v>132</v>
      </c>
      <c r="B111" s="4" t="s">
        <v>31</v>
      </c>
      <c r="C111" s="4">
        <v>7132.529785</v>
      </c>
      <c r="D111" s="4">
        <v>62.18299484</v>
      </c>
      <c r="E111" s="4">
        <v>99.59346633</v>
      </c>
      <c r="F111" s="4">
        <v>0.4065302439</v>
      </c>
      <c r="G111" s="4">
        <v>3.4229177E-6</v>
      </c>
      <c r="H111" s="4">
        <v>0.0</v>
      </c>
      <c r="I111" s="4">
        <v>99.11122753</v>
      </c>
      <c r="J111" s="4">
        <v>0.8887724684</v>
      </c>
      <c r="K111" s="4">
        <v>0.0</v>
      </c>
      <c r="L111" s="4">
        <v>0.0</v>
      </c>
      <c r="M111" s="4">
        <v>99.88674854</v>
      </c>
      <c r="N111" s="4">
        <v>0.1132514643</v>
      </c>
      <c r="O111" s="4">
        <v>0.0</v>
      </c>
      <c r="P111" s="4">
        <v>0.0</v>
      </c>
      <c r="Q111" s="5">
        <f t="shared" si="1"/>
        <v>16</v>
      </c>
    </row>
    <row r="112">
      <c r="A112" s="4" t="s">
        <v>133</v>
      </c>
      <c r="B112" s="4" t="s">
        <v>51</v>
      </c>
      <c r="C112" s="4">
        <v>7275.556152</v>
      </c>
      <c r="D112" s="4">
        <v>36.29000092</v>
      </c>
      <c r="E112" s="4">
        <v>85.21974318</v>
      </c>
      <c r="F112" s="4">
        <v>3.566857739</v>
      </c>
      <c r="G112" s="4">
        <v>10.62886799</v>
      </c>
      <c r="H112" s="4">
        <v>0.5845310938</v>
      </c>
      <c r="I112" s="4">
        <v>78.47295942</v>
      </c>
      <c r="J112" s="4">
        <v>5.598583786</v>
      </c>
      <c r="K112" s="4">
        <v>15.0109696</v>
      </c>
      <c r="L112" s="4">
        <v>0.9174871957</v>
      </c>
      <c r="M112" s="4">
        <v>97.06426222</v>
      </c>
      <c r="N112" s="4">
        <v>0.0</v>
      </c>
      <c r="O112" s="4">
        <v>2.935737778</v>
      </c>
      <c r="P112" s="4">
        <v>0.0</v>
      </c>
      <c r="Q112" s="5">
        <f t="shared" si="1"/>
        <v>16</v>
      </c>
    </row>
    <row r="113">
      <c r="A113" s="4" t="s">
        <v>134</v>
      </c>
      <c r="B113" s="4" t="s">
        <v>28</v>
      </c>
      <c r="C113" s="4">
        <v>7496.987793</v>
      </c>
      <c r="D113" s="4">
        <v>100.0</v>
      </c>
      <c r="E113" s="4">
        <v>100.0</v>
      </c>
      <c r="F113" s="4">
        <v>0.0</v>
      </c>
      <c r="G113" s="4">
        <v>0.0</v>
      </c>
      <c r="H113" s="4">
        <v>0.0</v>
      </c>
      <c r="I113" s="4" t="s">
        <v>20</v>
      </c>
      <c r="J113" s="4" t="s">
        <v>20</v>
      </c>
      <c r="K113" s="4" t="s">
        <v>20</v>
      </c>
      <c r="L113" s="4" t="s">
        <v>20</v>
      </c>
      <c r="M113" s="4">
        <v>100.0</v>
      </c>
      <c r="N113" s="4">
        <v>0.0</v>
      </c>
      <c r="O113" s="4">
        <v>0.0</v>
      </c>
      <c r="P113" s="4">
        <v>0.0</v>
      </c>
      <c r="Q113" s="5">
        <f t="shared" si="1"/>
        <v>16</v>
      </c>
    </row>
    <row r="114">
      <c r="A114" s="4" t="s">
        <v>135</v>
      </c>
      <c r="B114" s="4" t="s">
        <v>89</v>
      </c>
      <c r="C114" s="4">
        <v>7976.984863</v>
      </c>
      <c r="D114" s="4">
        <v>42.92300034</v>
      </c>
      <c r="E114" s="4">
        <v>63.76628562</v>
      </c>
      <c r="F114" s="4">
        <v>9.023316357</v>
      </c>
      <c r="G114" s="4">
        <v>15.5639457</v>
      </c>
      <c r="H114" s="4">
        <v>11.64645233</v>
      </c>
      <c r="I114" s="4">
        <v>52.75270267</v>
      </c>
      <c r="J114" s="4">
        <v>5.221136889</v>
      </c>
      <c r="K114" s="4">
        <v>23.14294909</v>
      </c>
      <c r="L114" s="4">
        <v>18.88321135</v>
      </c>
      <c r="M114" s="4">
        <v>78.41163766</v>
      </c>
      <c r="N114" s="4">
        <v>14.07927743</v>
      </c>
      <c r="O114" s="4">
        <v>5.485735437</v>
      </c>
      <c r="P114" s="4">
        <v>2.023349475</v>
      </c>
      <c r="Q114" s="5">
        <f t="shared" si="1"/>
        <v>16</v>
      </c>
    </row>
    <row r="115">
      <c r="A115" s="4" t="s">
        <v>136</v>
      </c>
      <c r="B115" s="4" t="s">
        <v>89</v>
      </c>
      <c r="C115" s="4">
        <v>8278.737305</v>
      </c>
      <c r="D115" s="4">
        <v>42.79999924</v>
      </c>
      <c r="E115" s="4">
        <v>68.58372009</v>
      </c>
      <c r="F115" s="4">
        <v>6.065434765</v>
      </c>
      <c r="G115" s="4">
        <v>14.16432245</v>
      </c>
      <c r="H115" s="4">
        <v>11.18652269</v>
      </c>
      <c r="I115" s="4">
        <v>52.11755275</v>
      </c>
      <c r="J115" s="4">
        <v>8.187542019</v>
      </c>
      <c r="K115" s="4">
        <v>20.7910842</v>
      </c>
      <c r="L115" s="4">
        <v>18.90382103</v>
      </c>
      <c r="M115" s="4">
        <v>90.58991001</v>
      </c>
      <c r="N115" s="4">
        <v>3.229348056</v>
      </c>
      <c r="O115" s="4">
        <v>5.307990528</v>
      </c>
      <c r="P115" s="4">
        <v>0.8727514049</v>
      </c>
      <c r="Q115" s="5">
        <f t="shared" si="1"/>
        <v>16</v>
      </c>
    </row>
    <row r="116">
      <c r="A116" s="4" t="s">
        <v>137</v>
      </c>
      <c r="B116" s="4" t="s">
        <v>28</v>
      </c>
      <c r="C116" s="4">
        <v>8654.618164</v>
      </c>
      <c r="D116" s="4">
        <v>73.91500092</v>
      </c>
      <c r="E116" s="4">
        <v>100.0000028</v>
      </c>
      <c r="F116" s="4">
        <v>0.0</v>
      </c>
      <c r="G116" s="4">
        <v>0.0</v>
      </c>
      <c r="H116" s="4">
        <v>0.0</v>
      </c>
      <c r="I116" s="4">
        <v>100.0</v>
      </c>
      <c r="J116" s="4">
        <v>0.0</v>
      </c>
      <c r="K116" s="4">
        <v>0.0</v>
      </c>
      <c r="L116" s="4">
        <v>0.0</v>
      </c>
      <c r="M116" s="4">
        <v>100.0</v>
      </c>
      <c r="N116" s="4">
        <v>0.0</v>
      </c>
      <c r="O116" s="4">
        <v>0.0</v>
      </c>
      <c r="P116" s="4">
        <v>0.0</v>
      </c>
      <c r="Q116" s="5">
        <f t="shared" si="1"/>
        <v>16</v>
      </c>
    </row>
    <row r="117">
      <c r="A117" s="4" t="s">
        <v>138</v>
      </c>
      <c r="B117" s="4" t="s">
        <v>28</v>
      </c>
      <c r="C117" s="4">
        <v>8655.541016</v>
      </c>
      <c r="D117" s="4">
        <v>92.58699799</v>
      </c>
      <c r="E117" s="4">
        <v>100.0</v>
      </c>
      <c r="F117" s="4">
        <v>0.0</v>
      </c>
      <c r="G117" s="4">
        <v>0.0</v>
      </c>
      <c r="H117" s="4">
        <v>0.0</v>
      </c>
      <c r="I117" s="4">
        <v>100.0</v>
      </c>
      <c r="J117" s="4">
        <v>0.0</v>
      </c>
      <c r="K117" s="4">
        <v>0.0</v>
      </c>
      <c r="L117" s="4">
        <v>0.0</v>
      </c>
      <c r="M117" s="4">
        <v>100.0</v>
      </c>
      <c r="N117" s="4">
        <v>0.0</v>
      </c>
      <c r="O117" s="4">
        <v>0.0</v>
      </c>
      <c r="P117" s="4">
        <v>0.0</v>
      </c>
      <c r="Q117" s="5">
        <f t="shared" si="1"/>
        <v>16</v>
      </c>
    </row>
    <row r="118">
      <c r="A118" s="4" t="s">
        <v>139</v>
      </c>
      <c r="B118" s="4" t="s">
        <v>31</v>
      </c>
      <c r="C118" s="4">
        <v>8737.370117</v>
      </c>
      <c r="D118" s="4">
        <v>56.44599915</v>
      </c>
      <c r="E118" s="4">
        <v>95.29552932</v>
      </c>
      <c r="F118" s="4">
        <v>4.244199279</v>
      </c>
      <c r="G118" s="4">
        <v>0.4437204778</v>
      </c>
      <c r="H118" s="4">
        <v>0.01655092647</v>
      </c>
      <c r="I118" s="4">
        <v>95.84497475</v>
      </c>
      <c r="J118" s="4">
        <v>3.545864028</v>
      </c>
      <c r="K118" s="4">
        <v>0.5711602866</v>
      </c>
      <c r="L118" s="4">
        <v>0.03800093141</v>
      </c>
      <c r="M118" s="4">
        <v>94.87156989</v>
      </c>
      <c r="N118" s="4">
        <v>4.783037865</v>
      </c>
      <c r="O118" s="4">
        <v>0.3453922445</v>
      </c>
      <c r="P118" s="4">
        <v>0.0</v>
      </c>
      <c r="Q118" s="5">
        <f t="shared" si="1"/>
        <v>16</v>
      </c>
    </row>
    <row r="119">
      <c r="A119" s="4" t="s">
        <v>140</v>
      </c>
      <c r="B119" s="4" t="s">
        <v>51</v>
      </c>
      <c r="C119" s="4">
        <v>8947.027344</v>
      </c>
      <c r="D119" s="4">
        <v>13.34500027</v>
      </c>
      <c r="E119" s="4">
        <v>45.34401752</v>
      </c>
      <c r="F119" s="4">
        <v>2.128564452</v>
      </c>
      <c r="G119" s="4">
        <v>22.15762495</v>
      </c>
      <c r="H119" s="4">
        <v>30.36979308</v>
      </c>
      <c r="I119" s="4">
        <v>39.07134367</v>
      </c>
      <c r="J119" s="4">
        <v>2.429850293</v>
      </c>
      <c r="K119" s="4">
        <v>24.43180086</v>
      </c>
      <c r="L119" s="4">
        <v>34.06700517</v>
      </c>
      <c r="M119" s="4">
        <v>86.07527164</v>
      </c>
      <c r="N119" s="4">
        <v>0.1721822608</v>
      </c>
      <c r="O119" s="4">
        <v>7.390385564</v>
      </c>
      <c r="P119" s="4">
        <v>6.362160532</v>
      </c>
      <c r="Q119" s="5">
        <f t="shared" si="1"/>
        <v>16</v>
      </c>
    </row>
    <row r="120">
      <c r="A120" s="4" t="s">
        <v>141</v>
      </c>
      <c r="B120" s="4" t="s">
        <v>28</v>
      </c>
      <c r="C120" s="4">
        <v>9006.400391</v>
      </c>
      <c r="D120" s="4">
        <v>58.7480011</v>
      </c>
      <c r="E120" s="4">
        <v>100.0</v>
      </c>
      <c r="F120" s="4">
        <v>0.0</v>
      </c>
      <c r="G120" s="4">
        <v>0.0</v>
      </c>
      <c r="H120" s="4">
        <v>0.0</v>
      </c>
      <c r="I120" s="4">
        <v>100.0</v>
      </c>
      <c r="J120" s="4">
        <v>0.0</v>
      </c>
      <c r="K120" s="4">
        <v>0.0</v>
      </c>
      <c r="L120" s="4">
        <v>0.0</v>
      </c>
      <c r="M120" s="4">
        <v>100.0</v>
      </c>
      <c r="N120" s="4">
        <v>0.0</v>
      </c>
      <c r="O120" s="4">
        <v>0.0</v>
      </c>
      <c r="P120" s="4">
        <v>0.0</v>
      </c>
      <c r="Q120" s="5">
        <f t="shared" si="1"/>
        <v>16</v>
      </c>
    </row>
    <row r="121">
      <c r="A121" s="4" t="s">
        <v>142</v>
      </c>
      <c r="B121" s="4" t="s">
        <v>31</v>
      </c>
      <c r="C121" s="4">
        <v>9449.321289</v>
      </c>
      <c r="D121" s="4">
        <v>79.48300171</v>
      </c>
      <c r="E121" s="4">
        <v>96.53472608</v>
      </c>
      <c r="F121" s="4">
        <v>3.37211955</v>
      </c>
      <c r="G121" s="4">
        <v>0.09315436837</v>
      </c>
      <c r="H121" s="4">
        <v>0.0</v>
      </c>
      <c r="I121" s="4">
        <v>98.56412231</v>
      </c>
      <c r="J121" s="4">
        <v>0.9955971951</v>
      </c>
      <c r="K121" s="4">
        <v>0.4402804931</v>
      </c>
      <c r="L121" s="4">
        <v>0.0</v>
      </c>
      <c r="M121" s="4">
        <v>96.01087362</v>
      </c>
      <c r="N121" s="4">
        <v>3.985572644</v>
      </c>
      <c r="O121" s="4">
        <v>0.003553731977</v>
      </c>
      <c r="P121" s="4">
        <v>0.0</v>
      </c>
      <c r="Q121" s="5">
        <f t="shared" si="1"/>
        <v>16</v>
      </c>
    </row>
    <row r="122">
      <c r="A122" s="4" t="s">
        <v>143</v>
      </c>
      <c r="B122" s="4" t="s">
        <v>51</v>
      </c>
      <c r="C122" s="4">
        <v>9537.641602</v>
      </c>
      <c r="D122" s="4">
        <v>27.50599861</v>
      </c>
      <c r="E122" s="4">
        <v>81.85241502</v>
      </c>
      <c r="F122" s="4">
        <v>2.568363935</v>
      </c>
      <c r="G122" s="4">
        <v>3.421857005</v>
      </c>
      <c r="H122" s="4">
        <v>12.15736404</v>
      </c>
      <c r="I122" s="4">
        <v>76.6435992</v>
      </c>
      <c r="J122" s="4">
        <v>3.207143928</v>
      </c>
      <c r="K122" s="4">
        <v>4.140706948</v>
      </c>
      <c r="L122" s="4">
        <v>16.00854992</v>
      </c>
      <c r="M122" s="4">
        <v>95.58062386</v>
      </c>
      <c r="N122" s="4">
        <v>0.8848144763</v>
      </c>
      <c r="O122" s="4">
        <v>1.527268323</v>
      </c>
      <c r="P122" s="4">
        <v>2.007293339</v>
      </c>
      <c r="Q122" s="5">
        <f t="shared" si="1"/>
        <v>16</v>
      </c>
    </row>
    <row r="123">
      <c r="A123" s="4" t="s">
        <v>144</v>
      </c>
      <c r="B123" s="4" t="s">
        <v>28</v>
      </c>
      <c r="C123" s="4">
        <v>9660.349609</v>
      </c>
      <c r="D123" s="4">
        <v>71.94200134</v>
      </c>
      <c r="E123" s="4">
        <v>99.99999747</v>
      </c>
      <c r="F123" s="4">
        <v>0.0</v>
      </c>
      <c r="G123" s="4">
        <v>2.527244192E-6</v>
      </c>
      <c r="H123" s="4">
        <v>0.0</v>
      </c>
      <c r="I123" s="4">
        <v>100.0</v>
      </c>
      <c r="J123" s="4">
        <v>0.0</v>
      </c>
      <c r="K123" s="4">
        <v>0.0</v>
      </c>
      <c r="L123" s="4">
        <v>0.0</v>
      </c>
      <c r="M123" s="4">
        <v>100.0</v>
      </c>
      <c r="N123" s="4">
        <v>0.0</v>
      </c>
      <c r="O123" s="4">
        <v>0.0</v>
      </c>
      <c r="P123" s="4">
        <v>0.0</v>
      </c>
      <c r="Q123" s="5">
        <f t="shared" si="1"/>
        <v>16</v>
      </c>
    </row>
    <row r="124">
      <c r="A124" s="4" t="s">
        <v>145</v>
      </c>
      <c r="B124" s="4" t="s">
        <v>28</v>
      </c>
      <c r="C124" s="4">
        <v>9890.400391</v>
      </c>
      <c r="D124" s="4">
        <v>87.04799652</v>
      </c>
      <c r="E124" s="4">
        <v>99.965596</v>
      </c>
      <c r="F124" s="4">
        <v>0.0</v>
      </c>
      <c r="G124" s="4">
        <v>0.034404</v>
      </c>
      <c r="H124" s="4">
        <v>0.0</v>
      </c>
      <c r="I124" s="4" t="s">
        <v>20</v>
      </c>
      <c r="J124" s="4" t="s">
        <v>20</v>
      </c>
      <c r="K124" s="4" t="s">
        <v>20</v>
      </c>
      <c r="L124" s="4" t="s">
        <v>20</v>
      </c>
      <c r="M124" s="4" t="s">
        <v>20</v>
      </c>
      <c r="N124" s="4" t="s">
        <v>20</v>
      </c>
      <c r="O124" s="4" t="s">
        <v>20</v>
      </c>
      <c r="P124" s="4" t="s">
        <v>20</v>
      </c>
      <c r="Q124" s="5">
        <f t="shared" si="1"/>
        <v>16</v>
      </c>
    </row>
    <row r="125">
      <c r="A125" s="4" t="s">
        <v>146</v>
      </c>
      <c r="B125" s="4" t="s">
        <v>51</v>
      </c>
      <c r="C125" s="4">
        <v>9904.608398</v>
      </c>
      <c r="D125" s="4">
        <v>58.35899734</v>
      </c>
      <c r="E125" s="4">
        <v>95.68922113</v>
      </c>
      <c r="F125" s="4">
        <v>0.4256206085</v>
      </c>
      <c r="G125" s="4">
        <v>3.885158264</v>
      </c>
      <c r="H125" s="4">
        <v>0.0</v>
      </c>
      <c r="I125" s="4">
        <v>89.87579955</v>
      </c>
      <c r="J125" s="4">
        <v>0.8067095079</v>
      </c>
      <c r="K125" s="4">
        <v>9.317490946</v>
      </c>
      <c r="L125" s="4">
        <v>0.0</v>
      </c>
      <c r="M125" s="4">
        <v>99.83728281</v>
      </c>
      <c r="N125" s="4">
        <v>0.1537015262</v>
      </c>
      <c r="O125" s="4">
        <v>0.009015663296</v>
      </c>
      <c r="P125" s="4">
        <v>0.0</v>
      </c>
      <c r="Q125" s="5">
        <f t="shared" si="1"/>
        <v>16</v>
      </c>
    </row>
    <row r="126">
      <c r="A126" s="4" t="s">
        <v>147</v>
      </c>
      <c r="B126" s="4" t="s">
        <v>28</v>
      </c>
      <c r="C126" s="4">
        <v>10099.26953</v>
      </c>
      <c r="D126" s="4">
        <v>87.97699738</v>
      </c>
      <c r="E126" s="4">
        <v>99.82686763</v>
      </c>
      <c r="F126" s="4">
        <v>0.0</v>
      </c>
      <c r="G126" s="4">
        <v>0.1731323735</v>
      </c>
      <c r="H126" s="4">
        <v>0.0</v>
      </c>
      <c r="I126" s="4">
        <v>99.71937474</v>
      </c>
      <c r="J126" s="4">
        <v>0.0</v>
      </c>
      <c r="K126" s="4">
        <v>0.2806252626</v>
      </c>
      <c r="L126" s="4">
        <v>0.0</v>
      </c>
      <c r="M126" s="4">
        <v>99.84155768</v>
      </c>
      <c r="N126" s="4">
        <v>0.0</v>
      </c>
      <c r="O126" s="4">
        <v>0.1584423157</v>
      </c>
      <c r="P126" s="4">
        <v>0.0</v>
      </c>
      <c r="Q126" s="5">
        <f t="shared" si="1"/>
        <v>16</v>
      </c>
    </row>
    <row r="127">
      <c r="A127" s="4" t="s">
        <v>148</v>
      </c>
      <c r="B127" s="4" t="s">
        <v>31</v>
      </c>
      <c r="C127" s="4">
        <v>10139.1748</v>
      </c>
      <c r="D127" s="4">
        <v>56.39700317</v>
      </c>
      <c r="E127" s="4">
        <v>96.04337613</v>
      </c>
      <c r="F127" s="4">
        <v>1.04278118</v>
      </c>
      <c r="G127" s="4">
        <v>2.913842688</v>
      </c>
      <c r="H127" s="4">
        <v>0.0</v>
      </c>
      <c r="I127" s="4">
        <v>90.92579795</v>
      </c>
      <c r="J127" s="4">
        <v>2.391535671</v>
      </c>
      <c r="K127" s="4">
        <v>6.682666377</v>
      </c>
      <c r="L127" s="4">
        <v>0.0</v>
      </c>
      <c r="M127" s="4">
        <v>100.0</v>
      </c>
      <c r="N127" s="4">
        <v>0.0</v>
      </c>
      <c r="O127" s="4">
        <v>0.0</v>
      </c>
      <c r="P127" s="4">
        <v>0.0</v>
      </c>
      <c r="Q127" s="5">
        <f t="shared" si="1"/>
        <v>16</v>
      </c>
    </row>
    <row r="128">
      <c r="A128" s="4" t="s">
        <v>149</v>
      </c>
      <c r="B128" s="4" t="s">
        <v>28</v>
      </c>
      <c r="C128" s="4">
        <v>10196.70703</v>
      </c>
      <c r="D128" s="4">
        <v>66.30999756</v>
      </c>
      <c r="E128" s="4">
        <v>99.91199367</v>
      </c>
      <c r="F128" s="4">
        <v>0.0</v>
      </c>
      <c r="G128" s="4">
        <v>0.08800633369</v>
      </c>
      <c r="H128" s="4">
        <v>0.0</v>
      </c>
      <c r="I128" s="4">
        <v>99.73877609</v>
      </c>
      <c r="J128" s="4">
        <v>0.0</v>
      </c>
      <c r="K128" s="4">
        <v>0.2612239122</v>
      </c>
      <c r="L128" s="4">
        <v>0.0</v>
      </c>
      <c r="M128" s="4">
        <v>100.0</v>
      </c>
      <c r="N128" s="4">
        <v>0.0</v>
      </c>
      <c r="O128" s="4">
        <v>0.0</v>
      </c>
      <c r="P128" s="4">
        <v>0.0</v>
      </c>
      <c r="Q128" s="5">
        <f t="shared" si="1"/>
        <v>16</v>
      </c>
    </row>
    <row r="129">
      <c r="A129" s="4" t="s">
        <v>150</v>
      </c>
      <c r="B129" s="4" t="s">
        <v>31</v>
      </c>
      <c r="C129" s="4">
        <v>10203.13965</v>
      </c>
      <c r="D129" s="4">
        <v>91.41799927</v>
      </c>
      <c r="E129" s="4">
        <v>98.94030296</v>
      </c>
      <c r="F129" s="4">
        <v>0.1462147369</v>
      </c>
      <c r="G129" s="4">
        <v>0.8536474704</v>
      </c>
      <c r="H129" s="4">
        <v>0.05983483179</v>
      </c>
      <c r="I129" s="4">
        <v>97.31147869</v>
      </c>
      <c r="J129" s="4">
        <v>0.6239465945</v>
      </c>
      <c r="K129" s="4">
        <v>2.024714716</v>
      </c>
      <c r="L129" s="4">
        <v>0.03986</v>
      </c>
      <c r="M129" s="4">
        <v>99.09321259</v>
      </c>
      <c r="N129" s="4">
        <v>0.1013669408</v>
      </c>
      <c r="O129" s="4">
        <v>0.7437104707</v>
      </c>
      <c r="P129" s="4">
        <v>0.06171</v>
      </c>
      <c r="Q129" s="5">
        <f t="shared" si="1"/>
        <v>16</v>
      </c>
    </row>
    <row r="130">
      <c r="A130" s="4" t="s">
        <v>151</v>
      </c>
      <c r="B130" s="4" t="s">
        <v>28</v>
      </c>
      <c r="C130" s="4">
        <v>10423.05566</v>
      </c>
      <c r="D130" s="4">
        <v>79.71500397</v>
      </c>
      <c r="E130" s="4">
        <v>100.0000023</v>
      </c>
      <c r="F130" s="4">
        <v>0.0</v>
      </c>
      <c r="G130" s="4">
        <v>0.0</v>
      </c>
      <c r="H130" s="4">
        <v>0.0</v>
      </c>
      <c r="I130" s="4">
        <v>100.0</v>
      </c>
      <c r="J130" s="4">
        <v>0.0</v>
      </c>
      <c r="K130" s="4">
        <v>0.0</v>
      </c>
      <c r="L130" s="4">
        <v>0.0</v>
      </c>
      <c r="M130" s="4">
        <v>100.0</v>
      </c>
      <c r="N130" s="4">
        <v>0.0</v>
      </c>
      <c r="O130" s="4">
        <v>0.0</v>
      </c>
      <c r="P130" s="4">
        <v>0.0</v>
      </c>
      <c r="Q130" s="5">
        <f t="shared" si="1"/>
        <v>16</v>
      </c>
    </row>
    <row r="131">
      <c r="A131" s="4" t="s">
        <v>152</v>
      </c>
      <c r="B131" s="4" t="s">
        <v>28</v>
      </c>
      <c r="C131" s="4">
        <v>10708.98242</v>
      </c>
      <c r="D131" s="4">
        <v>74.06100464</v>
      </c>
      <c r="E131" s="4">
        <v>99.88059167</v>
      </c>
      <c r="F131" s="4">
        <v>0.0</v>
      </c>
      <c r="G131" s="4">
        <v>0.1194083325</v>
      </c>
      <c r="H131" s="4">
        <v>0.0</v>
      </c>
      <c r="I131" s="4">
        <v>99.8175993</v>
      </c>
      <c r="J131" s="4">
        <v>0.0</v>
      </c>
      <c r="K131" s="4">
        <v>0.1824006965</v>
      </c>
      <c r="L131" s="4">
        <v>0.0</v>
      </c>
      <c r="M131" s="4">
        <v>99.90265093</v>
      </c>
      <c r="N131" s="4">
        <v>0.0</v>
      </c>
      <c r="O131" s="4">
        <v>0.0973490679</v>
      </c>
      <c r="P131" s="4">
        <v>0.0</v>
      </c>
      <c r="Q131" s="5">
        <f t="shared" si="1"/>
        <v>16</v>
      </c>
    </row>
    <row r="132">
      <c r="A132" s="4" t="s">
        <v>153</v>
      </c>
      <c r="B132" s="4" t="s">
        <v>31</v>
      </c>
      <c r="C132" s="4">
        <v>10847.9043</v>
      </c>
      <c r="D132" s="4">
        <v>82.54000092</v>
      </c>
      <c r="E132" s="4">
        <v>96.68681192</v>
      </c>
      <c r="F132" s="4">
        <v>0.4670386504</v>
      </c>
      <c r="G132" s="4">
        <v>1.269428783</v>
      </c>
      <c r="H132" s="4">
        <v>1.576720644</v>
      </c>
      <c r="I132" s="4">
        <v>90.30446437</v>
      </c>
      <c r="J132" s="4">
        <v>1.385315508</v>
      </c>
      <c r="K132" s="4">
        <v>1.115118127</v>
      </c>
      <c r="L132" s="4">
        <v>7.195101991</v>
      </c>
      <c r="M132" s="4">
        <v>98.03689158</v>
      </c>
      <c r="N132" s="4">
        <v>0.2727920359</v>
      </c>
      <c r="O132" s="4">
        <v>1.302073396</v>
      </c>
      <c r="P132" s="4">
        <v>0.3882429922</v>
      </c>
      <c r="Q132" s="5">
        <f t="shared" si="1"/>
        <v>16</v>
      </c>
    </row>
    <row r="133">
      <c r="A133" s="4" t="s">
        <v>154</v>
      </c>
      <c r="B133" s="4" t="s">
        <v>89</v>
      </c>
      <c r="C133" s="4">
        <v>11193.72852</v>
      </c>
      <c r="D133" s="4">
        <v>20.1989994</v>
      </c>
      <c r="E133" s="4">
        <v>40.95092717</v>
      </c>
      <c r="F133" s="4">
        <v>37.42696287</v>
      </c>
      <c r="G133" s="4">
        <v>13.53755519</v>
      </c>
      <c r="H133" s="4">
        <v>8.084554762</v>
      </c>
      <c r="I133" s="4">
        <v>33.59362881</v>
      </c>
      <c r="J133" s="4">
        <v>42.16438068</v>
      </c>
      <c r="K133" s="4">
        <v>14.11109616</v>
      </c>
      <c r="L133" s="4">
        <v>10.13089435</v>
      </c>
      <c r="M133" s="4">
        <v>70.01770445</v>
      </c>
      <c r="N133" s="4">
        <v>18.71066092</v>
      </c>
      <c r="O133" s="4">
        <v>11.27163464</v>
      </c>
      <c r="P133" s="4">
        <v>0.0</v>
      </c>
      <c r="Q133" s="5">
        <f t="shared" si="1"/>
        <v>16</v>
      </c>
    </row>
    <row r="134">
      <c r="A134" s="4" t="s">
        <v>155</v>
      </c>
      <c r="B134" s="4" t="s">
        <v>31</v>
      </c>
      <c r="C134" s="4">
        <v>11326.61621</v>
      </c>
      <c r="D134" s="4">
        <v>77.19400024</v>
      </c>
      <c r="E134" s="4">
        <v>97.00269616</v>
      </c>
      <c r="F134" s="4">
        <v>1.471384542</v>
      </c>
      <c r="G134" s="4">
        <v>1.252811506</v>
      </c>
      <c r="H134" s="4">
        <v>0.2731077963</v>
      </c>
      <c r="I134" s="4">
        <v>94.38665114</v>
      </c>
      <c r="J134" s="4">
        <v>2.591752445</v>
      </c>
      <c r="K134" s="4">
        <v>1.905972935</v>
      </c>
      <c r="L134" s="4">
        <v>1.115623477</v>
      </c>
      <c r="M134" s="4">
        <v>97.77557664</v>
      </c>
      <c r="N134" s="4">
        <v>1.1403859</v>
      </c>
      <c r="O134" s="4">
        <v>1.059840374</v>
      </c>
      <c r="P134" s="4">
        <v>0.02419708411</v>
      </c>
      <c r="Q134" s="5">
        <f t="shared" si="1"/>
        <v>16</v>
      </c>
    </row>
    <row r="135">
      <c r="A135" s="4" t="s">
        <v>156</v>
      </c>
      <c r="B135" s="4" t="s">
        <v>51</v>
      </c>
      <c r="C135" s="4">
        <v>11402.5332</v>
      </c>
      <c r="D135" s="4">
        <v>57.08799744</v>
      </c>
      <c r="E135" s="4">
        <v>66.6953084</v>
      </c>
      <c r="F135" s="4">
        <v>9.814543652</v>
      </c>
      <c r="G135" s="4">
        <v>23.49014795</v>
      </c>
      <c r="H135" s="4">
        <v>0.0</v>
      </c>
      <c r="I135" s="4">
        <v>42.8457001</v>
      </c>
      <c r="J135" s="4">
        <v>13.25598695</v>
      </c>
      <c r="K135" s="4">
        <v>43.89831295</v>
      </c>
      <c r="L135" s="4">
        <v>0.0</v>
      </c>
      <c r="M135" s="4">
        <v>84.62262129</v>
      </c>
      <c r="N135" s="4">
        <v>7.227673879</v>
      </c>
      <c r="O135" s="4">
        <v>8.149704835</v>
      </c>
      <c r="P135" s="4">
        <v>0.0</v>
      </c>
      <c r="Q135" s="5">
        <f t="shared" si="1"/>
        <v>16</v>
      </c>
    </row>
    <row r="136">
      <c r="A136" s="4" t="s">
        <v>157</v>
      </c>
      <c r="B136" s="4" t="s">
        <v>28</v>
      </c>
      <c r="C136" s="4">
        <v>11589.61621</v>
      </c>
      <c r="D136" s="4">
        <v>98.07899475</v>
      </c>
      <c r="E136" s="4">
        <v>99.99999645</v>
      </c>
      <c r="F136" s="4">
        <v>0.0</v>
      </c>
      <c r="G136" s="4">
        <v>3.554796791E-6</v>
      </c>
      <c r="H136" s="4">
        <v>0.0</v>
      </c>
      <c r="I136" s="4">
        <v>100.0</v>
      </c>
      <c r="J136" s="4">
        <v>0.0</v>
      </c>
      <c r="K136" s="4">
        <v>0.0</v>
      </c>
      <c r="L136" s="4">
        <v>0.0</v>
      </c>
      <c r="M136" s="4">
        <v>100.0</v>
      </c>
      <c r="N136" s="4">
        <v>0.0</v>
      </c>
      <c r="O136" s="4">
        <v>0.0</v>
      </c>
      <c r="P136" s="4">
        <v>0.0</v>
      </c>
      <c r="Q136" s="5">
        <f t="shared" si="1"/>
        <v>16</v>
      </c>
    </row>
    <row r="137">
      <c r="A137" s="4" t="s">
        <v>158</v>
      </c>
      <c r="B137" s="4" t="s">
        <v>51</v>
      </c>
      <c r="C137" s="4">
        <v>11673.0293</v>
      </c>
      <c r="D137" s="4">
        <v>70.1230011</v>
      </c>
      <c r="E137" s="4">
        <v>93.39007163</v>
      </c>
      <c r="F137" s="4">
        <v>0.1365905296</v>
      </c>
      <c r="G137" s="4">
        <v>1.575010843</v>
      </c>
      <c r="H137" s="4">
        <v>4.898326997</v>
      </c>
      <c r="I137" s="4">
        <v>79.93664283</v>
      </c>
      <c r="J137" s="4">
        <v>0.2447364082</v>
      </c>
      <c r="K137" s="4">
        <v>3.954133693</v>
      </c>
      <c r="L137" s="4">
        <v>15.86448707</v>
      </c>
      <c r="M137" s="4">
        <v>99.12211832</v>
      </c>
      <c r="N137" s="4">
        <v>0.09051328947</v>
      </c>
      <c r="O137" s="4">
        <v>0.5613453808</v>
      </c>
      <c r="P137" s="4">
        <v>0.2260230112</v>
      </c>
      <c r="Q137" s="5">
        <f t="shared" si="1"/>
        <v>16</v>
      </c>
    </row>
    <row r="138">
      <c r="A138" s="4" t="s">
        <v>159</v>
      </c>
      <c r="B138" s="4" t="s">
        <v>51</v>
      </c>
      <c r="C138" s="4">
        <v>11818.61816</v>
      </c>
      <c r="D138" s="4">
        <v>69.56800079</v>
      </c>
      <c r="E138" s="4">
        <v>97.54330899</v>
      </c>
      <c r="F138" s="4">
        <v>1.63135067</v>
      </c>
      <c r="G138" s="4">
        <v>0.8253403378</v>
      </c>
      <c r="H138" s="4">
        <v>0.0</v>
      </c>
      <c r="I138" s="4">
        <v>93.93623193</v>
      </c>
      <c r="J138" s="4">
        <v>3.351687357</v>
      </c>
      <c r="K138" s="4">
        <v>2.71208071</v>
      </c>
      <c r="L138" s="4">
        <v>0.0</v>
      </c>
      <c r="M138" s="4">
        <v>99.12119763</v>
      </c>
      <c r="N138" s="4">
        <v>0.8788023684</v>
      </c>
      <c r="O138" s="4">
        <v>0.0</v>
      </c>
      <c r="P138" s="4">
        <v>0.0</v>
      </c>
      <c r="Q138" s="5">
        <f t="shared" si="1"/>
        <v>16</v>
      </c>
    </row>
    <row r="139">
      <c r="A139" s="4" t="s">
        <v>160</v>
      </c>
      <c r="B139" s="4" t="s">
        <v>89</v>
      </c>
      <c r="C139" s="4">
        <v>11890.78125</v>
      </c>
      <c r="D139" s="4">
        <v>13.70800018</v>
      </c>
      <c r="E139" s="4">
        <v>62.20712225</v>
      </c>
      <c r="F139" s="4">
        <v>19.43969314</v>
      </c>
      <c r="G139" s="4">
        <v>14.75825969</v>
      </c>
      <c r="H139" s="4">
        <v>3.594924913</v>
      </c>
      <c r="I139" s="4">
        <v>57.68576527</v>
      </c>
      <c r="J139" s="4">
        <v>21.25148213</v>
      </c>
      <c r="K139" s="4">
        <v>16.89675238</v>
      </c>
      <c r="L139" s="4">
        <v>4.166000219</v>
      </c>
      <c r="M139" s="4">
        <v>90.66911086</v>
      </c>
      <c r="N139" s="4">
        <v>8.034462869</v>
      </c>
      <c r="O139" s="4">
        <v>1.296426269</v>
      </c>
      <c r="P139" s="4">
        <v>0.0</v>
      </c>
      <c r="Q139" s="5">
        <f t="shared" si="1"/>
        <v>16</v>
      </c>
    </row>
    <row r="140">
      <c r="A140" s="4" t="s">
        <v>161</v>
      </c>
      <c r="B140" s="4" t="s">
        <v>51</v>
      </c>
      <c r="C140" s="4">
        <v>12123.19824</v>
      </c>
      <c r="D140" s="4">
        <v>48.4149971</v>
      </c>
      <c r="E140" s="4">
        <v>65.41412299</v>
      </c>
      <c r="F140" s="4">
        <v>9.317535586</v>
      </c>
      <c r="G140" s="4">
        <v>21.97254088</v>
      </c>
      <c r="H140" s="4">
        <v>3.295800547</v>
      </c>
      <c r="I140" s="4">
        <v>58.05226799</v>
      </c>
      <c r="J140" s="4">
        <v>12.70520504</v>
      </c>
      <c r="K140" s="4">
        <v>23.97796833</v>
      </c>
      <c r="L140" s="4">
        <v>5.264558634</v>
      </c>
      <c r="M140" s="4">
        <v>73.25800004</v>
      </c>
      <c r="N140" s="4">
        <v>5.708056353</v>
      </c>
      <c r="O140" s="4">
        <v>19.83580681</v>
      </c>
      <c r="P140" s="4">
        <v>1.198136794</v>
      </c>
      <c r="Q140" s="5">
        <f t="shared" si="1"/>
        <v>16</v>
      </c>
    </row>
    <row r="141">
      <c r="A141" s="4" t="s">
        <v>162</v>
      </c>
      <c r="B141" s="4" t="s">
        <v>89</v>
      </c>
      <c r="C141" s="4">
        <v>12952.20898</v>
      </c>
      <c r="D141" s="4">
        <v>17.43200111</v>
      </c>
      <c r="E141" s="4">
        <v>60.41450115</v>
      </c>
      <c r="F141" s="4">
        <v>22.3207193</v>
      </c>
      <c r="G141" s="4">
        <v>13.15480415</v>
      </c>
      <c r="H141" s="4">
        <v>4.109975401</v>
      </c>
      <c r="I141" s="4">
        <v>55.64246823</v>
      </c>
      <c r="J141" s="4">
        <v>25.08014133</v>
      </c>
      <c r="K141" s="4">
        <v>14.77886772</v>
      </c>
      <c r="L141" s="4">
        <v>4.498522714</v>
      </c>
      <c r="M141" s="4">
        <v>83.0175993</v>
      </c>
      <c r="N141" s="4">
        <v>9.250506251</v>
      </c>
      <c r="O141" s="4">
        <v>5.462303057</v>
      </c>
      <c r="P141" s="4">
        <v>2.269591394</v>
      </c>
      <c r="Q141" s="5">
        <f t="shared" si="1"/>
        <v>16</v>
      </c>
    </row>
    <row r="142">
      <c r="A142" s="4" t="s">
        <v>163</v>
      </c>
      <c r="B142" s="4" t="s">
        <v>89</v>
      </c>
      <c r="C142" s="4">
        <v>13132.79199</v>
      </c>
      <c r="D142" s="4">
        <v>36.875</v>
      </c>
      <c r="E142" s="4">
        <v>63.96178874</v>
      </c>
      <c r="F142" s="4">
        <v>21.2815915</v>
      </c>
      <c r="G142" s="4">
        <v>6.296119406</v>
      </c>
      <c r="H142" s="4">
        <v>8.460500354</v>
      </c>
      <c r="I142" s="4">
        <v>50.74817899</v>
      </c>
      <c r="J142" s="4">
        <v>26.14432944</v>
      </c>
      <c r="K142" s="4">
        <v>9.704719143</v>
      </c>
      <c r="L142" s="4">
        <v>13.40277243</v>
      </c>
      <c r="M142" s="4">
        <v>86.58169007</v>
      </c>
      <c r="N142" s="4">
        <v>12.95724153</v>
      </c>
      <c r="O142" s="4">
        <v>0.461068398</v>
      </c>
      <c r="P142" s="4">
        <v>0.0</v>
      </c>
      <c r="Q142" s="5">
        <f t="shared" si="1"/>
        <v>16</v>
      </c>
    </row>
    <row r="143">
      <c r="A143" s="4" t="s">
        <v>164</v>
      </c>
      <c r="B143" s="4" t="s">
        <v>51</v>
      </c>
      <c r="C143" s="4">
        <v>14862.92676</v>
      </c>
      <c r="D143" s="4">
        <v>32.24200058</v>
      </c>
      <c r="E143" s="4">
        <v>62.66645761</v>
      </c>
      <c r="F143" s="4">
        <v>14.1975397</v>
      </c>
      <c r="G143" s="4">
        <v>16.27785545</v>
      </c>
      <c r="H143" s="4">
        <v>6.858147242</v>
      </c>
      <c r="I143" s="4">
        <v>48.28242885</v>
      </c>
      <c r="J143" s="4">
        <v>18.59098467</v>
      </c>
      <c r="K143" s="4">
        <v>23.01364655</v>
      </c>
      <c r="L143" s="4">
        <v>10.11293992</v>
      </c>
      <c r="M143" s="4">
        <v>92.89512895</v>
      </c>
      <c r="N143" s="4">
        <v>4.964517757</v>
      </c>
      <c r="O143" s="4">
        <v>2.122298674</v>
      </c>
      <c r="P143" s="4">
        <v>0.01805461538</v>
      </c>
      <c r="Q143" s="5">
        <f t="shared" si="1"/>
        <v>16</v>
      </c>
    </row>
    <row r="144">
      <c r="A144" s="4" t="s">
        <v>165</v>
      </c>
      <c r="B144" s="4" t="s">
        <v>89</v>
      </c>
      <c r="C144" s="4">
        <v>15893.21875</v>
      </c>
      <c r="D144" s="4">
        <v>46.14099884</v>
      </c>
      <c r="E144" s="4">
        <v>56.47697339</v>
      </c>
      <c r="F144" s="4">
        <v>27.70419956</v>
      </c>
      <c r="G144" s="4">
        <v>13.41704303</v>
      </c>
      <c r="H144" s="4">
        <v>2.401784021</v>
      </c>
      <c r="I144" s="4">
        <v>37.07586282</v>
      </c>
      <c r="J144" s="4">
        <v>36.64324958</v>
      </c>
      <c r="K144" s="4">
        <v>21.82149546</v>
      </c>
      <c r="L144" s="4">
        <v>4.459392143</v>
      </c>
      <c r="M144" s="4">
        <v>79.12330574</v>
      </c>
      <c r="N144" s="4">
        <v>17.26991556</v>
      </c>
      <c r="O144" s="4">
        <v>3.606778703</v>
      </c>
      <c r="P144" s="4">
        <v>0.0</v>
      </c>
      <c r="Q144" s="5">
        <f t="shared" si="1"/>
        <v>16</v>
      </c>
    </row>
    <row r="145">
      <c r="A145" s="4" t="s">
        <v>166</v>
      </c>
      <c r="B145" s="4" t="s">
        <v>89</v>
      </c>
      <c r="C145" s="4">
        <v>16425.85938</v>
      </c>
      <c r="D145" s="4">
        <v>23.52000046</v>
      </c>
      <c r="E145" s="4">
        <v>46.18753479</v>
      </c>
      <c r="F145" s="4">
        <v>14.74028929</v>
      </c>
      <c r="G145" s="4">
        <v>31.56245714</v>
      </c>
      <c r="H145" s="4">
        <v>7.509718784</v>
      </c>
      <c r="I145" s="4">
        <v>37.57521525</v>
      </c>
      <c r="J145" s="4">
        <v>14.35396111</v>
      </c>
      <c r="K145" s="4">
        <v>38.52496761</v>
      </c>
      <c r="L145" s="4">
        <v>9.545856027</v>
      </c>
      <c r="M145" s="4">
        <v>74.19222309</v>
      </c>
      <c r="N145" s="4">
        <v>15.99651381</v>
      </c>
      <c r="O145" s="4">
        <v>8.922452721</v>
      </c>
      <c r="P145" s="4">
        <v>0.8888103843</v>
      </c>
      <c r="Q145" s="5">
        <f t="shared" si="1"/>
        <v>16</v>
      </c>
    </row>
    <row r="146">
      <c r="A146" s="4" t="s">
        <v>167</v>
      </c>
      <c r="B146" s="4" t="s">
        <v>51</v>
      </c>
      <c r="C146" s="4">
        <v>16718.9707</v>
      </c>
      <c r="D146" s="4">
        <v>24.23200035</v>
      </c>
      <c r="E146" s="4">
        <v>71.21988497</v>
      </c>
      <c r="F146" s="4">
        <v>13.90222204</v>
      </c>
      <c r="G146" s="4">
        <v>5.677218558</v>
      </c>
      <c r="H146" s="4">
        <v>9.200674434</v>
      </c>
      <c r="I146" s="4">
        <v>65.06715583</v>
      </c>
      <c r="J146" s="4">
        <v>15.51772278</v>
      </c>
      <c r="K146" s="4">
        <v>7.492899307</v>
      </c>
      <c r="L146" s="4">
        <v>11.92222209</v>
      </c>
      <c r="M146" s="4">
        <v>90.45807717</v>
      </c>
      <c r="N146" s="4">
        <v>8.85091472</v>
      </c>
      <c r="O146" s="4">
        <v>0.0</v>
      </c>
      <c r="P146" s="4">
        <v>0.6910081144</v>
      </c>
      <c r="Q146" s="5">
        <f t="shared" si="1"/>
        <v>16</v>
      </c>
    </row>
    <row r="147">
      <c r="A147" s="4" t="s">
        <v>168</v>
      </c>
      <c r="B147" s="4" t="s">
        <v>51</v>
      </c>
      <c r="C147" s="4">
        <v>16743.92969</v>
      </c>
      <c r="D147" s="4">
        <v>48.12200165</v>
      </c>
      <c r="E147" s="4">
        <v>84.90523779</v>
      </c>
      <c r="F147" s="4">
        <v>2.387217509</v>
      </c>
      <c r="G147" s="4">
        <v>12.60781566</v>
      </c>
      <c r="H147" s="4">
        <v>0.09972904042</v>
      </c>
      <c r="I147" s="4">
        <v>75.2429282</v>
      </c>
      <c r="J147" s="4">
        <v>4.052382433</v>
      </c>
      <c r="K147" s="4">
        <v>20.51245174</v>
      </c>
      <c r="L147" s="4">
        <v>0.1922376314</v>
      </c>
      <c r="M147" s="4">
        <v>95.32170094</v>
      </c>
      <c r="N147" s="4">
        <v>0.5920836567</v>
      </c>
      <c r="O147" s="4">
        <v>4.086215402</v>
      </c>
      <c r="P147" s="4">
        <v>0.0</v>
      </c>
      <c r="Q147" s="5">
        <f t="shared" si="1"/>
        <v>16</v>
      </c>
    </row>
    <row r="148">
      <c r="A148" s="4" t="s">
        <v>169</v>
      </c>
      <c r="B148" s="4" t="s">
        <v>28</v>
      </c>
      <c r="C148" s="4">
        <v>17134.87305</v>
      </c>
      <c r="D148" s="4">
        <v>92.23600006</v>
      </c>
      <c r="E148" s="4">
        <v>99.99999929</v>
      </c>
      <c r="F148" s="4">
        <v>0.0</v>
      </c>
      <c r="G148" s="4">
        <v>7.12408621E-7</v>
      </c>
      <c r="H148" s="4">
        <v>0.0</v>
      </c>
      <c r="I148" s="4">
        <v>100.0</v>
      </c>
      <c r="J148" s="4">
        <v>0.0</v>
      </c>
      <c r="K148" s="4">
        <v>0.0</v>
      </c>
      <c r="L148" s="4">
        <v>0.0</v>
      </c>
      <c r="M148" s="4">
        <v>100.0</v>
      </c>
      <c r="N148" s="4">
        <v>0.0</v>
      </c>
      <c r="O148" s="4">
        <v>0.0</v>
      </c>
      <c r="P148" s="4">
        <v>0.0</v>
      </c>
      <c r="Q148" s="5">
        <f t="shared" si="1"/>
        <v>16</v>
      </c>
    </row>
    <row r="149">
      <c r="A149" s="4" t="s">
        <v>170</v>
      </c>
      <c r="B149" s="4" t="s">
        <v>89</v>
      </c>
      <c r="C149" s="4">
        <v>17500.65625</v>
      </c>
      <c r="D149" s="4">
        <v>55.47500229</v>
      </c>
      <c r="E149" s="4">
        <v>93.92585718</v>
      </c>
      <c r="F149" s="4">
        <v>5.873730768</v>
      </c>
      <c r="G149" s="4">
        <v>0.2004120542</v>
      </c>
      <c r="H149" s="4">
        <v>0.0</v>
      </c>
      <c r="I149" s="4">
        <v>92.082745</v>
      </c>
      <c r="J149" s="4">
        <v>7.917255</v>
      </c>
      <c r="K149" s="4">
        <v>0.0</v>
      </c>
      <c r="L149" s="4">
        <v>0.0</v>
      </c>
      <c r="M149" s="4">
        <v>95.40516436</v>
      </c>
      <c r="N149" s="4">
        <v>4.233570117</v>
      </c>
      <c r="O149" s="4">
        <v>0.361265525</v>
      </c>
      <c r="P149" s="4">
        <v>0.0</v>
      </c>
      <c r="Q149" s="5">
        <f t="shared" si="1"/>
        <v>16</v>
      </c>
    </row>
    <row r="150">
      <c r="A150" s="4" t="s">
        <v>171</v>
      </c>
      <c r="B150" s="4" t="s">
        <v>31</v>
      </c>
      <c r="C150" s="4">
        <v>17643.06055</v>
      </c>
      <c r="D150" s="4">
        <v>64.16600037</v>
      </c>
      <c r="E150" s="4">
        <v>95.35976356</v>
      </c>
      <c r="F150" s="4">
        <v>0.003451463449</v>
      </c>
      <c r="G150" s="4">
        <v>2.604485389</v>
      </c>
      <c r="H150" s="4">
        <v>2.032299589</v>
      </c>
      <c r="I150" s="4">
        <v>87.05074495</v>
      </c>
      <c r="J150" s="4">
        <v>0.009631811022</v>
      </c>
      <c r="K150" s="4">
        <v>7.26819549</v>
      </c>
      <c r="L150" s="4">
        <v>5.671427747</v>
      </c>
      <c r="M150" s="4">
        <v>100.0</v>
      </c>
      <c r="N150" s="4">
        <v>0.0</v>
      </c>
      <c r="O150" s="4">
        <v>0.0</v>
      </c>
      <c r="P150" s="4">
        <v>0.0</v>
      </c>
      <c r="Q150" s="5">
        <f t="shared" si="1"/>
        <v>16</v>
      </c>
    </row>
    <row r="151">
      <c r="A151" s="4" t="s">
        <v>172</v>
      </c>
      <c r="B151" s="4" t="s">
        <v>31</v>
      </c>
      <c r="C151" s="4">
        <v>17915.56641</v>
      </c>
      <c r="D151" s="4">
        <v>51.83599854</v>
      </c>
      <c r="E151" s="4">
        <v>94.00642827</v>
      </c>
      <c r="F151" s="4">
        <v>1.034150511</v>
      </c>
      <c r="G151" s="4">
        <v>3.215911815</v>
      </c>
      <c r="H151" s="4">
        <v>1.743509404</v>
      </c>
      <c r="I151" s="4">
        <v>90.1193298</v>
      </c>
      <c r="J151" s="4">
        <v>1.849169999</v>
      </c>
      <c r="K151" s="4">
        <v>4.583438691</v>
      </c>
      <c r="L151" s="4">
        <v>3.448061508</v>
      </c>
      <c r="M151" s="4">
        <v>97.61816944</v>
      </c>
      <c r="N151" s="4">
        <v>0.2768660057</v>
      </c>
      <c r="O151" s="4">
        <v>1.94525887</v>
      </c>
      <c r="P151" s="4">
        <v>0.1597056849</v>
      </c>
      <c r="Q151" s="5">
        <f t="shared" si="1"/>
        <v>16</v>
      </c>
    </row>
    <row r="152">
      <c r="A152" s="4" t="s">
        <v>173</v>
      </c>
      <c r="B152" s="4" t="s">
        <v>89</v>
      </c>
      <c r="C152" s="4">
        <v>18383.95508</v>
      </c>
      <c r="D152" s="4">
        <v>44.6289978</v>
      </c>
      <c r="E152" s="4">
        <v>65.41238357</v>
      </c>
      <c r="F152" s="4">
        <v>6.15393902</v>
      </c>
      <c r="G152" s="4">
        <v>21.57684071</v>
      </c>
      <c r="H152" s="4">
        <v>6.856836706</v>
      </c>
      <c r="I152" s="4">
        <v>48.22728833</v>
      </c>
      <c r="J152" s="4">
        <v>8.331703613</v>
      </c>
      <c r="K152" s="4">
        <v>31.60865444</v>
      </c>
      <c r="L152" s="4">
        <v>11.83235362</v>
      </c>
      <c r="M152" s="4">
        <v>86.73385466</v>
      </c>
      <c r="N152" s="4">
        <v>3.451996194</v>
      </c>
      <c r="O152" s="4">
        <v>9.130414105</v>
      </c>
      <c r="P152" s="4">
        <v>0.6837350463</v>
      </c>
      <c r="Q152" s="5">
        <f t="shared" si="1"/>
        <v>16</v>
      </c>
    </row>
    <row r="153">
      <c r="A153" s="4" t="s">
        <v>174</v>
      </c>
      <c r="B153" s="4" t="s">
        <v>31</v>
      </c>
      <c r="C153" s="4">
        <v>18776.70703</v>
      </c>
      <c r="D153" s="4">
        <v>57.67100143</v>
      </c>
      <c r="E153" s="4">
        <v>95.43497032</v>
      </c>
      <c r="F153" s="4">
        <v>1.941425039</v>
      </c>
      <c r="G153" s="4">
        <v>2.545956934</v>
      </c>
      <c r="H153" s="4">
        <v>0.07764770471</v>
      </c>
      <c r="I153" s="4">
        <v>91.93925234</v>
      </c>
      <c r="J153" s="4">
        <v>1.862616064</v>
      </c>
      <c r="K153" s="4">
        <v>6.014693049</v>
      </c>
      <c r="L153" s="4">
        <v>0.1834385438</v>
      </c>
      <c r="M153" s="4">
        <v>98.00073133</v>
      </c>
      <c r="N153" s="4">
        <v>1.999268673</v>
      </c>
      <c r="O153" s="4">
        <v>0.0</v>
      </c>
      <c r="P153" s="4">
        <v>0.0</v>
      </c>
      <c r="Q153" s="5">
        <f t="shared" si="1"/>
        <v>16</v>
      </c>
    </row>
    <row r="154">
      <c r="A154" s="4" t="s">
        <v>175</v>
      </c>
      <c r="B154" s="4" t="s">
        <v>28</v>
      </c>
      <c r="C154" s="4">
        <v>19116.20898</v>
      </c>
      <c r="D154" s="4">
        <v>87.72699738</v>
      </c>
      <c r="E154" s="4">
        <v>99.99999872</v>
      </c>
      <c r="F154" s="4">
        <v>0.0</v>
      </c>
      <c r="G154" s="4">
        <v>1.277139333E-6</v>
      </c>
      <c r="H154" s="4">
        <v>0.0</v>
      </c>
      <c r="I154" s="4">
        <v>100.0</v>
      </c>
      <c r="J154" s="4">
        <v>0.0</v>
      </c>
      <c r="K154" s="4">
        <v>0.0</v>
      </c>
      <c r="L154" s="4">
        <v>0.0</v>
      </c>
      <c r="M154" s="4">
        <v>100.0</v>
      </c>
      <c r="N154" s="4">
        <v>0.0</v>
      </c>
      <c r="O154" s="4">
        <v>0.0</v>
      </c>
      <c r="P154" s="4">
        <v>0.0</v>
      </c>
      <c r="Q154" s="5">
        <f t="shared" si="1"/>
        <v>16</v>
      </c>
    </row>
    <row r="155">
      <c r="A155" s="4" t="s">
        <v>176</v>
      </c>
      <c r="B155" s="4" t="s">
        <v>89</v>
      </c>
      <c r="C155" s="4">
        <v>19129.95508</v>
      </c>
      <c r="D155" s="4">
        <v>17.42700005</v>
      </c>
      <c r="E155" s="4">
        <v>70.04772851</v>
      </c>
      <c r="F155" s="4">
        <v>21.95081497</v>
      </c>
      <c r="G155" s="4">
        <v>5.776304407</v>
      </c>
      <c r="H155" s="4">
        <v>2.22515211</v>
      </c>
      <c r="I155" s="4">
        <v>66.58504376</v>
      </c>
      <c r="J155" s="4">
        <v>24.41415803</v>
      </c>
      <c r="K155" s="4">
        <v>6.383874146</v>
      </c>
      <c r="L155" s="4">
        <v>2.616924066</v>
      </c>
      <c r="M155" s="4">
        <v>86.45469821</v>
      </c>
      <c r="N155" s="4">
        <v>10.27894825</v>
      </c>
      <c r="O155" s="4">
        <v>2.897503996</v>
      </c>
      <c r="P155" s="4">
        <v>0.3688495446</v>
      </c>
      <c r="Q155" s="5">
        <f t="shared" si="1"/>
        <v>16</v>
      </c>
    </row>
    <row r="156">
      <c r="A156" s="4" t="s">
        <v>177</v>
      </c>
      <c r="B156" s="4" t="s">
        <v>28</v>
      </c>
      <c r="C156" s="4">
        <v>19237.68164</v>
      </c>
      <c r="D156" s="4">
        <v>54.19400024</v>
      </c>
      <c r="E156" s="4">
        <v>100.0</v>
      </c>
      <c r="F156" s="4">
        <v>0.0</v>
      </c>
      <c r="G156" s="4">
        <v>0.0</v>
      </c>
      <c r="H156" s="4">
        <v>0.0</v>
      </c>
      <c r="I156" s="4">
        <v>100.0</v>
      </c>
      <c r="J156" s="4">
        <v>0.0</v>
      </c>
      <c r="K156" s="4">
        <v>0.0</v>
      </c>
      <c r="L156" s="4">
        <v>0.0</v>
      </c>
      <c r="M156" s="4">
        <v>100.0</v>
      </c>
      <c r="N156" s="4">
        <v>0.0</v>
      </c>
      <c r="O156" s="4">
        <v>0.0</v>
      </c>
      <c r="P156" s="4">
        <v>0.0</v>
      </c>
      <c r="Q156" s="5">
        <f t="shared" si="1"/>
        <v>16</v>
      </c>
    </row>
    <row r="157">
      <c r="A157" s="4" t="s">
        <v>178</v>
      </c>
      <c r="B157" s="4" t="s">
        <v>89</v>
      </c>
      <c r="C157" s="4">
        <v>20250.83398</v>
      </c>
      <c r="D157" s="4">
        <v>43.90900421</v>
      </c>
      <c r="E157" s="4">
        <v>82.54729103</v>
      </c>
      <c r="F157" s="4">
        <v>3.854734527</v>
      </c>
      <c r="G157" s="4">
        <v>12.24697135</v>
      </c>
      <c r="H157" s="4">
        <v>1.35100309</v>
      </c>
      <c r="I157" s="4">
        <v>72.08089521</v>
      </c>
      <c r="J157" s="4">
        <v>3.78241223</v>
      </c>
      <c r="K157" s="4">
        <v>21.72810084</v>
      </c>
      <c r="L157" s="4">
        <v>2.408591717</v>
      </c>
      <c r="M157" s="4">
        <v>95.91745475</v>
      </c>
      <c r="N157" s="4">
        <v>3.947121723</v>
      </c>
      <c r="O157" s="4">
        <v>0.1354235314</v>
      </c>
      <c r="P157" s="4">
        <v>0.0</v>
      </c>
      <c r="Q157" s="5">
        <f t="shared" si="1"/>
        <v>16</v>
      </c>
    </row>
    <row r="158">
      <c r="A158" s="4" t="s">
        <v>179</v>
      </c>
      <c r="B158" s="4" t="s">
        <v>89</v>
      </c>
      <c r="C158" s="4">
        <v>20903.27734</v>
      </c>
      <c r="D158" s="4">
        <v>30.60700035</v>
      </c>
      <c r="E158" s="4">
        <v>47.21485446</v>
      </c>
      <c r="F158" s="4">
        <v>31.2730034</v>
      </c>
      <c r="G158" s="4">
        <v>21.15863263</v>
      </c>
      <c r="H158" s="4">
        <v>0.3535095024</v>
      </c>
      <c r="I158" s="4">
        <v>32.7182589</v>
      </c>
      <c r="J158" s="4">
        <v>38.62690254</v>
      </c>
      <c r="K158" s="4">
        <v>28.3404457</v>
      </c>
      <c r="L158" s="4">
        <v>0.3143928626</v>
      </c>
      <c r="M158" s="4">
        <v>80.08191854</v>
      </c>
      <c r="N158" s="4">
        <v>14.60004919</v>
      </c>
      <c r="O158" s="4">
        <v>4.875836487</v>
      </c>
      <c r="P158" s="4">
        <v>0.4421957805</v>
      </c>
      <c r="Q158" s="5">
        <f t="shared" si="1"/>
        <v>16</v>
      </c>
    </row>
    <row r="159">
      <c r="A159" s="4" t="s">
        <v>180</v>
      </c>
      <c r="B159" s="4" t="s">
        <v>51</v>
      </c>
      <c r="C159" s="4">
        <v>21413.25</v>
      </c>
      <c r="D159" s="4">
        <v>18.71299934</v>
      </c>
      <c r="E159" s="4">
        <v>92.22757937</v>
      </c>
      <c r="F159" s="4">
        <v>0.5954581495</v>
      </c>
      <c r="G159" s="4">
        <v>5.348927064</v>
      </c>
      <c r="H159" s="4">
        <v>1.82803542</v>
      </c>
      <c r="I159" s="4">
        <v>90.5374357</v>
      </c>
      <c r="J159" s="4">
        <v>0.7032099038</v>
      </c>
      <c r="K159" s="4">
        <v>6.510488612</v>
      </c>
      <c r="L159" s="4">
        <v>2.248865782</v>
      </c>
      <c r="M159" s="4">
        <v>99.56938019</v>
      </c>
      <c r="N159" s="4">
        <v>0.1273977901</v>
      </c>
      <c r="O159" s="4">
        <v>0.3032220202</v>
      </c>
      <c r="P159" s="4">
        <v>0.0</v>
      </c>
      <c r="Q159" s="5">
        <f t="shared" si="1"/>
        <v>16</v>
      </c>
    </row>
    <row r="160">
      <c r="A160" s="4" t="s">
        <v>181</v>
      </c>
      <c r="B160" s="4" t="s">
        <v>89</v>
      </c>
      <c r="C160" s="4">
        <v>24206.63672</v>
      </c>
      <c r="D160" s="4">
        <v>16.62599945</v>
      </c>
      <c r="E160" s="4">
        <v>46.91179747</v>
      </c>
      <c r="F160" s="4">
        <v>21.6538987</v>
      </c>
      <c r="G160" s="4">
        <v>27.02751244</v>
      </c>
      <c r="H160" s="4">
        <v>4.406791392</v>
      </c>
      <c r="I160" s="4">
        <v>39.15415932</v>
      </c>
      <c r="J160" s="4">
        <v>23.98774039</v>
      </c>
      <c r="K160" s="4">
        <v>31.99150648</v>
      </c>
      <c r="L160" s="4">
        <v>4.866593813</v>
      </c>
      <c r="M160" s="4">
        <v>85.81383976</v>
      </c>
      <c r="N160" s="4">
        <v>9.950440829</v>
      </c>
      <c r="O160" s="4">
        <v>2.13468778</v>
      </c>
      <c r="P160" s="4">
        <v>2.101031634</v>
      </c>
      <c r="Q160" s="5">
        <f t="shared" si="1"/>
        <v>16</v>
      </c>
    </row>
    <row r="161">
      <c r="A161" s="4" t="s">
        <v>182</v>
      </c>
      <c r="B161" s="4" t="s">
        <v>28</v>
      </c>
      <c r="C161" s="4">
        <v>25499.88086</v>
      </c>
      <c r="D161" s="4">
        <v>86.24099731</v>
      </c>
      <c r="E161" s="4">
        <v>99.96981182</v>
      </c>
      <c r="F161" s="4">
        <v>0.0</v>
      </c>
      <c r="G161" s="4">
        <v>0.03018817873</v>
      </c>
      <c r="H161" s="4">
        <v>0.0</v>
      </c>
      <c r="I161" s="4">
        <v>100.0</v>
      </c>
      <c r="J161" s="4">
        <v>0.0</v>
      </c>
      <c r="K161" s="4">
        <v>0.0</v>
      </c>
      <c r="L161" s="4">
        <v>0.0</v>
      </c>
      <c r="M161" s="4">
        <v>99.965</v>
      </c>
      <c r="N161" s="4">
        <v>0.0</v>
      </c>
      <c r="O161" s="4">
        <v>0.035</v>
      </c>
      <c r="P161" s="4">
        <v>0.0</v>
      </c>
      <c r="Q161" s="5">
        <f t="shared" si="1"/>
        <v>16</v>
      </c>
    </row>
    <row r="162">
      <c r="A162" s="4" t="s">
        <v>183</v>
      </c>
      <c r="B162" s="4" t="s">
        <v>89</v>
      </c>
      <c r="C162" s="4">
        <v>25778.81445</v>
      </c>
      <c r="D162" s="4">
        <v>62.38100052</v>
      </c>
      <c r="E162" s="4">
        <v>93.84384303</v>
      </c>
      <c r="F162" s="4">
        <v>0.6831311872</v>
      </c>
      <c r="G162" s="4">
        <v>5.20969278</v>
      </c>
      <c r="H162" s="4">
        <v>0.2633330058</v>
      </c>
      <c r="I162" s="4">
        <v>88.75362488</v>
      </c>
      <c r="J162" s="4">
        <v>0.3564402606</v>
      </c>
      <c r="K162" s="4">
        <v>10.18993486</v>
      </c>
      <c r="L162" s="4">
        <v>0.7</v>
      </c>
      <c r="M162" s="4">
        <v>96.91351044</v>
      </c>
      <c r="N162" s="4">
        <v>0.8801428799</v>
      </c>
      <c r="O162" s="4">
        <v>2.206346677</v>
      </c>
      <c r="P162" s="4">
        <v>0.0</v>
      </c>
      <c r="Q162" s="5">
        <f t="shared" si="1"/>
        <v>16</v>
      </c>
    </row>
    <row r="163">
      <c r="A163" s="4" t="s">
        <v>184</v>
      </c>
      <c r="B163" s="4" t="s">
        <v>51</v>
      </c>
      <c r="C163" s="4">
        <v>26378.27539</v>
      </c>
      <c r="D163" s="4">
        <v>51.70599747</v>
      </c>
      <c r="E163" s="4">
        <v>70.90907039</v>
      </c>
      <c r="F163" s="4">
        <v>8.935421702</v>
      </c>
      <c r="G163" s="4">
        <v>14.19244161</v>
      </c>
      <c r="H163" s="4">
        <v>5.963066293</v>
      </c>
      <c r="I163" s="4">
        <v>55.72244686</v>
      </c>
      <c r="J163" s="4">
        <v>13.34316829</v>
      </c>
      <c r="K163" s="4">
        <v>23.17527956</v>
      </c>
      <c r="L163" s="4">
        <v>7.759105289</v>
      </c>
      <c r="M163" s="4">
        <v>85.09355329</v>
      </c>
      <c r="N163" s="4">
        <v>4.818535156</v>
      </c>
      <c r="O163" s="4">
        <v>5.80236656</v>
      </c>
      <c r="P163" s="4">
        <v>4.285544994</v>
      </c>
      <c r="Q163" s="5">
        <f t="shared" si="1"/>
        <v>16</v>
      </c>
    </row>
    <row r="164">
      <c r="A164" s="4" t="s">
        <v>185</v>
      </c>
      <c r="B164" s="4" t="s">
        <v>51</v>
      </c>
      <c r="C164" s="4">
        <v>26545.86328</v>
      </c>
      <c r="D164" s="4">
        <v>57.56000519</v>
      </c>
      <c r="E164" s="4">
        <v>65.72041818</v>
      </c>
      <c r="F164" s="4">
        <v>12.87474863</v>
      </c>
      <c r="G164" s="4">
        <v>15.00100626</v>
      </c>
      <c r="H164" s="4">
        <v>6.403826927</v>
      </c>
      <c r="I164" s="4">
        <v>43.52758112</v>
      </c>
      <c r="J164" s="4">
        <v>12.67259943</v>
      </c>
      <c r="K164" s="4">
        <v>30.12380645</v>
      </c>
      <c r="L164" s="4">
        <v>13.676013</v>
      </c>
      <c r="M164" s="4">
        <v>82.08358486</v>
      </c>
      <c r="N164" s="4">
        <v>13.02379677</v>
      </c>
      <c r="O164" s="4">
        <v>3.850701351</v>
      </c>
      <c r="P164" s="4">
        <v>1.041917019</v>
      </c>
      <c r="Q164" s="5">
        <f t="shared" si="1"/>
        <v>16</v>
      </c>
    </row>
    <row r="165">
      <c r="A165" s="4" t="s">
        <v>186</v>
      </c>
      <c r="B165" s="4" t="s">
        <v>89</v>
      </c>
      <c r="C165" s="4">
        <v>27691.01953</v>
      </c>
      <c r="D165" s="4">
        <v>38.5340004</v>
      </c>
      <c r="E165" s="4">
        <v>53.38588491</v>
      </c>
      <c r="F165" s="4">
        <v>2.71797298</v>
      </c>
      <c r="G165" s="4">
        <v>32.31145967</v>
      </c>
      <c r="H165" s="4">
        <v>11.58468244</v>
      </c>
      <c r="I165" s="4">
        <v>36.40642028</v>
      </c>
      <c r="J165" s="4">
        <v>1.601776163</v>
      </c>
      <c r="K165" s="4">
        <v>43.95389345</v>
      </c>
      <c r="L165" s="4">
        <v>18.03791011</v>
      </c>
      <c r="M165" s="4">
        <v>80.47000694</v>
      </c>
      <c r="N165" s="4">
        <v>4.498430298</v>
      </c>
      <c r="O165" s="4">
        <v>13.74049434</v>
      </c>
      <c r="P165" s="4">
        <v>1.291068417</v>
      </c>
      <c r="Q165" s="5">
        <f t="shared" si="1"/>
        <v>16</v>
      </c>
    </row>
    <row r="166">
      <c r="A166" s="4" t="s">
        <v>187</v>
      </c>
      <c r="B166" s="4" t="s">
        <v>20</v>
      </c>
      <c r="C166" s="4">
        <v>28435.94336</v>
      </c>
      <c r="D166" s="4">
        <v>88.27899933</v>
      </c>
      <c r="E166" s="4">
        <v>93.68580071</v>
      </c>
      <c r="F166" s="4">
        <v>0.4707829181</v>
      </c>
      <c r="G166" s="4">
        <v>5.843416373</v>
      </c>
      <c r="H166" s="4" t="s">
        <v>20</v>
      </c>
      <c r="I166" s="4" t="s">
        <v>20</v>
      </c>
      <c r="J166" s="4" t="s">
        <v>20</v>
      </c>
      <c r="K166" s="4" t="s">
        <v>20</v>
      </c>
      <c r="L166" s="4" t="s">
        <v>20</v>
      </c>
      <c r="M166" s="4" t="s">
        <v>20</v>
      </c>
      <c r="N166" s="4" t="s">
        <v>20</v>
      </c>
      <c r="O166" s="4" t="s">
        <v>20</v>
      </c>
      <c r="P166" s="4" t="s">
        <v>20</v>
      </c>
      <c r="Q166" s="5">
        <f t="shared" si="1"/>
        <v>16</v>
      </c>
    </row>
    <row r="167">
      <c r="A167" s="4" t="s">
        <v>188</v>
      </c>
      <c r="B167" s="4" t="s">
        <v>51</v>
      </c>
      <c r="C167" s="4">
        <v>29136.80859</v>
      </c>
      <c r="D167" s="4">
        <v>20.57600021</v>
      </c>
      <c r="E167" s="4">
        <v>90.07454179</v>
      </c>
      <c r="F167" s="4">
        <v>3.979825725</v>
      </c>
      <c r="G167" s="4">
        <v>4.699081176</v>
      </c>
      <c r="H167" s="4">
        <v>1.246551314</v>
      </c>
      <c r="I167" s="4">
        <v>90.20327165</v>
      </c>
      <c r="J167" s="4">
        <v>4.207348246</v>
      </c>
      <c r="K167" s="4">
        <v>4.269023951</v>
      </c>
      <c r="L167" s="4">
        <v>1.320356149</v>
      </c>
      <c r="M167" s="4">
        <v>89.57763316</v>
      </c>
      <c r="N167" s="4">
        <v>3.101581411</v>
      </c>
      <c r="O167" s="4">
        <v>6.359123168</v>
      </c>
      <c r="P167" s="4">
        <v>0.9616622585</v>
      </c>
      <c r="Q167" s="5">
        <f t="shared" si="1"/>
        <v>16</v>
      </c>
    </row>
    <row r="168">
      <c r="A168" s="4" t="s">
        <v>189</v>
      </c>
      <c r="B168" s="4" t="s">
        <v>89</v>
      </c>
      <c r="C168" s="4">
        <v>29825.96875</v>
      </c>
      <c r="D168" s="4">
        <v>37.90799713</v>
      </c>
      <c r="E168" s="4">
        <v>60.66356984</v>
      </c>
      <c r="F168" s="4">
        <v>28.9627418</v>
      </c>
      <c r="G168" s="4">
        <v>7.77785276</v>
      </c>
      <c r="H168" s="4">
        <v>2.595835594</v>
      </c>
      <c r="I168" s="4">
        <v>50.68133437</v>
      </c>
      <c r="J168" s="4">
        <v>33.53021373</v>
      </c>
      <c r="K168" s="4">
        <v>11.60782393</v>
      </c>
      <c r="L168" s="4">
        <v>4.180627978</v>
      </c>
      <c r="M168" s="4">
        <v>77.01412934</v>
      </c>
      <c r="N168" s="4">
        <v>21.48137937</v>
      </c>
      <c r="O168" s="4">
        <v>1.504491286</v>
      </c>
      <c r="P168" s="4">
        <v>0.0</v>
      </c>
      <c r="Q168" s="5">
        <f t="shared" si="1"/>
        <v>16</v>
      </c>
    </row>
    <row r="169">
      <c r="A169" s="4" t="s">
        <v>190</v>
      </c>
      <c r="B169" s="4" t="s">
        <v>51</v>
      </c>
      <c r="C169" s="4">
        <v>31072.94531</v>
      </c>
      <c r="D169" s="4">
        <v>57.34899902</v>
      </c>
      <c r="E169" s="4">
        <v>85.79099665</v>
      </c>
      <c r="F169" s="4">
        <v>6.586062113</v>
      </c>
      <c r="G169" s="4">
        <v>2.812216176</v>
      </c>
      <c r="H169" s="4">
        <v>4.810725058</v>
      </c>
      <c r="I169" s="4">
        <v>71.89275005</v>
      </c>
      <c r="J169" s="4">
        <v>11.93454827</v>
      </c>
      <c r="K169" s="4">
        <v>4.999356483</v>
      </c>
      <c r="L169" s="4">
        <v>11.17334519</v>
      </c>
      <c r="M169" s="4">
        <v>96.12725952</v>
      </c>
      <c r="N169" s="4">
        <v>2.608342455</v>
      </c>
      <c r="O169" s="4">
        <v>1.185613803</v>
      </c>
      <c r="P169" s="4">
        <v>0.07878421819</v>
      </c>
      <c r="Q169" s="5">
        <f t="shared" si="1"/>
        <v>16</v>
      </c>
    </row>
    <row r="170">
      <c r="A170" s="4" t="s">
        <v>191</v>
      </c>
      <c r="B170" s="4" t="s">
        <v>89</v>
      </c>
      <c r="C170" s="4">
        <v>31255.43555</v>
      </c>
      <c r="D170" s="4">
        <v>37.0739975</v>
      </c>
      <c r="E170" s="4">
        <v>63.36942563</v>
      </c>
      <c r="F170" s="4">
        <v>9.975784507</v>
      </c>
      <c r="G170" s="4">
        <v>16.72614511</v>
      </c>
      <c r="H170" s="4">
        <v>9.928644759</v>
      </c>
      <c r="I170" s="4">
        <v>48.8666865</v>
      </c>
      <c r="J170" s="4">
        <v>12.64088359</v>
      </c>
      <c r="K170" s="4">
        <v>23.6862564</v>
      </c>
      <c r="L170" s="4">
        <v>14.80617352</v>
      </c>
      <c r="M170" s="4">
        <v>87.98504792</v>
      </c>
      <c r="N170" s="4">
        <v>5.452291027</v>
      </c>
      <c r="O170" s="4">
        <v>4.912684644</v>
      </c>
      <c r="P170" s="4">
        <v>1.649976404</v>
      </c>
      <c r="Q170" s="5">
        <f t="shared" si="1"/>
        <v>16</v>
      </c>
    </row>
    <row r="171">
      <c r="A171" s="4" t="s">
        <v>192</v>
      </c>
      <c r="B171" s="4" t="s">
        <v>31</v>
      </c>
      <c r="C171" s="4">
        <v>32365.99805</v>
      </c>
      <c r="D171" s="4">
        <v>77.15999603</v>
      </c>
      <c r="E171" s="4">
        <v>97.09990707</v>
      </c>
      <c r="F171" s="4">
        <v>0.3545396865</v>
      </c>
      <c r="G171" s="4">
        <v>2.545553241</v>
      </c>
      <c r="H171" s="4" t="s">
        <v>20</v>
      </c>
      <c r="I171" s="4">
        <v>90.19744812</v>
      </c>
      <c r="J171" s="4">
        <v>0.5444513971</v>
      </c>
      <c r="K171" s="4">
        <v>9.258100478</v>
      </c>
      <c r="L171" s="4" t="s">
        <v>20</v>
      </c>
      <c r="M171" s="4">
        <v>99.14309591</v>
      </c>
      <c r="N171" s="4">
        <v>0.2983242605</v>
      </c>
      <c r="O171" s="4">
        <v>0.4685798319</v>
      </c>
      <c r="P171" s="4">
        <v>0.09</v>
      </c>
      <c r="Q171" s="5">
        <f t="shared" si="1"/>
        <v>16</v>
      </c>
    </row>
    <row r="172">
      <c r="A172" s="4" t="s">
        <v>193</v>
      </c>
      <c r="B172" s="4" t="s">
        <v>51</v>
      </c>
      <c r="C172" s="4">
        <v>32866.26953</v>
      </c>
      <c r="D172" s="4">
        <v>66.82499695</v>
      </c>
      <c r="E172" s="4">
        <v>57.16773762</v>
      </c>
      <c r="F172" s="4">
        <v>9.287349919</v>
      </c>
      <c r="G172" s="4">
        <v>19.45082534</v>
      </c>
      <c r="H172" s="4">
        <v>14.09408712</v>
      </c>
      <c r="I172" s="4">
        <v>27.80822661</v>
      </c>
      <c r="J172" s="4">
        <v>8.740488389</v>
      </c>
      <c r="K172" s="4">
        <v>22.93315258</v>
      </c>
      <c r="L172" s="4">
        <v>40.51813242</v>
      </c>
      <c r="M172" s="4">
        <v>71.74314862</v>
      </c>
      <c r="N172" s="4">
        <v>9.558837489</v>
      </c>
      <c r="O172" s="4">
        <v>17.72203473</v>
      </c>
      <c r="P172" s="4">
        <v>0.9759791629</v>
      </c>
      <c r="Q172" s="5">
        <f t="shared" si="1"/>
        <v>16</v>
      </c>
    </row>
    <row r="173">
      <c r="A173" s="4" t="s">
        <v>194</v>
      </c>
      <c r="B173" s="4" t="s">
        <v>31</v>
      </c>
      <c r="C173" s="4">
        <v>32971.84766</v>
      </c>
      <c r="D173" s="4">
        <v>78.2970047</v>
      </c>
      <c r="E173" s="4">
        <v>93.13936621</v>
      </c>
      <c r="F173" s="4">
        <v>0.8495593511</v>
      </c>
      <c r="G173" s="4">
        <v>4.150468349</v>
      </c>
      <c r="H173" s="4">
        <v>1.860606087</v>
      </c>
      <c r="I173" s="4">
        <v>80.79943849</v>
      </c>
      <c r="J173" s="4">
        <v>1.596943771</v>
      </c>
      <c r="K173" s="4">
        <v>9.612691163</v>
      </c>
      <c r="L173" s="4">
        <v>7.990926578</v>
      </c>
      <c r="M173" s="4">
        <v>96.55984408</v>
      </c>
      <c r="N173" s="4">
        <v>0.6423932356</v>
      </c>
      <c r="O173" s="4">
        <v>2.636408693</v>
      </c>
      <c r="P173" s="4">
        <v>0.1613539953</v>
      </c>
      <c r="Q173" s="5">
        <f t="shared" si="1"/>
        <v>16</v>
      </c>
    </row>
    <row r="174">
      <c r="A174" s="4" t="s">
        <v>195</v>
      </c>
      <c r="B174" s="4" t="s">
        <v>51</v>
      </c>
      <c r="C174" s="4">
        <v>33469.19922</v>
      </c>
      <c r="D174" s="4">
        <v>50.41599655</v>
      </c>
      <c r="E174" s="4">
        <v>97.82878485</v>
      </c>
      <c r="F174" s="4">
        <v>0.0</v>
      </c>
      <c r="G174" s="4">
        <v>0.22384422</v>
      </c>
      <c r="H174" s="4">
        <v>1.947370925</v>
      </c>
      <c r="I174" s="4">
        <v>96.07258236</v>
      </c>
      <c r="J174" s="4">
        <v>0.0</v>
      </c>
      <c r="K174" s="4">
        <v>0.0</v>
      </c>
      <c r="L174" s="4">
        <v>3.927417637</v>
      </c>
      <c r="M174" s="4">
        <v>99.55600556</v>
      </c>
      <c r="N174" s="4">
        <v>0.0</v>
      </c>
      <c r="O174" s="4">
        <v>0.4439944434</v>
      </c>
      <c r="P174" s="4">
        <v>0.0</v>
      </c>
      <c r="Q174" s="5">
        <f t="shared" si="1"/>
        <v>16</v>
      </c>
    </row>
    <row r="175">
      <c r="A175" s="4" t="s">
        <v>196</v>
      </c>
      <c r="B175" s="4" t="s">
        <v>28</v>
      </c>
      <c r="C175" s="4">
        <v>34813.86719</v>
      </c>
      <c r="D175" s="4">
        <v>84.28700256</v>
      </c>
      <c r="E175" s="4">
        <v>100.0</v>
      </c>
      <c r="F175" s="4">
        <v>0.0</v>
      </c>
      <c r="G175" s="4">
        <v>0.0</v>
      </c>
      <c r="H175" s="4">
        <v>0.0</v>
      </c>
      <c r="I175" s="4" t="s">
        <v>20</v>
      </c>
      <c r="J175" s="4" t="s">
        <v>20</v>
      </c>
      <c r="K175" s="4" t="s">
        <v>20</v>
      </c>
      <c r="L175" s="4" t="s">
        <v>20</v>
      </c>
      <c r="M175" s="4" t="s">
        <v>20</v>
      </c>
      <c r="N175" s="4" t="s">
        <v>20</v>
      </c>
      <c r="O175" s="4" t="s">
        <v>20</v>
      </c>
      <c r="P175" s="4" t="s">
        <v>20</v>
      </c>
      <c r="Q175" s="5">
        <f t="shared" si="1"/>
        <v>16</v>
      </c>
    </row>
    <row r="176">
      <c r="A176" s="4" t="s">
        <v>197</v>
      </c>
      <c r="B176" s="4" t="s">
        <v>51</v>
      </c>
      <c r="C176" s="4">
        <v>36910.55859</v>
      </c>
      <c r="D176" s="4">
        <v>63.53199768</v>
      </c>
      <c r="E176" s="4">
        <v>90.40234468</v>
      </c>
      <c r="F176" s="4">
        <v>5.263549601</v>
      </c>
      <c r="G176" s="4">
        <v>2.8776725</v>
      </c>
      <c r="H176" s="4">
        <v>1.456433219</v>
      </c>
      <c r="I176" s="4">
        <v>77.34612896</v>
      </c>
      <c r="J176" s="4">
        <v>12.03707816</v>
      </c>
      <c r="K176" s="4">
        <v>6.623063373</v>
      </c>
      <c r="L176" s="4">
        <v>3.993729502</v>
      </c>
      <c r="M176" s="4">
        <v>97.89674601</v>
      </c>
      <c r="N176" s="4">
        <v>1.375477117</v>
      </c>
      <c r="O176" s="4">
        <v>0.7277768759</v>
      </c>
      <c r="P176" s="4">
        <v>0.0</v>
      </c>
      <c r="Q176" s="5">
        <f t="shared" si="1"/>
        <v>16</v>
      </c>
    </row>
    <row r="177">
      <c r="A177" s="4" t="s">
        <v>198</v>
      </c>
      <c r="B177" s="4" t="s">
        <v>28</v>
      </c>
      <c r="C177" s="4">
        <v>37742.15625</v>
      </c>
      <c r="D177" s="4">
        <v>81.56200409</v>
      </c>
      <c r="E177" s="4">
        <v>99.22181066</v>
      </c>
      <c r="F177" s="4">
        <v>0.0</v>
      </c>
      <c r="G177" s="4">
        <v>0.7781893369</v>
      </c>
      <c r="H177" s="4">
        <v>0.0</v>
      </c>
      <c r="I177" s="4">
        <v>99.0604959</v>
      </c>
      <c r="J177" s="4">
        <v>0.0</v>
      </c>
      <c r="K177" s="4">
        <v>0.9395041006</v>
      </c>
      <c r="L177" s="4">
        <v>0.0</v>
      </c>
      <c r="M177" s="4">
        <v>99.25827766</v>
      </c>
      <c r="N177" s="4">
        <v>0.0</v>
      </c>
      <c r="O177" s="4">
        <v>0.7417223371</v>
      </c>
      <c r="P177" s="4">
        <v>0.0</v>
      </c>
      <c r="Q177" s="5">
        <f t="shared" si="1"/>
        <v>16</v>
      </c>
    </row>
    <row r="178">
      <c r="A178" s="4" t="s">
        <v>199</v>
      </c>
      <c r="B178" s="4" t="s">
        <v>28</v>
      </c>
      <c r="C178" s="4">
        <v>37846.60547</v>
      </c>
      <c r="D178" s="4">
        <v>60.04300308</v>
      </c>
      <c r="E178" s="4">
        <v>99.96659155</v>
      </c>
      <c r="F178" s="4">
        <v>0.0</v>
      </c>
      <c r="G178" s="4">
        <v>0.03340844529</v>
      </c>
      <c r="H178" s="4">
        <v>0.0</v>
      </c>
      <c r="I178" s="4">
        <v>100.0</v>
      </c>
      <c r="J178" s="4">
        <v>0.0</v>
      </c>
      <c r="K178" s="4">
        <v>0.0</v>
      </c>
      <c r="L178" s="4">
        <v>0.0</v>
      </c>
      <c r="M178" s="4">
        <v>99.94435484</v>
      </c>
      <c r="N178" s="4">
        <v>0.0</v>
      </c>
      <c r="O178" s="4">
        <v>0.05564516129</v>
      </c>
      <c r="P178" s="4">
        <v>0.0</v>
      </c>
      <c r="Q178" s="5">
        <f t="shared" si="1"/>
        <v>16</v>
      </c>
    </row>
    <row r="179">
      <c r="A179" s="4" t="s">
        <v>200</v>
      </c>
      <c r="B179" s="4" t="s">
        <v>89</v>
      </c>
      <c r="C179" s="4">
        <v>38928.33984</v>
      </c>
      <c r="D179" s="4">
        <v>26.02599907</v>
      </c>
      <c r="E179" s="4">
        <v>75.09141325</v>
      </c>
      <c r="F179" s="4">
        <v>1.447541688</v>
      </c>
      <c r="G179" s="4">
        <v>14.56026288</v>
      </c>
      <c r="H179" s="4">
        <v>8.900782174</v>
      </c>
      <c r="I179" s="4">
        <v>66.32791521</v>
      </c>
      <c r="J179" s="4">
        <v>1.956824851</v>
      </c>
      <c r="K179" s="4">
        <v>19.68294895</v>
      </c>
      <c r="L179" s="4">
        <v>12.03231098</v>
      </c>
      <c r="M179" s="4">
        <v>100.0</v>
      </c>
      <c r="N179" s="4">
        <v>0.0</v>
      </c>
      <c r="O179" s="4">
        <v>0.0</v>
      </c>
      <c r="P179" s="4">
        <v>0.0</v>
      </c>
      <c r="Q179" s="5">
        <f t="shared" si="1"/>
        <v>16</v>
      </c>
    </row>
    <row r="180">
      <c r="A180" s="4" t="s">
        <v>201</v>
      </c>
      <c r="B180" s="4" t="s">
        <v>31</v>
      </c>
      <c r="C180" s="4">
        <v>40222.50391</v>
      </c>
      <c r="D180" s="4">
        <v>70.89299774</v>
      </c>
      <c r="E180" s="4">
        <v>98.35990325</v>
      </c>
      <c r="F180" s="4">
        <v>0.8921603495</v>
      </c>
      <c r="G180" s="4">
        <v>2.427900808E-6</v>
      </c>
      <c r="H180" s="4">
        <v>0.7479339713</v>
      </c>
      <c r="I180" s="4">
        <v>94.83114678</v>
      </c>
      <c r="J180" s="4">
        <v>2.599251339</v>
      </c>
      <c r="K180" s="4">
        <v>0.0</v>
      </c>
      <c r="L180" s="4">
        <v>2.569601877</v>
      </c>
      <c r="M180" s="4">
        <v>99.80873103</v>
      </c>
      <c r="N180" s="4">
        <v>0.19126897</v>
      </c>
      <c r="O180" s="4">
        <v>0.0</v>
      </c>
      <c r="P180" s="4">
        <v>0.0</v>
      </c>
      <c r="Q180" s="5">
        <f t="shared" si="1"/>
        <v>16</v>
      </c>
    </row>
    <row r="181">
      <c r="A181" s="4" t="s">
        <v>202</v>
      </c>
      <c r="B181" s="4" t="s">
        <v>51</v>
      </c>
      <c r="C181" s="4">
        <v>43733.75781</v>
      </c>
      <c r="D181" s="4">
        <v>69.60800171</v>
      </c>
      <c r="E181" s="4">
        <v>93.92828195</v>
      </c>
      <c r="F181" s="4">
        <v>5.671978717</v>
      </c>
      <c r="G181" s="4">
        <v>0.07590450129</v>
      </c>
      <c r="H181" s="4">
        <v>0.323834836</v>
      </c>
      <c r="I181" s="4">
        <v>100.0</v>
      </c>
      <c r="J181" s="4">
        <v>0.0</v>
      </c>
      <c r="K181" s="4">
        <v>0.0</v>
      </c>
      <c r="L181" s="4">
        <v>0.0</v>
      </c>
      <c r="M181" s="4">
        <v>91.27727011</v>
      </c>
      <c r="N181" s="4">
        <v>8.14845779</v>
      </c>
      <c r="O181" s="4">
        <v>0.1090456533</v>
      </c>
      <c r="P181" s="4">
        <v>0.4652264446</v>
      </c>
      <c r="Q181" s="5">
        <f t="shared" si="1"/>
        <v>16</v>
      </c>
    </row>
    <row r="182">
      <c r="A182" s="4" t="s">
        <v>203</v>
      </c>
      <c r="B182" s="4" t="s">
        <v>89</v>
      </c>
      <c r="C182" s="4">
        <v>43849.26953</v>
      </c>
      <c r="D182" s="4">
        <v>35.25299835</v>
      </c>
      <c r="E182" s="4">
        <v>60.4486756</v>
      </c>
      <c r="F182" s="4">
        <v>26.67001975</v>
      </c>
      <c r="G182" s="4">
        <v>3.650217875</v>
      </c>
      <c r="H182" s="4">
        <v>9.231086774</v>
      </c>
      <c r="I182" s="4">
        <v>53.19902707</v>
      </c>
      <c r="J182" s="4">
        <v>27.45764451</v>
      </c>
      <c r="K182" s="4">
        <v>5.637660008</v>
      </c>
      <c r="L182" s="4">
        <v>13.70566842</v>
      </c>
      <c r="M182" s="4">
        <v>73.76365956</v>
      </c>
      <c r="N182" s="4">
        <v>25.22343986</v>
      </c>
      <c r="O182" s="4">
        <v>0.0</v>
      </c>
      <c r="P182" s="4">
        <v>1.012900581</v>
      </c>
      <c r="Q182" s="5">
        <f t="shared" si="1"/>
        <v>16</v>
      </c>
    </row>
    <row r="183">
      <c r="A183" s="4" t="s">
        <v>204</v>
      </c>
      <c r="B183" s="4" t="s">
        <v>51</v>
      </c>
      <c r="C183" s="4">
        <v>43851.04297</v>
      </c>
      <c r="D183" s="4">
        <v>73.73300171</v>
      </c>
      <c r="E183" s="4">
        <v>94.43732996</v>
      </c>
      <c r="F183" s="4">
        <v>4.985880842</v>
      </c>
      <c r="G183" s="4">
        <v>0.5318366638</v>
      </c>
      <c r="H183" s="4">
        <v>0.04495253272</v>
      </c>
      <c r="I183" s="4">
        <v>90.03753791</v>
      </c>
      <c r="J183" s="4">
        <v>8.79672214</v>
      </c>
      <c r="K183" s="4">
        <v>0.9946030281</v>
      </c>
      <c r="L183" s="4">
        <v>0.1711369258</v>
      </c>
      <c r="M183" s="4">
        <v>96.00473586</v>
      </c>
      <c r="N183" s="4">
        <v>3.628288591</v>
      </c>
      <c r="O183" s="4">
        <v>0.3669755478</v>
      </c>
      <c r="P183" s="4">
        <v>0.0</v>
      </c>
      <c r="Q183" s="5">
        <f t="shared" si="1"/>
        <v>16</v>
      </c>
    </row>
    <row r="184">
      <c r="A184" s="4" t="s">
        <v>205</v>
      </c>
      <c r="B184" s="4" t="s">
        <v>31</v>
      </c>
      <c r="C184" s="4">
        <v>45195.77734</v>
      </c>
      <c r="D184" s="4">
        <v>92.11100006</v>
      </c>
      <c r="E184" s="4" t="s">
        <v>20</v>
      </c>
      <c r="F184" s="4" t="s">
        <v>20</v>
      </c>
      <c r="G184" s="4" t="s">
        <v>20</v>
      </c>
      <c r="H184" s="4" t="s">
        <v>20</v>
      </c>
      <c r="I184" s="4" t="s">
        <v>20</v>
      </c>
      <c r="J184" s="4" t="s">
        <v>20</v>
      </c>
      <c r="K184" s="4" t="s">
        <v>20</v>
      </c>
      <c r="L184" s="4" t="s">
        <v>20</v>
      </c>
      <c r="M184" s="4">
        <v>99.79042065</v>
      </c>
      <c r="N184" s="4">
        <v>0.0</v>
      </c>
      <c r="O184" s="4">
        <v>0.2095793501</v>
      </c>
      <c r="P184" s="4">
        <v>0.0</v>
      </c>
      <c r="Q184" s="5">
        <f t="shared" si="1"/>
        <v>16</v>
      </c>
    </row>
    <row r="185">
      <c r="A185" s="4" t="s">
        <v>206</v>
      </c>
      <c r="B185" s="4" t="s">
        <v>89</v>
      </c>
      <c r="C185" s="4">
        <v>45741.0</v>
      </c>
      <c r="D185" s="4">
        <v>24.95400047</v>
      </c>
      <c r="E185" s="4">
        <v>55.85504921</v>
      </c>
      <c r="F185" s="4">
        <v>27.28286</v>
      </c>
      <c r="G185" s="4">
        <v>12.16590654</v>
      </c>
      <c r="H185" s="4">
        <v>4.696184252</v>
      </c>
      <c r="I185" s="4">
        <v>48.23118958</v>
      </c>
      <c r="J185" s="4">
        <v>31.78469426</v>
      </c>
      <c r="K185" s="4">
        <v>14.07616061</v>
      </c>
      <c r="L185" s="4">
        <v>5.907955546</v>
      </c>
      <c r="M185" s="4">
        <v>78.7828518</v>
      </c>
      <c r="N185" s="4">
        <v>13.74416783</v>
      </c>
      <c r="O185" s="4">
        <v>6.421044133</v>
      </c>
      <c r="P185" s="4">
        <v>1.051936238</v>
      </c>
      <c r="Q185" s="5">
        <f t="shared" si="1"/>
        <v>16</v>
      </c>
    </row>
    <row r="186">
      <c r="A186" s="4" t="s">
        <v>207</v>
      </c>
      <c r="B186" s="4" t="s">
        <v>28</v>
      </c>
      <c r="C186" s="4">
        <v>46754.78125</v>
      </c>
      <c r="D186" s="4">
        <v>80.80999756</v>
      </c>
      <c r="E186" s="4">
        <v>99.92561261</v>
      </c>
      <c r="F186" s="4">
        <v>0.0</v>
      </c>
      <c r="G186" s="4">
        <v>0.07438739142</v>
      </c>
      <c r="H186" s="4">
        <v>0.0</v>
      </c>
      <c r="I186" s="4">
        <v>100.0</v>
      </c>
      <c r="J186" s="4">
        <v>0.0</v>
      </c>
      <c r="K186" s="4">
        <v>0.0</v>
      </c>
      <c r="L186" s="4">
        <v>0.0</v>
      </c>
      <c r="M186" s="4">
        <v>99.90794521</v>
      </c>
      <c r="N186" s="4">
        <v>0.0</v>
      </c>
      <c r="O186" s="4">
        <v>0.09205479452</v>
      </c>
      <c r="P186" s="4">
        <v>0.0</v>
      </c>
      <c r="Q186" s="5">
        <f t="shared" si="1"/>
        <v>16</v>
      </c>
    </row>
    <row r="187">
      <c r="A187" s="4" t="s">
        <v>208</v>
      </c>
      <c r="B187" s="4" t="s">
        <v>31</v>
      </c>
      <c r="C187" s="4">
        <v>50882.88281</v>
      </c>
      <c r="D187" s="4">
        <v>81.42499542</v>
      </c>
      <c r="E187" s="4">
        <v>97.49165711</v>
      </c>
      <c r="F187" s="4">
        <v>0.1861521591</v>
      </c>
      <c r="G187" s="4">
        <v>0.9536162228</v>
      </c>
      <c r="H187" s="4">
        <v>1.368574512</v>
      </c>
      <c r="I187" s="4">
        <v>86.76707282</v>
      </c>
      <c r="J187" s="4">
        <v>0.7312282016</v>
      </c>
      <c r="K187" s="4">
        <v>5.13386897</v>
      </c>
      <c r="L187" s="4">
        <v>7.367830005</v>
      </c>
      <c r="M187" s="4">
        <v>99.9381928</v>
      </c>
      <c r="N187" s="4">
        <v>0.0618072</v>
      </c>
      <c r="O187" s="4">
        <v>0.0</v>
      </c>
      <c r="P187" s="4">
        <v>0.0</v>
      </c>
      <c r="Q187" s="5">
        <f t="shared" si="1"/>
        <v>16</v>
      </c>
    </row>
    <row r="188">
      <c r="A188" s="4" t="s">
        <v>209</v>
      </c>
      <c r="B188" s="4" t="s">
        <v>28</v>
      </c>
      <c r="C188" s="4">
        <v>51269.18359</v>
      </c>
      <c r="D188" s="4">
        <v>81.41400146</v>
      </c>
      <c r="E188" s="4">
        <v>99.93139665</v>
      </c>
      <c r="F188" s="4">
        <v>0.0</v>
      </c>
      <c r="G188" s="4">
        <v>0.06860335296</v>
      </c>
      <c r="H188" s="4">
        <v>0.0</v>
      </c>
      <c r="I188" s="4" t="s">
        <v>20</v>
      </c>
      <c r="J188" s="4" t="s">
        <v>20</v>
      </c>
      <c r="K188" s="4" t="s">
        <v>20</v>
      </c>
      <c r="L188" s="4" t="s">
        <v>20</v>
      </c>
      <c r="M188" s="4" t="s">
        <v>20</v>
      </c>
      <c r="N188" s="4" t="s">
        <v>20</v>
      </c>
      <c r="O188" s="4" t="s">
        <v>20</v>
      </c>
      <c r="P188" s="4" t="s">
        <v>20</v>
      </c>
      <c r="Q188" s="5">
        <f t="shared" si="1"/>
        <v>16</v>
      </c>
    </row>
    <row r="189">
      <c r="A189" s="4" t="s">
        <v>210</v>
      </c>
      <c r="B189" s="4" t="s">
        <v>51</v>
      </c>
      <c r="C189" s="4">
        <v>53771.30078</v>
      </c>
      <c r="D189" s="4">
        <v>27.99499893</v>
      </c>
      <c r="E189" s="4">
        <v>61.63289158</v>
      </c>
      <c r="F189" s="4">
        <v>9.54187005</v>
      </c>
      <c r="G189" s="4">
        <v>9.780087524</v>
      </c>
      <c r="H189" s="4">
        <v>19.04515084</v>
      </c>
      <c r="I189" s="4">
        <v>51.77997893</v>
      </c>
      <c r="J189" s="4">
        <v>11.56900419</v>
      </c>
      <c r="K189" s="4">
        <v>12.51911322</v>
      </c>
      <c r="L189" s="4">
        <v>24.13190366</v>
      </c>
      <c r="M189" s="4">
        <v>86.97523145</v>
      </c>
      <c r="N189" s="4">
        <v>4.327944725</v>
      </c>
      <c r="O189" s="4">
        <v>2.73514263</v>
      </c>
      <c r="P189" s="4">
        <v>5.961681193</v>
      </c>
      <c r="Q189" s="5">
        <f t="shared" si="1"/>
        <v>16</v>
      </c>
    </row>
    <row r="190">
      <c r="A190" s="4" t="s">
        <v>211</v>
      </c>
      <c r="B190" s="4" t="s">
        <v>51</v>
      </c>
      <c r="C190" s="4">
        <v>54409.79297</v>
      </c>
      <c r="D190" s="4">
        <v>31.14100075</v>
      </c>
      <c r="E190" s="4">
        <v>83.71819191</v>
      </c>
      <c r="F190" s="4">
        <v>1.595436949</v>
      </c>
      <c r="G190" s="4">
        <v>5.10942478</v>
      </c>
      <c r="H190" s="4">
        <v>9.576946362</v>
      </c>
      <c r="I190" s="4">
        <v>78.42256469</v>
      </c>
      <c r="J190" s="4">
        <v>2.316962142</v>
      </c>
      <c r="K190" s="4">
        <v>6.592393694</v>
      </c>
      <c r="L190" s="4">
        <v>12.66807947</v>
      </c>
      <c r="M190" s="4">
        <v>95.42788606</v>
      </c>
      <c r="N190" s="4">
        <v>0.0</v>
      </c>
      <c r="O190" s="4">
        <v>1.830283006</v>
      </c>
      <c r="P190" s="4">
        <v>2.741830931</v>
      </c>
      <c r="Q190" s="5">
        <f t="shared" si="1"/>
        <v>16</v>
      </c>
    </row>
    <row r="191">
      <c r="A191" s="4" t="s">
        <v>212</v>
      </c>
      <c r="B191" s="4" t="s">
        <v>31</v>
      </c>
      <c r="C191" s="4">
        <v>59308.69141</v>
      </c>
      <c r="D191" s="4">
        <v>67.35400391</v>
      </c>
      <c r="E191" s="4">
        <v>93.88505744</v>
      </c>
      <c r="F191" s="4">
        <v>2.772736186</v>
      </c>
      <c r="G191" s="4">
        <v>1.410816657</v>
      </c>
      <c r="H191" s="4">
        <v>1.931389712</v>
      </c>
      <c r="I191" s="4">
        <v>83.32948118</v>
      </c>
      <c r="J191" s="4">
        <v>6.977359359</v>
      </c>
      <c r="K191" s="4">
        <v>3.776999287</v>
      </c>
      <c r="L191" s="4">
        <v>5.916160173</v>
      </c>
      <c r="M191" s="4">
        <v>99.00126484</v>
      </c>
      <c r="N191" s="4">
        <v>0.734785403</v>
      </c>
      <c r="O191" s="4">
        <v>0.2639497547</v>
      </c>
      <c r="P191" s="4">
        <v>0.0</v>
      </c>
      <c r="Q191" s="5">
        <f t="shared" si="1"/>
        <v>16</v>
      </c>
    </row>
    <row r="192">
      <c r="A192" s="4" t="s">
        <v>213</v>
      </c>
      <c r="B192" s="4" t="s">
        <v>51</v>
      </c>
      <c r="C192" s="4">
        <v>59734.21484</v>
      </c>
      <c r="D192" s="4">
        <v>35.22700119</v>
      </c>
      <c r="E192" s="4">
        <v>60.71679759</v>
      </c>
      <c r="F192" s="4">
        <v>11.29007067</v>
      </c>
      <c r="G192" s="4">
        <v>14.51775136</v>
      </c>
      <c r="H192" s="4">
        <v>13.47538038</v>
      </c>
      <c r="I192" s="4">
        <v>45.44696534</v>
      </c>
      <c r="J192" s="4">
        <v>13.98368881</v>
      </c>
      <c r="K192" s="4">
        <v>21.21996133</v>
      </c>
      <c r="L192" s="4">
        <v>19.34938452</v>
      </c>
      <c r="M192" s="4">
        <v>88.7939249</v>
      </c>
      <c r="N192" s="4">
        <v>6.337231166</v>
      </c>
      <c r="O192" s="4">
        <v>2.194178786</v>
      </c>
      <c r="P192" s="4">
        <v>2.674665152</v>
      </c>
      <c r="Q192" s="5">
        <f t="shared" si="1"/>
        <v>16</v>
      </c>
    </row>
    <row r="193">
      <c r="A193" s="4" t="s">
        <v>214</v>
      </c>
      <c r="B193" s="4" t="s">
        <v>28</v>
      </c>
      <c r="C193" s="4">
        <v>60461.82813</v>
      </c>
      <c r="D193" s="4">
        <v>71.03899384</v>
      </c>
      <c r="E193" s="4">
        <v>99.91703407</v>
      </c>
      <c r="F193" s="4">
        <v>0.0</v>
      </c>
      <c r="G193" s="4">
        <v>0.08296592591</v>
      </c>
      <c r="H193" s="4">
        <v>0.0</v>
      </c>
      <c r="I193" s="4" t="s">
        <v>20</v>
      </c>
      <c r="J193" s="4" t="s">
        <v>20</v>
      </c>
      <c r="K193" s="4" t="s">
        <v>20</v>
      </c>
      <c r="L193" s="4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5">
        <f t="shared" si="1"/>
        <v>16</v>
      </c>
    </row>
    <row r="194">
      <c r="A194" s="4" t="s">
        <v>215</v>
      </c>
      <c r="B194" s="4" t="s">
        <v>28</v>
      </c>
      <c r="C194" s="4">
        <v>65273.51172</v>
      </c>
      <c r="D194" s="4">
        <v>80.97499847</v>
      </c>
      <c r="E194" s="4">
        <v>99.9999985</v>
      </c>
      <c r="F194" s="4">
        <v>0.0</v>
      </c>
      <c r="G194" s="4">
        <v>1.49610841E-6</v>
      </c>
      <c r="H194" s="4">
        <v>0.0</v>
      </c>
      <c r="I194" s="4">
        <v>100.0</v>
      </c>
      <c r="J194" s="4">
        <v>0.0</v>
      </c>
      <c r="K194" s="4">
        <v>0.0</v>
      </c>
      <c r="L194" s="4">
        <v>0.0</v>
      </c>
      <c r="M194" s="4">
        <v>100.0</v>
      </c>
      <c r="N194" s="4">
        <v>0.0</v>
      </c>
      <c r="O194" s="4">
        <v>0.0</v>
      </c>
      <c r="P194" s="4">
        <v>0.0</v>
      </c>
      <c r="Q194" s="5">
        <f t="shared" si="1"/>
        <v>16</v>
      </c>
    </row>
    <row r="195">
      <c r="A195" s="4" t="s">
        <v>216</v>
      </c>
      <c r="B195" s="4" t="s">
        <v>28</v>
      </c>
      <c r="C195" s="4">
        <v>67886.00781</v>
      </c>
      <c r="D195" s="4">
        <v>83.90299988</v>
      </c>
      <c r="E195" s="4">
        <v>99.99999856</v>
      </c>
      <c r="F195" s="4">
        <v>0.0</v>
      </c>
      <c r="G195" s="4">
        <v>1.43853282E-6</v>
      </c>
      <c r="H195" s="4">
        <v>0.0</v>
      </c>
      <c r="I195" s="4">
        <v>100.0</v>
      </c>
      <c r="J195" s="4">
        <v>0.0</v>
      </c>
      <c r="K195" s="4">
        <v>0.0</v>
      </c>
      <c r="L195" s="4">
        <v>0.0</v>
      </c>
      <c r="M195" s="4">
        <v>100.0</v>
      </c>
      <c r="N195" s="4">
        <v>0.0</v>
      </c>
      <c r="O195" s="4">
        <v>0.0</v>
      </c>
      <c r="P195" s="4">
        <v>0.0</v>
      </c>
      <c r="Q195" s="5">
        <f t="shared" si="1"/>
        <v>16</v>
      </c>
    </row>
    <row r="196">
      <c r="A196" s="4" t="s">
        <v>217</v>
      </c>
      <c r="B196" s="4" t="s">
        <v>31</v>
      </c>
      <c r="C196" s="4">
        <v>69799.97656</v>
      </c>
      <c r="D196" s="4">
        <v>51.43000031</v>
      </c>
      <c r="E196" s="4">
        <v>100.0</v>
      </c>
      <c r="F196" s="4">
        <v>0.0</v>
      </c>
      <c r="G196" s="4">
        <v>0.0</v>
      </c>
      <c r="H196" s="4">
        <v>0.0</v>
      </c>
      <c r="I196" s="4">
        <v>100.0</v>
      </c>
      <c r="J196" s="4">
        <v>0.0</v>
      </c>
      <c r="K196" s="4">
        <v>0.0</v>
      </c>
      <c r="L196" s="4">
        <v>0.0</v>
      </c>
      <c r="M196" s="4">
        <v>100.0</v>
      </c>
      <c r="N196" s="4">
        <v>0.0</v>
      </c>
      <c r="O196" s="4">
        <v>0.0</v>
      </c>
      <c r="P196" s="4">
        <v>0.0</v>
      </c>
      <c r="Q196" s="5">
        <f t="shared" si="1"/>
        <v>16</v>
      </c>
    </row>
    <row r="197">
      <c r="A197" s="4" t="s">
        <v>218</v>
      </c>
      <c r="B197" s="4" t="s">
        <v>28</v>
      </c>
      <c r="C197" s="4">
        <v>83783.94531</v>
      </c>
      <c r="D197" s="4">
        <v>77.45300293</v>
      </c>
      <c r="E197" s="4">
        <v>100.0000023</v>
      </c>
      <c r="F197" s="4">
        <v>0.0</v>
      </c>
      <c r="G197" s="4">
        <v>0.0</v>
      </c>
      <c r="H197" s="4">
        <v>0.0</v>
      </c>
      <c r="I197" s="4">
        <v>100.0</v>
      </c>
      <c r="J197" s="4">
        <v>0.0</v>
      </c>
      <c r="K197" s="4">
        <v>0.0</v>
      </c>
      <c r="L197" s="4">
        <v>0.0</v>
      </c>
      <c r="M197" s="4">
        <v>100.0</v>
      </c>
      <c r="N197" s="4">
        <v>0.0</v>
      </c>
      <c r="O197" s="4">
        <v>0.0</v>
      </c>
      <c r="P197" s="4">
        <v>0.0</v>
      </c>
      <c r="Q197" s="5">
        <f t="shared" si="1"/>
        <v>16</v>
      </c>
    </row>
    <row r="198">
      <c r="A198" s="4" t="s">
        <v>219</v>
      </c>
      <c r="B198" s="4" t="s">
        <v>51</v>
      </c>
      <c r="C198" s="4">
        <v>83992.95313</v>
      </c>
      <c r="D198" s="4">
        <v>75.87400055</v>
      </c>
      <c r="E198" s="4">
        <v>97.48263633</v>
      </c>
      <c r="F198" s="4">
        <v>1.938311229</v>
      </c>
      <c r="G198" s="4">
        <v>0.5137973631</v>
      </c>
      <c r="H198" s="4">
        <v>0.06525508185</v>
      </c>
      <c r="I198" s="4">
        <v>93.82873538</v>
      </c>
      <c r="J198" s="4">
        <v>4.297948765</v>
      </c>
      <c r="K198" s="4">
        <v>1.602839669</v>
      </c>
      <c r="L198" s="4">
        <v>0.2704761905</v>
      </c>
      <c r="M198" s="4">
        <v>98.64448672</v>
      </c>
      <c r="N198" s="4">
        <v>1.188006671</v>
      </c>
      <c r="O198" s="4">
        <v>0.1675066077</v>
      </c>
      <c r="P198" s="4">
        <v>0.0</v>
      </c>
      <c r="Q198" s="5">
        <f t="shared" si="1"/>
        <v>16</v>
      </c>
    </row>
    <row r="199">
      <c r="A199" s="4" t="s">
        <v>220</v>
      </c>
      <c r="B199" s="4" t="s">
        <v>31</v>
      </c>
      <c r="C199" s="4">
        <v>84339.07031</v>
      </c>
      <c r="D199" s="4">
        <v>76.10500336</v>
      </c>
      <c r="E199" s="4">
        <v>97.01426916</v>
      </c>
      <c r="F199" s="4">
        <v>2.023078075</v>
      </c>
      <c r="G199" s="4">
        <v>0.7376749545</v>
      </c>
      <c r="H199" s="4">
        <v>0.2249778093</v>
      </c>
      <c r="I199" s="4">
        <v>96.02516977</v>
      </c>
      <c r="J199" s="4">
        <v>2.684574639</v>
      </c>
      <c r="K199" s="4">
        <v>0.7882555911</v>
      </c>
      <c r="L199" s="4">
        <v>0.502</v>
      </c>
      <c r="M199" s="4">
        <v>97.32481783</v>
      </c>
      <c r="N199" s="4">
        <v>1.815385203</v>
      </c>
      <c r="O199" s="4">
        <v>0.7217969634</v>
      </c>
      <c r="P199" s="4">
        <v>0.138</v>
      </c>
      <c r="Q199" s="5">
        <f t="shared" si="1"/>
        <v>16</v>
      </c>
    </row>
    <row r="200">
      <c r="A200" s="4" t="s">
        <v>221</v>
      </c>
      <c r="B200" s="4" t="s">
        <v>51</v>
      </c>
      <c r="C200" s="4">
        <v>89561.40625</v>
      </c>
      <c r="D200" s="4">
        <v>45.63800049</v>
      </c>
      <c r="E200" s="4">
        <v>45.95212696</v>
      </c>
      <c r="F200" s="4">
        <v>13.44122447</v>
      </c>
      <c r="G200" s="4">
        <v>32.54231607</v>
      </c>
      <c r="H200" s="4">
        <v>8.064332495</v>
      </c>
      <c r="I200" s="4">
        <v>21.98279234</v>
      </c>
      <c r="J200" s="4">
        <v>12.68294146</v>
      </c>
      <c r="K200" s="4">
        <v>51.21598167</v>
      </c>
      <c r="L200" s="4">
        <v>14.11828453</v>
      </c>
      <c r="M200" s="4">
        <v>74.50335478</v>
      </c>
      <c r="N200" s="4">
        <v>14.34445818</v>
      </c>
      <c r="O200" s="4">
        <v>10.29905862</v>
      </c>
      <c r="P200" s="4">
        <v>0.8531284131</v>
      </c>
      <c r="Q200" s="5">
        <f t="shared" si="1"/>
        <v>16</v>
      </c>
    </row>
    <row r="201">
      <c r="A201" s="4" t="s">
        <v>222</v>
      </c>
      <c r="B201" s="4" t="s">
        <v>51</v>
      </c>
      <c r="C201" s="4">
        <v>97338.58594</v>
      </c>
      <c r="D201" s="4">
        <v>37.34000015</v>
      </c>
      <c r="E201" s="4">
        <v>96.88435687</v>
      </c>
      <c r="F201" s="4">
        <v>0.0</v>
      </c>
      <c r="G201" s="4">
        <v>3.115643126</v>
      </c>
      <c r="H201" s="4">
        <v>0.0</v>
      </c>
      <c r="I201" s="4">
        <v>95.51453844</v>
      </c>
      <c r="J201" s="4">
        <v>0.0</v>
      </c>
      <c r="K201" s="4">
        <v>4.48546156</v>
      </c>
      <c r="L201" s="4">
        <v>0.0</v>
      </c>
      <c r="M201" s="4">
        <v>99.18304001</v>
      </c>
      <c r="N201" s="4">
        <v>0.0</v>
      </c>
      <c r="O201" s="4">
        <v>0.816959987</v>
      </c>
      <c r="P201" s="4">
        <v>0.0</v>
      </c>
      <c r="Q201" s="5">
        <f t="shared" si="1"/>
        <v>16</v>
      </c>
    </row>
    <row r="202">
      <c r="A202" s="4" t="s">
        <v>223</v>
      </c>
      <c r="B202" s="4" t="s">
        <v>51</v>
      </c>
      <c r="C202" s="4">
        <v>102334.4063</v>
      </c>
      <c r="D202" s="4">
        <v>42.78300095</v>
      </c>
      <c r="E202" s="4">
        <v>99.44017596</v>
      </c>
      <c r="F202" s="4">
        <v>0.2376091086</v>
      </c>
      <c r="G202" s="4">
        <v>0.3222149265</v>
      </c>
      <c r="H202" s="4">
        <v>0.0</v>
      </c>
      <c r="I202" s="4">
        <v>99.33283515</v>
      </c>
      <c r="J202" s="4">
        <v>0.3359418224</v>
      </c>
      <c r="K202" s="4">
        <v>0.3312230319</v>
      </c>
      <c r="L202" s="4">
        <v>0.0</v>
      </c>
      <c r="M202" s="4">
        <v>99.5837311</v>
      </c>
      <c r="N202" s="4">
        <v>0.1061012067</v>
      </c>
      <c r="O202" s="4">
        <v>0.3101676943</v>
      </c>
      <c r="P202" s="4">
        <v>0.0</v>
      </c>
      <c r="Q202" s="5">
        <f t="shared" si="1"/>
        <v>16</v>
      </c>
    </row>
    <row r="203">
      <c r="A203" s="4" t="s">
        <v>224</v>
      </c>
      <c r="B203" s="4" t="s">
        <v>51</v>
      </c>
      <c r="C203" s="4">
        <v>109581.0859</v>
      </c>
      <c r="D203" s="4">
        <v>47.40799713</v>
      </c>
      <c r="E203" s="4">
        <v>94.10903456</v>
      </c>
      <c r="F203" s="4">
        <v>2.856486137</v>
      </c>
      <c r="G203" s="4">
        <v>3.034479307</v>
      </c>
      <c r="H203" s="4">
        <v>0.0</v>
      </c>
      <c r="I203" s="4">
        <v>91.06193322</v>
      </c>
      <c r="J203" s="4">
        <v>3.959520428</v>
      </c>
      <c r="K203" s="4">
        <v>4.978546347</v>
      </c>
      <c r="L203" s="4">
        <v>0.0</v>
      </c>
      <c r="M203" s="4">
        <v>97.4893325</v>
      </c>
      <c r="N203" s="4">
        <v>1.632836465</v>
      </c>
      <c r="O203" s="4">
        <v>0.877831036</v>
      </c>
      <c r="P203" s="4">
        <v>0.0</v>
      </c>
      <c r="Q203" s="5">
        <f t="shared" si="1"/>
        <v>16</v>
      </c>
    </row>
    <row r="204">
      <c r="A204" s="4" t="s">
        <v>225</v>
      </c>
      <c r="B204" s="4" t="s">
        <v>89</v>
      </c>
      <c r="C204" s="4">
        <v>114963.5859</v>
      </c>
      <c r="D204" s="4">
        <v>21.69499969</v>
      </c>
      <c r="E204" s="4">
        <v>49.61557274</v>
      </c>
      <c r="F204" s="4">
        <v>26.74071964</v>
      </c>
      <c r="G204" s="4">
        <v>18.63506013</v>
      </c>
      <c r="H204" s="4">
        <v>5.008647486</v>
      </c>
      <c r="I204" s="4">
        <v>40.03013919</v>
      </c>
      <c r="J204" s="4">
        <v>30.18668334</v>
      </c>
      <c r="K204" s="4">
        <v>23.49561327</v>
      </c>
      <c r="L204" s="4">
        <v>6.287564203</v>
      </c>
      <c r="M204" s="4">
        <v>84.21282816</v>
      </c>
      <c r="N204" s="4">
        <v>14.30300858</v>
      </c>
      <c r="O204" s="4">
        <v>1.091582355</v>
      </c>
      <c r="P204" s="4">
        <v>0.392580896</v>
      </c>
      <c r="Q204" s="5">
        <f t="shared" si="1"/>
        <v>16</v>
      </c>
    </row>
    <row r="205">
      <c r="A205" s="4" t="s">
        <v>226</v>
      </c>
      <c r="B205" s="4" t="s">
        <v>28</v>
      </c>
      <c r="C205" s="4">
        <v>126476.4609</v>
      </c>
      <c r="D205" s="4">
        <v>91.78199768</v>
      </c>
      <c r="E205" s="4">
        <v>99.07891245</v>
      </c>
      <c r="F205" s="4">
        <v>0.0</v>
      </c>
      <c r="G205" s="4">
        <v>0.9210875467</v>
      </c>
      <c r="H205" s="4">
        <v>0.0</v>
      </c>
      <c r="I205" s="4" t="s">
        <v>20</v>
      </c>
      <c r="J205" s="4" t="s">
        <v>20</v>
      </c>
      <c r="K205" s="4" t="s">
        <v>20</v>
      </c>
      <c r="L205" s="4" t="s">
        <v>20</v>
      </c>
      <c r="M205" s="4" t="s">
        <v>20</v>
      </c>
      <c r="N205" s="4" t="s">
        <v>20</v>
      </c>
      <c r="O205" s="4" t="s">
        <v>20</v>
      </c>
      <c r="P205" s="4" t="s">
        <v>20</v>
      </c>
      <c r="Q205" s="5">
        <f t="shared" si="1"/>
        <v>16</v>
      </c>
    </row>
    <row r="206">
      <c r="A206" s="4" t="s">
        <v>227</v>
      </c>
      <c r="B206" s="4" t="s">
        <v>31</v>
      </c>
      <c r="C206" s="4">
        <v>128932.75</v>
      </c>
      <c r="D206" s="4">
        <v>80.73099518</v>
      </c>
      <c r="E206" s="4">
        <v>99.67956828</v>
      </c>
      <c r="F206" s="4">
        <v>0.0</v>
      </c>
      <c r="G206" s="4">
        <v>0.3204317169</v>
      </c>
      <c r="H206" s="4">
        <v>0.0</v>
      </c>
      <c r="I206" s="4">
        <v>98.33706893</v>
      </c>
      <c r="J206" s="4">
        <v>0.0</v>
      </c>
      <c r="K206" s="4">
        <v>1.662931067</v>
      </c>
      <c r="L206" s="4">
        <v>0.0</v>
      </c>
      <c r="M206" s="4">
        <v>100.0</v>
      </c>
      <c r="N206" s="4">
        <v>0.0</v>
      </c>
      <c r="O206" s="4">
        <v>0.0</v>
      </c>
      <c r="P206" s="4">
        <v>0.0</v>
      </c>
      <c r="Q206" s="5">
        <f t="shared" si="1"/>
        <v>16</v>
      </c>
    </row>
    <row r="207">
      <c r="A207" s="4" t="s">
        <v>228</v>
      </c>
      <c r="B207" s="4" t="s">
        <v>31</v>
      </c>
      <c r="C207" s="4">
        <v>145934.4531</v>
      </c>
      <c r="D207" s="4">
        <v>74.75400543</v>
      </c>
      <c r="E207" s="4">
        <v>96.99254807</v>
      </c>
      <c r="F207" s="4">
        <v>0.6219963766</v>
      </c>
      <c r="G207" s="4">
        <v>2.38545555</v>
      </c>
      <c r="H207" s="4" t="s">
        <v>20</v>
      </c>
      <c r="I207" s="4">
        <v>91.54410196</v>
      </c>
      <c r="J207" s="4">
        <v>1.583163513</v>
      </c>
      <c r="K207" s="4">
        <v>6.872734531</v>
      </c>
      <c r="L207" s="4" t="s">
        <v>20</v>
      </c>
      <c r="M207" s="4">
        <v>98.83259961</v>
      </c>
      <c r="N207" s="4">
        <v>0.2973899687</v>
      </c>
      <c r="O207" s="4">
        <v>0.6700104236</v>
      </c>
      <c r="P207" s="4">
        <v>0.2</v>
      </c>
      <c r="Q207" s="5">
        <f t="shared" si="1"/>
        <v>16</v>
      </c>
    </row>
    <row r="208">
      <c r="A208" s="4" t="s">
        <v>229</v>
      </c>
      <c r="B208" s="4" t="s">
        <v>51</v>
      </c>
      <c r="C208" s="4">
        <v>164689.3906</v>
      </c>
      <c r="D208" s="4">
        <v>38.17700195</v>
      </c>
      <c r="E208" s="4">
        <v>97.69796025</v>
      </c>
      <c r="F208" s="4">
        <v>1.156425878</v>
      </c>
      <c r="G208" s="4">
        <v>0.4626557002</v>
      </c>
      <c r="H208" s="4">
        <v>0.6829581735</v>
      </c>
      <c r="I208" s="4">
        <v>97.88023776</v>
      </c>
      <c r="J208" s="4">
        <v>0.8581049804</v>
      </c>
      <c r="K208" s="4">
        <v>0.3164802414</v>
      </c>
      <c r="L208" s="4">
        <v>0.9451770151</v>
      </c>
      <c r="M208" s="4">
        <v>97.40277797</v>
      </c>
      <c r="N208" s="4">
        <v>1.639520121</v>
      </c>
      <c r="O208" s="4">
        <v>0.6993752147</v>
      </c>
      <c r="P208" s="4">
        <v>0.2583266934</v>
      </c>
      <c r="Q208" s="5">
        <f t="shared" si="1"/>
        <v>16</v>
      </c>
    </row>
    <row r="209">
      <c r="A209" s="4" t="s">
        <v>230</v>
      </c>
      <c r="B209" s="4" t="s">
        <v>51</v>
      </c>
      <c r="C209" s="4">
        <v>206139.5938</v>
      </c>
      <c r="D209" s="4">
        <v>51.95800018</v>
      </c>
      <c r="E209" s="4">
        <v>77.60905338</v>
      </c>
      <c r="F209" s="4">
        <v>4.979399343</v>
      </c>
      <c r="G209" s="4">
        <v>11.79691148</v>
      </c>
      <c r="H209" s="4">
        <v>5.614635794</v>
      </c>
      <c r="I209" s="4">
        <v>61.65821003</v>
      </c>
      <c r="J209" s="4">
        <v>7.128924583</v>
      </c>
      <c r="K209" s="4">
        <v>20.92487535</v>
      </c>
      <c r="L209" s="4">
        <v>10.28799004</v>
      </c>
      <c r="M209" s="4">
        <v>92.35770519</v>
      </c>
      <c r="N209" s="4">
        <v>2.99188065</v>
      </c>
      <c r="O209" s="4">
        <v>3.356908786</v>
      </c>
      <c r="P209" s="4">
        <v>1.29350537</v>
      </c>
      <c r="Q209" s="5">
        <f t="shared" si="1"/>
        <v>16</v>
      </c>
    </row>
    <row r="210">
      <c r="A210" s="4" t="s">
        <v>231</v>
      </c>
      <c r="B210" s="4" t="s">
        <v>31</v>
      </c>
      <c r="C210" s="4">
        <v>212559.4063</v>
      </c>
      <c r="D210" s="4">
        <v>87.07299805</v>
      </c>
      <c r="E210" s="4">
        <v>99.32085299</v>
      </c>
      <c r="F210" s="4">
        <v>0.1265490039</v>
      </c>
      <c r="G210" s="4">
        <v>0.5525980099</v>
      </c>
      <c r="H210" s="4" t="s">
        <v>20</v>
      </c>
      <c r="I210" s="4">
        <v>95.94525953</v>
      </c>
      <c r="J210" s="4">
        <v>0.9789509154</v>
      </c>
      <c r="K210" s="4">
        <v>3.075789551</v>
      </c>
      <c r="L210" s="4" t="s">
        <v>20</v>
      </c>
      <c r="M210" s="4">
        <v>99.82200131</v>
      </c>
      <c r="N210" s="4">
        <v>0.0</v>
      </c>
      <c r="O210" s="4">
        <v>0.1779986949</v>
      </c>
      <c r="P210" s="4">
        <v>0.0</v>
      </c>
      <c r="Q210" s="5">
        <f t="shared" si="1"/>
        <v>16</v>
      </c>
    </row>
    <row r="211">
      <c r="A211" s="4" t="s">
        <v>232</v>
      </c>
      <c r="B211" s="4" t="s">
        <v>51</v>
      </c>
      <c r="C211" s="4">
        <v>220892.3281</v>
      </c>
      <c r="D211" s="4">
        <v>37.16500092</v>
      </c>
      <c r="E211" s="4">
        <v>90.14896508</v>
      </c>
      <c r="F211" s="4">
        <v>3.822279525</v>
      </c>
      <c r="G211" s="4">
        <v>4.413307574</v>
      </c>
      <c r="H211" s="4">
        <v>1.61544782</v>
      </c>
      <c r="I211" s="4">
        <v>88.59986076</v>
      </c>
      <c r="J211" s="4">
        <v>3.852278117</v>
      </c>
      <c r="K211" s="4">
        <v>5.174596509</v>
      </c>
      <c r="L211" s="4">
        <v>2.373264617</v>
      </c>
      <c r="M211" s="4">
        <v>92.76804985</v>
      </c>
      <c r="N211" s="4">
        <v>3.771561162</v>
      </c>
      <c r="O211" s="4">
        <v>3.126184571</v>
      </c>
      <c r="P211" s="4">
        <v>0.3342044223</v>
      </c>
      <c r="Q211" s="5">
        <f t="shared" si="1"/>
        <v>16</v>
      </c>
    </row>
    <row r="212">
      <c r="A212" s="4" t="s">
        <v>233</v>
      </c>
      <c r="B212" s="4" t="s">
        <v>51</v>
      </c>
      <c r="C212" s="4">
        <v>273523.625</v>
      </c>
      <c r="D212" s="4">
        <v>56.64099884</v>
      </c>
      <c r="E212" s="4">
        <v>92.41534961</v>
      </c>
      <c r="F212" s="4">
        <v>0.8554746335</v>
      </c>
      <c r="G212" s="4">
        <v>5.553871666</v>
      </c>
      <c r="H212" s="4">
        <v>1.175304087</v>
      </c>
      <c r="I212" s="4">
        <v>85.66796238</v>
      </c>
      <c r="J212" s="4">
        <v>1.17809123</v>
      </c>
      <c r="K212" s="4">
        <v>10.61491462</v>
      </c>
      <c r="L212" s="4">
        <v>2.539031772</v>
      </c>
      <c r="M212" s="4">
        <v>97.58051207</v>
      </c>
      <c r="N212" s="4">
        <v>0.6085098345</v>
      </c>
      <c r="O212" s="4">
        <v>1.679615139</v>
      </c>
      <c r="P212" s="4">
        <v>0.1313629588</v>
      </c>
      <c r="Q212" s="5">
        <f t="shared" si="1"/>
        <v>16</v>
      </c>
    </row>
    <row r="213">
      <c r="A213" s="4" t="s">
        <v>234</v>
      </c>
      <c r="B213" s="4" t="s">
        <v>28</v>
      </c>
      <c r="C213" s="4">
        <v>331002.6563</v>
      </c>
      <c r="D213" s="4">
        <v>82.66400146</v>
      </c>
      <c r="E213" s="4">
        <v>99.88352668</v>
      </c>
      <c r="F213" s="4">
        <v>0.0</v>
      </c>
      <c r="G213" s="4">
        <v>0.1164733182</v>
      </c>
      <c r="H213" s="4">
        <v>0.0</v>
      </c>
      <c r="I213" s="4">
        <v>99.67078734</v>
      </c>
      <c r="J213" s="4">
        <v>0.0</v>
      </c>
      <c r="K213" s="4">
        <v>0.3292126628</v>
      </c>
      <c r="L213" s="4">
        <v>0.0</v>
      </c>
      <c r="M213" s="4">
        <v>99.92814447</v>
      </c>
      <c r="N213" s="4">
        <v>0.0</v>
      </c>
      <c r="O213" s="4">
        <v>0.0718555296</v>
      </c>
      <c r="P213" s="4">
        <v>0.0</v>
      </c>
      <c r="Q213" s="5">
        <f t="shared" si="1"/>
        <v>16</v>
      </c>
    </row>
    <row r="214">
      <c r="A214" s="4" t="s">
        <v>235</v>
      </c>
      <c r="B214" s="4" t="s">
        <v>51</v>
      </c>
      <c r="C214" s="4">
        <v>1380004.375</v>
      </c>
      <c r="D214" s="4">
        <v>34.9260025</v>
      </c>
      <c r="E214" s="4">
        <v>90.48952503</v>
      </c>
      <c r="F214" s="4">
        <v>4.983602562</v>
      </c>
      <c r="G214" s="4">
        <v>3.963153945</v>
      </c>
      <c r="H214" s="4">
        <v>0.5637184626</v>
      </c>
      <c r="I214" s="4">
        <v>88.78250313</v>
      </c>
      <c r="J214" s="4">
        <v>5.902210054</v>
      </c>
      <c r="K214" s="4">
        <v>4.57637573</v>
      </c>
      <c r="L214" s="4">
        <v>0.7389110856</v>
      </c>
      <c r="M214" s="4">
        <v>93.6700363</v>
      </c>
      <c r="N214" s="4">
        <v>3.272056027</v>
      </c>
      <c r="O214" s="4">
        <v>2.820607523</v>
      </c>
      <c r="P214" s="4">
        <v>0.2373001538</v>
      </c>
      <c r="Q214" s="5">
        <f t="shared" si="1"/>
        <v>16</v>
      </c>
    </row>
    <row r="215">
      <c r="A215" s="4" t="s">
        <v>236</v>
      </c>
      <c r="B215" s="4" t="s">
        <v>31</v>
      </c>
      <c r="C215" s="4">
        <v>1463140.5</v>
      </c>
      <c r="D215" s="4">
        <v>61.71308899</v>
      </c>
      <c r="E215" s="4">
        <v>94.26111059</v>
      </c>
      <c r="F215" s="4">
        <v>0.8147213297</v>
      </c>
      <c r="G215" s="4">
        <v>4.725451938</v>
      </c>
      <c r="H215" s="4">
        <v>0.1987161441</v>
      </c>
      <c r="I215" s="4">
        <v>89.66123351</v>
      </c>
      <c r="J215" s="4">
        <v>1.832679086</v>
      </c>
      <c r="K215" s="4">
        <v>8.506087409</v>
      </c>
      <c r="L215" s="4">
        <v>0.0</v>
      </c>
      <c r="M215" s="4">
        <v>97.11488267</v>
      </c>
      <c r="N215" s="4">
        <v>0.1831784927</v>
      </c>
      <c r="O215" s="4">
        <v>2.37993884</v>
      </c>
      <c r="P215" s="4">
        <v>0.322</v>
      </c>
      <c r="Q215" s="5">
        <f t="shared" si="1"/>
        <v>16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14.5"/>
    <col customWidth="1" min="3" max="3" width="17.13"/>
    <col customWidth="1" min="4" max="4" width="15.38"/>
    <col customWidth="1" min="5" max="6" width="16.25"/>
    <col customWidth="1" min="8" max="8" width="16.25"/>
    <col customWidth="1" min="10" max="10" width="17.75"/>
    <col customWidth="1" min="11" max="11" width="17.0"/>
    <col customWidth="1" min="12" max="12" width="19.88"/>
    <col customWidth="1" min="22" max="22" width="14.25"/>
    <col customWidth="1" min="23" max="23" width="13.88"/>
    <col customWidth="1" min="24" max="25" width="26.88"/>
  </cols>
  <sheetData>
    <row r="1">
      <c r="A1" s="6" t="s">
        <v>0</v>
      </c>
      <c r="B1" s="7" t="s">
        <v>237</v>
      </c>
      <c r="C1" s="7" t="s">
        <v>238</v>
      </c>
      <c r="D1" s="7" t="s">
        <v>239</v>
      </c>
      <c r="E1" s="7" t="s">
        <v>240</v>
      </c>
      <c r="F1" s="8" t="s">
        <v>241</v>
      </c>
      <c r="G1" s="7" t="s">
        <v>242</v>
      </c>
      <c r="H1" s="7" t="s">
        <v>243</v>
      </c>
      <c r="I1" s="9" t="s">
        <v>244</v>
      </c>
      <c r="J1" s="9" t="s">
        <v>245</v>
      </c>
      <c r="K1" s="9" t="s">
        <v>246</v>
      </c>
      <c r="L1" s="9" t="s">
        <v>247</v>
      </c>
      <c r="M1" s="9" t="s">
        <v>248</v>
      </c>
      <c r="N1" s="10" t="s">
        <v>249</v>
      </c>
      <c r="O1" s="10" t="s">
        <v>250</v>
      </c>
      <c r="P1" s="10" t="s">
        <v>251</v>
      </c>
      <c r="Q1" s="10" t="s">
        <v>252</v>
      </c>
      <c r="R1" s="11" t="s">
        <v>253</v>
      </c>
      <c r="S1" s="11" t="s">
        <v>254</v>
      </c>
      <c r="T1" s="11" t="s">
        <v>255</v>
      </c>
      <c r="U1" s="11" t="s">
        <v>256</v>
      </c>
      <c r="V1" s="7" t="s">
        <v>257</v>
      </c>
      <c r="W1" s="7" t="s">
        <v>258</v>
      </c>
      <c r="X1" s="12" t="s">
        <v>1</v>
      </c>
      <c r="Y1" s="13" t="s">
        <v>259</v>
      </c>
    </row>
    <row r="2">
      <c r="A2" s="14" t="s">
        <v>2</v>
      </c>
      <c r="B2" s="14" t="s">
        <v>4</v>
      </c>
      <c r="C2" s="14" t="s">
        <v>5</v>
      </c>
      <c r="D2" s="15" t="s">
        <v>260</v>
      </c>
      <c r="E2" s="15" t="s">
        <v>261</v>
      </c>
      <c r="F2" s="15" t="s">
        <v>262</v>
      </c>
      <c r="G2" s="15" t="s">
        <v>263</v>
      </c>
      <c r="H2" s="15" t="s">
        <v>264</v>
      </c>
      <c r="I2" s="16" t="s">
        <v>6</v>
      </c>
      <c r="J2" s="16" t="s">
        <v>265</v>
      </c>
      <c r="K2" s="16" t="s">
        <v>7</v>
      </c>
      <c r="L2" s="16" t="s">
        <v>8</v>
      </c>
      <c r="M2" s="16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17" t="s">
        <v>266</v>
      </c>
      <c r="W2" s="14" t="s">
        <v>267</v>
      </c>
      <c r="X2" s="16" t="s">
        <v>3</v>
      </c>
      <c r="Y2" s="16" t="s">
        <v>259</v>
      </c>
    </row>
    <row r="3">
      <c r="A3" s="18" t="s">
        <v>19</v>
      </c>
      <c r="B3" s="19">
        <v>1.350000024</v>
      </c>
      <c r="C3" s="18">
        <v>0.0</v>
      </c>
      <c r="D3" s="20">
        <f t="shared" ref="D3:D215" si="1">B3*1000</f>
        <v>1350.000024</v>
      </c>
      <c r="E3" s="20">
        <f t="shared" ref="E3:E215" si="2">D3/1000000000</f>
        <v>0.000001350000024</v>
      </c>
      <c r="F3" s="20">
        <f t="shared" ref="F3:F215" si="3">C3/100*D3</f>
        <v>0</v>
      </c>
      <c r="G3" s="21">
        <f t="shared" ref="G3:G215" si="4">100-C3</f>
        <v>100</v>
      </c>
      <c r="H3" s="21">
        <f t="shared" ref="H3:H215" si="5">ROUNDUP(D3/1000000)</f>
        <v>1</v>
      </c>
      <c r="I3" s="22">
        <v>99.70767665</v>
      </c>
      <c r="J3" s="23">
        <f t="shared" ref="J3:J86" si="6">ROUND(I3,5)</f>
        <v>99.70768</v>
      </c>
      <c r="K3" s="22">
        <v>0.0</v>
      </c>
      <c r="L3" s="22">
        <v>0.2923233459</v>
      </c>
      <c r="M3" s="22">
        <v>0.0</v>
      </c>
      <c r="N3" s="4">
        <v>99.70767665</v>
      </c>
      <c r="O3" s="4">
        <v>0.0</v>
      </c>
      <c r="P3" s="4">
        <v>0.2923233459</v>
      </c>
      <c r="Q3" s="4">
        <v>0.0</v>
      </c>
      <c r="R3" s="4" t="s">
        <v>20</v>
      </c>
      <c r="S3" s="4" t="s">
        <v>20</v>
      </c>
      <c r="T3" s="4" t="s">
        <v>20</v>
      </c>
      <c r="U3" s="4" t="s">
        <v>20</v>
      </c>
      <c r="V3" s="24">
        <f t="shared" ref="V3:V215" si="7">ROUND(C3,0)</f>
        <v>0</v>
      </c>
      <c r="W3" s="24">
        <f t="shared" ref="W3:W215" si="8">ROUND(G3,0)</f>
        <v>100</v>
      </c>
      <c r="X3" s="4" t="s">
        <v>20</v>
      </c>
      <c r="Y3" s="25">
        <f t="shared" ref="Y3:Y215" si="9">IF(X3="NAN", 0, IF(X3="Low income", 1, IF(X3="Lower middle income", 2, IF(X3="Upper middle income", 3, IF(X3="High income", 4, "")))))
</f>
        <v>0</v>
      </c>
    </row>
    <row r="4">
      <c r="A4" s="26" t="s">
        <v>21</v>
      </c>
      <c r="B4" s="27">
        <v>1.618000031</v>
      </c>
      <c r="C4" s="26">
        <v>46.20200348</v>
      </c>
      <c r="D4" s="28">
        <f t="shared" si="1"/>
        <v>1618.000031</v>
      </c>
      <c r="E4" s="28">
        <f t="shared" si="2"/>
        <v>0.000001618000031</v>
      </c>
      <c r="F4" s="28">
        <f t="shared" si="3"/>
        <v>747.5484306</v>
      </c>
      <c r="G4" s="21">
        <f t="shared" si="4"/>
        <v>53.79799652</v>
      </c>
      <c r="H4" s="21">
        <f t="shared" si="5"/>
        <v>1</v>
      </c>
      <c r="I4" s="22">
        <v>97.01087618</v>
      </c>
      <c r="J4" s="23">
        <f t="shared" si="6"/>
        <v>97.01088</v>
      </c>
      <c r="K4" s="22">
        <v>0.0</v>
      </c>
      <c r="L4" s="22">
        <v>2.989123822</v>
      </c>
      <c r="M4" s="22">
        <v>0.0</v>
      </c>
      <c r="N4" s="4" t="s">
        <v>20</v>
      </c>
      <c r="O4" s="4" t="s">
        <v>20</v>
      </c>
      <c r="P4" s="4" t="s">
        <v>20</v>
      </c>
      <c r="Q4" s="4" t="s">
        <v>20</v>
      </c>
      <c r="R4" s="4" t="s">
        <v>20</v>
      </c>
      <c r="S4" s="4" t="s">
        <v>20</v>
      </c>
      <c r="T4" s="4" t="s">
        <v>20</v>
      </c>
      <c r="U4" s="4" t="s">
        <v>20</v>
      </c>
      <c r="V4" s="24">
        <f t="shared" si="7"/>
        <v>46</v>
      </c>
      <c r="W4" s="24">
        <f t="shared" si="8"/>
        <v>54</v>
      </c>
      <c r="X4" s="4" t="s">
        <v>20</v>
      </c>
      <c r="Y4" s="25">
        <f t="shared" si="9"/>
        <v>0</v>
      </c>
    </row>
    <row r="5">
      <c r="A5" s="18" t="s">
        <v>22</v>
      </c>
      <c r="B5" s="19">
        <v>3.48300004</v>
      </c>
      <c r="C5" s="18">
        <v>78.50799561</v>
      </c>
      <c r="D5" s="20">
        <f t="shared" si="1"/>
        <v>3483.00004</v>
      </c>
      <c r="E5" s="20">
        <f t="shared" si="2"/>
        <v>0.00000348300004</v>
      </c>
      <c r="F5" s="20">
        <f t="shared" si="3"/>
        <v>2734.433518</v>
      </c>
      <c r="G5" s="21">
        <f t="shared" si="4"/>
        <v>21.49200439</v>
      </c>
      <c r="H5" s="21">
        <f t="shared" si="5"/>
        <v>1</v>
      </c>
      <c r="I5" s="22">
        <v>95.3089274</v>
      </c>
      <c r="J5" s="23">
        <f t="shared" si="6"/>
        <v>95.30893</v>
      </c>
      <c r="K5" s="22">
        <v>0.0</v>
      </c>
      <c r="L5" s="22">
        <v>4.691072596</v>
      </c>
      <c r="M5" s="22">
        <v>0.0</v>
      </c>
      <c r="N5" s="4">
        <v>78.17294282</v>
      </c>
      <c r="O5" s="4">
        <v>0.0</v>
      </c>
      <c r="P5" s="4">
        <v>21.82705718</v>
      </c>
      <c r="Q5" s="4">
        <v>0.0</v>
      </c>
      <c r="R5" s="4">
        <v>100.0</v>
      </c>
      <c r="S5" s="4">
        <v>0.0</v>
      </c>
      <c r="T5" s="4">
        <v>0.0</v>
      </c>
      <c r="U5" s="4">
        <v>0.0</v>
      </c>
      <c r="V5" s="24">
        <f t="shared" si="7"/>
        <v>79</v>
      </c>
      <c r="W5" s="24">
        <f t="shared" si="8"/>
        <v>21</v>
      </c>
      <c r="X5" s="4" t="s">
        <v>20</v>
      </c>
      <c r="Y5" s="25">
        <f t="shared" si="9"/>
        <v>0</v>
      </c>
    </row>
    <row r="6">
      <c r="A6" s="26" t="s">
        <v>23</v>
      </c>
      <c r="B6" s="27">
        <v>4.999000072</v>
      </c>
      <c r="C6" s="26">
        <v>9.114999771</v>
      </c>
      <c r="D6" s="28">
        <f t="shared" si="1"/>
        <v>4999.000072</v>
      </c>
      <c r="E6" s="28">
        <f t="shared" si="2"/>
        <v>0.000004999000072</v>
      </c>
      <c r="F6" s="28">
        <f t="shared" si="3"/>
        <v>455.6588451</v>
      </c>
      <c r="G6" s="21">
        <f t="shared" si="4"/>
        <v>90.88500023</v>
      </c>
      <c r="H6" s="21">
        <f t="shared" si="5"/>
        <v>1</v>
      </c>
      <c r="I6" s="22">
        <v>98.07748262</v>
      </c>
      <c r="J6" s="23">
        <f t="shared" si="6"/>
        <v>98.07748</v>
      </c>
      <c r="K6" s="22">
        <v>0.0</v>
      </c>
      <c r="L6" s="22">
        <v>1.922517378</v>
      </c>
      <c r="M6" s="22">
        <v>0.0</v>
      </c>
      <c r="N6" s="4" t="s">
        <v>20</v>
      </c>
      <c r="O6" s="4" t="s">
        <v>20</v>
      </c>
      <c r="P6" s="4" t="s">
        <v>20</v>
      </c>
      <c r="Q6" s="4" t="s">
        <v>20</v>
      </c>
      <c r="R6" s="4" t="s">
        <v>20</v>
      </c>
      <c r="S6" s="4" t="s">
        <v>20</v>
      </c>
      <c r="T6" s="4" t="s">
        <v>20</v>
      </c>
      <c r="U6" s="4" t="s">
        <v>20</v>
      </c>
      <c r="V6" s="24">
        <f t="shared" si="7"/>
        <v>9</v>
      </c>
      <c r="W6" s="24">
        <f t="shared" si="8"/>
        <v>91</v>
      </c>
      <c r="X6" s="4" t="s">
        <v>20</v>
      </c>
      <c r="Y6" s="25">
        <f t="shared" si="9"/>
        <v>0</v>
      </c>
    </row>
    <row r="7">
      <c r="A7" s="18" t="s">
        <v>24</v>
      </c>
      <c r="B7" s="19">
        <v>5.795000076</v>
      </c>
      <c r="C7" s="18">
        <v>89.96199799</v>
      </c>
      <c r="D7" s="20">
        <f t="shared" si="1"/>
        <v>5795.000076</v>
      </c>
      <c r="E7" s="20">
        <f t="shared" si="2"/>
        <v>0.000005795000076</v>
      </c>
      <c r="F7" s="20">
        <f t="shared" si="3"/>
        <v>5213.297852</v>
      </c>
      <c r="G7" s="21">
        <f t="shared" si="4"/>
        <v>10.03800201</v>
      </c>
      <c r="H7" s="21">
        <f t="shared" si="5"/>
        <v>1</v>
      </c>
      <c r="I7" s="22">
        <v>91.4</v>
      </c>
      <c r="J7" s="23">
        <f t="shared" si="6"/>
        <v>91.4</v>
      </c>
      <c r="K7" s="22">
        <v>0.0</v>
      </c>
      <c r="L7" s="22">
        <v>8.6</v>
      </c>
      <c r="M7" s="22">
        <v>0.0</v>
      </c>
      <c r="N7" s="4" t="s">
        <v>20</v>
      </c>
      <c r="O7" s="4" t="s">
        <v>20</v>
      </c>
      <c r="P7" s="4" t="s">
        <v>20</v>
      </c>
      <c r="Q7" s="4" t="s">
        <v>20</v>
      </c>
      <c r="R7" s="4" t="s">
        <v>20</v>
      </c>
      <c r="S7" s="4" t="s">
        <v>20</v>
      </c>
      <c r="T7" s="4" t="s">
        <v>20</v>
      </c>
      <c r="U7" s="4" t="s">
        <v>20</v>
      </c>
      <c r="V7" s="24">
        <f t="shared" si="7"/>
        <v>90</v>
      </c>
      <c r="W7" s="24">
        <f t="shared" si="8"/>
        <v>10</v>
      </c>
      <c r="X7" s="4" t="s">
        <v>20</v>
      </c>
      <c r="Y7" s="25">
        <f t="shared" si="9"/>
        <v>0</v>
      </c>
    </row>
    <row r="8">
      <c r="A8" s="26" t="s">
        <v>25</v>
      </c>
      <c r="B8" s="27">
        <v>6.071000099</v>
      </c>
      <c r="C8" s="26">
        <v>40.08200073</v>
      </c>
      <c r="D8" s="28">
        <f t="shared" si="1"/>
        <v>6071.000099</v>
      </c>
      <c r="E8" s="28">
        <f t="shared" si="2"/>
        <v>0.000006071000099</v>
      </c>
      <c r="F8" s="28">
        <f t="shared" si="3"/>
        <v>2433.378304</v>
      </c>
      <c r="G8" s="21">
        <f t="shared" si="4"/>
        <v>59.91799927</v>
      </c>
      <c r="H8" s="21">
        <f t="shared" si="5"/>
        <v>1</v>
      </c>
      <c r="I8" s="22">
        <v>99.1</v>
      </c>
      <c r="J8" s="23">
        <f t="shared" si="6"/>
        <v>99.1</v>
      </c>
      <c r="K8" s="22">
        <v>0.0</v>
      </c>
      <c r="L8" s="22">
        <v>0.9</v>
      </c>
      <c r="M8" s="22">
        <v>0.0</v>
      </c>
      <c r="N8" s="4" t="s">
        <v>20</v>
      </c>
      <c r="O8" s="4" t="s">
        <v>20</v>
      </c>
      <c r="P8" s="4" t="s">
        <v>20</v>
      </c>
      <c r="Q8" s="4" t="s">
        <v>20</v>
      </c>
      <c r="R8" s="4" t="s">
        <v>20</v>
      </c>
      <c r="S8" s="4" t="s">
        <v>20</v>
      </c>
      <c r="T8" s="4" t="s">
        <v>20</v>
      </c>
      <c r="U8" s="4" t="s">
        <v>20</v>
      </c>
      <c r="V8" s="24">
        <f t="shared" si="7"/>
        <v>40</v>
      </c>
      <c r="W8" s="24">
        <f t="shared" si="8"/>
        <v>60</v>
      </c>
      <c r="X8" s="4" t="s">
        <v>20</v>
      </c>
      <c r="Y8" s="25">
        <f t="shared" si="9"/>
        <v>0</v>
      </c>
    </row>
    <row r="9">
      <c r="A9" s="18" t="s">
        <v>26</v>
      </c>
      <c r="B9" s="19">
        <v>9.885</v>
      </c>
      <c r="C9" s="18">
        <v>100.0</v>
      </c>
      <c r="D9" s="20">
        <f t="shared" si="1"/>
        <v>9885</v>
      </c>
      <c r="E9" s="20">
        <f t="shared" si="2"/>
        <v>0.000009885</v>
      </c>
      <c r="F9" s="20">
        <f t="shared" si="3"/>
        <v>9885</v>
      </c>
      <c r="G9" s="21">
        <f t="shared" si="4"/>
        <v>0</v>
      </c>
      <c r="H9" s="21">
        <f t="shared" si="5"/>
        <v>1</v>
      </c>
      <c r="I9" s="22">
        <v>100.0</v>
      </c>
      <c r="J9" s="23">
        <f t="shared" si="6"/>
        <v>100</v>
      </c>
      <c r="K9" s="22">
        <v>0.0</v>
      </c>
      <c r="L9" s="22">
        <v>0.0</v>
      </c>
      <c r="M9" s="22">
        <v>0.0</v>
      </c>
      <c r="N9" s="4" t="s">
        <v>20</v>
      </c>
      <c r="O9" s="4" t="s">
        <v>20</v>
      </c>
      <c r="P9" s="4" t="s">
        <v>20</v>
      </c>
      <c r="Q9" s="4" t="s">
        <v>20</v>
      </c>
      <c r="R9" s="4">
        <v>100.0</v>
      </c>
      <c r="S9" s="4">
        <v>0.0</v>
      </c>
      <c r="T9" s="4">
        <v>0.0</v>
      </c>
      <c r="U9" s="4">
        <v>0.0</v>
      </c>
      <c r="V9" s="24">
        <f t="shared" si="7"/>
        <v>100</v>
      </c>
      <c r="W9" s="24">
        <f t="shared" si="8"/>
        <v>0</v>
      </c>
      <c r="X9" s="4" t="s">
        <v>20</v>
      </c>
      <c r="Y9" s="25">
        <f t="shared" si="9"/>
        <v>0</v>
      </c>
    </row>
    <row r="10">
      <c r="A10" s="26" t="s">
        <v>27</v>
      </c>
      <c r="B10" s="27">
        <v>10.83399963</v>
      </c>
      <c r="C10" s="26">
        <v>100.0</v>
      </c>
      <c r="D10" s="28">
        <f t="shared" si="1"/>
        <v>10833.99963</v>
      </c>
      <c r="E10" s="28">
        <f t="shared" si="2"/>
        <v>0.00001083399963</v>
      </c>
      <c r="F10" s="28">
        <f t="shared" si="3"/>
        <v>10833.99963</v>
      </c>
      <c r="G10" s="21">
        <f t="shared" si="4"/>
        <v>0</v>
      </c>
      <c r="H10" s="21">
        <f t="shared" si="5"/>
        <v>1</v>
      </c>
      <c r="I10" s="22">
        <v>100.0</v>
      </c>
      <c r="J10" s="23">
        <f t="shared" si="6"/>
        <v>100</v>
      </c>
      <c r="K10" s="22">
        <v>0.0</v>
      </c>
      <c r="L10" s="22">
        <v>0.0</v>
      </c>
      <c r="M10" s="22">
        <v>0.0</v>
      </c>
      <c r="N10" s="4" t="s">
        <v>20</v>
      </c>
      <c r="O10" s="4" t="s">
        <v>20</v>
      </c>
      <c r="P10" s="4" t="s">
        <v>20</v>
      </c>
      <c r="Q10" s="4" t="s">
        <v>20</v>
      </c>
      <c r="R10" s="4">
        <v>100.0</v>
      </c>
      <c r="S10" s="4">
        <v>0.0</v>
      </c>
      <c r="T10" s="4">
        <v>0.0</v>
      </c>
      <c r="U10" s="4">
        <v>0.0</v>
      </c>
      <c r="V10" s="24">
        <f t="shared" si="7"/>
        <v>100</v>
      </c>
      <c r="W10" s="24">
        <f t="shared" si="8"/>
        <v>0</v>
      </c>
      <c r="X10" s="4" t="s">
        <v>28</v>
      </c>
      <c r="Y10" s="25">
        <f t="shared" si="9"/>
        <v>4</v>
      </c>
    </row>
    <row r="11">
      <c r="A11" s="18" t="s">
        <v>29</v>
      </c>
      <c r="B11" s="19">
        <v>11.24600029</v>
      </c>
      <c r="C11" s="18">
        <v>0.0</v>
      </c>
      <c r="D11" s="20">
        <f t="shared" si="1"/>
        <v>11246.00029</v>
      </c>
      <c r="E11" s="20">
        <f t="shared" si="2"/>
        <v>0.00001124600029</v>
      </c>
      <c r="F11" s="20">
        <f t="shared" si="3"/>
        <v>0</v>
      </c>
      <c r="G11" s="21">
        <f t="shared" si="4"/>
        <v>100</v>
      </c>
      <c r="H11" s="21">
        <f t="shared" si="5"/>
        <v>1</v>
      </c>
      <c r="I11" s="22">
        <v>99.14328736</v>
      </c>
      <c r="J11" s="23">
        <f t="shared" si="6"/>
        <v>99.14329</v>
      </c>
      <c r="K11" s="22">
        <v>0.0</v>
      </c>
      <c r="L11" s="22">
        <v>0.856712639</v>
      </c>
      <c r="M11" s="22">
        <v>0.0</v>
      </c>
      <c r="N11" s="4">
        <v>99.14328736</v>
      </c>
      <c r="O11" s="4">
        <v>0.0</v>
      </c>
      <c r="P11" s="4">
        <v>0.856712639</v>
      </c>
      <c r="Q11" s="4">
        <v>0.0</v>
      </c>
      <c r="R11" s="4" t="s">
        <v>20</v>
      </c>
      <c r="S11" s="4" t="s">
        <v>20</v>
      </c>
      <c r="T11" s="4" t="s">
        <v>20</v>
      </c>
      <c r="U11" s="4" t="s">
        <v>20</v>
      </c>
      <c r="V11" s="24">
        <f t="shared" si="7"/>
        <v>0</v>
      </c>
      <c r="W11" s="24">
        <f t="shared" si="8"/>
        <v>100</v>
      </c>
      <c r="X11" s="4" t="s">
        <v>20</v>
      </c>
      <c r="Y11" s="25">
        <f t="shared" si="9"/>
        <v>0</v>
      </c>
    </row>
    <row r="12">
      <c r="A12" s="26" t="s">
        <v>30</v>
      </c>
      <c r="B12" s="27">
        <v>11.79199982</v>
      </c>
      <c r="C12" s="26">
        <v>64.01399994</v>
      </c>
      <c r="D12" s="28">
        <f t="shared" si="1"/>
        <v>11791.99982</v>
      </c>
      <c r="E12" s="28">
        <f t="shared" si="2"/>
        <v>0.00001179199982</v>
      </c>
      <c r="F12" s="28">
        <f t="shared" si="3"/>
        <v>7548.530758</v>
      </c>
      <c r="G12" s="21">
        <f t="shared" si="4"/>
        <v>35.98600006</v>
      </c>
      <c r="H12" s="21">
        <f t="shared" si="5"/>
        <v>1</v>
      </c>
      <c r="I12" s="22">
        <v>100.0</v>
      </c>
      <c r="J12" s="23">
        <f t="shared" si="6"/>
        <v>100</v>
      </c>
      <c r="K12" s="22">
        <v>0.0</v>
      </c>
      <c r="L12" s="22">
        <v>0.0</v>
      </c>
      <c r="M12" s="22">
        <v>0.0</v>
      </c>
      <c r="N12" s="4">
        <v>100.0</v>
      </c>
      <c r="O12" s="4">
        <v>0.0</v>
      </c>
      <c r="P12" s="4">
        <v>0.0</v>
      </c>
      <c r="Q12" s="4">
        <v>0.0</v>
      </c>
      <c r="R12" s="4">
        <v>100.0</v>
      </c>
      <c r="S12" s="4">
        <v>0.0</v>
      </c>
      <c r="T12" s="4">
        <v>0.0</v>
      </c>
      <c r="U12" s="4">
        <v>0.0</v>
      </c>
      <c r="V12" s="24">
        <f t="shared" si="7"/>
        <v>64</v>
      </c>
      <c r="W12" s="24">
        <f t="shared" si="8"/>
        <v>36</v>
      </c>
      <c r="X12" s="4" t="s">
        <v>31</v>
      </c>
      <c r="Y12" s="25">
        <f t="shared" si="9"/>
        <v>3</v>
      </c>
    </row>
    <row r="13">
      <c r="A13" s="18" t="s">
        <v>32</v>
      </c>
      <c r="B13" s="19">
        <v>17.56399918</v>
      </c>
      <c r="C13" s="18">
        <v>75.49500275</v>
      </c>
      <c r="D13" s="20">
        <f t="shared" si="1"/>
        <v>17563.99918</v>
      </c>
      <c r="E13" s="20">
        <f t="shared" si="2"/>
        <v>0.00001756399918</v>
      </c>
      <c r="F13" s="20">
        <f t="shared" si="3"/>
        <v>13259.94166</v>
      </c>
      <c r="G13" s="21">
        <f t="shared" si="4"/>
        <v>24.50499725</v>
      </c>
      <c r="H13" s="21">
        <f t="shared" si="5"/>
        <v>1</v>
      </c>
      <c r="I13" s="22">
        <v>99.97161022</v>
      </c>
      <c r="J13" s="23">
        <f t="shared" si="6"/>
        <v>99.97161</v>
      </c>
      <c r="K13" s="22">
        <v>0.0</v>
      </c>
      <c r="L13" s="22">
        <v>0.0283897827</v>
      </c>
      <c r="M13" s="22">
        <v>0.0</v>
      </c>
      <c r="N13" s="4" t="s">
        <v>20</v>
      </c>
      <c r="O13" s="4" t="s">
        <v>20</v>
      </c>
      <c r="P13" s="4" t="s">
        <v>20</v>
      </c>
      <c r="Q13" s="4" t="s">
        <v>20</v>
      </c>
      <c r="R13" s="4" t="s">
        <v>20</v>
      </c>
      <c r="S13" s="4" t="s">
        <v>20</v>
      </c>
      <c r="T13" s="4" t="s">
        <v>20</v>
      </c>
      <c r="U13" s="4" t="s">
        <v>20</v>
      </c>
      <c r="V13" s="24">
        <f t="shared" si="7"/>
        <v>75</v>
      </c>
      <c r="W13" s="24">
        <f t="shared" si="8"/>
        <v>25</v>
      </c>
      <c r="X13" s="4" t="s">
        <v>20</v>
      </c>
      <c r="Y13" s="25">
        <f t="shared" si="9"/>
        <v>0</v>
      </c>
    </row>
    <row r="14">
      <c r="A14" s="26" t="s">
        <v>33</v>
      </c>
      <c r="B14" s="27">
        <v>18.09199905</v>
      </c>
      <c r="C14" s="26">
        <v>80.98799896</v>
      </c>
      <c r="D14" s="28">
        <f t="shared" si="1"/>
        <v>18091.99905</v>
      </c>
      <c r="E14" s="28">
        <f t="shared" si="2"/>
        <v>0.00001809199905</v>
      </c>
      <c r="F14" s="28">
        <f t="shared" si="3"/>
        <v>14652.348</v>
      </c>
      <c r="G14" s="21">
        <f t="shared" si="4"/>
        <v>19.01200104</v>
      </c>
      <c r="H14" s="21">
        <f t="shared" si="5"/>
        <v>1</v>
      </c>
      <c r="I14" s="22">
        <v>99.6575455</v>
      </c>
      <c r="J14" s="23">
        <f t="shared" si="6"/>
        <v>99.65755</v>
      </c>
      <c r="K14" s="22">
        <v>0.0</v>
      </c>
      <c r="L14" s="22">
        <v>0.3424544984</v>
      </c>
      <c r="M14" s="22">
        <v>0.0</v>
      </c>
      <c r="N14" s="4">
        <v>99.75698503</v>
      </c>
      <c r="O14" s="4">
        <v>0.0</v>
      </c>
      <c r="P14" s="4">
        <v>0.2430149677</v>
      </c>
      <c r="Q14" s="4">
        <v>0.0</v>
      </c>
      <c r="R14" s="4">
        <v>99.63420199</v>
      </c>
      <c r="S14" s="4">
        <v>0.0</v>
      </c>
      <c r="T14" s="4">
        <v>0.3657980078</v>
      </c>
      <c r="U14" s="4">
        <v>0.0</v>
      </c>
      <c r="V14" s="24">
        <f t="shared" si="7"/>
        <v>81</v>
      </c>
      <c r="W14" s="24">
        <f t="shared" si="8"/>
        <v>19</v>
      </c>
      <c r="X14" s="4" t="s">
        <v>31</v>
      </c>
      <c r="Y14" s="25">
        <f t="shared" si="9"/>
        <v>3</v>
      </c>
    </row>
    <row r="15">
      <c r="A15" s="18" t="s">
        <v>34</v>
      </c>
      <c r="B15" s="19">
        <v>30.23699951</v>
      </c>
      <c r="C15" s="18">
        <v>48.51499939</v>
      </c>
      <c r="D15" s="20">
        <f t="shared" si="1"/>
        <v>30236.99951</v>
      </c>
      <c r="E15" s="20">
        <f t="shared" si="2"/>
        <v>0.00003023699951</v>
      </c>
      <c r="F15" s="20">
        <f t="shared" si="3"/>
        <v>14669.48013</v>
      </c>
      <c r="G15" s="21">
        <f t="shared" si="4"/>
        <v>51.48500061</v>
      </c>
      <c r="H15" s="21">
        <f t="shared" si="5"/>
        <v>1</v>
      </c>
      <c r="I15" s="22">
        <v>99.86438356</v>
      </c>
      <c r="J15" s="23">
        <f t="shared" si="6"/>
        <v>99.86438</v>
      </c>
      <c r="K15" s="22">
        <v>0.0</v>
      </c>
      <c r="L15" s="22">
        <v>0.1356164384</v>
      </c>
      <c r="M15" s="22">
        <v>0.0</v>
      </c>
      <c r="N15" s="4" t="s">
        <v>20</v>
      </c>
      <c r="O15" s="4" t="s">
        <v>20</v>
      </c>
      <c r="P15" s="4" t="s">
        <v>20</v>
      </c>
      <c r="Q15" s="4" t="s">
        <v>20</v>
      </c>
      <c r="R15" s="4" t="s">
        <v>20</v>
      </c>
      <c r="S15" s="4" t="s">
        <v>20</v>
      </c>
      <c r="T15" s="4" t="s">
        <v>20</v>
      </c>
      <c r="U15" s="4" t="s">
        <v>20</v>
      </c>
      <c r="V15" s="24">
        <f t="shared" si="7"/>
        <v>49</v>
      </c>
      <c r="W15" s="24">
        <f t="shared" si="8"/>
        <v>51</v>
      </c>
      <c r="X15" s="4" t="s">
        <v>28</v>
      </c>
      <c r="Y15" s="25">
        <f t="shared" si="9"/>
        <v>4</v>
      </c>
    </row>
    <row r="16">
      <c r="A16" s="26" t="s">
        <v>35</v>
      </c>
      <c r="B16" s="27">
        <v>33.69100189</v>
      </c>
      <c r="C16" s="26">
        <v>100.0</v>
      </c>
      <c r="D16" s="28">
        <f t="shared" si="1"/>
        <v>33691.00189</v>
      </c>
      <c r="E16" s="28">
        <f t="shared" si="2"/>
        <v>0.00003369100189</v>
      </c>
      <c r="F16" s="28">
        <f t="shared" si="3"/>
        <v>33691.00189</v>
      </c>
      <c r="G16" s="21">
        <f t="shared" si="4"/>
        <v>0</v>
      </c>
      <c r="H16" s="21">
        <f t="shared" si="5"/>
        <v>1</v>
      </c>
      <c r="I16" s="22">
        <v>100.0</v>
      </c>
      <c r="J16" s="23">
        <f t="shared" si="6"/>
        <v>100</v>
      </c>
      <c r="K16" s="22">
        <v>0.0</v>
      </c>
      <c r="L16" s="22">
        <v>0.0</v>
      </c>
      <c r="M16" s="22">
        <v>0.0</v>
      </c>
      <c r="N16" s="4" t="s">
        <v>20</v>
      </c>
      <c r="O16" s="4" t="s">
        <v>20</v>
      </c>
      <c r="P16" s="4" t="s">
        <v>20</v>
      </c>
      <c r="Q16" s="4" t="s">
        <v>20</v>
      </c>
      <c r="R16" s="4">
        <v>100.0</v>
      </c>
      <c r="S16" s="4">
        <v>0.0</v>
      </c>
      <c r="T16" s="4">
        <v>0.0</v>
      </c>
      <c r="U16" s="4">
        <v>0.0</v>
      </c>
      <c r="V16" s="24">
        <f t="shared" si="7"/>
        <v>100</v>
      </c>
      <c r="W16" s="24">
        <f t="shared" si="8"/>
        <v>0</v>
      </c>
      <c r="X16" s="4" t="s">
        <v>28</v>
      </c>
      <c r="Y16" s="25">
        <f t="shared" si="9"/>
        <v>4</v>
      </c>
    </row>
    <row r="17">
      <c r="A17" s="18" t="s">
        <v>36</v>
      </c>
      <c r="B17" s="19">
        <v>33.93799973</v>
      </c>
      <c r="C17" s="18">
        <v>97.49900055</v>
      </c>
      <c r="D17" s="20">
        <f t="shared" si="1"/>
        <v>33937.99973</v>
      </c>
      <c r="E17" s="20">
        <f t="shared" si="2"/>
        <v>0.00003393799973</v>
      </c>
      <c r="F17" s="20">
        <f t="shared" si="3"/>
        <v>33089.21054</v>
      </c>
      <c r="G17" s="21">
        <f t="shared" si="4"/>
        <v>2.50099945</v>
      </c>
      <c r="H17" s="21">
        <f t="shared" si="5"/>
        <v>1</v>
      </c>
      <c r="I17" s="22">
        <v>100.0</v>
      </c>
      <c r="J17" s="23">
        <f t="shared" si="6"/>
        <v>100</v>
      </c>
      <c r="K17" s="22">
        <v>0.0</v>
      </c>
      <c r="L17" s="22">
        <v>0.0</v>
      </c>
      <c r="M17" s="22">
        <v>0.0</v>
      </c>
      <c r="N17" s="4" t="s">
        <v>20</v>
      </c>
      <c r="O17" s="4" t="s">
        <v>20</v>
      </c>
      <c r="P17" s="4" t="s">
        <v>20</v>
      </c>
      <c r="Q17" s="4" t="s">
        <v>20</v>
      </c>
      <c r="R17" s="4" t="s">
        <v>20</v>
      </c>
      <c r="S17" s="4" t="s">
        <v>20</v>
      </c>
      <c r="T17" s="4" t="s">
        <v>20</v>
      </c>
      <c r="U17" s="4" t="s">
        <v>20</v>
      </c>
      <c r="V17" s="24">
        <f t="shared" si="7"/>
        <v>97</v>
      </c>
      <c r="W17" s="24">
        <f t="shared" si="8"/>
        <v>3</v>
      </c>
      <c r="X17" s="4" t="s">
        <v>28</v>
      </c>
      <c r="Y17" s="25">
        <f t="shared" si="9"/>
        <v>4</v>
      </c>
    </row>
    <row r="18">
      <c r="A18" s="26" t="s">
        <v>37</v>
      </c>
      <c r="B18" s="27">
        <v>38.13700104</v>
      </c>
      <c r="C18" s="26">
        <v>14.41600037</v>
      </c>
      <c r="D18" s="28">
        <f t="shared" si="1"/>
        <v>38137.00104</v>
      </c>
      <c r="E18" s="28">
        <f t="shared" si="2"/>
        <v>0.00003813700104</v>
      </c>
      <c r="F18" s="28">
        <f t="shared" si="3"/>
        <v>5497.830211</v>
      </c>
      <c r="G18" s="21">
        <f t="shared" si="4"/>
        <v>85.58399963</v>
      </c>
      <c r="H18" s="21">
        <f t="shared" si="5"/>
        <v>1</v>
      </c>
      <c r="I18" s="22">
        <v>100.0</v>
      </c>
      <c r="J18" s="23">
        <f t="shared" si="6"/>
        <v>100</v>
      </c>
      <c r="K18" s="22">
        <v>0.0</v>
      </c>
      <c r="L18" s="22">
        <v>0.0</v>
      </c>
      <c r="M18" s="22">
        <v>0.0</v>
      </c>
      <c r="N18" s="4" t="s">
        <v>20</v>
      </c>
      <c r="O18" s="4" t="s">
        <v>20</v>
      </c>
      <c r="P18" s="4" t="s">
        <v>20</v>
      </c>
      <c r="Q18" s="4" t="s">
        <v>20</v>
      </c>
      <c r="R18" s="4" t="s">
        <v>20</v>
      </c>
      <c r="S18" s="4" t="s">
        <v>20</v>
      </c>
      <c r="T18" s="4" t="s">
        <v>20</v>
      </c>
      <c r="U18" s="4" t="s">
        <v>20</v>
      </c>
      <c r="V18" s="24">
        <f t="shared" si="7"/>
        <v>14</v>
      </c>
      <c r="W18" s="24">
        <f t="shared" si="8"/>
        <v>86</v>
      </c>
      <c r="X18" s="4" t="s">
        <v>28</v>
      </c>
      <c r="Y18" s="25">
        <f t="shared" si="9"/>
        <v>4</v>
      </c>
    </row>
    <row r="19">
      <c r="A19" s="18" t="s">
        <v>38</v>
      </c>
      <c r="B19" s="19">
        <v>38.659</v>
      </c>
      <c r="C19" s="18">
        <v>100.0</v>
      </c>
      <c r="D19" s="20">
        <f t="shared" si="1"/>
        <v>38659</v>
      </c>
      <c r="E19" s="20">
        <f t="shared" si="2"/>
        <v>0.000038659</v>
      </c>
      <c r="F19" s="20">
        <f t="shared" si="3"/>
        <v>38659</v>
      </c>
      <c r="G19" s="21">
        <f t="shared" si="4"/>
        <v>0</v>
      </c>
      <c r="H19" s="21">
        <f t="shared" si="5"/>
        <v>1</v>
      </c>
      <c r="I19" s="22">
        <v>99.99927139</v>
      </c>
      <c r="J19" s="23">
        <f t="shared" si="6"/>
        <v>99.99927</v>
      </c>
      <c r="K19" s="22">
        <v>0.0</v>
      </c>
      <c r="L19" s="22">
        <v>7.286105507E-4</v>
      </c>
      <c r="M19" s="22">
        <v>0.0</v>
      </c>
      <c r="N19" s="4" t="s">
        <v>20</v>
      </c>
      <c r="O19" s="4" t="s">
        <v>20</v>
      </c>
      <c r="P19" s="4" t="s">
        <v>20</v>
      </c>
      <c r="Q19" s="4" t="s">
        <v>20</v>
      </c>
      <c r="R19" s="4">
        <v>99.99927139</v>
      </c>
      <c r="S19" s="4">
        <v>0.0</v>
      </c>
      <c r="T19" s="4">
        <v>7.286105507E-4</v>
      </c>
      <c r="U19" s="4">
        <v>0.0</v>
      </c>
      <c r="V19" s="24">
        <f t="shared" si="7"/>
        <v>100</v>
      </c>
      <c r="W19" s="24">
        <f t="shared" si="8"/>
        <v>0</v>
      </c>
      <c r="X19" s="4" t="s">
        <v>28</v>
      </c>
      <c r="Y19" s="25">
        <f t="shared" si="9"/>
        <v>4</v>
      </c>
    </row>
    <row r="20">
      <c r="A20" s="26" t="s">
        <v>39</v>
      </c>
      <c r="B20" s="27">
        <v>39.24399948</v>
      </c>
      <c r="C20" s="26">
        <v>100.0</v>
      </c>
      <c r="D20" s="28">
        <f t="shared" si="1"/>
        <v>39243.99948</v>
      </c>
      <c r="E20" s="28">
        <f t="shared" si="2"/>
        <v>0.00003924399948</v>
      </c>
      <c r="F20" s="28">
        <f t="shared" si="3"/>
        <v>39243.99948</v>
      </c>
      <c r="G20" s="21">
        <f t="shared" si="4"/>
        <v>0</v>
      </c>
      <c r="H20" s="21">
        <f t="shared" si="5"/>
        <v>1</v>
      </c>
      <c r="I20" s="22">
        <v>100.0</v>
      </c>
      <c r="J20" s="23">
        <f t="shared" si="6"/>
        <v>100</v>
      </c>
      <c r="K20" s="22">
        <v>0.0</v>
      </c>
      <c r="L20" s="22">
        <v>0.0</v>
      </c>
      <c r="M20" s="22">
        <v>0.0</v>
      </c>
      <c r="N20" s="4" t="s">
        <v>20</v>
      </c>
      <c r="O20" s="4" t="s">
        <v>20</v>
      </c>
      <c r="P20" s="4" t="s">
        <v>20</v>
      </c>
      <c r="Q20" s="4" t="s">
        <v>20</v>
      </c>
      <c r="R20" s="4">
        <v>100.0</v>
      </c>
      <c r="S20" s="4">
        <v>0.0</v>
      </c>
      <c r="T20" s="4">
        <v>0.0</v>
      </c>
      <c r="U20" s="4">
        <v>0.0</v>
      </c>
      <c r="V20" s="24">
        <f t="shared" si="7"/>
        <v>100</v>
      </c>
      <c r="W20" s="24">
        <f t="shared" si="8"/>
        <v>0</v>
      </c>
      <c r="X20" s="4" t="s">
        <v>28</v>
      </c>
      <c r="Y20" s="25">
        <f t="shared" si="9"/>
        <v>4</v>
      </c>
    </row>
    <row r="21">
      <c r="A21" s="18" t="s">
        <v>40</v>
      </c>
      <c r="B21" s="19">
        <v>48.86500168</v>
      </c>
      <c r="C21" s="18">
        <v>42.39799881</v>
      </c>
      <c r="D21" s="20">
        <f t="shared" si="1"/>
        <v>48865.00168</v>
      </c>
      <c r="E21" s="20">
        <f t="shared" si="2"/>
        <v>0.00004886500168</v>
      </c>
      <c r="F21" s="20">
        <f t="shared" si="3"/>
        <v>20717.78283</v>
      </c>
      <c r="G21" s="21">
        <f t="shared" si="4"/>
        <v>57.60200119</v>
      </c>
      <c r="H21" s="21">
        <f t="shared" si="5"/>
        <v>1</v>
      </c>
      <c r="I21" s="22">
        <v>100.0</v>
      </c>
      <c r="J21" s="23">
        <f t="shared" si="6"/>
        <v>100</v>
      </c>
      <c r="K21" s="22">
        <v>0.0</v>
      </c>
      <c r="L21" s="22">
        <v>0.0</v>
      </c>
      <c r="M21" s="22">
        <v>0.0</v>
      </c>
      <c r="N21" s="4" t="s">
        <v>20</v>
      </c>
      <c r="O21" s="4" t="s">
        <v>20</v>
      </c>
      <c r="P21" s="4" t="s">
        <v>20</v>
      </c>
      <c r="Q21" s="4" t="s">
        <v>20</v>
      </c>
      <c r="R21" s="4" t="s">
        <v>20</v>
      </c>
      <c r="S21" s="4" t="s">
        <v>20</v>
      </c>
      <c r="T21" s="4" t="s">
        <v>20</v>
      </c>
      <c r="U21" s="4" t="s">
        <v>20</v>
      </c>
      <c r="V21" s="24">
        <f t="shared" si="7"/>
        <v>42</v>
      </c>
      <c r="W21" s="24">
        <f t="shared" si="8"/>
        <v>58</v>
      </c>
      <c r="X21" s="4" t="s">
        <v>28</v>
      </c>
      <c r="Y21" s="25">
        <f t="shared" si="9"/>
        <v>4</v>
      </c>
    </row>
    <row r="22">
      <c r="A22" s="26" t="s">
        <v>41</v>
      </c>
      <c r="B22" s="27">
        <v>55.1969986</v>
      </c>
      <c r="C22" s="26">
        <v>87.15299988</v>
      </c>
      <c r="D22" s="28">
        <f t="shared" si="1"/>
        <v>55196.9986</v>
      </c>
      <c r="E22" s="28">
        <f t="shared" si="2"/>
        <v>0.0000551969986</v>
      </c>
      <c r="F22" s="28">
        <f t="shared" si="3"/>
        <v>48105.84012</v>
      </c>
      <c r="G22" s="21">
        <f t="shared" si="4"/>
        <v>12.84700012</v>
      </c>
      <c r="H22" s="21">
        <f t="shared" si="5"/>
        <v>1</v>
      </c>
      <c r="I22" s="22">
        <v>99.77377166</v>
      </c>
      <c r="J22" s="23">
        <f t="shared" si="6"/>
        <v>99.77377</v>
      </c>
      <c r="K22" s="22">
        <v>0.0</v>
      </c>
      <c r="L22" s="22">
        <v>0.2262283415</v>
      </c>
      <c r="M22" s="22">
        <v>0.0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s="4" t="s">
        <v>20</v>
      </c>
      <c r="U22" s="4" t="s">
        <v>20</v>
      </c>
      <c r="V22" s="24">
        <f t="shared" si="7"/>
        <v>87</v>
      </c>
      <c r="W22" s="24">
        <f t="shared" si="8"/>
        <v>13</v>
      </c>
      <c r="X22" s="4" t="s">
        <v>31</v>
      </c>
      <c r="Y22" s="25">
        <f t="shared" si="9"/>
        <v>3</v>
      </c>
    </row>
    <row r="23">
      <c r="A23" s="18" t="s">
        <v>42</v>
      </c>
      <c r="B23" s="19">
        <v>56.77199936</v>
      </c>
      <c r="C23" s="18">
        <v>87.28200531</v>
      </c>
      <c r="D23" s="20">
        <f t="shared" si="1"/>
        <v>56771.99936</v>
      </c>
      <c r="E23" s="20">
        <f t="shared" si="2"/>
        <v>0.00005677199936</v>
      </c>
      <c r="F23" s="20">
        <f t="shared" si="3"/>
        <v>49551.7395</v>
      </c>
      <c r="G23" s="21">
        <f t="shared" si="4"/>
        <v>12.71799469</v>
      </c>
      <c r="H23" s="21">
        <f t="shared" si="5"/>
        <v>1</v>
      </c>
      <c r="I23" s="22">
        <v>100.0000017</v>
      </c>
      <c r="J23" s="23">
        <f t="shared" si="6"/>
        <v>100</v>
      </c>
      <c r="K23" s="22">
        <v>0.0</v>
      </c>
      <c r="L23" s="22">
        <v>0.0</v>
      </c>
      <c r="M23" s="22">
        <v>0.0</v>
      </c>
      <c r="N23" s="4">
        <v>100.0</v>
      </c>
      <c r="O23" s="4">
        <v>0.0</v>
      </c>
      <c r="P23" s="4">
        <v>0.0</v>
      </c>
      <c r="Q23" s="4">
        <v>0.0</v>
      </c>
      <c r="R23" s="4">
        <v>100.0</v>
      </c>
      <c r="S23" s="4">
        <v>0.0</v>
      </c>
      <c r="T23" s="4">
        <v>0.0</v>
      </c>
      <c r="U23" s="4">
        <v>0.0</v>
      </c>
      <c r="V23" s="24">
        <f t="shared" si="7"/>
        <v>87</v>
      </c>
      <c r="W23" s="24">
        <f t="shared" si="8"/>
        <v>13</v>
      </c>
      <c r="X23" s="4" t="s">
        <v>28</v>
      </c>
      <c r="Y23" s="25">
        <f t="shared" si="9"/>
        <v>4</v>
      </c>
    </row>
    <row r="24">
      <c r="A24" s="26" t="s">
        <v>43</v>
      </c>
      <c r="B24" s="27">
        <v>57.55699921</v>
      </c>
      <c r="C24" s="26">
        <v>91.79799652</v>
      </c>
      <c r="D24" s="28">
        <f t="shared" si="1"/>
        <v>57556.99921</v>
      </c>
      <c r="E24" s="28">
        <f t="shared" si="2"/>
        <v>0.00005755699921</v>
      </c>
      <c r="F24" s="28">
        <f t="shared" si="3"/>
        <v>52836.17213</v>
      </c>
      <c r="G24" s="21">
        <f t="shared" si="4"/>
        <v>8.20200348</v>
      </c>
      <c r="H24" s="21">
        <f t="shared" si="5"/>
        <v>1</v>
      </c>
      <c r="I24" s="22">
        <v>100.0</v>
      </c>
      <c r="J24" s="23">
        <f t="shared" si="6"/>
        <v>100</v>
      </c>
      <c r="K24" s="22">
        <v>0.0</v>
      </c>
      <c r="L24" s="22">
        <v>0.0</v>
      </c>
      <c r="M24" s="22">
        <v>0.0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s="4" t="s">
        <v>20</v>
      </c>
      <c r="U24" s="4" t="s">
        <v>20</v>
      </c>
      <c r="V24" s="24">
        <f t="shared" si="7"/>
        <v>92</v>
      </c>
      <c r="W24" s="24">
        <f t="shared" si="8"/>
        <v>8</v>
      </c>
      <c r="X24" s="4" t="s">
        <v>28</v>
      </c>
      <c r="Y24" s="25">
        <f t="shared" si="9"/>
        <v>4</v>
      </c>
    </row>
    <row r="25">
      <c r="A25" s="18" t="s">
        <v>44</v>
      </c>
      <c r="B25" s="19">
        <v>59.19400024</v>
      </c>
      <c r="C25" s="18">
        <v>77.79399109</v>
      </c>
      <c r="D25" s="20">
        <f t="shared" si="1"/>
        <v>59194.00024</v>
      </c>
      <c r="E25" s="20">
        <f t="shared" si="2"/>
        <v>0.00005919400024</v>
      </c>
      <c r="F25" s="20">
        <f t="shared" si="3"/>
        <v>46049.37527</v>
      </c>
      <c r="G25" s="21">
        <f t="shared" si="4"/>
        <v>22.20600891</v>
      </c>
      <c r="H25" s="21">
        <f t="shared" si="5"/>
        <v>1</v>
      </c>
      <c r="I25" s="22">
        <v>88.57204698</v>
      </c>
      <c r="J25" s="23">
        <f t="shared" si="6"/>
        <v>88.57205</v>
      </c>
      <c r="K25" s="22">
        <v>11.387979</v>
      </c>
      <c r="L25" s="22">
        <v>0.03997402585</v>
      </c>
      <c r="M25" s="22">
        <v>0.0</v>
      </c>
      <c r="N25" s="4">
        <v>94.42972</v>
      </c>
      <c r="O25" s="4">
        <v>5.39028</v>
      </c>
      <c r="P25" s="4">
        <v>0.18</v>
      </c>
      <c r="Q25" s="4">
        <v>0.0</v>
      </c>
      <c r="R25" s="4">
        <v>86.9</v>
      </c>
      <c r="S25" s="4">
        <v>13.1</v>
      </c>
      <c r="T25" s="4">
        <v>0.0</v>
      </c>
      <c r="U25" s="4">
        <v>0.0</v>
      </c>
      <c r="V25" s="24">
        <f t="shared" si="7"/>
        <v>78</v>
      </c>
      <c r="W25" s="24">
        <f t="shared" si="8"/>
        <v>22</v>
      </c>
      <c r="X25" s="4" t="s">
        <v>31</v>
      </c>
      <c r="Y25" s="25">
        <f t="shared" si="9"/>
        <v>3</v>
      </c>
    </row>
    <row r="26">
      <c r="A26" s="26" t="s">
        <v>45</v>
      </c>
      <c r="B26" s="27">
        <v>62.27299881</v>
      </c>
      <c r="C26" s="26">
        <v>100.0</v>
      </c>
      <c r="D26" s="28">
        <f t="shared" si="1"/>
        <v>62272.99881</v>
      </c>
      <c r="E26" s="28">
        <f t="shared" si="2"/>
        <v>0.00006227299881</v>
      </c>
      <c r="F26" s="28">
        <f t="shared" si="3"/>
        <v>62272.99881</v>
      </c>
      <c r="G26" s="21">
        <f t="shared" si="4"/>
        <v>0</v>
      </c>
      <c r="H26" s="21">
        <f t="shared" si="5"/>
        <v>1</v>
      </c>
      <c r="I26" s="22">
        <v>99.90314002</v>
      </c>
      <c r="J26" s="23">
        <f t="shared" si="6"/>
        <v>99.90314</v>
      </c>
      <c r="K26" s="22">
        <v>0.0</v>
      </c>
      <c r="L26" s="22">
        <v>0.09685998294</v>
      </c>
      <c r="M26" s="22">
        <v>0.0</v>
      </c>
      <c r="N26" s="4" t="s">
        <v>20</v>
      </c>
      <c r="O26" s="4" t="s">
        <v>20</v>
      </c>
      <c r="P26" s="4" t="s">
        <v>20</v>
      </c>
      <c r="Q26" s="4" t="s">
        <v>20</v>
      </c>
      <c r="R26" s="4">
        <v>99.90314002</v>
      </c>
      <c r="S26" s="4">
        <v>0.0</v>
      </c>
      <c r="T26" s="4">
        <v>0.09685998294</v>
      </c>
      <c r="U26" s="4">
        <v>0.0</v>
      </c>
      <c r="V26" s="24">
        <f t="shared" si="7"/>
        <v>100</v>
      </c>
      <c r="W26" s="24">
        <f t="shared" si="8"/>
        <v>0</v>
      </c>
      <c r="X26" s="4" t="s">
        <v>28</v>
      </c>
      <c r="Y26" s="25">
        <f t="shared" si="9"/>
        <v>4</v>
      </c>
    </row>
    <row r="27">
      <c r="A27" s="18" t="s">
        <v>46</v>
      </c>
      <c r="B27" s="19">
        <v>77.26499939</v>
      </c>
      <c r="C27" s="18">
        <v>87.91600037</v>
      </c>
      <c r="D27" s="20">
        <f t="shared" si="1"/>
        <v>77264.99939</v>
      </c>
      <c r="E27" s="20">
        <f t="shared" si="2"/>
        <v>0.00007726499939</v>
      </c>
      <c r="F27" s="20">
        <f t="shared" si="3"/>
        <v>67928.29715</v>
      </c>
      <c r="G27" s="21">
        <f t="shared" si="4"/>
        <v>12.08399963</v>
      </c>
      <c r="H27" s="21">
        <f t="shared" si="5"/>
        <v>1</v>
      </c>
      <c r="I27" s="22">
        <v>100.0000037</v>
      </c>
      <c r="J27" s="23">
        <f t="shared" si="6"/>
        <v>100</v>
      </c>
      <c r="K27" s="22">
        <v>0.0</v>
      </c>
      <c r="L27" s="22">
        <v>0.0</v>
      </c>
      <c r="M27" s="22">
        <v>0.0</v>
      </c>
      <c r="N27" s="4">
        <v>100.0</v>
      </c>
      <c r="O27" s="4">
        <v>0.0</v>
      </c>
      <c r="P27" s="4">
        <v>0.0</v>
      </c>
      <c r="Q27" s="4">
        <v>0.0</v>
      </c>
      <c r="R27" s="4">
        <v>100.0</v>
      </c>
      <c r="S27" s="4">
        <v>0.0</v>
      </c>
      <c r="T27" s="4">
        <v>0.0</v>
      </c>
      <c r="U27" s="4">
        <v>0.0</v>
      </c>
      <c r="V27" s="24">
        <f t="shared" si="7"/>
        <v>88</v>
      </c>
      <c r="W27" s="24">
        <f t="shared" si="8"/>
        <v>12</v>
      </c>
      <c r="X27" s="4" t="s">
        <v>28</v>
      </c>
      <c r="Y27" s="25">
        <f t="shared" si="9"/>
        <v>4</v>
      </c>
    </row>
    <row r="28">
      <c r="A28" s="26" t="s">
        <v>47</v>
      </c>
      <c r="B28" s="27">
        <v>85.03199768</v>
      </c>
      <c r="C28" s="26">
        <v>52.89800262</v>
      </c>
      <c r="D28" s="28">
        <f t="shared" si="1"/>
        <v>85031.99768</v>
      </c>
      <c r="E28" s="28">
        <f t="shared" si="2"/>
        <v>0.00008503199768</v>
      </c>
      <c r="F28" s="28">
        <f t="shared" si="3"/>
        <v>44980.22836</v>
      </c>
      <c r="G28" s="21">
        <f t="shared" si="4"/>
        <v>47.10199738</v>
      </c>
      <c r="H28" s="21">
        <f t="shared" si="5"/>
        <v>1</v>
      </c>
      <c r="I28" s="22">
        <v>99.075</v>
      </c>
      <c r="J28" s="23">
        <f t="shared" si="6"/>
        <v>99.075</v>
      </c>
      <c r="K28" s="22">
        <v>0.0</v>
      </c>
      <c r="L28" s="22">
        <v>0.925</v>
      </c>
      <c r="M28" s="22">
        <v>0.0</v>
      </c>
      <c r="N28" s="4" t="s">
        <v>20</v>
      </c>
      <c r="O28" s="4" t="s">
        <v>20</v>
      </c>
      <c r="P28" s="4" t="s">
        <v>20</v>
      </c>
      <c r="Q28" s="4" t="s">
        <v>20</v>
      </c>
      <c r="R28" s="4" t="s">
        <v>20</v>
      </c>
      <c r="S28" s="4" t="s">
        <v>20</v>
      </c>
      <c r="T28" s="4" t="s">
        <v>20</v>
      </c>
      <c r="U28" s="4" t="s">
        <v>20</v>
      </c>
      <c r="V28" s="24">
        <f t="shared" si="7"/>
        <v>53</v>
      </c>
      <c r="W28" s="24">
        <f t="shared" si="8"/>
        <v>47</v>
      </c>
      <c r="X28" s="4" t="s">
        <v>28</v>
      </c>
      <c r="Y28" s="25">
        <f t="shared" si="9"/>
        <v>4</v>
      </c>
    </row>
    <row r="29">
      <c r="A29" s="18" t="s">
        <v>48</v>
      </c>
      <c r="B29" s="19">
        <v>104.4229965</v>
      </c>
      <c r="C29" s="18">
        <v>95.93900299</v>
      </c>
      <c r="D29" s="20">
        <f t="shared" si="1"/>
        <v>104422.9965</v>
      </c>
      <c r="E29" s="20">
        <f t="shared" si="2"/>
        <v>0.0001044229965</v>
      </c>
      <c r="F29" s="20">
        <f t="shared" si="3"/>
        <v>100182.3817</v>
      </c>
      <c r="G29" s="21">
        <f t="shared" si="4"/>
        <v>4.06099701</v>
      </c>
      <c r="H29" s="21">
        <f t="shared" si="5"/>
        <v>1</v>
      </c>
      <c r="I29" s="22">
        <v>98.71826738</v>
      </c>
      <c r="J29" s="23">
        <f t="shared" si="6"/>
        <v>98.71827</v>
      </c>
      <c r="K29" s="22">
        <v>0.0</v>
      </c>
      <c r="L29" s="22">
        <v>1.281732624</v>
      </c>
      <c r="M29" s="22">
        <v>0.0</v>
      </c>
      <c r="N29" s="4" t="s">
        <v>20</v>
      </c>
      <c r="O29" s="4" t="s">
        <v>20</v>
      </c>
      <c r="P29" s="4" t="s">
        <v>20</v>
      </c>
      <c r="Q29" s="4" t="s">
        <v>20</v>
      </c>
      <c r="R29" s="4" t="s">
        <v>20</v>
      </c>
      <c r="S29" s="4" t="s">
        <v>20</v>
      </c>
      <c r="T29" s="4" t="s">
        <v>20</v>
      </c>
      <c r="U29" s="4" t="s">
        <v>20</v>
      </c>
      <c r="V29" s="24">
        <f t="shared" si="7"/>
        <v>96</v>
      </c>
      <c r="W29" s="24">
        <f t="shared" si="8"/>
        <v>4</v>
      </c>
      <c r="X29" s="4" t="s">
        <v>28</v>
      </c>
      <c r="Y29" s="25">
        <f t="shared" si="9"/>
        <v>4</v>
      </c>
    </row>
    <row r="30">
      <c r="A30" s="26" t="s">
        <v>49</v>
      </c>
      <c r="B30" s="27">
        <v>105.6969986</v>
      </c>
      <c r="C30" s="26">
        <v>23.09899902</v>
      </c>
      <c r="D30" s="28">
        <f t="shared" si="1"/>
        <v>105696.9986</v>
      </c>
      <c r="E30" s="28">
        <f t="shared" si="2"/>
        <v>0.0001056969986</v>
      </c>
      <c r="F30" s="28">
        <f t="shared" si="3"/>
        <v>24414.94867</v>
      </c>
      <c r="G30" s="21">
        <f t="shared" si="4"/>
        <v>76.90100098</v>
      </c>
      <c r="H30" s="21">
        <f t="shared" si="5"/>
        <v>1</v>
      </c>
      <c r="I30" s="22">
        <v>98.73108083</v>
      </c>
      <c r="J30" s="23">
        <f t="shared" si="6"/>
        <v>98.73108</v>
      </c>
      <c r="K30" s="22">
        <v>0.8814972962</v>
      </c>
      <c r="L30" s="22">
        <v>0.3874218777</v>
      </c>
      <c r="M30" s="22">
        <v>0.0</v>
      </c>
      <c r="N30" s="4">
        <v>98.46807854</v>
      </c>
      <c r="O30" s="4">
        <v>1.103159706</v>
      </c>
      <c r="P30" s="4">
        <v>0.4287617551</v>
      </c>
      <c r="Q30" s="4">
        <v>0.0</v>
      </c>
      <c r="R30" s="4">
        <v>99.60665819</v>
      </c>
      <c r="S30" s="4">
        <v>0.143540536</v>
      </c>
      <c r="T30" s="4">
        <v>0.2498012758</v>
      </c>
      <c r="U30" s="4">
        <v>0.0</v>
      </c>
      <c r="V30" s="24">
        <f t="shared" si="7"/>
        <v>23</v>
      </c>
      <c r="W30" s="24">
        <f t="shared" si="8"/>
        <v>77</v>
      </c>
      <c r="X30" s="4" t="s">
        <v>31</v>
      </c>
      <c r="Y30" s="25">
        <f t="shared" si="9"/>
        <v>3</v>
      </c>
    </row>
    <row r="31">
      <c r="A31" s="18" t="s">
        <v>50</v>
      </c>
      <c r="B31" s="19">
        <v>119.4459991</v>
      </c>
      <c r="C31" s="18">
        <v>55.59399796</v>
      </c>
      <c r="D31" s="20">
        <f t="shared" si="1"/>
        <v>119445.9991</v>
      </c>
      <c r="E31" s="20">
        <f t="shared" si="2"/>
        <v>0.0001194459991</v>
      </c>
      <c r="F31" s="20">
        <f t="shared" si="3"/>
        <v>66404.8063</v>
      </c>
      <c r="G31" s="21">
        <f t="shared" si="4"/>
        <v>44.40600204</v>
      </c>
      <c r="H31" s="21">
        <f t="shared" si="5"/>
        <v>1</v>
      </c>
      <c r="I31" s="22">
        <v>77.97092085</v>
      </c>
      <c r="J31" s="23">
        <f t="shared" si="6"/>
        <v>77.97092</v>
      </c>
      <c r="K31" s="22">
        <v>4.076899625</v>
      </c>
      <c r="L31" s="22">
        <v>17.95217953</v>
      </c>
      <c r="M31" s="22">
        <v>0.0</v>
      </c>
      <c r="N31" s="4">
        <v>60.99418489</v>
      </c>
      <c r="O31" s="4">
        <v>2.096609799</v>
      </c>
      <c r="P31" s="4">
        <v>36.90920532</v>
      </c>
      <c r="Q31" s="4">
        <v>0.0</v>
      </c>
      <c r="R31" s="4">
        <v>91.53117485</v>
      </c>
      <c r="S31" s="4">
        <v>5.658666461</v>
      </c>
      <c r="T31" s="4">
        <v>2.810158691</v>
      </c>
      <c r="U31" s="4">
        <v>0.0</v>
      </c>
      <c r="V31" s="24">
        <f t="shared" si="7"/>
        <v>56</v>
      </c>
      <c r="W31" s="24">
        <f t="shared" si="8"/>
        <v>44</v>
      </c>
      <c r="X31" s="4" t="s">
        <v>51</v>
      </c>
      <c r="Y31" s="25">
        <f t="shared" si="9"/>
        <v>2</v>
      </c>
    </row>
    <row r="32">
      <c r="A32" s="26" t="s">
        <v>52</v>
      </c>
      <c r="B32" s="27">
        <v>168.7830048</v>
      </c>
      <c r="C32" s="26">
        <v>94.93800354</v>
      </c>
      <c r="D32" s="28">
        <f t="shared" si="1"/>
        <v>168783.0048</v>
      </c>
      <c r="E32" s="28">
        <f t="shared" si="2"/>
        <v>0.0001687830048</v>
      </c>
      <c r="F32" s="28">
        <f t="shared" si="3"/>
        <v>160239.2151</v>
      </c>
      <c r="G32" s="21">
        <f t="shared" si="4"/>
        <v>5.06199646</v>
      </c>
      <c r="H32" s="21">
        <f t="shared" si="5"/>
        <v>1</v>
      </c>
      <c r="I32" s="22">
        <v>99.6952</v>
      </c>
      <c r="J32" s="23">
        <f t="shared" si="6"/>
        <v>99.6952</v>
      </c>
      <c r="K32" s="22">
        <v>0.0</v>
      </c>
      <c r="L32" s="22">
        <v>0.3048</v>
      </c>
      <c r="M32" s="22">
        <v>0.0</v>
      </c>
      <c r="N32" s="4" t="s">
        <v>20</v>
      </c>
      <c r="O32" s="4" t="s">
        <v>20</v>
      </c>
      <c r="P32" s="4" t="s">
        <v>20</v>
      </c>
      <c r="Q32" s="4" t="s">
        <v>20</v>
      </c>
      <c r="R32" s="4" t="s">
        <v>20</v>
      </c>
      <c r="S32" s="4" t="s">
        <v>20</v>
      </c>
      <c r="T32" s="4" t="s">
        <v>20</v>
      </c>
      <c r="U32" s="4" t="s">
        <v>20</v>
      </c>
      <c r="V32" s="24">
        <f t="shared" si="7"/>
        <v>95</v>
      </c>
      <c r="W32" s="24">
        <f t="shared" si="8"/>
        <v>5</v>
      </c>
      <c r="X32" s="4" t="s">
        <v>28</v>
      </c>
      <c r="Y32" s="25">
        <f t="shared" si="9"/>
        <v>4</v>
      </c>
    </row>
    <row r="33">
      <c r="A33" s="18" t="s">
        <v>53</v>
      </c>
      <c r="B33" s="19">
        <v>183.6289978</v>
      </c>
      <c r="C33" s="18">
        <v>18.8409996</v>
      </c>
      <c r="D33" s="20">
        <f t="shared" si="1"/>
        <v>183628.9978</v>
      </c>
      <c r="E33" s="20">
        <f t="shared" si="2"/>
        <v>0.0001836289978</v>
      </c>
      <c r="F33" s="20">
        <f t="shared" si="3"/>
        <v>34597.53874</v>
      </c>
      <c r="G33" s="21">
        <f t="shared" si="4"/>
        <v>81.1590004</v>
      </c>
      <c r="H33" s="21">
        <f t="shared" si="5"/>
        <v>1</v>
      </c>
      <c r="I33" s="22">
        <v>96.88784457</v>
      </c>
      <c r="J33" s="23">
        <f t="shared" si="6"/>
        <v>96.88784</v>
      </c>
      <c r="K33" s="22">
        <v>1.815652166</v>
      </c>
      <c r="L33" s="22">
        <v>1.296503269</v>
      </c>
      <c r="M33" s="22">
        <v>0.0</v>
      </c>
      <c r="N33" s="4">
        <v>96.81402383</v>
      </c>
      <c r="O33" s="4">
        <v>1.734152255</v>
      </c>
      <c r="P33" s="4">
        <v>1.451823918</v>
      </c>
      <c r="Q33" s="4">
        <v>0.0</v>
      </c>
      <c r="R33" s="4">
        <v>97.20582219</v>
      </c>
      <c r="S33" s="4">
        <v>2.166718886</v>
      </c>
      <c r="T33" s="4">
        <v>0.6274589237</v>
      </c>
      <c r="U33" s="4">
        <v>0.0</v>
      </c>
      <c r="V33" s="24">
        <f t="shared" si="7"/>
        <v>19</v>
      </c>
      <c r="W33" s="24">
        <f t="shared" si="8"/>
        <v>81</v>
      </c>
      <c r="X33" s="4" t="s">
        <v>31</v>
      </c>
      <c r="Y33" s="25">
        <f t="shared" si="9"/>
        <v>3</v>
      </c>
    </row>
    <row r="34">
      <c r="A34" s="26" t="s">
        <v>54</v>
      </c>
      <c r="B34" s="27">
        <v>198.4100037</v>
      </c>
      <c r="C34" s="26">
        <v>17.88899994</v>
      </c>
      <c r="D34" s="28">
        <f t="shared" si="1"/>
        <v>198410.0037</v>
      </c>
      <c r="E34" s="28">
        <f t="shared" si="2"/>
        <v>0.0001984100037</v>
      </c>
      <c r="F34" s="28">
        <f t="shared" si="3"/>
        <v>35493.56544</v>
      </c>
      <c r="G34" s="21">
        <f t="shared" si="4"/>
        <v>82.11100006</v>
      </c>
      <c r="H34" s="21">
        <f t="shared" si="5"/>
        <v>1</v>
      </c>
      <c r="I34" s="22">
        <v>91.83772455</v>
      </c>
      <c r="J34" s="23">
        <f t="shared" si="6"/>
        <v>91.83772</v>
      </c>
      <c r="K34" s="22">
        <v>6.520899952</v>
      </c>
      <c r="L34" s="22">
        <v>1.418623428</v>
      </c>
      <c r="M34" s="22">
        <v>0.2227520679</v>
      </c>
      <c r="N34" s="4">
        <v>91.78032287</v>
      </c>
      <c r="O34" s="4">
        <v>6.220703339</v>
      </c>
      <c r="P34" s="4">
        <v>1.72769216</v>
      </c>
      <c r="Q34" s="4">
        <v>0.2712816327</v>
      </c>
      <c r="R34" s="4">
        <v>92.10119</v>
      </c>
      <c r="S34" s="4">
        <v>7.89881</v>
      </c>
      <c r="T34" s="4">
        <v>0.0</v>
      </c>
      <c r="U34" s="4">
        <v>0.0</v>
      </c>
      <c r="V34" s="24">
        <f t="shared" si="7"/>
        <v>18</v>
      </c>
      <c r="W34" s="24">
        <f t="shared" si="8"/>
        <v>82</v>
      </c>
      <c r="X34" s="4" t="s">
        <v>51</v>
      </c>
      <c r="Y34" s="25">
        <f t="shared" si="9"/>
        <v>2</v>
      </c>
    </row>
    <row r="35">
      <c r="A35" s="18" t="s">
        <v>55</v>
      </c>
      <c r="B35" s="19">
        <v>219.1609955</v>
      </c>
      <c r="C35" s="18">
        <v>74.35400391</v>
      </c>
      <c r="D35" s="20">
        <f t="shared" si="1"/>
        <v>219160.9955</v>
      </c>
      <c r="E35" s="20">
        <f t="shared" si="2"/>
        <v>0.0002191609955</v>
      </c>
      <c r="F35" s="20">
        <f t="shared" si="3"/>
        <v>162954.9752</v>
      </c>
      <c r="G35" s="21">
        <f t="shared" si="4"/>
        <v>25.64599609</v>
      </c>
      <c r="H35" s="21">
        <f t="shared" si="5"/>
        <v>1</v>
      </c>
      <c r="I35" s="22">
        <v>78.22645516</v>
      </c>
      <c r="J35" s="23">
        <f t="shared" si="6"/>
        <v>78.22646</v>
      </c>
      <c r="K35" s="22">
        <v>20.23798298</v>
      </c>
      <c r="L35" s="22">
        <v>0.4435199284</v>
      </c>
      <c r="M35" s="22">
        <v>1.09204193</v>
      </c>
      <c r="N35" s="4">
        <v>74.30061449</v>
      </c>
      <c r="O35" s="4">
        <v>19.71184258</v>
      </c>
      <c r="P35" s="4">
        <v>1.729405704</v>
      </c>
      <c r="Q35" s="4">
        <v>4.258137228</v>
      </c>
      <c r="R35" s="4">
        <v>79.5805429</v>
      </c>
      <c r="S35" s="4">
        <v>20.4194571</v>
      </c>
      <c r="T35" s="4">
        <v>0.0</v>
      </c>
      <c r="U35" s="4">
        <v>0.0</v>
      </c>
      <c r="V35" s="24">
        <f t="shared" si="7"/>
        <v>74</v>
      </c>
      <c r="W35" s="24">
        <f t="shared" si="8"/>
        <v>26</v>
      </c>
      <c r="X35" s="4" t="s">
        <v>51</v>
      </c>
      <c r="Y35" s="25">
        <f t="shared" si="9"/>
        <v>2</v>
      </c>
    </row>
    <row r="36">
      <c r="A36" s="26" t="s">
        <v>56</v>
      </c>
      <c r="B36" s="27">
        <v>272.8129883</v>
      </c>
      <c r="C36" s="26">
        <v>45.75099945</v>
      </c>
      <c r="D36" s="28">
        <f t="shared" si="1"/>
        <v>272812.9883</v>
      </c>
      <c r="E36" s="28">
        <f t="shared" si="2"/>
        <v>0.0002728129883</v>
      </c>
      <c r="F36" s="28">
        <f t="shared" si="3"/>
        <v>124814.6688</v>
      </c>
      <c r="G36" s="21">
        <f t="shared" si="4"/>
        <v>54.24900055</v>
      </c>
      <c r="H36" s="21">
        <f t="shared" si="5"/>
        <v>1</v>
      </c>
      <c r="I36" s="22">
        <v>96.37117971</v>
      </c>
      <c r="J36" s="23">
        <f t="shared" si="6"/>
        <v>96.37118</v>
      </c>
      <c r="K36" s="22">
        <v>0.0</v>
      </c>
      <c r="L36" s="22">
        <v>3.628820295</v>
      </c>
      <c r="M36" s="22" t="s">
        <v>20</v>
      </c>
      <c r="N36" s="4" t="s">
        <v>20</v>
      </c>
      <c r="O36" s="4" t="s">
        <v>20</v>
      </c>
      <c r="P36" s="4" t="s">
        <v>20</v>
      </c>
      <c r="Q36" s="4" t="s">
        <v>20</v>
      </c>
      <c r="R36" s="4" t="s">
        <v>20</v>
      </c>
      <c r="S36" s="4" t="s">
        <v>20</v>
      </c>
      <c r="T36" s="4" t="s">
        <v>20</v>
      </c>
      <c r="U36" s="4" t="s">
        <v>20</v>
      </c>
      <c r="V36" s="24">
        <f t="shared" si="7"/>
        <v>46</v>
      </c>
      <c r="W36" s="24">
        <f t="shared" si="8"/>
        <v>54</v>
      </c>
      <c r="X36" s="4" t="s">
        <v>20</v>
      </c>
      <c r="Y36" s="25">
        <f t="shared" si="9"/>
        <v>0</v>
      </c>
    </row>
    <row r="37">
      <c r="A37" s="18" t="s">
        <v>57</v>
      </c>
      <c r="B37" s="19">
        <v>280.9039917</v>
      </c>
      <c r="C37" s="18">
        <v>61.97500229</v>
      </c>
      <c r="D37" s="20">
        <f t="shared" si="1"/>
        <v>280903.9917</v>
      </c>
      <c r="E37" s="20">
        <f t="shared" si="2"/>
        <v>0.0002809039917</v>
      </c>
      <c r="F37" s="20">
        <f t="shared" si="3"/>
        <v>174090.2553</v>
      </c>
      <c r="G37" s="21">
        <f t="shared" si="4"/>
        <v>38.02499771</v>
      </c>
      <c r="H37" s="21">
        <f t="shared" si="5"/>
        <v>1</v>
      </c>
      <c r="I37" s="22">
        <v>100.0</v>
      </c>
      <c r="J37" s="23">
        <f t="shared" si="6"/>
        <v>100</v>
      </c>
      <c r="K37" s="22">
        <v>0.0</v>
      </c>
      <c r="L37" s="22">
        <v>0.0</v>
      </c>
      <c r="M37" s="22">
        <v>0.0</v>
      </c>
      <c r="N37" s="4" t="s">
        <v>20</v>
      </c>
      <c r="O37" s="4" t="s">
        <v>20</v>
      </c>
      <c r="P37" s="4" t="s">
        <v>20</v>
      </c>
      <c r="Q37" s="4" t="s">
        <v>20</v>
      </c>
      <c r="R37" s="4" t="s">
        <v>20</v>
      </c>
      <c r="S37" s="4" t="s">
        <v>20</v>
      </c>
      <c r="T37" s="4" t="s">
        <v>20</v>
      </c>
      <c r="U37" s="4" t="s">
        <v>20</v>
      </c>
      <c r="V37" s="24">
        <f t="shared" si="7"/>
        <v>62</v>
      </c>
      <c r="W37" s="24">
        <f t="shared" si="8"/>
        <v>38</v>
      </c>
      <c r="X37" s="4" t="s">
        <v>28</v>
      </c>
      <c r="Y37" s="25">
        <f t="shared" si="9"/>
        <v>4</v>
      </c>
    </row>
    <row r="38">
      <c r="A38" s="26" t="s">
        <v>58</v>
      </c>
      <c r="B38" s="27">
        <v>285.4909973</v>
      </c>
      <c r="C38" s="26">
        <v>71.51799774</v>
      </c>
      <c r="D38" s="28">
        <f t="shared" si="1"/>
        <v>285490.9973</v>
      </c>
      <c r="E38" s="28">
        <f t="shared" si="2"/>
        <v>0.0002854909973</v>
      </c>
      <c r="F38" s="28">
        <f t="shared" si="3"/>
        <v>204177.445</v>
      </c>
      <c r="G38" s="21">
        <f t="shared" si="4"/>
        <v>28.48200226</v>
      </c>
      <c r="H38" s="21">
        <f t="shared" si="5"/>
        <v>1</v>
      </c>
      <c r="I38" s="22">
        <v>99.30532057</v>
      </c>
      <c r="J38" s="23">
        <f t="shared" si="6"/>
        <v>99.30532</v>
      </c>
      <c r="K38" s="22">
        <v>0.0</v>
      </c>
      <c r="L38" s="22">
        <v>0.6946794278</v>
      </c>
      <c r="M38" s="22">
        <v>0.0</v>
      </c>
      <c r="N38" s="4" t="s">
        <v>20</v>
      </c>
      <c r="O38" s="4" t="s">
        <v>20</v>
      </c>
      <c r="P38" s="4" t="s">
        <v>20</v>
      </c>
      <c r="Q38" s="4" t="s">
        <v>20</v>
      </c>
      <c r="R38" s="4" t="s">
        <v>20</v>
      </c>
      <c r="S38" s="4" t="s">
        <v>20</v>
      </c>
      <c r="T38" s="4" t="s">
        <v>20</v>
      </c>
      <c r="U38" s="4" t="s">
        <v>20</v>
      </c>
      <c r="V38" s="24">
        <f t="shared" si="7"/>
        <v>72</v>
      </c>
      <c r="W38" s="24">
        <f t="shared" si="8"/>
        <v>28</v>
      </c>
      <c r="X38" s="4" t="s">
        <v>28</v>
      </c>
      <c r="Y38" s="25">
        <f t="shared" si="9"/>
        <v>4</v>
      </c>
    </row>
    <row r="39">
      <c r="A39" s="18" t="s">
        <v>59</v>
      </c>
      <c r="B39" s="19">
        <v>287.3710022</v>
      </c>
      <c r="C39" s="18">
        <v>31.19099998</v>
      </c>
      <c r="D39" s="20">
        <f t="shared" si="1"/>
        <v>287371.0022</v>
      </c>
      <c r="E39" s="20">
        <f t="shared" si="2"/>
        <v>0.0002873710022</v>
      </c>
      <c r="F39" s="20">
        <f t="shared" si="3"/>
        <v>89633.88924</v>
      </c>
      <c r="G39" s="21">
        <f t="shared" si="4"/>
        <v>68.80900002</v>
      </c>
      <c r="H39" s="21">
        <f t="shared" si="5"/>
        <v>1</v>
      </c>
      <c r="I39" s="22">
        <v>98.51445042</v>
      </c>
      <c r="J39" s="23">
        <f t="shared" si="6"/>
        <v>98.51445</v>
      </c>
      <c r="K39" s="22">
        <v>0.2676005761</v>
      </c>
      <c r="L39" s="22">
        <v>1.217949005</v>
      </c>
      <c r="M39" s="22">
        <v>0.0</v>
      </c>
      <c r="N39" s="4" t="s">
        <v>20</v>
      </c>
      <c r="O39" s="4" t="s">
        <v>20</v>
      </c>
      <c r="P39" s="4" t="s">
        <v>20</v>
      </c>
      <c r="Q39" s="4" t="s">
        <v>20</v>
      </c>
      <c r="R39" s="4" t="s">
        <v>20</v>
      </c>
      <c r="S39" s="4" t="s">
        <v>20</v>
      </c>
      <c r="T39" s="4" t="s">
        <v>20</v>
      </c>
      <c r="U39" s="4" t="s">
        <v>20</v>
      </c>
      <c r="V39" s="24">
        <f t="shared" si="7"/>
        <v>31</v>
      </c>
      <c r="W39" s="24">
        <f t="shared" si="8"/>
        <v>69</v>
      </c>
      <c r="X39" s="4" t="s">
        <v>28</v>
      </c>
      <c r="Y39" s="25">
        <f t="shared" si="9"/>
        <v>4</v>
      </c>
    </row>
    <row r="40">
      <c r="A40" s="26" t="s">
        <v>60</v>
      </c>
      <c r="B40" s="27">
        <v>298.6820068</v>
      </c>
      <c r="C40" s="26">
        <v>85.81999969</v>
      </c>
      <c r="D40" s="28">
        <f t="shared" si="1"/>
        <v>298682.0068</v>
      </c>
      <c r="E40" s="28">
        <f t="shared" si="2"/>
        <v>0.0002986820068</v>
      </c>
      <c r="F40" s="28">
        <f t="shared" si="3"/>
        <v>256328.8973</v>
      </c>
      <c r="G40" s="21">
        <f t="shared" si="4"/>
        <v>14.18000031</v>
      </c>
      <c r="H40" s="21">
        <f t="shared" si="5"/>
        <v>1</v>
      </c>
      <c r="I40" s="22">
        <v>93.78221635</v>
      </c>
      <c r="J40" s="23">
        <f t="shared" si="6"/>
        <v>93.78222</v>
      </c>
      <c r="K40" s="22">
        <v>0.0</v>
      </c>
      <c r="L40" s="22">
        <v>6.217783652</v>
      </c>
      <c r="M40" s="22">
        <v>0.0</v>
      </c>
      <c r="N40" s="4" t="s">
        <v>20</v>
      </c>
      <c r="O40" s="4" t="s">
        <v>20</v>
      </c>
      <c r="P40" s="4" t="s">
        <v>20</v>
      </c>
      <c r="Q40" s="4" t="s">
        <v>20</v>
      </c>
      <c r="R40" s="4" t="s">
        <v>20</v>
      </c>
      <c r="S40" s="4" t="s">
        <v>20</v>
      </c>
      <c r="T40" s="4" t="s">
        <v>20</v>
      </c>
      <c r="U40" s="4" t="s">
        <v>20</v>
      </c>
      <c r="V40" s="24">
        <f t="shared" si="7"/>
        <v>86</v>
      </c>
      <c r="W40" s="24">
        <f t="shared" si="8"/>
        <v>14</v>
      </c>
      <c r="X40" s="4" t="s">
        <v>20</v>
      </c>
      <c r="Y40" s="25">
        <f t="shared" si="9"/>
        <v>0</v>
      </c>
    </row>
    <row r="41">
      <c r="A41" s="18" t="s">
        <v>61</v>
      </c>
      <c r="B41" s="19">
        <v>307.1499939</v>
      </c>
      <c r="C41" s="18">
        <v>25.52500153</v>
      </c>
      <c r="D41" s="20">
        <f t="shared" si="1"/>
        <v>307149.9939</v>
      </c>
      <c r="E41" s="20">
        <f t="shared" si="2"/>
        <v>0.0003071499939</v>
      </c>
      <c r="F41" s="20">
        <f t="shared" si="3"/>
        <v>78400.04064</v>
      </c>
      <c r="G41" s="21">
        <f t="shared" si="4"/>
        <v>74.47499847</v>
      </c>
      <c r="H41" s="21">
        <f t="shared" si="5"/>
        <v>1</v>
      </c>
      <c r="I41" s="22">
        <v>91.23119075</v>
      </c>
      <c r="J41" s="23">
        <f t="shared" si="6"/>
        <v>91.23119</v>
      </c>
      <c r="K41" s="22">
        <v>1.06238505</v>
      </c>
      <c r="L41" s="22">
        <v>0.0</v>
      </c>
      <c r="M41" s="22">
        <v>7.706424202</v>
      </c>
      <c r="N41" s="4">
        <v>88.39720123</v>
      </c>
      <c r="O41" s="4">
        <v>1.255132675</v>
      </c>
      <c r="P41" s="4">
        <v>0.0</v>
      </c>
      <c r="Q41" s="4">
        <v>10.3476661</v>
      </c>
      <c r="R41" s="4">
        <v>99.5</v>
      </c>
      <c r="S41" s="4">
        <v>0.5</v>
      </c>
      <c r="T41" s="4">
        <v>0.0</v>
      </c>
      <c r="U41" s="4">
        <v>0.0</v>
      </c>
      <c r="V41" s="24">
        <f t="shared" si="7"/>
        <v>26</v>
      </c>
      <c r="W41" s="24">
        <f t="shared" si="8"/>
        <v>74</v>
      </c>
      <c r="X41" s="4" t="s">
        <v>51</v>
      </c>
      <c r="Y41" s="25">
        <f t="shared" si="9"/>
        <v>2</v>
      </c>
    </row>
    <row r="42">
      <c r="A42" s="26" t="s">
        <v>62</v>
      </c>
      <c r="B42" s="27">
        <v>341.25</v>
      </c>
      <c r="C42" s="26">
        <v>93.897995</v>
      </c>
      <c r="D42" s="28">
        <f t="shared" si="1"/>
        <v>341250</v>
      </c>
      <c r="E42" s="28">
        <f t="shared" si="2"/>
        <v>0.00034125</v>
      </c>
      <c r="F42" s="28">
        <f t="shared" si="3"/>
        <v>320426.9079</v>
      </c>
      <c r="G42" s="21">
        <f t="shared" si="4"/>
        <v>6.102005</v>
      </c>
      <c r="H42" s="21">
        <f t="shared" si="5"/>
        <v>1</v>
      </c>
      <c r="I42" s="22">
        <v>99.99999721</v>
      </c>
      <c r="J42" s="23">
        <f t="shared" si="6"/>
        <v>100</v>
      </c>
      <c r="K42" s="22">
        <v>0.0</v>
      </c>
      <c r="L42" s="22">
        <v>2.794650015E-6</v>
      </c>
      <c r="M42" s="22">
        <v>0.0</v>
      </c>
      <c r="N42" s="4">
        <v>100.0</v>
      </c>
      <c r="O42" s="4">
        <v>0.0</v>
      </c>
      <c r="P42" s="4">
        <v>0.0</v>
      </c>
      <c r="Q42" s="4">
        <v>0.0</v>
      </c>
      <c r="R42" s="4">
        <v>100.0</v>
      </c>
      <c r="S42" s="4">
        <v>0.0</v>
      </c>
      <c r="T42" s="4">
        <v>0.0</v>
      </c>
      <c r="U42" s="4">
        <v>0.0</v>
      </c>
      <c r="V42" s="24">
        <f t="shared" si="7"/>
        <v>94</v>
      </c>
      <c r="W42" s="24">
        <f t="shared" si="8"/>
        <v>6</v>
      </c>
      <c r="X42" s="4" t="s">
        <v>28</v>
      </c>
      <c r="Y42" s="25">
        <f t="shared" si="9"/>
        <v>4</v>
      </c>
    </row>
    <row r="43">
      <c r="A43" s="18" t="s">
        <v>63</v>
      </c>
      <c r="B43" s="19">
        <v>375.2650146</v>
      </c>
      <c r="C43" s="18">
        <v>89.13999939</v>
      </c>
      <c r="D43" s="20">
        <f t="shared" si="1"/>
        <v>375265.0146</v>
      </c>
      <c r="E43" s="20">
        <f t="shared" si="2"/>
        <v>0.0003752650146</v>
      </c>
      <c r="F43" s="20">
        <f t="shared" si="3"/>
        <v>334511.2317</v>
      </c>
      <c r="G43" s="21">
        <f t="shared" si="4"/>
        <v>10.86000061</v>
      </c>
      <c r="H43" s="21">
        <f t="shared" si="5"/>
        <v>1</v>
      </c>
      <c r="I43" s="22">
        <v>99.84197078</v>
      </c>
      <c r="J43" s="23">
        <f t="shared" si="6"/>
        <v>99.84197</v>
      </c>
      <c r="K43" s="22">
        <v>0.0</v>
      </c>
      <c r="L43" s="22">
        <v>0.1580292158</v>
      </c>
      <c r="M43" s="22">
        <v>0.0</v>
      </c>
      <c r="N43" s="4" t="s">
        <v>20</v>
      </c>
      <c r="O43" s="4" t="s">
        <v>20</v>
      </c>
      <c r="P43" s="4" t="s">
        <v>20</v>
      </c>
      <c r="Q43" s="4" t="s">
        <v>20</v>
      </c>
      <c r="R43" s="4" t="s">
        <v>20</v>
      </c>
      <c r="S43" s="4" t="s">
        <v>20</v>
      </c>
      <c r="T43" s="4" t="s">
        <v>20</v>
      </c>
      <c r="U43" s="4" t="s">
        <v>20</v>
      </c>
      <c r="V43" s="24">
        <f t="shared" si="7"/>
        <v>89</v>
      </c>
      <c r="W43" s="24">
        <f t="shared" si="8"/>
        <v>11</v>
      </c>
      <c r="X43" s="4" t="s">
        <v>20</v>
      </c>
      <c r="Y43" s="25">
        <f t="shared" si="9"/>
        <v>0</v>
      </c>
    </row>
    <row r="44">
      <c r="A44" s="26" t="s">
        <v>64</v>
      </c>
      <c r="B44" s="27">
        <v>397.6210022</v>
      </c>
      <c r="C44" s="26">
        <v>46.02500153</v>
      </c>
      <c r="D44" s="28">
        <f t="shared" si="1"/>
        <v>397621.0022</v>
      </c>
      <c r="E44" s="28">
        <f t="shared" si="2"/>
        <v>0.0003976210022</v>
      </c>
      <c r="F44" s="28">
        <f t="shared" si="3"/>
        <v>183005.0723</v>
      </c>
      <c r="G44" s="21">
        <f t="shared" si="4"/>
        <v>53.97499847</v>
      </c>
      <c r="H44" s="21">
        <f t="shared" si="5"/>
        <v>1</v>
      </c>
      <c r="I44" s="22">
        <v>98.40195463</v>
      </c>
      <c r="J44" s="23">
        <f t="shared" si="6"/>
        <v>98.40195</v>
      </c>
      <c r="K44" s="22">
        <v>1.249110629</v>
      </c>
      <c r="L44" s="22">
        <v>0.3489347411</v>
      </c>
      <c r="M44" s="22">
        <v>0.0</v>
      </c>
      <c r="N44" s="4">
        <v>97.99520758</v>
      </c>
      <c r="O44" s="4">
        <v>1.358317682</v>
      </c>
      <c r="P44" s="4">
        <v>0.6464747393</v>
      </c>
      <c r="Q44" s="4">
        <v>0.0</v>
      </c>
      <c r="R44" s="4">
        <v>98.87896</v>
      </c>
      <c r="S44" s="4">
        <v>1.12104</v>
      </c>
      <c r="T44" s="4">
        <v>0.0</v>
      </c>
      <c r="U44" s="4">
        <v>0.0</v>
      </c>
      <c r="V44" s="24">
        <f t="shared" si="7"/>
        <v>46</v>
      </c>
      <c r="W44" s="24">
        <f t="shared" si="8"/>
        <v>54</v>
      </c>
      <c r="X44" s="4" t="s">
        <v>31</v>
      </c>
      <c r="Y44" s="25">
        <f t="shared" si="9"/>
        <v>3</v>
      </c>
    </row>
    <row r="45">
      <c r="A45" s="18" t="s">
        <v>65</v>
      </c>
      <c r="B45" s="19">
        <v>400.1270142</v>
      </c>
      <c r="C45" s="18">
        <v>98.49899292</v>
      </c>
      <c r="D45" s="20">
        <f t="shared" si="1"/>
        <v>400127.0142</v>
      </c>
      <c r="E45" s="20">
        <f t="shared" si="2"/>
        <v>0.0004001270142</v>
      </c>
      <c r="F45" s="20">
        <f t="shared" si="3"/>
        <v>394121.0794</v>
      </c>
      <c r="G45" s="21">
        <f t="shared" si="4"/>
        <v>1.50100708</v>
      </c>
      <c r="H45" s="21">
        <f t="shared" si="5"/>
        <v>1</v>
      </c>
      <c r="I45" s="22">
        <v>99.80312604</v>
      </c>
      <c r="J45" s="23">
        <f t="shared" si="6"/>
        <v>99.80313</v>
      </c>
      <c r="K45" s="22">
        <v>0.0</v>
      </c>
      <c r="L45" s="22">
        <v>0.1968739613</v>
      </c>
      <c r="M45" s="22">
        <v>0.0</v>
      </c>
      <c r="N45" s="4" t="s">
        <v>20</v>
      </c>
      <c r="O45" s="4" t="s">
        <v>20</v>
      </c>
      <c r="P45" s="4" t="s">
        <v>20</v>
      </c>
      <c r="Q45" s="4" t="s">
        <v>20</v>
      </c>
      <c r="R45" s="4" t="s">
        <v>20</v>
      </c>
      <c r="S45" s="4" t="s">
        <v>20</v>
      </c>
      <c r="T45" s="4" t="s">
        <v>20</v>
      </c>
      <c r="U45" s="4" t="s">
        <v>20</v>
      </c>
      <c r="V45" s="24">
        <f t="shared" si="7"/>
        <v>98</v>
      </c>
      <c r="W45" s="24">
        <f t="shared" si="8"/>
        <v>2</v>
      </c>
      <c r="X45" s="4" t="s">
        <v>20</v>
      </c>
      <c r="Y45" s="25">
        <f t="shared" si="9"/>
        <v>0</v>
      </c>
    </row>
    <row r="46">
      <c r="A46" s="26" t="s">
        <v>66</v>
      </c>
      <c r="B46" s="27">
        <v>437.4830017</v>
      </c>
      <c r="C46" s="26">
        <v>78.25000763</v>
      </c>
      <c r="D46" s="28">
        <f t="shared" si="1"/>
        <v>437483.0017</v>
      </c>
      <c r="E46" s="28">
        <f t="shared" si="2"/>
        <v>0.0004374830017</v>
      </c>
      <c r="F46" s="28">
        <f t="shared" si="3"/>
        <v>342330.4822</v>
      </c>
      <c r="G46" s="21">
        <f t="shared" si="4"/>
        <v>21.74999237</v>
      </c>
      <c r="H46" s="21">
        <f t="shared" si="5"/>
        <v>1</v>
      </c>
      <c r="I46" s="22">
        <v>99.9000368</v>
      </c>
      <c r="J46" s="23">
        <f t="shared" si="6"/>
        <v>99.90004</v>
      </c>
      <c r="K46" s="22">
        <v>0.0</v>
      </c>
      <c r="L46" s="22">
        <v>0.09996320036</v>
      </c>
      <c r="M46" s="22">
        <v>0.0</v>
      </c>
      <c r="N46" s="4" t="s">
        <v>20</v>
      </c>
      <c r="O46" s="4" t="s">
        <v>20</v>
      </c>
      <c r="P46" s="4" t="s">
        <v>20</v>
      </c>
      <c r="Q46" s="4" t="s">
        <v>20</v>
      </c>
      <c r="R46" s="4">
        <v>99.65</v>
      </c>
      <c r="S46" s="4">
        <v>0.0</v>
      </c>
      <c r="T46" s="4">
        <v>0.35</v>
      </c>
      <c r="U46" s="4">
        <v>0.0</v>
      </c>
      <c r="V46" s="24">
        <f t="shared" si="7"/>
        <v>78</v>
      </c>
      <c r="W46" s="24">
        <f t="shared" si="8"/>
        <v>22</v>
      </c>
      <c r="X46" s="4" t="s">
        <v>28</v>
      </c>
      <c r="Y46" s="25">
        <f t="shared" si="9"/>
        <v>4</v>
      </c>
    </row>
    <row r="47">
      <c r="A47" s="18" t="s">
        <v>67</v>
      </c>
      <c r="B47" s="19">
        <v>441.5390015</v>
      </c>
      <c r="C47" s="18">
        <v>94.7440033</v>
      </c>
      <c r="D47" s="20">
        <f t="shared" si="1"/>
        <v>441539.0015</v>
      </c>
      <c r="E47" s="20">
        <f t="shared" si="2"/>
        <v>0.0004415390015</v>
      </c>
      <c r="F47" s="20">
        <f t="shared" si="3"/>
        <v>418331.7262</v>
      </c>
      <c r="G47" s="21">
        <f t="shared" si="4"/>
        <v>5.2559967</v>
      </c>
      <c r="H47" s="21">
        <f t="shared" si="5"/>
        <v>1</v>
      </c>
      <c r="I47" s="22">
        <v>100.0000004</v>
      </c>
      <c r="J47" s="23">
        <f t="shared" si="6"/>
        <v>100</v>
      </c>
      <c r="K47" s="22">
        <v>0.0</v>
      </c>
      <c r="L47" s="22">
        <v>0.0</v>
      </c>
      <c r="M47" s="22">
        <v>0.0</v>
      </c>
      <c r="N47" s="4">
        <v>100.0</v>
      </c>
      <c r="O47" s="4">
        <v>0.0</v>
      </c>
      <c r="P47" s="4">
        <v>0.0</v>
      </c>
      <c r="Q47" s="4">
        <v>0.0</v>
      </c>
      <c r="R47" s="4">
        <v>100.0</v>
      </c>
      <c r="S47" s="4">
        <v>0.0</v>
      </c>
      <c r="T47" s="4">
        <v>0.0</v>
      </c>
      <c r="U47" s="4">
        <v>0.0</v>
      </c>
      <c r="V47" s="24">
        <f t="shared" si="7"/>
        <v>95</v>
      </c>
      <c r="W47" s="24">
        <f t="shared" si="8"/>
        <v>5</v>
      </c>
      <c r="X47" s="4" t="s">
        <v>28</v>
      </c>
      <c r="Y47" s="25">
        <f t="shared" si="9"/>
        <v>4</v>
      </c>
    </row>
    <row r="48">
      <c r="A48" s="26" t="s">
        <v>68</v>
      </c>
      <c r="B48" s="27">
        <v>540.5419922</v>
      </c>
      <c r="C48" s="26">
        <v>40.66899872</v>
      </c>
      <c r="D48" s="28">
        <f t="shared" si="1"/>
        <v>540541.9922</v>
      </c>
      <c r="E48" s="28">
        <f t="shared" si="2"/>
        <v>0.0005405419922</v>
      </c>
      <c r="F48" s="28">
        <f t="shared" si="3"/>
        <v>219833.0159</v>
      </c>
      <c r="G48" s="21">
        <f t="shared" si="4"/>
        <v>59.33100128</v>
      </c>
      <c r="H48" s="21">
        <f t="shared" si="5"/>
        <v>1</v>
      </c>
      <c r="I48" s="22">
        <v>99.5444386</v>
      </c>
      <c r="J48" s="23">
        <f t="shared" si="6"/>
        <v>99.54444</v>
      </c>
      <c r="K48" s="22">
        <v>0.0480506913</v>
      </c>
      <c r="L48" s="22">
        <v>0.407510705</v>
      </c>
      <c r="M48" s="22">
        <v>0.0</v>
      </c>
      <c r="N48" s="4">
        <v>99.9190125</v>
      </c>
      <c r="O48" s="4">
        <v>0.0809875</v>
      </c>
      <c r="P48" s="4">
        <v>0.0</v>
      </c>
      <c r="Q48" s="4">
        <v>0.0</v>
      </c>
      <c r="R48" s="4">
        <v>98.99798893</v>
      </c>
      <c r="S48" s="4">
        <v>0.0</v>
      </c>
      <c r="T48" s="4">
        <v>1.002011069</v>
      </c>
      <c r="U48" s="4">
        <v>0.0</v>
      </c>
      <c r="V48" s="24">
        <f t="shared" si="7"/>
        <v>41</v>
      </c>
      <c r="W48" s="24">
        <f t="shared" si="8"/>
        <v>59</v>
      </c>
      <c r="X48" s="4" t="s">
        <v>31</v>
      </c>
      <c r="Y48" s="25">
        <f t="shared" si="9"/>
        <v>3</v>
      </c>
    </row>
    <row r="49">
      <c r="A49" s="18" t="s">
        <v>69</v>
      </c>
      <c r="B49" s="19">
        <v>555.9879761</v>
      </c>
      <c r="C49" s="18">
        <v>66.65200043</v>
      </c>
      <c r="D49" s="20">
        <f t="shared" si="1"/>
        <v>555987.9761</v>
      </c>
      <c r="E49" s="20">
        <f t="shared" si="2"/>
        <v>0.0005559879761</v>
      </c>
      <c r="F49" s="20">
        <f t="shared" si="3"/>
        <v>370577.1082</v>
      </c>
      <c r="G49" s="21">
        <f t="shared" si="4"/>
        <v>33.34799957</v>
      </c>
      <c r="H49" s="21">
        <f t="shared" si="5"/>
        <v>1</v>
      </c>
      <c r="I49" s="22">
        <v>88.76960642</v>
      </c>
      <c r="J49" s="23">
        <f t="shared" si="6"/>
        <v>88.76961</v>
      </c>
      <c r="K49" s="22">
        <v>7.904150846</v>
      </c>
      <c r="L49" s="22">
        <v>3.209147716</v>
      </c>
      <c r="M49" s="22">
        <v>0.1170950144</v>
      </c>
      <c r="N49" s="4">
        <v>80.11452544</v>
      </c>
      <c r="O49" s="4">
        <v>9.911127022</v>
      </c>
      <c r="P49" s="4">
        <v>9.623217003</v>
      </c>
      <c r="Q49" s="4">
        <v>0.3511305397</v>
      </c>
      <c r="R49" s="4">
        <v>93.1</v>
      </c>
      <c r="S49" s="4">
        <v>6.9</v>
      </c>
      <c r="T49" s="4">
        <v>0.0</v>
      </c>
      <c r="U49" s="4">
        <v>0.0</v>
      </c>
      <c r="V49" s="24">
        <f t="shared" si="7"/>
        <v>67</v>
      </c>
      <c r="W49" s="24">
        <f t="shared" si="8"/>
        <v>33</v>
      </c>
      <c r="X49" s="4" t="s">
        <v>51</v>
      </c>
      <c r="Y49" s="25">
        <f t="shared" si="9"/>
        <v>2</v>
      </c>
    </row>
    <row r="50">
      <c r="A50" s="26" t="s">
        <v>70</v>
      </c>
      <c r="B50" s="27">
        <v>586.6339722</v>
      </c>
      <c r="C50" s="26">
        <v>66.14900208</v>
      </c>
      <c r="D50" s="28">
        <f t="shared" si="1"/>
        <v>586633.9722</v>
      </c>
      <c r="E50" s="28">
        <f t="shared" si="2"/>
        <v>0.0005866339722</v>
      </c>
      <c r="F50" s="28">
        <f t="shared" si="3"/>
        <v>388052.5185</v>
      </c>
      <c r="G50" s="21">
        <f t="shared" si="4"/>
        <v>33.85099792</v>
      </c>
      <c r="H50" s="21">
        <f t="shared" si="5"/>
        <v>1</v>
      </c>
      <c r="I50" s="22">
        <v>97.98963167</v>
      </c>
      <c r="J50" s="23">
        <f t="shared" si="6"/>
        <v>97.98963</v>
      </c>
      <c r="K50" s="22">
        <v>1.067246941</v>
      </c>
      <c r="L50" s="22">
        <v>0.3793365073</v>
      </c>
      <c r="M50" s="22">
        <v>0.563784884</v>
      </c>
      <c r="N50" s="4">
        <v>96.57441263</v>
      </c>
      <c r="O50" s="4">
        <v>1.60029586</v>
      </c>
      <c r="P50" s="4">
        <v>0.1598017947</v>
      </c>
      <c r="Q50" s="4">
        <v>1.66548972</v>
      </c>
      <c r="R50" s="4">
        <v>98.71385387</v>
      </c>
      <c r="S50" s="4">
        <v>0.7944652371</v>
      </c>
      <c r="T50" s="4">
        <v>0.4916808925</v>
      </c>
      <c r="U50" s="4">
        <v>0.0</v>
      </c>
      <c r="V50" s="24">
        <f t="shared" si="7"/>
        <v>66</v>
      </c>
      <c r="W50" s="24">
        <f t="shared" si="8"/>
        <v>34</v>
      </c>
      <c r="X50" s="4" t="s">
        <v>31</v>
      </c>
      <c r="Y50" s="25">
        <f t="shared" si="9"/>
        <v>3</v>
      </c>
    </row>
    <row r="51">
      <c r="A51" s="18" t="s">
        <v>71</v>
      </c>
      <c r="B51" s="19">
        <v>625.9760132</v>
      </c>
      <c r="C51" s="18">
        <v>91.4529953</v>
      </c>
      <c r="D51" s="20">
        <f t="shared" si="1"/>
        <v>625976.0132</v>
      </c>
      <c r="E51" s="20">
        <f t="shared" si="2"/>
        <v>0.0006259760132</v>
      </c>
      <c r="F51" s="20">
        <f t="shared" si="3"/>
        <v>572473.8139</v>
      </c>
      <c r="G51" s="21">
        <f t="shared" si="4"/>
        <v>8.5470047</v>
      </c>
      <c r="H51" s="21">
        <f t="shared" si="5"/>
        <v>1</v>
      </c>
      <c r="I51" s="22">
        <v>99.87993254</v>
      </c>
      <c r="J51" s="23">
        <f t="shared" si="6"/>
        <v>99.87993</v>
      </c>
      <c r="K51" s="22">
        <v>0.0</v>
      </c>
      <c r="L51" s="22">
        <v>0.1200674649</v>
      </c>
      <c r="M51" s="22">
        <v>0.0</v>
      </c>
      <c r="N51" s="4">
        <v>98.5952381</v>
      </c>
      <c r="O51" s="4">
        <v>0.0</v>
      </c>
      <c r="P51" s="4">
        <v>1.404761905</v>
      </c>
      <c r="Q51" s="4">
        <v>0.0</v>
      </c>
      <c r="R51" s="4">
        <v>100.0</v>
      </c>
      <c r="S51" s="4">
        <v>0.0</v>
      </c>
      <c r="T51" s="4">
        <v>0.0</v>
      </c>
      <c r="U51" s="4">
        <v>0.0</v>
      </c>
      <c r="V51" s="24">
        <f t="shared" si="7"/>
        <v>91</v>
      </c>
      <c r="W51" s="24">
        <f t="shared" si="8"/>
        <v>9</v>
      </c>
      <c r="X51" s="4" t="s">
        <v>28</v>
      </c>
      <c r="Y51" s="25">
        <f t="shared" si="9"/>
        <v>4</v>
      </c>
    </row>
    <row r="52">
      <c r="A52" s="26" t="s">
        <v>72</v>
      </c>
      <c r="B52" s="27">
        <v>628.0620117</v>
      </c>
      <c r="C52" s="26">
        <v>67.48800659</v>
      </c>
      <c r="D52" s="28">
        <f t="shared" si="1"/>
        <v>628062.0117</v>
      </c>
      <c r="E52" s="28">
        <f t="shared" si="2"/>
        <v>0.0006280620117</v>
      </c>
      <c r="F52" s="28">
        <f t="shared" si="3"/>
        <v>423866.5318</v>
      </c>
      <c r="G52" s="21">
        <f t="shared" si="4"/>
        <v>32.51199341</v>
      </c>
      <c r="H52" s="21">
        <f t="shared" si="5"/>
        <v>1</v>
      </c>
      <c r="I52" s="22">
        <v>98.85691652</v>
      </c>
      <c r="J52" s="23">
        <f t="shared" si="6"/>
        <v>98.85692</v>
      </c>
      <c r="K52" s="22">
        <v>0.5454788204</v>
      </c>
      <c r="L52" s="22">
        <v>0.592312011</v>
      </c>
      <c r="M52" s="22">
        <v>0.005292650894</v>
      </c>
      <c r="N52" s="4">
        <v>98.16188754</v>
      </c>
      <c r="O52" s="4">
        <v>0.0</v>
      </c>
      <c r="P52" s="4">
        <v>1.821833386</v>
      </c>
      <c r="Q52" s="4">
        <v>0.01627906977</v>
      </c>
      <c r="R52" s="4">
        <v>99.19173959</v>
      </c>
      <c r="S52" s="4">
        <v>0.8082604128</v>
      </c>
      <c r="T52" s="4">
        <v>0.0</v>
      </c>
      <c r="U52" s="4">
        <v>0.0</v>
      </c>
      <c r="V52" s="24">
        <f t="shared" si="7"/>
        <v>67</v>
      </c>
      <c r="W52" s="24">
        <f t="shared" si="8"/>
        <v>33</v>
      </c>
      <c r="X52" s="4" t="s">
        <v>31</v>
      </c>
      <c r="Y52" s="25">
        <f t="shared" si="9"/>
        <v>3</v>
      </c>
    </row>
    <row r="53">
      <c r="A53" s="18" t="s">
        <v>73</v>
      </c>
      <c r="B53" s="19">
        <v>649.34198</v>
      </c>
      <c r="C53" s="18">
        <v>100.0</v>
      </c>
      <c r="D53" s="20">
        <f t="shared" si="1"/>
        <v>649341.98</v>
      </c>
      <c r="E53" s="20">
        <f t="shared" si="2"/>
        <v>0.00064934198</v>
      </c>
      <c r="F53" s="20">
        <f t="shared" si="3"/>
        <v>649341.98</v>
      </c>
      <c r="G53" s="21">
        <f t="shared" si="4"/>
        <v>0</v>
      </c>
      <c r="H53" s="21">
        <f t="shared" si="5"/>
        <v>1</v>
      </c>
      <c r="I53" s="22">
        <v>100.0</v>
      </c>
      <c r="J53" s="23">
        <f t="shared" si="6"/>
        <v>100</v>
      </c>
      <c r="K53" s="22">
        <v>0.0</v>
      </c>
      <c r="L53" s="22">
        <v>0.0</v>
      </c>
      <c r="M53" s="22">
        <v>0.0</v>
      </c>
      <c r="N53" s="4" t="s">
        <v>20</v>
      </c>
      <c r="O53" s="4" t="s">
        <v>20</v>
      </c>
      <c r="P53" s="4" t="s">
        <v>20</v>
      </c>
      <c r="Q53" s="4" t="s">
        <v>20</v>
      </c>
      <c r="R53" s="4">
        <v>100.0</v>
      </c>
      <c r="S53" s="4">
        <v>0.0</v>
      </c>
      <c r="T53" s="4">
        <v>0.0</v>
      </c>
      <c r="U53" s="4">
        <v>0.0</v>
      </c>
      <c r="V53" s="24">
        <f t="shared" si="7"/>
        <v>100</v>
      </c>
      <c r="W53" s="24">
        <f t="shared" si="8"/>
        <v>0</v>
      </c>
      <c r="X53" s="4" t="s">
        <v>28</v>
      </c>
      <c r="Y53" s="25">
        <f t="shared" si="9"/>
        <v>4</v>
      </c>
    </row>
    <row r="54">
      <c r="A54" s="26" t="s">
        <v>74</v>
      </c>
      <c r="B54" s="27">
        <v>686.8779907</v>
      </c>
      <c r="C54" s="26">
        <v>24.67000008</v>
      </c>
      <c r="D54" s="28">
        <f t="shared" si="1"/>
        <v>686877.9907</v>
      </c>
      <c r="E54" s="28">
        <f t="shared" si="2"/>
        <v>0.0006868779907</v>
      </c>
      <c r="F54" s="28">
        <f t="shared" si="3"/>
        <v>169452.8009</v>
      </c>
      <c r="G54" s="21">
        <f t="shared" si="4"/>
        <v>75.32999992</v>
      </c>
      <c r="H54" s="21">
        <f t="shared" si="5"/>
        <v>1</v>
      </c>
      <c r="I54" s="22">
        <v>67.30102554</v>
      </c>
      <c r="J54" s="23">
        <f t="shared" si="6"/>
        <v>67.30103</v>
      </c>
      <c r="K54" s="22">
        <v>5.79547831</v>
      </c>
      <c r="L54" s="22">
        <v>21.26784313</v>
      </c>
      <c r="M54" s="22">
        <v>5.635653025</v>
      </c>
      <c r="N54" s="4">
        <v>59.40526749</v>
      </c>
      <c r="O54" s="4">
        <v>6.528523649</v>
      </c>
      <c r="P54" s="4">
        <v>26.955911</v>
      </c>
      <c r="Q54" s="4">
        <v>7.110297857</v>
      </c>
      <c r="R54" s="4">
        <v>91.41077689</v>
      </c>
      <c r="S54" s="4">
        <v>3.557120425</v>
      </c>
      <c r="T54" s="4">
        <v>3.899286137</v>
      </c>
      <c r="U54" s="4">
        <v>1.132816553</v>
      </c>
      <c r="V54" s="24">
        <f t="shared" si="7"/>
        <v>25</v>
      </c>
      <c r="W54" s="24">
        <f t="shared" si="8"/>
        <v>75</v>
      </c>
      <c r="X54" s="4" t="s">
        <v>51</v>
      </c>
      <c r="Y54" s="25">
        <f t="shared" si="9"/>
        <v>2</v>
      </c>
    </row>
    <row r="55">
      <c r="A55" s="18" t="s">
        <v>75</v>
      </c>
      <c r="B55" s="19">
        <v>771.6119995</v>
      </c>
      <c r="C55" s="18">
        <v>42.31599808</v>
      </c>
      <c r="D55" s="20">
        <f t="shared" si="1"/>
        <v>771611.9995</v>
      </c>
      <c r="E55" s="20">
        <f t="shared" si="2"/>
        <v>0.0007716119995</v>
      </c>
      <c r="F55" s="20">
        <f t="shared" si="3"/>
        <v>326515.3189</v>
      </c>
      <c r="G55" s="21">
        <f t="shared" si="4"/>
        <v>57.68400192</v>
      </c>
      <c r="H55" s="21">
        <f t="shared" si="5"/>
        <v>1</v>
      </c>
      <c r="I55" s="22">
        <v>97.31322263</v>
      </c>
      <c r="J55" s="23">
        <f t="shared" si="6"/>
        <v>97.31322</v>
      </c>
      <c r="K55" s="22">
        <v>2.460712607</v>
      </c>
      <c r="L55" s="22">
        <v>0.1764242183</v>
      </c>
      <c r="M55" s="22">
        <v>0.04964054142</v>
      </c>
      <c r="N55" s="4">
        <v>96.73119365</v>
      </c>
      <c r="O55" s="4">
        <v>3.268806351</v>
      </c>
      <c r="P55" s="4">
        <v>0.0</v>
      </c>
      <c r="Q55" s="4">
        <v>0.0</v>
      </c>
      <c r="R55" s="4">
        <v>98.10662849</v>
      </c>
      <c r="S55" s="4">
        <v>1.3591415</v>
      </c>
      <c r="T55" s="4">
        <v>0.4169208475</v>
      </c>
      <c r="U55" s="4">
        <v>0.1173091586</v>
      </c>
      <c r="V55" s="24">
        <f t="shared" si="7"/>
        <v>42</v>
      </c>
      <c r="W55" s="24">
        <f t="shared" si="8"/>
        <v>58</v>
      </c>
      <c r="X55" s="4" t="s">
        <v>51</v>
      </c>
      <c r="Y55" s="25">
        <f t="shared" si="9"/>
        <v>2</v>
      </c>
    </row>
    <row r="56">
      <c r="A56" s="26" t="s">
        <v>76</v>
      </c>
      <c r="B56" s="27">
        <v>786.559021</v>
      </c>
      <c r="C56" s="26">
        <v>26.7859993</v>
      </c>
      <c r="D56" s="28">
        <f t="shared" si="1"/>
        <v>786559.021</v>
      </c>
      <c r="E56" s="28">
        <f t="shared" si="2"/>
        <v>0.000786559021</v>
      </c>
      <c r="F56" s="28">
        <f t="shared" si="3"/>
        <v>210687.6939</v>
      </c>
      <c r="G56" s="21">
        <f t="shared" si="4"/>
        <v>73.2140007</v>
      </c>
      <c r="H56" s="21">
        <f t="shared" si="5"/>
        <v>1</v>
      </c>
      <c r="I56" s="22">
        <v>95.55480685</v>
      </c>
      <c r="J56" s="23">
        <f t="shared" si="6"/>
        <v>95.55481</v>
      </c>
      <c r="K56" s="22">
        <v>1.205244408</v>
      </c>
      <c r="L56" s="22">
        <v>1.143069849</v>
      </c>
      <c r="M56" s="22">
        <v>2.096878897</v>
      </c>
      <c r="N56" s="4">
        <v>93.9284905</v>
      </c>
      <c r="O56" s="4">
        <v>1.646193862</v>
      </c>
      <c r="P56" s="4">
        <v>1.561274833</v>
      </c>
      <c r="Q56" s="4">
        <v>2.864040809</v>
      </c>
      <c r="R56" s="4">
        <v>100.0</v>
      </c>
      <c r="S56" s="4">
        <v>0.0</v>
      </c>
      <c r="T56" s="4">
        <v>0.0</v>
      </c>
      <c r="U56" s="4">
        <v>0.0</v>
      </c>
      <c r="V56" s="24">
        <f t="shared" si="7"/>
        <v>27</v>
      </c>
      <c r="W56" s="24">
        <f t="shared" si="8"/>
        <v>73</v>
      </c>
      <c r="X56" s="4" t="s">
        <v>31</v>
      </c>
      <c r="Y56" s="25">
        <f t="shared" si="9"/>
        <v>3</v>
      </c>
    </row>
    <row r="57">
      <c r="A57" s="18" t="s">
        <v>77</v>
      </c>
      <c r="B57" s="19">
        <v>895.3079834</v>
      </c>
      <c r="C57" s="18">
        <v>99.65900421</v>
      </c>
      <c r="D57" s="20">
        <f t="shared" si="1"/>
        <v>895307.9834</v>
      </c>
      <c r="E57" s="20">
        <f t="shared" si="2"/>
        <v>0.0008953079834</v>
      </c>
      <c r="F57" s="20">
        <f t="shared" si="3"/>
        <v>892255.0209</v>
      </c>
      <c r="G57" s="21">
        <f t="shared" si="4"/>
        <v>0.34099579</v>
      </c>
      <c r="H57" s="21">
        <f t="shared" si="5"/>
        <v>1</v>
      </c>
      <c r="I57" s="22">
        <v>100.0</v>
      </c>
      <c r="J57" s="23">
        <f t="shared" si="6"/>
        <v>100</v>
      </c>
      <c r="K57" s="22">
        <v>0.0</v>
      </c>
      <c r="L57" s="22">
        <v>0.0</v>
      </c>
      <c r="M57" s="22">
        <v>0.0</v>
      </c>
      <c r="N57" s="4" t="s">
        <v>20</v>
      </c>
      <c r="O57" s="4" t="s">
        <v>20</v>
      </c>
      <c r="P57" s="4" t="s">
        <v>20</v>
      </c>
      <c r="Q57" s="4" t="s">
        <v>20</v>
      </c>
      <c r="R57" s="4" t="s">
        <v>20</v>
      </c>
      <c r="S57" s="4" t="s">
        <v>20</v>
      </c>
      <c r="T57" s="4" t="s">
        <v>20</v>
      </c>
      <c r="U57" s="4" t="s">
        <v>20</v>
      </c>
      <c r="V57" s="24">
        <f t="shared" si="7"/>
        <v>100</v>
      </c>
      <c r="W57" s="24">
        <f t="shared" si="8"/>
        <v>0</v>
      </c>
      <c r="X57" s="4" t="s">
        <v>20</v>
      </c>
      <c r="Y57" s="25">
        <f t="shared" si="9"/>
        <v>0</v>
      </c>
    </row>
    <row r="58">
      <c r="A58" s="26" t="s">
        <v>78</v>
      </c>
      <c r="B58" s="27">
        <v>896.4439697</v>
      </c>
      <c r="C58" s="26">
        <v>57.24700546</v>
      </c>
      <c r="D58" s="28">
        <f t="shared" si="1"/>
        <v>896443.9697</v>
      </c>
      <c r="E58" s="28">
        <f t="shared" si="2"/>
        <v>0.0008964439697</v>
      </c>
      <c r="F58" s="28">
        <f t="shared" si="3"/>
        <v>513187.3283</v>
      </c>
      <c r="G58" s="21">
        <f t="shared" si="4"/>
        <v>42.75299454</v>
      </c>
      <c r="H58" s="21">
        <f t="shared" si="5"/>
        <v>1</v>
      </c>
      <c r="I58" s="22">
        <v>94.30106524</v>
      </c>
      <c r="J58" s="23">
        <f t="shared" si="6"/>
        <v>94.30107</v>
      </c>
      <c r="K58" s="22">
        <v>0.0</v>
      </c>
      <c r="L58" s="22">
        <v>3.318602766</v>
      </c>
      <c r="M58" s="22">
        <v>2.380331999</v>
      </c>
      <c r="N58" s="4">
        <v>89.08802405</v>
      </c>
      <c r="O58" s="4">
        <v>0.0</v>
      </c>
      <c r="P58" s="4">
        <v>5.759897938</v>
      </c>
      <c r="Q58" s="4">
        <v>5.152078012</v>
      </c>
      <c r="R58" s="4">
        <v>98.19424406</v>
      </c>
      <c r="S58" s="4">
        <v>0.0</v>
      </c>
      <c r="T58" s="4">
        <v>1.495409344</v>
      </c>
      <c r="U58" s="4">
        <v>0.3103465922</v>
      </c>
      <c r="V58" s="24">
        <f t="shared" si="7"/>
        <v>57</v>
      </c>
      <c r="W58" s="24">
        <f t="shared" si="8"/>
        <v>43</v>
      </c>
      <c r="X58" s="4" t="s">
        <v>31</v>
      </c>
      <c r="Y58" s="25">
        <f t="shared" si="9"/>
        <v>3</v>
      </c>
    </row>
    <row r="59">
      <c r="A59" s="18" t="s">
        <v>79</v>
      </c>
      <c r="B59" s="19">
        <v>988.0020142</v>
      </c>
      <c r="C59" s="18">
        <v>78.06199646</v>
      </c>
      <c r="D59" s="20">
        <f t="shared" si="1"/>
        <v>988002.0142</v>
      </c>
      <c r="E59" s="20">
        <f t="shared" si="2"/>
        <v>0.0009880020142</v>
      </c>
      <c r="F59" s="20">
        <f t="shared" si="3"/>
        <v>771254.0973</v>
      </c>
      <c r="G59" s="21">
        <f t="shared" si="4"/>
        <v>21.93800354</v>
      </c>
      <c r="H59" s="21">
        <f t="shared" si="5"/>
        <v>1</v>
      </c>
      <c r="I59" s="22">
        <v>76.04992021</v>
      </c>
      <c r="J59" s="23">
        <f t="shared" si="6"/>
        <v>76.04992</v>
      </c>
      <c r="K59" s="22">
        <v>14.7574817</v>
      </c>
      <c r="L59" s="22">
        <v>7.015876051</v>
      </c>
      <c r="M59" s="22">
        <v>2.176722038</v>
      </c>
      <c r="N59" s="4">
        <v>47.28073293</v>
      </c>
      <c r="O59" s="4">
        <v>12.06161014</v>
      </c>
      <c r="P59" s="4">
        <v>30.73550468</v>
      </c>
      <c r="Q59" s="4">
        <v>9.922152249</v>
      </c>
      <c r="R59" s="4">
        <v>84.13501493</v>
      </c>
      <c r="S59" s="4">
        <v>15.51511107</v>
      </c>
      <c r="T59" s="4">
        <v>0.3498740029</v>
      </c>
      <c r="U59" s="4">
        <v>0.0</v>
      </c>
      <c r="V59" s="24">
        <f t="shared" si="7"/>
        <v>78</v>
      </c>
      <c r="W59" s="24">
        <f t="shared" si="8"/>
        <v>22</v>
      </c>
      <c r="X59" s="4" t="s">
        <v>51</v>
      </c>
      <c r="Y59" s="25">
        <f t="shared" si="9"/>
        <v>2</v>
      </c>
    </row>
    <row r="60">
      <c r="A60" s="26" t="s">
        <v>80</v>
      </c>
      <c r="B60" s="27">
        <v>1160.16394</v>
      </c>
      <c r="C60" s="26">
        <v>24.17100143</v>
      </c>
      <c r="D60" s="28">
        <f t="shared" si="1"/>
        <v>1160163.94</v>
      </c>
      <c r="E60" s="28">
        <f t="shared" si="2"/>
        <v>0.00116016394</v>
      </c>
      <c r="F60" s="28">
        <f t="shared" si="3"/>
        <v>280423.2425</v>
      </c>
      <c r="G60" s="21">
        <f t="shared" si="4"/>
        <v>75.82899857</v>
      </c>
      <c r="H60" s="21">
        <f t="shared" si="5"/>
        <v>2</v>
      </c>
      <c r="I60" s="22">
        <v>70.75307095</v>
      </c>
      <c r="J60" s="23">
        <f t="shared" si="6"/>
        <v>70.75307</v>
      </c>
      <c r="K60" s="22">
        <v>9.507067163</v>
      </c>
      <c r="L60" s="22">
        <v>9.835567931</v>
      </c>
      <c r="M60" s="22">
        <v>9.904293959</v>
      </c>
      <c r="N60" s="4">
        <v>62.46644874</v>
      </c>
      <c r="O60" s="4">
        <v>12.29969513</v>
      </c>
      <c r="P60" s="4">
        <v>12.45046093</v>
      </c>
      <c r="Q60" s="4">
        <v>12.78339519</v>
      </c>
      <c r="R60" s="4">
        <v>96.74976305</v>
      </c>
      <c r="S60" s="4">
        <v>0.7460644731</v>
      </c>
      <c r="T60" s="4">
        <v>1.632164244</v>
      </c>
      <c r="U60" s="4">
        <v>0.8720082294</v>
      </c>
      <c r="V60" s="24">
        <f t="shared" si="7"/>
        <v>24</v>
      </c>
      <c r="W60" s="24">
        <f t="shared" si="8"/>
        <v>76</v>
      </c>
      <c r="X60" s="4" t="s">
        <v>51</v>
      </c>
      <c r="Y60" s="25">
        <f t="shared" si="9"/>
        <v>2</v>
      </c>
    </row>
    <row r="61">
      <c r="A61" s="18" t="s">
        <v>81</v>
      </c>
      <c r="B61" s="19">
        <v>1207.360962</v>
      </c>
      <c r="C61" s="18">
        <v>66.82099915</v>
      </c>
      <c r="D61" s="20">
        <f t="shared" si="1"/>
        <v>1207360.962</v>
      </c>
      <c r="E61" s="20">
        <f t="shared" si="2"/>
        <v>0.001207360962</v>
      </c>
      <c r="F61" s="20">
        <f t="shared" si="3"/>
        <v>806770.6582</v>
      </c>
      <c r="G61" s="21">
        <f t="shared" si="4"/>
        <v>33.17900085</v>
      </c>
      <c r="H61" s="21">
        <f t="shared" si="5"/>
        <v>2</v>
      </c>
      <c r="I61" s="22">
        <v>99.76517318</v>
      </c>
      <c r="J61" s="23">
        <f t="shared" si="6"/>
        <v>99.76517</v>
      </c>
      <c r="K61" s="22">
        <v>0.0</v>
      </c>
      <c r="L61" s="22">
        <v>0.2348268167</v>
      </c>
      <c r="M61" s="22">
        <v>0.0</v>
      </c>
      <c r="N61" s="4">
        <v>99.84576172</v>
      </c>
      <c r="O61" s="4">
        <v>0.0</v>
      </c>
      <c r="P61" s="4">
        <v>0.1542382836</v>
      </c>
      <c r="Q61" s="4">
        <v>0.0</v>
      </c>
      <c r="R61" s="4">
        <v>99.72515812</v>
      </c>
      <c r="S61" s="4">
        <v>0.0</v>
      </c>
      <c r="T61" s="4">
        <v>0.2748418825</v>
      </c>
      <c r="U61" s="4">
        <v>0.0</v>
      </c>
      <c r="V61" s="24">
        <f t="shared" si="7"/>
        <v>67</v>
      </c>
      <c r="W61" s="24">
        <f t="shared" si="8"/>
        <v>33</v>
      </c>
      <c r="X61" s="4" t="s">
        <v>28</v>
      </c>
      <c r="Y61" s="25">
        <f t="shared" si="9"/>
        <v>4</v>
      </c>
    </row>
    <row r="62">
      <c r="A62" s="26" t="s">
        <v>82</v>
      </c>
      <c r="B62" s="27">
        <v>1271.766968</v>
      </c>
      <c r="C62" s="26">
        <v>40.75999832</v>
      </c>
      <c r="D62" s="28">
        <f t="shared" si="1"/>
        <v>1271766.968</v>
      </c>
      <c r="E62" s="28">
        <f t="shared" si="2"/>
        <v>0.001271766968</v>
      </c>
      <c r="F62" s="28">
        <f t="shared" si="3"/>
        <v>518372.1948</v>
      </c>
      <c r="G62" s="21">
        <f t="shared" si="4"/>
        <v>59.24000168</v>
      </c>
      <c r="H62" s="21">
        <f t="shared" si="5"/>
        <v>2</v>
      </c>
      <c r="I62" s="22">
        <v>99.8662547</v>
      </c>
      <c r="J62" s="23">
        <f t="shared" si="6"/>
        <v>99.86625</v>
      </c>
      <c r="K62" s="22">
        <v>0.0</v>
      </c>
      <c r="L62" s="22">
        <v>0.1337453014</v>
      </c>
      <c r="M62" s="22">
        <v>0.0</v>
      </c>
      <c r="N62" s="4">
        <v>99.82768234</v>
      </c>
      <c r="O62" s="4">
        <v>0.0</v>
      </c>
      <c r="P62" s="4">
        <v>0.1723176618</v>
      </c>
      <c r="Q62" s="4">
        <v>0.0</v>
      </c>
      <c r="R62" s="4">
        <v>99.92231522</v>
      </c>
      <c r="S62" s="4">
        <v>0.0</v>
      </c>
      <c r="T62" s="4">
        <v>0.07768478119</v>
      </c>
      <c r="U62" s="4">
        <v>0.0</v>
      </c>
      <c r="V62" s="24">
        <f t="shared" si="7"/>
        <v>41</v>
      </c>
      <c r="W62" s="24">
        <f t="shared" si="8"/>
        <v>59</v>
      </c>
      <c r="X62" s="4" t="s">
        <v>31</v>
      </c>
      <c r="Y62" s="25">
        <f t="shared" si="9"/>
        <v>3</v>
      </c>
    </row>
    <row r="63">
      <c r="A63" s="18" t="s">
        <v>83</v>
      </c>
      <c r="B63" s="19">
        <v>1318.442017</v>
      </c>
      <c r="C63" s="18">
        <v>31.31999969</v>
      </c>
      <c r="D63" s="20">
        <f t="shared" si="1"/>
        <v>1318442.017</v>
      </c>
      <c r="E63" s="20">
        <f t="shared" si="2"/>
        <v>0.001318442017</v>
      </c>
      <c r="F63" s="20">
        <f t="shared" si="3"/>
        <v>412936.0356</v>
      </c>
      <c r="G63" s="21">
        <f t="shared" si="4"/>
        <v>68.68000031</v>
      </c>
      <c r="H63" s="21">
        <f t="shared" si="5"/>
        <v>2</v>
      </c>
      <c r="I63" s="22">
        <v>85.4956012</v>
      </c>
      <c r="J63" s="23">
        <f t="shared" si="6"/>
        <v>85.4956</v>
      </c>
      <c r="K63" s="22">
        <v>1.88586597</v>
      </c>
      <c r="L63" s="22">
        <v>8.360029397</v>
      </c>
      <c r="M63" s="22">
        <v>4.258503433</v>
      </c>
      <c r="N63" s="4">
        <v>80.48779562</v>
      </c>
      <c r="O63" s="4">
        <v>2.049364675</v>
      </c>
      <c r="P63" s="4">
        <v>11.26233968</v>
      </c>
      <c r="Q63" s="4">
        <v>6.200500018</v>
      </c>
      <c r="R63" s="4">
        <v>96.47695792</v>
      </c>
      <c r="S63" s="4">
        <v>1.527338152</v>
      </c>
      <c r="T63" s="4">
        <v>1.995703929</v>
      </c>
      <c r="U63" s="4">
        <v>0.0</v>
      </c>
      <c r="V63" s="24">
        <f t="shared" si="7"/>
        <v>31</v>
      </c>
      <c r="W63" s="24">
        <f t="shared" si="8"/>
        <v>69</v>
      </c>
      <c r="X63" s="4" t="s">
        <v>51</v>
      </c>
      <c r="Y63" s="25">
        <f t="shared" si="9"/>
        <v>2</v>
      </c>
    </row>
    <row r="64">
      <c r="A64" s="26" t="s">
        <v>84</v>
      </c>
      <c r="B64" s="27">
        <v>1326.53894</v>
      </c>
      <c r="C64" s="26">
        <v>69.22900391</v>
      </c>
      <c r="D64" s="28">
        <f t="shared" si="1"/>
        <v>1326538.94</v>
      </c>
      <c r="E64" s="28">
        <f t="shared" si="2"/>
        <v>0.00132653894</v>
      </c>
      <c r="F64" s="28">
        <f t="shared" si="3"/>
        <v>918349.6946</v>
      </c>
      <c r="G64" s="21">
        <f t="shared" si="4"/>
        <v>30.77099609</v>
      </c>
      <c r="H64" s="21">
        <f t="shared" si="5"/>
        <v>2</v>
      </c>
      <c r="I64" s="22">
        <v>99.59078178</v>
      </c>
      <c r="J64" s="23">
        <f t="shared" si="6"/>
        <v>99.59078</v>
      </c>
      <c r="K64" s="22">
        <v>0.0</v>
      </c>
      <c r="L64" s="22">
        <v>0.4092182232</v>
      </c>
      <c r="M64" s="22">
        <v>0.0</v>
      </c>
      <c r="N64" s="4" t="s">
        <v>20</v>
      </c>
      <c r="O64" s="4" t="s">
        <v>20</v>
      </c>
      <c r="P64" s="4" t="s">
        <v>20</v>
      </c>
      <c r="Q64" s="4" t="s">
        <v>20</v>
      </c>
      <c r="R64" s="4">
        <v>99.98545421</v>
      </c>
      <c r="S64" s="4">
        <v>0.0</v>
      </c>
      <c r="T64" s="4">
        <v>0.01454579307</v>
      </c>
      <c r="U64" s="4">
        <v>0.0</v>
      </c>
      <c r="V64" s="24">
        <f t="shared" si="7"/>
        <v>69</v>
      </c>
      <c r="W64" s="24">
        <f t="shared" si="8"/>
        <v>31</v>
      </c>
      <c r="X64" s="4" t="s">
        <v>28</v>
      </c>
      <c r="Y64" s="25">
        <f t="shared" si="9"/>
        <v>4</v>
      </c>
    </row>
    <row r="65">
      <c r="A65" s="18" t="s">
        <v>85</v>
      </c>
      <c r="B65" s="19">
        <v>1399.490967</v>
      </c>
      <c r="C65" s="18">
        <v>53.2140007</v>
      </c>
      <c r="D65" s="20">
        <f t="shared" si="1"/>
        <v>1399490.967</v>
      </c>
      <c r="E65" s="20">
        <f t="shared" si="2"/>
        <v>0.001399490967</v>
      </c>
      <c r="F65" s="20">
        <f t="shared" si="3"/>
        <v>744725.133</v>
      </c>
      <c r="G65" s="21">
        <f t="shared" si="4"/>
        <v>46.7859993</v>
      </c>
      <c r="H65" s="21">
        <f t="shared" si="5"/>
        <v>2</v>
      </c>
      <c r="I65" s="22">
        <v>98.87517077</v>
      </c>
      <c r="J65" s="23">
        <f t="shared" si="6"/>
        <v>98.87517</v>
      </c>
      <c r="K65" s="22">
        <v>1.124829231</v>
      </c>
      <c r="L65" s="22">
        <v>0.0</v>
      </c>
      <c r="M65" s="22">
        <v>0.0</v>
      </c>
      <c r="N65" s="4" t="s">
        <v>20</v>
      </c>
      <c r="O65" s="4" t="s">
        <v>20</v>
      </c>
      <c r="P65" s="4" t="s">
        <v>20</v>
      </c>
      <c r="Q65" s="4" t="s">
        <v>20</v>
      </c>
      <c r="R65" s="4" t="s">
        <v>20</v>
      </c>
      <c r="S65" s="4" t="s">
        <v>20</v>
      </c>
      <c r="T65" s="4" t="s">
        <v>20</v>
      </c>
      <c r="U65" s="4" t="s">
        <v>20</v>
      </c>
      <c r="V65" s="24">
        <f t="shared" si="7"/>
        <v>53</v>
      </c>
      <c r="W65" s="24">
        <f t="shared" si="8"/>
        <v>47</v>
      </c>
      <c r="X65" s="4" t="s">
        <v>28</v>
      </c>
      <c r="Y65" s="25">
        <f t="shared" si="9"/>
        <v>4</v>
      </c>
    </row>
    <row r="66">
      <c r="A66" s="26" t="s">
        <v>86</v>
      </c>
      <c r="B66" s="27">
        <v>1701.583008</v>
      </c>
      <c r="C66" s="26">
        <v>89.50600433</v>
      </c>
      <c r="D66" s="28">
        <f t="shared" si="1"/>
        <v>1701583.008</v>
      </c>
      <c r="E66" s="28">
        <f t="shared" si="2"/>
        <v>0.001701583008</v>
      </c>
      <c r="F66" s="28">
        <f t="shared" si="3"/>
        <v>1523018.961</v>
      </c>
      <c r="G66" s="21">
        <f t="shared" si="4"/>
        <v>10.49399567</v>
      </c>
      <c r="H66" s="21">
        <f t="shared" si="5"/>
        <v>2</v>
      </c>
      <c r="I66" s="22">
        <v>100.0</v>
      </c>
      <c r="J66" s="23">
        <f t="shared" si="6"/>
        <v>100</v>
      </c>
      <c r="K66" s="22">
        <v>0.0</v>
      </c>
      <c r="L66" s="22">
        <v>0.0</v>
      </c>
      <c r="M66" s="22">
        <v>0.0</v>
      </c>
      <c r="N66" s="4" t="s">
        <v>20</v>
      </c>
      <c r="O66" s="4" t="s">
        <v>20</v>
      </c>
      <c r="P66" s="4" t="s">
        <v>20</v>
      </c>
      <c r="Q66" s="4" t="s">
        <v>20</v>
      </c>
      <c r="R66" s="4" t="s">
        <v>20</v>
      </c>
      <c r="S66" s="4" t="s">
        <v>20</v>
      </c>
      <c r="T66" s="4" t="s">
        <v>20</v>
      </c>
      <c r="U66" s="4" t="s">
        <v>20</v>
      </c>
      <c r="V66" s="24">
        <f t="shared" si="7"/>
        <v>90</v>
      </c>
      <c r="W66" s="24">
        <f t="shared" si="8"/>
        <v>10</v>
      </c>
      <c r="X66" s="4" t="s">
        <v>28</v>
      </c>
      <c r="Y66" s="25">
        <f t="shared" si="9"/>
        <v>4</v>
      </c>
    </row>
    <row r="67">
      <c r="A67" s="18" t="s">
        <v>87</v>
      </c>
      <c r="B67" s="19">
        <v>1886.202026</v>
      </c>
      <c r="C67" s="18">
        <v>68.31500244</v>
      </c>
      <c r="D67" s="20">
        <f t="shared" si="1"/>
        <v>1886202.026</v>
      </c>
      <c r="E67" s="20">
        <f t="shared" si="2"/>
        <v>0.001886202026</v>
      </c>
      <c r="F67" s="20">
        <f t="shared" si="3"/>
        <v>1288558.96</v>
      </c>
      <c r="G67" s="21">
        <f t="shared" si="4"/>
        <v>31.68499756</v>
      </c>
      <c r="H67" s="21">
        <f t="shared" si="5"/>
        <v>2</v>
      </c>
      <c r="I67" s="22">
        <v>98.78260115</v>
      </c>
      <c r="J67" s="23">
        <f t="shared" si="6"/>
        <v>98.7826</v>
      </c>
      <c r="K67" s="22">
        <v>0.6823007424</v>
      </c>
      <c r="L67" s="22">
        <v>0.5350981037</v>
      </c>
      <c r="M67" s="22">
        <v>0.0</v>
      </c>
      <c r="N67" s="4">
        <v>98.57922314</v>
      </c>
      <c r="O67" s="4">
        <v>0.0</v>
      </c>
      <c r="P67" s="4">
        <v>1.42077686</v>
      </c>
      <c r="Q67" s="4">
        <v>0.0</v>
      </c>
      <c r="R67" s="4">
        <v>98.87692469</v>
      </c>
      <c r="S67" s="4">
        <v>0.9987568151</v>
      </c>
      <c r="T67" s="4">
        <v>0.1243184908</v>
      </c>
      <c r="U67" s="4">
        <v>0.0</v>
      </c>
      <c r="V67" s="24">
        <f t="shared" si="7"/>
        <v>68</v>
      </c>
      <c r="W67" s="24">
        <f t="shared" si="8"/>
        <v>32</v>
      </c>
      <c r="X67" s="4" t="s">
        <v>28</v>
      </c>
      <c r="Y67" s="25">
        <f t="shared" si="9"/>
        <v>4</v>
      </c>
    </row>
    <row r="68">
      <c r="A68" s="26" t="s">
        <v>88</v>
      </c>
      <c r="B68" s="27">
        <v>1967.998047</v>
      </c>
      <c r="C68" s="26">
        <v>44.19599915</v>
      </c>
      <c r="D68" s="28">
        <f t="shared" si="1"/>
        <v>1967998.047</v>
      </c>
      <c r="E68" s="28">
        <f t="shared" si="2"/>
        <v>0.001967998047</v>
      </c>
      <c r="F68" s="28">
        <f t="shared" si="3"/>
        <v>869776.4001</v>
      </c>
      <c r="G68" s="21">
        <f t="shared" si="4"/>
        <v>55.80400085</v>
      </c>
      <c r="H68" s="21">
        <f t="shared" si="5"/>
        <v>2</v>
      </c>
      <c r="I68" s="22">
        <v>59.01691221</v>
      </c>
      <c r="J68" s="23">
        <f t="shared" si="6"/>
        <v>59.01691</v>
      </c>
      <c r="K68" s="22">
        <v>14.03457137</v>
      </c>
      <c r="L68" s="22">
        <v>26.6263769</v>
      </c>
      <c r="M68" s="22">
        <v>0.3221395192</v>
      </c>
      <c r="N68" s="4">
        <v>49.8319053</v>
      </c>
      <c r="O68" s="4">
        <v>9.285773026</v>
      </c>
      <c r="P68" s="4">
        <v>40.31645129</v>
      </c>
      <c r="Q68" s="4">
        <v>0.5658703845</v>
      </c>
      <c r="R68" s="4">
        <v>70.61434791</v>
      </c>
      <c r="S68" s="4">
        <v>20.03063358</v>
      </c>
      <c r="T68" s="4">
        <v>9.340625284</v>
      </c>
      <c r="U68" s="4">
        <v>0.01439322693</v>
      </c>
      <c r="V68" s="24">
        <f t="shared" si="7"/>
        <v>44</v>
      </c>
      <c r="W68" s="24">
        <f t="shared" si="8"/>
        <v>56</v>
      </c>
      <c r="X68" s="4" t="s">
        <v>89</v>
      </c>
      <c r="Y68" s="25">
        <f t="shared" si="9"/>
        <v>1</v>
      </c>
    </row>
    <row r="69">
      <c r="A69" s="18" t="s">
        <v>90</v>
      </c>
      <c r="B69" s="19">
        <v>2078.931885</v>
      </c>
      <c r="C69" s="18">
        <v>55.11800385</v>
      </c>
      <c r="D69" s="20">
        <f t="shared" si="1"/>
        <v>2078931.885</v>
      </c>
      <c r="E69" s="20">
        <f t="shared" si="2"/>
        <v>0.002078931885</v>
      </c>
      <c r="F69" s="20">
        <f t="shared" si="3"/>
        <v>1145865.756</v>
      </c>
      <c r="G69" s="21">
        <f t="shared" si="4"/>
        <v>44.88199615</v>
      </c>
      <c r="H69" s="21">
        <f t="shared" si="5"/>
        <v>3</v>
      </c>
      <c r="I69" s="22">
        <v>99.5</v>
      </c>
      <c r="J69" s="23">
        <f t="shared" si="6"/>
        <v>99.5</v>
      </c>
      <c r="K69" s="22">
        <v>0.0</v>
      </c>
      <c r="L69" s="22">
        <v>0.5</v>
      </c>
      <c r="M69" s="22">
        <v>0.0</v>
      </c>
      <c r="N69" s="4" t="s">
        <v>20</v>
      </c>
      <c r="O69" s="4" t="s">
        <v>20</v>
      </c>
      <c r="P69" s="4" t="s">
        <v>20</v>
      </c>
      <c r="Q69" s="4" t="s">
        <v>20</v>
      </c>
      <c r="R69" s="4" t="s">
        <v>20</v>
      </c>
      <c r="S69" s="4" t="s">
        <v>20</v>
      </c>
      <c r="T69" s="4" t="s">
        <v>20</v>
      </c>
      <c r="U69" s="4" t="s">
        <v>20</v>
      </c>
      <c r="V69" s="24">
        <f t="shared" si="7"/>
        <v>55</v>
      </c>
      <c r="W69" s="24">
        <f t="shared" si="8"/>
        <v>45</v>
      </c>
      <c r="X69" s="4" t="s">
        <v>28</v>
      </c>
      <c r="Y69" s="25">
        <f t="shared" si="9"/>
        <v>4</v>
      </c>
    </row>
    <row r="70">
      <c r="A70" s="26" t="s">
        <v>91</v>
      </c>
      <c r="B70" s="27">
        <v>2083.379883</v>
      </c>
      <c r="C70" s="26">
        <v>58.48199844</v>
      </c>
      <c r="D70" s="28">
        <f t="shared" si="1"/>
        <v>2083379.883</v>
      </c>
      <c r="E70" s="28">
        <f t="shared" si="2"/>
        <v>0.002083379883</v>
      </c>
      <c r="F70" s="28">
        <f t="shared" si="3"/>
        <v>1218402.191</v>
      </c>
      <c r="G70" s="21">
        <f t="shared" si="4"/>
        <v>41.51800156</v>
      </c>
      <c r="H70" s="21">
        <f t="shared" si="5"/>
        <v>3</v>
      </c>
      <c r="I70" s="22">
        <v>97.74281579</v>
      </c>
      <c r="J70" s="23">
        <f t="shared" si="6"/>
        <v>97.74282</v>
      </c>
      <c r="K70" s="22">
        <v>1.63499414</v>
      </c>
      <c r="L70" s="22">
        <v>0.5742284762</v>
      </c>
      <c r="M70" s="22">
        <v>0.04796159706</v>
      </c>
      <c r="N70" s="4">
        <v>97.46871457</v>
      </c>
      <c r="O70" s="4">
        <v>1.505202232</v>
      </c>
      <c r="P70" s="4">
        <v>0.9105631982</v>
      </c>
      <c r="Q70" s="4">
        <v>0.11552</v>
      </c>
      <c r="R70" s="4">
        <v>97.93740299</v>
      </c>
      <c r="S70" s="4">
        <v>1.727136954</v>
      </c>
      <c r="T70" s="4">
        <v>0.3354600563</v>
      </c>
      <c r="U70" s="4">
        <v>0.0</v>
      </c>
      <c r="V70" s="24">
        <f t="shared" si="7"/>
        <v>58</v>
      </c>
      <c r="W70" s="24">
        <f t="shared" si="8"/>
        <v>42</v>
      </c>
      <c r="X70" s="4" t="s">
        <v>31</v>
      </c>
      <c r="Y70" s="25">
        <f t="shared" si="9"/>
        <v>3</v>
      </c>
    </row>
    <row r="71">
      <c r="A71" s="18" t="s">
        <v>92</v>
      </c>
      <c r="B71" s="19">
        <v>2142.251953</v>
      </c>
      <c r="C71" s="18">
        <v>29.02799988</v>
      </c>
      <c r="D71" s="20">
        <f t="shared" si="1"/>
        <v>2142251.953</v>
      </c>
      <c r="E71" s="20">
        <f t="shared" si="2"/>
        <v>0.002142251953</v>
      </c>
      <c r="F71" s="20">
        <f t="shared" si="3"/>
        <v>621852.8943</v>
      </c>
      <c r="G71" s="21">
        <f t="shared" si="4"/>
        <v>70.97200012</v>
      </c>
      <c r="H71" s="21">
        <f t="shared" si="5"/>
        <v>3</v>
      </c>
      <c r="I71" s="22">
        <v>72.17603927</v>
      </c>
      <c r="J71" s="23">
        <f t="shared" si="6"/>
        <v>72.17604</v>
      </c>
      <c r="K71" s="22">
        <v>10.40592597</v>
      </c>
      <c r="L71" s="22">
        <v>12.21725464</v>
      </c>
      <c r="M71" s="22">
        <v>5.200780116</v>
      </c>
      <c r="N71" s="4">
        <v>63.65035482</v>
      </c>
      <c r="O71" s="4">
        <v>13.55843013</v>
      </c>
      <c r="P71" s="4">
        <v>15.73132479</v>
      </c>
      <c r="Q71" s="4">
        <v>7.059890254</v>
      </c>
      <c r="R71" s="4">
        <v>93.02090855</v>
      </c>
      <c r="S71" s="4">
        <v>2.698211997</v>
      </c>
      <c r="T71" s="4">
        <v>3.625530038</v>
      </c>
      <c r="U71" s="4">
        <v>0.65534942</v>
      </c>
      <c r="V71" s="24">
        <f t="shared" si="7"/>
        <v>29</v>
      </c>
      <c r="W71" s="24">
        <f t="shared" si="8"/>
        <v>71</v>
      </c>
      <c r="X71" s="4" t="s">
        <v>51</v>
      </c>
      <c r="Y71" s="25">
        <f t="shared" si="9"/>
        <v>2</v>
      </c>
    </row>
    <row r="72">
      <c r="A72" s="26" t="s">
        <v>93</v>
      </c>
      <c r="B72" s="27">
        <v>2225.728027</v>
      </c>
      <c r="C72" s="26">
        <v>90.09200287</v>
      </c>
      <c r="D72" s="28">
        <f t="shared" si="1"/>
        <v>2225728.027</v>
      </c>
      <c r="E72" s="28">
        <f t="shared" si="2"/>
        <v>0.002225728027</v>
      </c>
      <c r="F72" s="28">
        <f t="shared" si="3"/>
        <v>2005202.958</v>
      </c>
      <c r="G72" s="21">
        <f t="shared" si="4"/>
        <v>9.90799713</v>
      </c>
      <c r="H72" s="21">
        <f t="shared" si="5"/>
        <v>3</v>
      </c>
      <c r="I72" s="22">
        <v>85.3419306</v>
      </c>
      <c r="J72" s="23">
        <f t="shared" si="6"/>
        <v>85.34193</v>
      </c>
      <c r="K72" s="22">
        <v>7.735263103</v>
      </c>
      <c r="L72" s="22">
        <v>6.922808357</v>
      </c>
      <c r="M72" s="22" t="s">
        <v>20</v>
      </c>
      <c r="N72" s="4">
        <v>44.74588901</v>
      </c>
      <c r="O72" s="4">
        <v>10.51114859</v>
      </c>
      <c r="P72" s="4">
        <v>44.7429624</v>
      </c>
      <c r="Q72" s="4" t="s">
        <v>20</v>
      </c>
      <c r="R72" s="4">
        <v>89.80653917</v>
      </c>
      <c r="S72" s="4">
        <v>7.42998076</v>
      </c>
      <c r="T72" s="4">
        <v>2.763480072</v>
      </c>
      <c r="U72" s="4" t="s">
        <v>20</v>
      </c>
      <c r="V72" s="24">
        <f t="shared" si="7"/>
        <v>90</v>
      </c>
      <c r="W72" s="24">
        <f t="shared" si="8"/>
        <v>10</v>
      </c>
      <c r="X72" s="4" t="s">
        <v>31</v>
      </c>
      <c r="Y72" s="25">
        <f t="shared" si="9"/>
        <v>3</v>
      </c>
    </row>
    <row r="73">
      <c r="A73" s="18" t="s">
        <v>94</v>
      </c>
      <c r="B73" s="19">
        <v>2351.625</v>
      </c>
      <c r="C73" s="18">
        <v>70.8769989</v>
      </c>
      <c r="D73" s="20">
        <f t="shared" si="1"/>
        <v>2351625</v>
      </c>
      <c r="E73" s="20">
        <f t="shared" si="2"/>
        <v>0.002351625</v>
      </c>
      <c r="F73" s="20">
        <f t="shared" si="3"/>
        <v>1666761.225</v>
      </c>
      <c r="G73" s="21">
        <f t="shared" si="4"/>
        <v>29.1230011</v>
      </c>
      <c r="H73" s="21">
        <f t="shared" si="5"/>
        <v>3</v>
      </c>
      <c r="I73" s="22">
        <v>92.21356307</v>
      </c>
      <c r="J73" s="23">
        <f t="shared" si="6"/>
        <v>92.21356</v>
      </c>
      <c r="K73" s="22">
        <v>4.72303897</v>
      </c>
      <c r="L73" s="22">
        <v>1.732526476</v>
      </c>
      <c r="M73" s="22">
        <v>1.330871481</v>
      </c>
      <c r="N73" s="4">
        <v>79.04372386</v>
      </c>
      <c r="O73" s="4">
        <v>15.15494718</v>
      </c>
      <c r="P73" s="4">
        <v>1.596119156</v>
      </c>
      <c r="Q73" s="4">
        <v>4.20520981</v>
      </c>
      <c r="R73" s="4">
        <v>97.62498058</v>
      </c>
      <c r="S73" s="4">
        <v>0.4366200322</v>
      </c>
      <c r="T73" s="4">
        <v>1.788579159</v>
      </c>
      <c r="U73" s="4">
        <v>0.1498202281</v>
      </c>
      <c r="V73" s="24">
        <f t="shared" si="7"/>
        <v>71</v>
      </c>
      <c r="W73" s="24">
        <f t="shared" si="8"/>
        <v>29</v>
      </c>
      <c r="X73" s="4" t="s">
        <v>31</v>
      </c>
      <c r="Y73" s="25">
        <f t="shared" si="9"/>
        <v>3</v>
      </c>
    </row>
    <row r="74">
      <c r="A74" s="26" t="s">
        <v>95</v>
      </c>
      <c r="B74" s="27">
        <v>2416.664063</v>
      </c>
      <c r="C74" s="26">
        <v>62.58199692</v>
      </c>
      <c r="D74" s="28">
        <f t="shared" si="1"/>
        <v>2416664.063</v>
      </c>
      <c r="E74" s="28">
        <f t="shared" si="2"/>
        <v>0.002416664063</v>
      </c>
      <c r="F74" s="28">
        <f t="shared" si="3"/>
        <v>1512396.629</v>
      </c>
      <c r="G74" s="21">
        <f t="shared" si="4"/>
        <v>37.41800308</v>
      </c>
      <c r="H74" s="21">
        <f t="shared" si="5"/>
        <v>3</v>
      </c>
      <c r="I74" s="22">
        <v>80.94040714</v>
      </c>
      <c r="J74" s="23">
        <f t="shared" si="6"/>
        <v>80.94041</v>
      </c>
      <c r="K74" s="22">
        <v>8.597391391</v>
      </c>
      <c r="L74" s="22">
        <v>10.35285207</v>
      </c>
      <c r="M74" s="22">
        <v>0.1093493927</v>
      </c>
      <c r="N74" s="4">
        <v>69.18852321</v>
      </c>
      <c r="O74" s="4">
        <v>16.49783239</v>
      </c>
      <c r="P74" s="4">
        <v>14.24376547</v>
      </c>
      <c r="Q74" s="4">
        <v>0.0698789368</v>
      </c>
      <c r="R74" s="4">
        <v>87.96690427</v>
      </c>
      <c r="S74" s="4">
        <v>3.873689522</v>
      </c>
      <c r="T74" s="4">
        <v>8.026457278</v>
      </c>
      <c r="U74" s="4">
        <v>0.1329489253</v>
      </c>
      <c r="V74" s="24">
        <f t="shared" si="7"/>
        <v>63</v>
      </c>
      <c r="W74" s="24">
        <f t="shared" si="8"/>
        <v>37</v>
      </c>
      <c r="X74" s="4" t="s">
        <v>89</v>
      </c>
      <c r="Y74" s="25">
        <f t="shared" si="9"/>
        <v>1</v>
      </c>
    </row>
    <row r="75">
      <c r="A75" s="18" t="s">
        <v>96</v>
      </c>
      <c r="B75" s="19">
        <v>2540.916016</v>
      </c>
      <c r="C75" s="18">
        <v>52.03300095</v>
      </c>
      <c r="D75" s="20">
        <f t="shared" si="1"/>
        <v>2540916.016</v>
      </c>
      <c r="E75" s="20">
        <f t="shared" si="2"/>
        <v>0.002540916016</v>
      </c>
      <c r="F75" s="20">
        <f t="shared" si="3"/>
        <v>1322114.855</v>
      </c>
      <c r="G75" s="21">
        <f t="shared" si="4"/>
        <v>47.96699905</v>
      </c>
      <c r="H75" s="21">
        <f t="shared" si="5"/>
        <v>3</v>
      </c>
      <c r="I75" s="22">
        <v>84.27003628</v>
      </c>
      <c r="J75" s="23">
        <f t="shared" si="6"/>
        <v>84.27004</v>
      </c>
      <c r="K75" s="22">
        <v>7.08762751</v>
      </c>
      <c r="L75" s="22">
        <v>3.740143722</v>
      </c>
      <c r="M75" s="22">
        <v>4.902192485</v>
      </c>
      <c r="N75" s="4">
        <v>71.25616743</v>
      </c>
      <c r="O75" s="4">
        <v>11.97218925</v>
      </c>
      <c r="P75" s="4">
        <v>7.081803759</v>
      </c>
      <c r="Q75" s="4">
        <v>9.689839563</v>
      </c>
      <c r="R75" s="4">
        <v>96.26696535</v>
      </c>
      <c r="S75" s="4">
        <v>2.584758965</v>
      </c>
      <c r="T75" s="4">
        <v>0.6596102638</v>
      </c>
      <c r="U75" s="4">
        <v>0.4886654211</v>
      </c>
      <c r="V75" s="24">
        <f t="shared" si="7"/>
        <v>52</v>
      </c>
      <c r="W75" s="24">
        <f t="shared" si="8"/>
        <v>48</v>
      </c>
      <c r="X75" s="4" t="s">
        <v>31</v>
      </c>
      <c r="Y75" s="25">
        <f t="shared" si="9"/>
        <v>3</v>
      </c>
    </row>
    <row r="76">
      <c r="A76" s="26" t="s">
        <v>97</v>
      </c>
      <c r="B76" s="27">
        <v>2722.291016</v>
      </c>
      <c r="C76" s="26">
        <v>68.04599762</v>
      </c>
      <c r="D76" s="28">
        <f t="shared" si="1"/>
        <v>2722291.016</v>
      </c>
      <c r="E76" s="28">
        <f t="shared" si="2"/>
        <v>0.002722291016</v>
      </c>
      <c r="F76" s="28">
        <f t="shared" si="3"/>
        <v>1852410.08</v>
      </c>
      <c r="G76" s="21">
        <f t="shared" si="4"/>
        <v>31.95400238</v>
      </c>
      <c r="H76" s="21">
        <f t="shared" si="5"/>
        <v>3</v>
      </c>
      <c r="I76" s="22">
        <v>98.01334724</v>
      </c>
      <c r="J76" s="23">
        <f t="shared" si="6"/>
        <v>98.01335</v>
      </c>
      <c r="K76" s="22">
        <v>0.0</v>
      </c>
      <c r="L76" s="22">
        <v>1.98665276</v>
      </c>
      <c r="M76" s="22">
        <v>0.0</v>
      </c>
      <c r="N76" s="4">
        <v>93.78278023</v>
      </c>
      <c r="O76" s="4">
        <v>0.0</v>
      </c>
      <c r="P76" s="4">
        <v>6.217219771</v>
      </c>
      <c r="Q76" s="4">
        <v>0.0</v>
      </c>
      <c r="R76" s="4">
        <v>100.0</v>
      </c>
      <c r="S76" s="4">
        <v>0.0</v>
      </c>
      <c r="T76" s="4">
        <v>0.0</v>
      </c>
      <c r="U76" s="4">
        <v>0.0</v>
      </c>
      <c r="V76" s="24">
        <f t="shared" si="7"/>
        <v>68</v>
      </c>
      <c r="W76" s="24">
        <f t="shared" si="8"/>
        <v>32</v>
      </c>
      <c r="X76" s="4" t="s">
        <v>28</v>
      </c>
      <c r="Y76" s="25">
        <f t="shared" si="9"/>
        <v>4</v>
      </c>
    </row>
    <row r="77">
      <c r="A77" s="18" t="s">
        <v>98</v>
      </c>
      <c r="B77" s="19">
        <v>2860.840088</v>
      </c>
      <c r="C77" s="18">
        <v>93.58100128</v>
      </c>
      <c r="D77" s="20">
        <f t="shared" si="1"/>
        <v>2860840.088</v>
      </c>
      <c r="E77" s="20">
        <f t="shared" si="2"/>
        <v>0.002860840088</v>
      </c>
      <c r="F77" s="20">
        <f t="shared" si="3"/>
        <v>2677202.799</v>
      </c>
      <c r="G77" s="21">
        <f t="shared" si="4"/>
        <v>6.41899872</v>
      </c>
      <c r="H77" s="21">
        <f t="shared" si="5"/>
        <v>3</v>
      </c>
      <c r="I77" s="22">
        <v>100.0</v>
      </c>
      <c r="J77" s="23">
        <f t="shared" si="6"/>
        <v>100</v>
      </c>
      <c r="K77" s="22">
        <v>0.0</v>
      </c>
      <c r="L77" s="22">
        <v>0.0</v>
      </c>
      <c r="M77" s="22">
        <v>0.0</v>
      </c>
      <c r="N77" s="4" t="s">
        <v>20</v>
      </c>
      <c r="O77" s="4" t="s">
        <v>20</v>
      </c>
      <c r="P77" s="4" t="s">
        <v>20</v>
      </c>
      <c r="Q77" s="4" t="s">
        <v>20</v>
      </c>
      <c r="R77" s="4" t="s">
        <v>20</v>
      </c>
      <c r="S77" s="4" t="s">
        <v>20</v>
      </c>
      <c r="T77" s="4" t="s">
        <v>20</v>
      </c>
      <c r="U77" s="4" t="s">
        <v>20</v>
      </c>
      <c r="V77" s="24">
        <f t="shared" si="7"/>
        <v>94</v>
      </c>
      <c r="W77" s="24">
        <f t="shared" si="8"/>
        <v>6</v>
      </c>
      <c r="X77" s="4" t="s">
        <v>28</v>
      </c>
      <c r="Y77" s="25">
        <f t="shared" si="9"/>
        <v>4</v>
      </c>
    </row>
    <row r="78">
      <c r="A78" s="26" t="s">
        <v>99</v>
      </c>
      <c r="B78" s="27">
        <v>2877.800049</v>
      </c>
      <c r="C78" s="26">
        <v>62.11199951</v>
      </c>
      <c r="D78" s="28">
        <f t="shared" si="1"/>
        <v>2877800.049</v>
      </c>
      <c r="E78" s="28">
        <f t="shared" si="2"/>
        <v>0.002877800049</v>
      </c>
      <c r="F78" s="28">
        <f t="shared" si="3"/>
        <v>1787459.152</v>
      </c>
      <c r="G78" s="21">
        <f t="shared" si="4"/>
        <v>37.88800049</v>
      </c>
      <c r="H78" s="21">
        <f t="shared" si="5"/>
        <v>3</v>
      </c>
      <c r="I78" s="22">
        <v>95.06803883</v>
      </c>
      <c r="J78" s="23">
        <f t="shared" si="6"/>
        <v>95.06804</v>
      </c>
      <c r="K78" s="22">
        <v>1.884656092</v>
      </c>
      <c r="L78" s="22">
        <v>3.047305081</v>
      </c>
      <c r="M78" s="22">
        <v>0.0</v>
      </c>
      <c r="N78" s="4">
        <v>94.09135806</v>
      </c>
      <c r="O78" s="4">
        <v>2.305264955</v>
      </c>
      <c r="P78" s="4">
        <v>3.603376986</v>
      </c>
      <c r="Q78" s="4">
        <v>0.0</v>
      </c>
      <c r="R78" s="4">
        <v>95.66380912</v>
      </c>
      <c r="S78" s="4">
        <v>1.62808683</v>
      </c>
      <c r="T78" s="4">
        <v>2.708104054</v>
      </c>
      <c r="U78" s="4">
        <v>0.0</v>
      </c>
      <c r="V78" s="24">
        <f t="shared" si="7"/>
        <v>62</v>
      </c>
      <c r="W78" s="24">
        <f t="shared" si="8"/>
        <v>38</v>
      </c>
      <c r="X78" s="4" t="s">
        <v>31</v>
      </c>
      <c r="Y78" s="25">
        <f t="shared" si="9"/>
        <v>3</v>
      </c>
    </row>
    <row r="79">
      <c r="A79" s="18" t="s">
        <v>100</v>
      </c>
      <c r="B79" s="19">
        <v>2881.060059</v>
      </c>
      <c r="C79" s="18">
        <v>99.23500061</v>
      </c>
      <c r="D79" s="20">
        <f t="shared" si="1"/>
        <v>2881060.059</v>
      </c>
      <c r="E79" s="20">
        <f t="shared" si="2"/>
        <v>0.002881060059</v>
      </c>
      <c r="F79" s="20">
        <f t="shared" si="3"/>
        <v>2859019.967</v>
      </c>
      <c r="G79" s="21">
        <f t="shared" si="4"/>
        <v>0.76499939</v>
      </c>
      <c r="H79" s="21">
        <f t="shared" si="5"/>
        <v>3</v>
      </c>
      <c r="I79" s="22">
        <v>99.56810194</v>
      </c>
      <c r="J79" s="23">
        <f t="shared" si="6"/>
        <v>99.5681</v>
      </c>
      <c r="K79" s="22">
        <v>0.0</v>
      </c>
      <c r="L79" s="22">
        <v>0.4318980637</v>
      </c>
      <c r="M79" s="22">
        <v>0.0</v>
      </c>
      <c r="N79" s="4" t="s">
        <v>20</v>
      </c>
      <c r="O79" s="4" t="s">
        <v>20</v>
      </c>
      <c r="P79" s="4" t="s">
        <v>20</v>
      </c>
      <c r="Q79" s="4" t="s">
        <v>20</v>
      </c>
      <c r="R79" s="4" t="s">
        <v>20</v>
      </c>
      <c r="S79" s="4" t="s">
        <v>20</v>
      </c>
      <c r="T79" s="4" t="s">
        <v>20</v>
      </c>
      <c r="U79" s="4" t="s">
        <v>20</v>
      </c>
      <c r="V79" s="24">
        <f t="shared" si="7"/>
        <v>99</v>
      </c>
      <c r="W79" s="24">
        <f t="shared" si="8"/>
        <v>1</v>
      </c>
      <c r="X79" s="4" t="s">
        <v>28</v>
      </c>
      <c r="Y79" s="25">
        <f t="shared" si="9"/>
        <v>4</v>
      </c>
    </row>
    <row r="80">
      <c r="A80" s="26" t="s">
        <v>101</v>
      </c>
      <c r="B80" s="27">
        <v>2961.160889</v>
      </c>
      <c r="C80" s="26">
        <v>56.31100082</v>
      </c>
      <c r="D80" s="28">
        <f t="shared" si="1"/>
        <v>2961160.889</v>
      </c>
      <c r="E80" s="28">
        <f t="shared" si="2"/>
        <v>0.002961160889</v>
      </c>
      <c r="F80" s="28">
        <f t="shared" si="3"/>
        <v>1667459.332</v>
      </c>
      <c r="G80" s="21">
        <f t="shared" si="4"/>
        <v>43.68899918</v>
      </c>
      <c r="H80" s="21">
        <f t="shared" si="5"/>
        <v>3</v>
      </c>
      <c r="I80" s="22">
        <v>91.0299445</v>
      </c>
      <c r="J80" s="23">
        <f t="shared" si="6"/>
        <v>91.02994</v>
      </c>
      <c r="K80" s="22">
        <v>5.367570914</v>
      </c>
      <c r="L80" s="22">
        <v>1.864010203</v>
      </c>
      <c r="M80" s="22">
        <v>1.738474379</v>
      </c>
      <c r="N80" s="4">
        <v>85.39991216</v>
      </c>
      <c r="O80" s="4">
        <v>8.490737371</v>
      </c>
      <c r="P80" s="4">
        <v>2.568971895</v>
      </c>
      <c r="Q80" s="4">
        <v>3.540378574</v>
      </c>
      <c r="R80" s="4">
        <v>95.39801591</v>
      </c>
      <c r="S80" s="4">
        <v>2.944456223</v>
      </c>
      <c r="T80" s="4">
        <v>1.317064322</v>
      </c>
      <c r="U80" s="4">
        <v>0.34046355</v>
      </c>
      <c r="V80" s="24">
        <f t="shared" si="7"/>
        <v>56</v>
      </c>
      <c r="W80" s="24">
        <f t="shared" si="8"/>
        <v>44</v>
      </c>
      <c r="X80" s="4" t="s">
        <v>31</v>
      </c>
      <c r="Y80" s="25">
        <f t="shared" si="9"/>
        <v>3</v>
      </c>
    </row>
    <row r="81">
      <c r="A81" s="18" t="s">
        <v>102</v>
      </c>
      <c r="B81" s="19">
        <v>2963.233887</v>
      </c>
      <c r="C81" s="18">
        <v>63.31299973</v>
      </c>
      <c r="D81" s="20">
        <f t="shared" si="1"/>
        <v>2963233.887</v>
      </c>
      <c r="E81" s="20">
        <f t="shared" si="2"/>
        <v>0.002963233887</v>
      </c>
      <c r="F81" s="20">
        <f t="shared" si="3"/>
        <v>1876112.263</v>
      </c>
      <c r="G81" s="21">
        <f t="shared" si="4"/>
        <v>36.68700027</v>
      </c>
      <c r="H81" s="21">
        <f t="shared" si="5"/>
        <v>3</v>
      </c>
      <c r="I81" s="22">
        <v>99.97118069</v>
      </c>
      <c r="J81" s="23">
        <f t="shared" si="6"/>
        <v>99.97118</v>
      </c>
      <c r="K81" s="22">
        <v>0.0</v>
      </c>
      <c r="L81" s="22">
        <v>0.02881930801</v>
      </c>
      <c r="M81" s="22">
        <v>0.0</v>
      </c>
      <c r="N81" s="4">
        <v>100.0</v>
      </c>
      <c r="O81" s="4">
        <v>0.0</v>
      </c>
      <c r="P81" s="4">
        <v>0.0</v>
      </c>
      <c r="Q81" s="4">
        <v>0.0</v>
      </c>
      <c r="R81" s="4">
        <v>99.95448122</v>
      </c>
      <c r="S81" s="4">
        <v>0.0</v>
      </c>
      <c r="T81" s="4">
        <v>0.04551878364</v>
      </c>
      <c r="U81" s="4">
        <v>0.0</v>
      </c>
      <c r="V81" s="24">
        <f t="shared" si="7"/>
        <v>63</v>
      </c>
      <c r="W81" s="24">
        <f t="shared" si="8"/>
        <v>37</v>
      </c>
      <c r="X81" s="4" t="s">
        <v>31</v>
      </c>
      <c r="Y81" s="25">
        <f t="shared" si="9"/>
        <v>3</v>
      </c>
    </row>
    <row r="82">
      <c r="A82" s="26" t="s">
        <v>103</v>
      </c>
      <c r="B82" s="27">
        <v>3278.291992</v>
      </c>
      <c r="C82" s="26">
        <v>68.65699768</v>
      </c>
      <c r="D82" s="28">
        <f t="shared" si="1"/>
        <v>3278291.992</v>
      </c>
      <c r="E82" s="28">
        <f t="shared" si="2"/>
        <v>0.003278291992</v>
      </c>
      <c r="F82" s="28">
        <f t="shared" si="3"/>
        <v>2250776.857</v>
      </c>
      <c r="G82" s="21">
        <f t="shared" si="4"/>
        <v>31.34300232</v>
      </c>
      <c r="H82" s="21">
        <f t="shared" si="5"/>
        <v>4</v>
      </c>
      <c r="I82" s="22">
        <v>85.49562527</v>
      </c>
      <c r="J82" s="23">
        <f t="shared" si="6"/>
        <v>85.49563</v>
      </c>
      <c r="K82" s="22">
        <v>2.14642893</v>
      </c>
      <c r="L82" s="22">
        <v>6.633366714</v>
      </c>
      <c r="M82" s="22">
        <v>5.724579081</v>
      </c>
      <c r="N82" s="4">
        <v>61.07075114</v>
      </c>
      <c r="O82" s="4">
        <v>3.084170572</v>
      </c>
      <c r="P82" s="4">
        <v>17.58078116</v>
      </c>
      <c r="Q82" s="4">
        <v>18.26429713</v>
      </c>
      <c r="R82" s="4">
        <v>96.64596558</v>
      </c>
      <c r="S82" s="4">
        <v>1.718335079</v>
      </c>
      <c r="T82" s="4">
        <v>1.635699341</v>
      </c>
      <c r="U82" s="4">
        <v>0.0</v>
      </c>
      <c r="V82" s="24">
        <f t="shared" si="7"/>
        <v>69</v>
      </c>
      <c r="W82" s="24">
        <f t="shared" si="8"/>
        <v>31</v>
      </c>
      <c r="X82" s="4" t="s">
        <v>51</v>
      </c>
      <c r="Y82" s="25">
        <f t="shared" si="9"/>
        <v>2</v>
      </c>
    </row>
    <row r="83">
      <c r="A83" s="18" t="s">
        <v>104</v>
      </c>
      <c r="B83" s="19">
        <v>3280.814941</v>
      </c>
      <c r="C83" s="18">
        <v>49.02000046</v>
      </c>
      <c r="D83" s="20">
        <f t="shared" si="1"/>
        <v>3280814.941</v>
      </c>
      <c r="E83" s="20">
        <f t="shared" si="2"/>
        <v>0.003280814941</v>
      </c>
      <c r="F83" s="20">
        <f t="shared" si="3"/>
        <v>1608255.499</v>
      </c>
      <c r="G83" s="21">
        <f t="shared" si="4"/>
        <v>50.97999954</v>
      </c>
      <c r="H83" s="21">
        <f t="shared" si="5"/>
        <v>4</v>
      </c>
      <c r="I83" s="22">
        <v>96.11389762</v>
      </c>
      <c r="J83" s="23">
        <f t="shared" si="6"/>
        <v>96.1139</v>
      </c>
      <c r="K83" s="22">
        <v>3.823663938</v>
      </c>
      <c r="L83" s="22">
        <v>0.06243843752</v>
      </c>
      <c r="M83" s="22">
        <v>0.0</v>
      </c>
      <c r="N83" s="4">
        <v>97.33333333</v>
      </c>
      <c r="O83" s="4">
        <v>2.666666667</v>
      </c>
      <c r="P83" s="4">
        <v>0.0</v>
      </c>
      <c r="Q83" s="4">
        <v>0.0</v>
      </c>
      <c r="R83" s="4">
        <v>94.8457044</v>
      </c>
      <c r="S83" s="4">
        <v>5.026922206</v>
      </c>
      <c r="T83" s="4">
        <v>0.1273733928</v>
      </c>
      <c r="U83" s="4">
        <v>0.0</v>
      </c>
      <c r="V83" s="24">
        <f t="shared" si="7"/>
        <v>49</v>
      </c>
      <c r="W83" s="24">
        <f t="shared" si="8"/>
        <v>51</v>
      </c>
      <c r="X83" s="4" t="s">
        <v>31</v>
      </c>
      <c r="Y83" s="25">
        <f t="shared" si="9"/>
        <v>3</v>
      </c>
    </row>
    <row r="84">
      <c r="A84" s="26" t="s">
        <v>105</v>
      </c>
      <c r="B84" s="27">
        <v>3473.727051</v>
      </c>
      <c r="C84" s="26">
        <v>95.51499939</v>
      </c>
      <c r="D84" s="28">
        <f t="shared" si="1"/>
        <v>3473727.051</v>
      </c>
      <c r="E84" s="28">
        <f t="shared" si="2"/>
        <v>0.003473727051</v>
      </c>
      <c r="F84" s="28">
        <f t="shared" si="3"/>
        <v>3317930.372</v>
      </c>
      <c r="G84" s="21">
        <f t="shared" si="4"/>
        <v>4.48500061</v>
      </c>
      <c r="H84" s="21">
        <f t="shared" si="5"/>
        <v>4</v>
      </c>
      <c r="I84" s="22">
        <v>99.49575756</v>
      </c>
      <c r="J84" s="23">
        <f t="shared" si="6"/>
        <v>99.49576</v>
      </c>
      <c r="K84" s="22">
        <v>0.5042424412</v>
      </c>
      <c r="L84" s="22">
        <v>0.0</v>
      </c>
      <c r="M84" s="22">
        <v>0.0</v>
      </c>
      <c r="N84" s="4">
        <v>95.30083</v>
      </c>
      <c r="O84" s="4">
        <v>4.69917</v>
      </c>
      <c r="P84" s="4">
        <v>0.0</v>
      </c>
      <c r="Q84" s="4">
        <v>0.0</v>
      </c>
      <c r="R84" s="4">
        <v>99.69273444</v>
      </c>
      <c r="S84" s="4">
        <v>0.3072655617</v>
      </c>
      <c r="T84" s="4">
        <v>0.0</v>
      </c>
      <c r="U84" s="4">
        <v>0.0</v>
      </c>
      <c r="V84" s="24">
        <f t="shared" si="7"/>
        <v>96</v>
      </c>
      <c r="W84" s="24">
        <f t="shared" si="8"/>
        <v>4</v>
      </c>
      <c r="X84" s="4" t="s">
        <v>28</v>
      </c>
      <c r="Y84" s="25">
        <f t="shared" si="9"/>
        <v>4</v>
      </c>
    </row>
    <row r="85">
      <c r="A85" s="18" t="s">
        <v>106</v>
      </c>
      <c r="B85" s="19">
        <v>3989.175049</v>
      </c>
      <c r="C85" s="18">
        <v>59.4529953</v>
      </c>
      <c r="D85" s="20">
        <f t="shared" si="1"/>
        <v>3989175.049</v>
      </c>
      <c r="E85" s="20">
        <f t="shared" si="2"/>
        <v>0.003989175049</v>
      </c>
      <c r="F85" s="20">
        <f t="shared" si="3"/>
        <v>2371684.054</v>
      </c>
      <c r="G85" s="21">
        <f t="shared" si="4"/>
        <v>40.5470047</v>
      </c>
      <c r="H85" s="21">
        <f t="shared" si="5"/>
        <v>4</v>
      </c>
      <c r="I85" s="22">
        <v>97.3481397</v>
      </c>
      <c r="J85" s="23">
        <f t="shared" si="6"/>
        <v>97.34814</v>
      </c>
      <c r="K85" s="22">
        <v>0.0</v>
      </c>
      <c r="L85" s="22">
        <v>2.632761379</v>
      </c>
      <c r="M85" s="22">
        <v>0.01909892327</v>
      </c>
      <c r="N85" s="4">
        <v>94.2718842</v>
      </c>
      <c r="O85" s="4">
        <v>0.0</v>
      </c>
      <c r="P85" s="4">
        <v>5.703923618</v>
      </c>
      <c r="Q85" s="4">
        <v>0.02419218345</v>
      </c>
      <c r="R85" s="4">
        <v>99.44615394</v>
      </c>
      <c r="S85" s="4">
        <v>0.0</v>
      </c>
      <c r="T85" s="4">
        <v>0.538220742</v>
      </c>
      <c r="U85" s="4">
        <v>0.01562531586</v>
      </c>
      <c r="V85" s="24">
        <f t="shared" si="7"/>
        <v>59</v>
      </c>
      <c r="W85" s="24">
        <f t="shared" si="8"/>
        <v>41</v>
      </c>
      <c r="X85" s="4" t="s">
        <v>31</v>
      </c>
      <c r="Y85" s="25">
        <f t="shared" si="9"/>
        <v>3</v>
      </c>
    </row>
    <row r="86">
      <c r="A86" s="26" t="s">
        <v>107</v>
      </c>
      <c r="B86" s="27">
        <v>4033.962891</v>
      </c>
      <c r="C86" s="26">
        <v>42.84900284</v>
      </c>
      <c r="D86" s="28">
        <f t="shared" si="1"/>
        <v>4033962.891</v>
      </c>
      <c r="E86" s="28">
        <f t="shared" si="2"/>
        <v>0.004033962891</v>
      </c>
      <c r="F86" s="28">
        <f t="shared" si="3"/>
        <v>1728512.874</v>
      </c>
      <c r="G86" s="21">
        <f t="shared" si="4"/>
        <v>57.15099716</v>
      </c>
      <c r="H86" s="21">
        <f t="shared" si="5"/>
        <v>5</v>
      </c>
      <c r="I86" s="22">
        <v>90.56996224</v>
      </c>
      <c r="J86" s="23">
        <f t="shared" si="6"/>
        <v>90.56996</v>
      </c>
      <c r="K86" s="22">
        <v>1.519776762</v>
      </c>
      <c r="L86" s="22">
        <v>7.910260997</v>
      </c>
      <c r="M86" s="22">
        <v>0.0</v>
      </c>
      <c r="N86" s="4">
        <v>85.48103812</v>
      </c>
      <c r="O86" s="4">
        <v>1.52256302</v>
      </c>
      <c r="P86" s="4">
        <v>12.99639886</v>
      </c>
      <c r="Q86" s="4">
        <v>0.0</v>
      </c>
      <c r="R86" s="4">
        <v>97.35744448</v>
      </c>
      <c r="S86" s="4">
        <v>1.516060408</v>
      </c>
      <c r="T86" s="4">
        <v>1.126495111</v>
      </c>
      <c r="U86" s="4">
        <v>0.0</v>
      </c>
      <c r="V86" s="24">
        <f t="shared" si="7"/>
        <v>43</v>
      </c>
      <c r="W86" s="24">
        <f t="shared" si="8"/>
        <v>57</v>
      </c>
      <c r="X86" s="4" t="s">
        <v>31</v>
      </c>
      <c r="Y86" s="25">
        <f t="shared" si="9"/>
        <v>3</v>
      </c>
    </row>
    <row r="87">
      <c r="A87" s="18" t="s">
        <v>108</v>
      </c>
      <c r="B87" s="19">
        <v>4105.268066</v>
      </c>
      <c r="C87" s="18">
        <v>57.55299759</v>
      </c>
      <c r="D87" s="20">
        <f t="shared" si="1"/>
        <v>4105268.066</v>
      </c>
      <c r="E87" s="20">
        <f t="shared" si="2"/>
        <v>0.004105268066</v>
      </c>
      <c r="F87" s="20">
        <f t="shared" si="3"/>
        <v>2362704.831</v>
      </c>
      <c r="G87" s="21">
        <f t="shared" si="4"/>
        <v>42.44700241</v>
      </c>
      <c r="H87" s="21">
        <f t="shared" si="5"/>
        <v>5</v>
      </c>
      <c r="I87" s="22" t="s">
        <v>20</v>
      </c>
      <c r="J87" s="22" t="s">
        <v>20</v>
      </c>
      <c r="K87" s="22" t="s">
        <v>20</v>
      </c>
      <c r="L87" s="22" t="s">
        <v>20</v>
      </c>
      <c r="M87" s="22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>
        <v>100.0</v>
      </c>
      <c r="S87" s="4">
        <v>0.0</v>
      </c>
      <c r="T87" s="4">
        <v>0.0</v>
      </c>
      <c r="U87" s="4">
        <v>0.0</v>
      </c>
      <c r="V87" s="24">
        <f t="shared" si="7"/>
        <v>58</v>
      </c>
      <c r="W87" s="24">
        <f t="shared" si="8"/>
        <v>42</v>
      </c>
      <c r="X87" s="4" t="s">
        <v>28</v>
      </c>
      <c r="Y87" s="25">
        <f t="shared" si="9"/>
        <v>4</v>
      </c>
    </row>
    <row r="88">
      <c r="A88" s="26" t="s">
        <v>109</v>
      </c>
      <c r="B88" s="27">
        <v>4270.562988</v>
      </c>
      <c r="C88" s="26">
        <v>100.0</v>
      </c>
      <c r="D88" s="28">
        <f t="shared" si="1"/>
        <v>4270562.988</v>
      </c>
      <c r="E88" s="28">
        <f t="shared" si="2"/>
        <v>0.004270562988</v>
      </c>
      <c r="F88" s="28">
        <f t="shared" si="3"/>
        <v>4270562.988</v>
      </c>
      <c r="G88" s="21">
        <f t="shared" si="4"/>
        <v>0</v>
      </c>
      <c r="H88" s="21">
        <f t="shared" si="5"/>
        <v>5</v>
      </c>
      <c r="I88" s="22">
        <v>100.0</v>
      </c>
      <c r="J88" s="23">
        <f t="shared" ref="J88:J183" si="10">ROUND(I88,5)</f>
        <v>100</v>
      </c>
      <c r="K88" s="22">
        <v>0.0</v>
      </c>
      <c r="L88" s="22">
        <v>0.0</v>
      </c>
      <c r="M88" s="22">
        <v>0.0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s="4" t="s">
        <v>20</v>
      </c>
      <c r="U88" s="4" t="s">
        <v>20</v>
      </c>
      <c r="V88" s="24">
        <f t="shared" si="7"/>
        <v>100</v>
      </c>
      <c r="W88" s="24">
        <f t="shared" si="8"/>
        <v>0</v>
      </c>
      <c r="X88" s="4" t="s">
        <v>28</v>
      </c>
      <c r="Y88" s="25">
        <f t="shared" si="9"/>
        <v>4</v>
      </c>
    </row>
    <row r="89">
      <c r="A89" s="18" t="s">
        <v>110</v>
      </c>
      <c r="B89" s="19">
        <v>4314.768066</v>
      </c>
      <c r="C89" s="18">
        <v>68.41400146</v>
      </c>
      <c r="D89" s="20">
        <f t="shared" si="1"/>
        <v>4314768.066</v>
      </c>
      <c r="E89" s="20">
        <f t="shared" si="2"/>
        <v>0.004314768066</v>
      </c>
      <c r="F89" s="20">
        <f t="shared" si="3"/>
        <v>2951905.488</v>
      </c>
      <c r="G89" s="21">
        <f t="shared" si="4"/>
        <v>31.58599854</v>
      </c>
      <c r="H89" s="21">
        <f t="shared" si="5"/>
        <v>5</v>
      </c>
      <c r="I89" s="22">
        <v>94.37254436</v>
      </c>
      <c r="J89" s="23">
        <f t="shared" si="10"/>
        <v>94.37254</v>
      </c>
      <c r="K89" s="22">
        <v>1.873480592</v>
      </c>
      <c r="L89" s="22">
        <v>2.262304247</v>
      </c>
      <c r="M89" s="22">
        <v>1.491670799</v>
      </c>
      <c r="N89" s="4">
        <v>86.32308326</v>
      </c>
      <c r="O89" s="4">
        <v>1.791982583</v>
      </c>
      <c r="P89" s="4">
        <v>7.162364342</v>
      </c>
      <c r="Q89" s="4">
        <v>4.722569811</v>
      </c>
      <c r="R89" s="4">
        <v>98.08889267</v>
      </c>
      <c r="S89" s="4">
        <v>1.911107333</v>
      </c>
      <c r="T89" s="4">
        <v>0.0</v>
      </c>
      <c r="U89" s="4">
        <v>0.0</v>
      </c>
      <c r="V89" s="24">
        <f t="shared" si="7"/>
        <v>68</v>
      </c>
      <c r="W89" s="24">
        <f t="shared" si="8"/>
        <v>32</v>
      </c>
      <c r="X89" s="4" t="s">
        <v>28</v>
      </c>
      <c r="Y89" s="25">
        <f t="shared" si="9"/>
        <v>4</v>
      </c>
    </row>
    <row r="90">
      <c r="A90" s="26" t="s">
        <v>111</v>
      </c>
      <c r="B90" s="27">
        <v>4649.660156</v>
      </c>
      <c r="C90" s="26">
        <v>55.32699585</v>
      </c>
      <c r="D90" s="28">
        <f t="shared" si="1"/>
        <v>4649660.156</v>
      </c>
      <c r="E90" s="28">
        <f t="shared" si="2"/>
        <v>0.004649660156</v>
      </c>
      <c r="F90" s="28">
        <f t="shared" si="3"/>
        <v>2572517.282</v>
      </c>
      <c r="G90" s="21">
        <f t="shared" si="4"/>
        <v>44.67300415</v>
      </c>
      <c r="H90" s="21">
        <f t="shared" si="5"/>
        <v>5</v>
      </c>
      <c r="I90" s="22">
        <v>71.68104923</v>
      </c>
      <c r="J90" s="23">
        <f t="shared" si="10"/>
        <v>71.68105</v>
      </c>
      <c r="K90" s="22">
        <v>13.47689193</v>
      </c>
      <c r="L90" s="22">
        <v>14.82032681</v>
      </c>
      <c r="M90" s="22">
        <v>0.02173203433</v>
      </c>
      <c r="N90" s="4">
        <v>49.9113389</v>
      </c>
      <c r="O90" s="4">
        <v>18.49039689</v>
      </c>
      <c r="P90" s="4">
        <v>31.5496173</v>
      </c>
      <c r="Q90" s="4">
        <v>0.04864690722</v>
      </c>
      <c r="R90" s="4">
        <v>89.25869465</v>
      </c>
      <c r="S90" s="4">
        <v>9.428808083</v>
      </c>
      <c r="T90" s="4">
        <v>1.31249727</v>
      </c>
      <c r="U90" s="4">
        <v>0.0</v>
      </c>
      <c r="V90" s="24">
        <f t="shared" si="7"/>
        <v>55</v>
      </c>
      <c r="W90" s="24">
        <f t="shared" si="8"/>
        <v>45</v>
      </c>
      <c r="X90" s="4" t="s">
        <v>51</v>
      </c>
      <c r="Y90" s="25">
        <f t="shared" si="9"/>
        <v>2</v>
      </c>
    </row>
    <row r="91">
      <c r="A91" s="18" t="s">
        <v>112</v>
      </c>
      <c r="B91" s="19">
        <v>4822.23291</v>
      </c>
      <c r="C91" s="18">
        <v>86.6989975</v>
      </c>
      <c r="D91" s="20">
        <f t="shared" si="1"/>
        <v>4822232.91</v>
      </c>
      <c r="E91" s="20">
        <f t="shared" si="2"/>
        <v>0.00482223291</v>
      </c>
      <c r="F91" s="20">
        <f t="shared" si="3"/>
        <v>4180827.59</v>
      </c>
      <c r="G91" s="21">
        <f t="shared" si="4"/>
        <v>13.3010025</v>
      </c>
      <c r="H91" s="21">
        <f t="shared" si="5"/>
        <v>5</v>
      </c>
      <c r="I91" s="22">
        <v>100.0000013</v>
      </c>
      <c r="J91" s="23">
        <f t="shared" si="10"/>
        <v>100</v>
      </c>
      <c r="K91" s="22">
        <v>0.0</v>
      </c>
      <c r="L91" s="22">
        <v>0.0</v>
      </c>
      <c r="M91" s="22">
        <v>0.0</v>
      </c>
      <c r="N91" s="4">
        <v>100.0</v>
      </c>
      <c r="O91" s="4">
        <v>0.0</v>
      </c>
      <c r="P91" s="4">
        <v>0.0</v>
      </c>
      <c r="Q91" s="4">
        <v>0.0</v>
      </c>
      <c r="R91" s="4">
        <v>100.0</v>
      </c>
      <c r="S91" s="4">
        <v>0.0</v>
      </c>
      <c r="T91" s="4">
        <v>0.0</v>
      </c>
      <c r="U91" s="4">
        <v>0.0</v>
      </c>
      <c r="V91" s="24">
        <f t="shared" si="7"/>
        <v>87</v>
      </c>
      <c r="W91" s="24">
        <f t="shared" si="8"/>
        <v>13</v>
      </c>
      <c r="X91" s="4" t="s">
        <v>28</v>
      </c>
      <c r="Y91" s="25">
        <f t="shared" si="9"/>
        <v>4</v>
      </c>
    </row>
    <row r="92">
      <c r="A92" s="26" t="s">
        <v>113</v>
      </c>
      <c r="B92" s="27">
        <v>4829.76416</v>
      </c>
      <c r="C92" s="26">
        <v>42.19799805</v>
      </c>
      <c r="D92" s="28">
        <f t="shared" si="1"/>
        <v>4829764.16</v>
      </c>
      <c r="E92" s="28">
        <f t="shared" si="2"/>
        <v>0.00482976416</v>
      </c>
      <c r="F92" s="28">
        <f t="shared" si="3"/>
        <v>2038063.786</v>
      </c>
      <c r="G92" s="21">
        <f t="shared" si="4"/>
        <v>57.80200195</v>
      </c>
      <c r="H92" s="21">
        <f t="shared" si="5"/>
        <v>5</v>
      </c>
      <c r="I92" s="22">
        <v>37.20240205</v>
      </c>
      <c r="J92" s="23">
        <f t="shared" si="10"/>
        <v>37.2024</v>
      </c>
      <c r="K92" s="22">
        <v>25.68237348</v>
      </c>
      <c r="L92" s="22">
        <v>33.53911377</v>
      </c>
      <c r="M92" s="22">
        <v>3.576110708</v>
      </c>
      <c r="N92" s="4">
        <v>28.10659415</v>
      </c>
      <c r="O92" s="4">
        <v>19.4058899</v>
      </c>
      <c r="P92" s="4">
        <v>46.37307301</v>
      </c>
      <c r="Q92" s="4">
        <v>6.114442944</v>
      </c>
      <c r="R92" s="4">
        <v>49.66166495</v>
      </c>
      <c r="S92" s="4">
        <v>34.27978009</v>
      </c>
      <c r="T92" s="4">
        <v>15.95940214</v>
      </c>
      <c r="U92" s="4">
        <v>0.09915281712</v>
      </c>
      <c r="V92" s="24">
        <f t="shared" si="7"/>
        <v>42</v>
      </c>
      <c r="W92" s="24">
        <f t="shared" si="8"/>
        <v>58</v>
      </c>
      <c r="X92" s="4" t="s">
        <v>89</v>
      </c>
      <c r="Y92" s="25">
        <f t="shared" si="9"/>
        <v>1</v>
      </c>
    </row>
    <row r="93">
      <c r="A93" s="18" t="s">
        <v>114</v>
      </c>
      <c r="B93" s="19">
        <v>4937.795898</v>
      </c>
      <c r="C93" s="18">
        <v>63.65299988</v>
      </c>
      <c r="D93" s="20">
        <f t="shared" si="1"/>
        <v>4937795.898</v>
      </c>
      <c r="E93" s="20">
        <f t="shared" si="2"/>
        <v>0.004937795898</v>
      </c>
      <c r="F93" s="20">
        <f t="shared" si="3"/>
        <v>3143055.217</v>
      </c>
      <c r="G93" s="21">
        <f t="shared" si="4"/>
        <v>36.34700012</v>
      </c>
      <c r="H93" s="21">
        <f t="shared" si="5"/>
        <v>5</v>
      </c>
      <c r="I93" s="22">
        <v>97.39970651</v>
      </c>
      <c r="J93" s="23">
        <f t="shared" si="10"/>
        <v>97.39971</v>
      </c>
      <c r="K93" s="22">
        <v>0.0</v>
      </c>
      <c r="L93" s="22">
        <v>2.600293485</v>
      </c>
      <c r="M93" s="22">
        <v>0.0</v>
      </c>
      <c r="N93" s="4">
        <v>98.13492075</v>
      </c>
      <c r="O93" s="4">
        <v>0.0</v>
      </c>
      <c r="P93" s="4">
        <v>1.865079247</v>
      </c>
      <c r="Q93" s="4">
        <v>0.0</v>
      </c>
      <c r="R93" s="4">
        <v>96.97988603</v>
      </c>
      <c r="S93" s="4">
        <v>0.0</v>
      </c>
      <c r="T93" s="4">
        <v>3.020113966</v>
      </c>
      <c r="U93" s="4">
        <v>0.0</v>
      </c>
      <c r="V93" s="24">
        <f t="shared" si="7"/>
        <v>64</v>
      </c>
      <c r="W93" s="24">
        <f t="shared" si="8"/>
        <v>36</v>
      </c>
      <c r="X93" s="4" t="s">
        <v>28</v>
      </c>
      <c r="Y93" s="25">
        <f t="shared" si="9"/>
        <v>4</v>
      </c>
    </row>
    <row r="94">
      <c r="A94" s="26" t="s">
        <v>115</v>
      </c>
      <c r="B94" s="27">
        <v>5057.676758</v>
      </c>
      <c r="C94" s="26">
        <v>52.08899689</v>
      </c>
      <c r="D94" s="28">
        <f t="shared" si="1"/>
        <v>5057676.758</v>
      </c>
      <c r="E94" s="28">
        <f t="shared" si="2"/>
        <v>0.005057676758</v>
      </c>
      <c r="F94" s="28">
        <f t="shared" si="3"/>
        <v>2634493.089</v>
      </c>
      <c r="G94" s="21">
        <f t="shared" si="4"/>
        <v>47.91100311</v>
      </c>
      <c r="H94" s="21">
        <f t="shared" si="5"/>
        <v>6</v>
      </c>
      <c r="I94" s="22">
        <v>75.26179159</v>
      </c>
      <c r="J94" s="23">
        <f t="shared" si="10"/>
        <v>75.26179</v>
      </c>
      <c r="K94" s="22">
        <v>8.700657475</v>
      </c>
      <c r="L94" s="22">
        <v>3.488080869</v>
      </c>
      <c r="M94" s="22">
        <v>12.54947006</v>
      </c>
      <c r="N94" s="4">
        <v>64.10021689</v>
      </c>
      <c r="O94" s="4">
        <v>6.537775797</v>
      </c>
      <c r="P94" s="4">
        <v>3.383709875</v>
      </c>
      <c r="Q94" s="4">
        <v>25.97829744</v>
      </c>
      <c r="R94" s="4">
        <v>85.52810963</v>
      </c>
      <c r="S94" s="4">
        <v>10.69005698</v>
      </c>
      <c r="T94" s="4">
        <v>3.58408039</v>
      </c>
      <c r="U94" s="4">
        <v>0.1977530006</v>
      </c>
      <c r="V94" s="24">
        <f t="shared" si="7"/>
        <v>52</v>
      </c>
      <c r="W94" s="24">
        <f t="shared" si="8"/>
        <v>48</v>
      </c>
      <c r="X94" s="4" t="s">
        <v>89</v>
      </c>
      <c r="Y94" s="25">
        <f t="shared" si="9"/>
        <v>1</v>
      </c>
    </row>
    <row r="95">
      <c r="A95" s="18" t="s">
        <v>116</v>
      </c>
      <c r="B95" s="19">
        <v>5094.11377</v>
      </c>
      <c r="C95" s="18">
        <v>80.77099609</v>
      </c>
      <c r="D95" s="20">
        <f t="shared" si="1"/>
        <v>5094113.77</v>
      </c>
      <c r="E95" s="20">
        <f t="shared" si="2"/>
        <v>0.00509411377</v>
      </c>
      <c r="F95" s="20">
        <f t="shared" si="3"/>
        <v>4114566.434</v>
      </c>
      <c r="G95" s="21">
        <f t="shared" si="4"/>
        <v>19.22900391</v>
      </c>
      <c r="H95" s="21">
        <f t="shared" si="5"/>
        <v>6</v>
      </c>
      <c r="I95" s="22">
        <v>99.81053693</v>
      </c>
      <c r="J95" s="23">
        <f t="shared" si="10"/>
        <v>99.81054</v>
      </c>
      <c r="K95" s="22">
        <v>0.1894594746</v>
      </c>
      <c r="L95" s="22">
        <v>3.594451897E-6</v>
      </c>
      <c r="M95" s="22">
        <v>0.0</v>
      </c>
      <c r="N95" s="4">
        <v>99.64625</v>
      </c>
      <c r="O95" s="4">
        <v>0.35375</v>
      </c>
      <c r="P95" s="4">
        <v>0.0</v>
      </c>
      <c r="Q95" s="4">
        <v>0.0</v>
      </c>
      <c r="R95" s="4">
        <v>99.84965286</v>
      </c>
      <c r="S95" s="4">
        <v>0.1503471429</v>
      </c>
      <c r="T95" s="4">
        <v>0.0</v>
      </c>
      <c r="U95" s="4">
        <v>0.0</v>
      </c>
      <c r="V95" s="24">
        <f t="shared" si="7"/>
        <v>81</v>
      </c>
      <c r="W95" s="24">
        <f t="shared" si="8"/>
        <v>19</v>
      </c>
      <c r="X95" s="4" t="s">
        <v>31</v>
      </c>
      <c r="Y95" s="25">
        <f t="shared" si="9"/>
        <v>3</v>
      </c>
    </row>
    <row r="96">
      <c r="A96" s="26" t="s">
        <v>117</v>
      </c>
      <c r="B96" s="27">
        <v>5101.416016</v>
      </c>
      <c r="C96" s="26">
        <v>76.71899414</v>
      </c>
      <c r="D96" s="28">
        <f t="shared" si="1"/>
        <v>5101416.016</v>
      </c>
      <c r="E96" s="28">
        <f t="shared" si="2"/>
        <v>0.005101416016</v>
      </c>
      <c r="F96" s="28">
        <f t="shared" si="3"/>
        <v>3913755.054</v>
      </c>
      <c r="G96" s="21">
        <f t="shared" si="4"/>
        <v>23.28100586</v>
      </c>
      <c r="H96" s="21">
        <f t="shared" si="5"/>
        <v>6</v>
      </c>
      <c r="I96" s="22">
        <v>97.88039722</v>
      </c>
      <c r="J96" s="23">
        <f t="shared" si="10"/>
        <v>97.8804</v>
      </c>
      <c r="K96" s="22">
        <v>1.029979486</v>
      </c>
      <c r="L96" s="22">
        <v>1.089623295</v>
      </c>
      <c r="M96" s="22" t="s">
        <v>20</v>
      </c>
      <c r="N96" s="4">
        <v>98.71555642</v>
      </c>
      <c r="O96" s="4">
        <v>0.3174006273</v>
      </c>
      <c r="P96" s="4">
        <v>0.9670429576</v>
      </c>
      <c r="Q96" s="4" t="s">
        <v>20</v>
      </c>
      <c r="R96" s="4">
        <v>97.62696443</v>
      </c>
      <c r="S96" s="4">
        <v>1.246217358</v>
      </c>
      <c r="T96" s="4">
        <v>1.126818208</v>
      </c>
      <c r="U96" s="4" t="s">
        <v>20</v>
      </c>
      <c r="V96" s="24">
        <f t="shared" si="7"/>
        <v>77</v>
      </c>
      <c r="W96" s="24">
        <f t="shared" si="8"/>
        <v>23</v>
      </c>
      <c r="X96" s="4" t="s">
        <v>51</v>
      </c>
      <c r="Y96" s="25">
        <f t="shared" si="9"/>
        <v>2</v>
      </c>
    </row>
    <row r="97">
      <c r="A97" s="18" t="s">
        <v>118</v>
      </c>
      <c r="B97" s="19">
        <v>5106.62207</v>
      </c>
      <c r="C97" s="18">
        <v>86.27599335</v>
      </c>
      <c r="D97" s="20">
        <f t="shared" si="1"/>
        <v>5106622.07</v>
      </c>
      <c r="E97" s="20">
        <f t="shared" si="2"/>
        <v>0.00510662207</v>
      </c>
      <c r="F97" s="20">
        <f t="shared" si="3"/>
        <v>4405788.918</v>
      </c>
      <c r="G97" s="21">
        <f t="shared" si="4"/>
        <v>13.72400665</v>
      </c>
      <c r="H97" s="21">
        <f t="shared" si="5"/>
        <v>6</v>
      </c>
      <c r="I97" s="22">
        <v>92.16802469</v>
      </c>
      <c r="J97" s="23">
        <f t="shared" si="10"/>
        <v>92.16802</v>
      </c>
      <c r="K97" s="22">
        <v>7.541419893</v>
      </c>
      <c r="L97" s="22">
        <v>0.2604052036</v>
      </c>
      <c r="M97" s="22">
        <v>0.03015021745</v>
      </c>
      <c r="N97" s="4">
        <v>76.25077991</v>
      </c>
      <c r="O97" s="4">
        <v>21.63212113</v>
      </c>
      <c r="P97" s="4">
        <v>1.897409218</v>
      </c>
      <c r="Q97" s="4">
        <v>0.2196897375</v>
      </c>
      <c r="R97" s="4">
        <v>94.7</v>
      </c>
      <c r="S97" s="4">
        <v>5.3</v>
      </c>
      <c r="T97" s="4">
        <v>0.0</v>
      </c>
      <c r="U97" s="4">
        <v>0.0</v>
      </c>
      <c r="V97" s="24">
        <f t="shared" si="7"/>
        <v>86</v>
      </c>
      <c r="W97" s="24">
        <f t="shared" si="8"/>
        <v>14</v>
      </c>
      <c r="X97" s="4" t="s">
        <v>28</v>
      </c>
      <c r="Y97" s="25">
        <f t="shared" si="9"/>
        <v>4</v>
      </c>
    </row>
    <row r="98">
      <c r="A98" s="26" t="s">
        <v>119</v>
      </c>
      <c r="B98" s="27">
        <v>5421.242188</v>
      </c>
      <c r="C98" s="26">
        <v>82.97399139</v>
      </c>
      <c r="D98" s="28">
        <f t="shared" si="1"/>
        <v>5421242.188</v>
      </c>
      <c r="E98" s="28">
        <f t="shared" si="2"/>
        <v>0.005421242188</v>
      </c>
      <c r="F98" s="28">
        <f t="shared" si="3"/>
        <v>4498221.026</v>
      </c>
      <c r="G98" s="21">
        <f t="shared" si="4"/>
        <v>17.02600861</v>
      </c>
      <c r="H98" s="21">
        <f t="shared" si="5"/>
        <v>6</v>
      </c>
      <c r="I98" s="22">
        <v>99.9999955</v>
      </c>
      <c r="J98" s="23">
        <f t="shared" si="10"/>
        <v>100</v>
      </c>
      <c r="K98" s="22">
        <v>0.0</v>
      </c>
      <c r="L98" s="22">
        <v>4.503407453E-6</v>
      </c>
      <c r="M98" s="22">
        <v>0.0</v>
      </c>
      <c r="N98" s="4">
        <v>100.0</v>
      </c>
      <c r="O98" s="4">
        <v>0.0</v>
      </c>
      <c r="P98" s="4">
        <v>0.0</v>
      </c>
      <c r="Q98" s="4">
        <v>0.0</v>
      </c>
      <c r="R98" s="4">
        <v>100.0</v>
      </c>
      <c r="S98" s="4">
        <v>0.0</v>
      </c>
      <c r="T98" s="4">
        <v>0.0</v>
      </c>
      <c r="U98" s="4">
        <v>0.0</v>
      </c>
      <c r="V98" s="24">
        <f t="shared" si="7"/>
        <v>83</v>
      </c>
      <c r="W98" s="24">
        <f t="shared" si="8"/>
        <v>17</v>
      </c>
      <c r="X98" s="4" t="s">
        <v>28</v>
      </c>
      <c r="Y98" s="25">
        <f t="shared" si="9"/>
        <v>4</v>
      </c>
    </row>
    <row r="99">
      <c r="A99" s="18" t="s">
        <v>120</v>
      </c>
      <c r="B99" s="19">
        <v>5459.643066</v>
      </c>
      <c r="C99" s="18">
        <v>53.75999832</v>
      </c>
      <c r="D99" s="20">
        <f t="shared" si="1"/>
        <v>5459643.066</v>
      </c>
      <c r="E99" s="20">
        <f t="shared" si="2"/>
        <v>0.005459643066</v>
      </c>
      <c r="F99" s="20">
        <f t="shared" si="3"/>
        <v>2935104.021</v>
      </c>
      <c r="G99" s="21">
        <f t="shared" si="4"/>
        <v>46.24000168</v>
      </c>
      <c r="H99" s="21">
        <f t="shared" si="5"/>
        <v>6</v>
      </c>
      <c r="I99" s="22">
        <v>99.78769858</v>
      </c>
      <c r="J99" s="23">
        <f t="shared" si="10"/>
        <v>99.7877</v>
      </c>
      <c r="K99" s="22">
        <v>0.2123014241</v>
      </c>
      <c r="L99" s="22">
        <v>0.0</v>
      </c>
      <c r="M99" s="22">
        <v>0.0</v>
      </c>
      <c r="N99" s="4">
        <v>100.0</v>
      </c>
      <c r="O99" s="4">
        <v>0.0</v>
      </c>
      <c r="P99" s="4">
        <v>0.0</v>
      </c>
      <c r="Q99" s="4">
        <v>0.0</v>
      </c>
      <c r="R99" s="4">
        <v>99.60509406</v>
      </c>
      <c r="S99" s="4">
        <v>0.3949059374</v>
      </c>
      <c r="T99" s="4">
        <v>0.0</v>
      </c>
      <c r="U99" s="4">
        <v>0.0</v>
      </c>
      <c r="V99" s="24">
        <f t="shared" si="7"/>
        <v>54</v>
      </c>
      <c r="W99" s="24">
        <f t="shared" si="8"/>
        <v>46</v>
      </c>
      <c r="X99" s="4" t="s">
        <v>28</v>
      </c>
      <c r="Y99" s="25">
        <f t="shared" si="9"/>
        <v>4</v>
      </c>
    </row>
    <row r="100">
      <c r="A100" s="26" t="s">
        <v>121</v>
      </c>
      <c r="B100" s="27">
        <v>5518.091797</v>
      </c>
      <c r="C100" s="26">
        <v>67.82900238</v>
      </c>
      <c r="D100" s="28">
        <f t="shared" si="1"/>
        <v>5518091.797</v>
      </c>
      <c r="E100" s="28">
        <f t="shared" si="2"/>
        <v>0.005518091797</v>
      </c>
      <c r="F100" s="28">
        <f t="shared" si="3"/>
        <v>3742866.616</v>
      </c>
      <c r="G100" s="21">
        <f t="shared" si="4"/>
        <v>32.17099762</v>
      </c>
      <c r="H100" s="21">
        <f t="shared" si="5"/>
        <v>6</v>
      </c>
      <c r="I100" s="22">
        <v>73.78451158</v>
      </c>
      <c r="J100" s="23">
        <f t="shared" si="10"/>
        <v>73.78451</v>
      </c>
      <c r="K100" s="22">
        <v>10.46117203</v>
      </c>
      <c r="L100" s="22">
        <v>9.559180722</v>
      </c>
      <c r="M100" s="22">
        <v>6.195135664</v>
      </c>
      <c r="N100" s="4">
        <v>45.72441318</v>
      </c>
      <c r="O100" s="4">
        <v>10.6323901</v>
      </c>
      <c r="P100" s="4">
        <v>24.40516973</v>
      </c>
      <c r="Q100" s="4">
        <v>19.23802699</v>
      </c>
      <c r="R100" s="4">
        <v>87.09329616</v>
      </c>
      <c r="S100" s="4">
        <v>10.37996439</v>
      </c>
      <c r="T100" s="4">
        <v>2.517789997</v>
      </c>
      <c r="U100" s="4">
        <v>0.008949452055</v>
      </c>
      <c r="V100" s="24">
        <f t="shared" si="7"/>
        <v>68</v>
      </c>
      <c r="W100" s="24">
        <f t="shared" si="8"/>
        <v>32</v>
      </c>
      <c r="X100" s="4" t="s">
        <v>51</v>
      </c>
      <c r="Y100" s="25">
        <f t="shared" si="9"/>
        <v>2</v>
      </c>
    </row>
    <row r="101">
      <c r="A101" s="18" t="s">
        <v>122</v>
      </c>
      <c r="B101" s="19">
        <v>5540.717773</v>
      </c>
      <c r="C101" s="18">
        <v>85.51700592</v>
      </c>
      <c r="D101" s="20">
        <f t="shared" si="1"/>
        <v>5540717.773</v>
      </c>
      <c r="E101" s="20">
        <f t="shared" si="2"/>
        <v>0.005540717773</v>
      </c>
      <c r="F101" s="20">
        <f t="shared" si="3"/>
        <v>4738255.946</v>
      </c>
      <c r="G101" s="21">
        <f t="shared" si="4"/>
        <v>14.48299408</v>
      </c>
      <c r="H101" s="21">
        <f t="shared" si="5"/>
        <v>6</v>
      </c>
      <c r="I101" s="22">
        <v>100.0000033</v>
      </c>
      <c r="J101" s="23">
        <f t="shared" si="10"/>
        <v>100</v>
      </c>
      <c r="K101" s="22">
        <v>0.0</v>
      </c>
      <c r="L101" s="22">
        <v>0.0</v>
      </c>
      <c r="M101" s="22">
        <v>0.0</v>
      </c>
      <c r="N101" s="4">
        <v>100.0</v>
      </c>
      <c r="O101" s="4">
        <v>0.0</v>
      </c>
      <c r="P101" s="4">
        <v>0.0</v>
      </c>
      <c r="Q101" s="4">
        <v>0.0</v>
      </c>
      <c r="R101" s="4">
        <v>100.0</v>
      </c>
      <c r="S101" s="4">
        <v>0.0</v>
      </c>
      <c r="T101" s="4">
        <v>0.0</v>
      </c>
      <c r="U101" s="4">
        <v>0.0</v>
      </c>
      <c r="V101" s="24">
        <f t="shared" si="7"/>
        <v>86</v>
      </c>
      <c r="W101" s="24">
        <f t="shared" si="8"/>
        <v>14</v>
      </c>
      <c r="X101" s="4" t="s">
        <v>28</v>
      </c>
      <c r="Y101" s="25">
        <f t="shared" si="9"/>
        <v>4</v>
      </c>
    </row>
    <row r="102">
      <c r="A102" s="26" t="s">
        <v>123</v>
      </c>
      <c r="B102" s="27">
        <v>5792.203125</v>
      </c>
      <c r="C102" s="26">
        <v>88.11600494</v>
      </c>
      <c r="D102" s="28">
        <f t="shared" si="1"/>
        <v>5792203.125</v>
      </c>
      <c r="E102" s="28">
        <f t="shared" si="2"/>
        <v>0.005792203125</v>
      </c>
      <c r="F102" s="28">
        <f t="shared" si="3"/>
        <v>5103857.992</v>
      </c>
      <c r="G102" s="21">
        <f t="shared" si="4"/>
        <v>11.88399506</v>
      </c>
      <c r="H102" s="21">
        <f t="shared" si="5"/>
        <v>6</v>
      </c>
      <c r="I102" s="22">
        <v>100.0000011</v>
      </c>
      <c r="J102" s="23">
        <f t="shared" si="10"/>
        <v>100</v>
      </c>
      <c r="K102" s="22">
        <v>0.0</v>
      </c>
      <c r="L102" s="22">
        <v>0.0</v>
      </c>
      <c r="M102" s="22">
        <v>0.0</v>
      </c>
      <c r="N102" s="4">
        <v>100.0</v>
      </c>
      <c r="O102" s="4">
        <v>0.0</v>
      </c>
      <c r="P102" s="4">
        <v>0.0</v>
      </c>
      <c r="Q102" s="4">
        <v>0.0</v>
      </c>
      <c r="R102" s="4">
        <v>100.0</v>
      </c>
      <c r="S102" s="4">
        <v>0.0</v>
      </c>
      <c r="T102" s="4">
        <v>0.0</v>
      </c>
      <c r="U102" s="4">
        <v>0.0</v>
      </c>
      <c r="V102" s="24">
        <f t="shared" si="7"/>
        <v>88</v>
      </c>
      <c r="W102" s="24">
        <f t="shared" si="8"/>
        <v>12</v>
      </c>
      <c r="X102" s="4" t="s">
        <v>28</v>
      </c>
      <c r="Y102" s="25">
        <f t="shared" si="9"/>
        <v>4</v>
      </c>
    </row>
    <row r="103">
      <c r="A103" s="18" t="s">
        <v>124</v>
      </c>
      <c r="B103" s="19">
        <v>5850.342773</v>
      </c>
      <c r="C103" s="18">
        <v>100.0</v>
      </c>
      <c r="D103" s="20">
        <f t="shared" si="1"/>
        <v>5850342.773</v>
      </c>
      <c r="E103" s="20">
        <f t="shared" si="2"/>
        <v>0.005850342773</v>
      </c>
      <c r="F103" s="20">
        <f t="shared" si="3"/>
        <v>5850342.773</v>
      </c>
      <c r="G103" s="21">
        <f t="shared" si="4"/>
        <v>0</v>
      </c>
      <c r="H103" s="21">
        <f t="shared" si="5"/>
        <v>6</v>
      </c>
      <c r="I103" s="22">
        <v>100.0</v>
      </c>
      <c r="J103" s="23">
        <f t="shared" si="10"/>
        <v>100</v>
      </c>
      <c r="K103" s="22">
        <v>0.0</v>
      </c>
      <c r="L103" s="22">
        <v>0.0</v>
      </c>
      <c r="M103" s="22">
        <v>0.0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>
        <v>100.0</v>
      </c>
      <c r="S103" s="4">
        <v>0.0</v>
      </c>
      <c r="T103" s="4">
        <v>0.0</v>
      </c>
      <c r="U103" s="4">
        <v>0.0</v>
      </c>
      <c r="V103" s="24">
        <f t="shared" si="7"/>
        <v>100</v>
      </c>
      <c r="W103" s="24">
        <f t="shared" si="8"/>
        <v>0</v>
      </c>
      <c r="X103" s="4" t="s">
        <v>28</v>
      </c>
      <c r="Y103" s="25">
        <f t="shared" si="9"/>
        <v>4</v>
      </c>
    </row>
    <row r="104">
      <c r="A104" s="26" t="s">
        <v>125</v>
      </c>
      <c r="B104" s="27">
        <v>6031.187012</v>
      </c>
      <c r="C104" s="26">
        <v>52.51600266</v>
      </c>
      <c r="D104" s="28">
        <f t="shared" si="1"/>
        <v>6031187.012</v>
      </c>
      <c r="E104" s="28">
        <f t="shared" si="2"/>
        <v>0.006031187012</v>
      </c>
      <c r="F104" s="28">
        <f t="shared" si="3"/>
        <v>3167338.332</v>
      </c>
      <c r="G104" s="21">
        <f t="shared" si="4"/>
        <v>47.48399734</v>
      </c>
      <c r="H104" s="21">
        <f t="shared" si="5"/>
        <v>7</v>
      </c>
      <c r="I104" s="22">
        <v>100.0</v>
      </c>
      <c r="J104" s="23">
        <f t="shared" si="10"/>
        <v>100</v>
      </c>
      <c r="K104" s="22">
        <v>0.0</v>
      </c>
      <c r="L104" s="22">
        <v>0.0</v>
      </c>
      <c r="M104" s="22">
        <v>0.0</v>
      </c>
      <c r="N104" s="4">
        <v>100.0</v>
      </c>
      <c r="O104" s="4">
        <v>0.0</v>
      </c>
      <c r="P104" s="4">
        <v>0.0</v>
      </c>
      <c r="Q104" s="4">
        <v>0.0</v>
      </c>
      <c r="R104" s="4">
        <v>100.0</v>
      </c>
      <c r="S104" s="4">
        <v>0.0</v>
      </c>
      <c r="T104" s="4">
        <v>0.0</v>
      </c>
      <c r="U104" s="4">
        <v>0.0</v>
      </c>
      <c r="V104" s="24">
        <f t="shared" si="7"/>
        <v>53</v>
      </c>
      <c r="W104" s="24">
        <f t="shared" si="8"/>
        <v>47</v>
      </c>
      <c r="X104" s="4" t="s">
        <v>31</v>
      </c>
      <c r="Y104" s="25">
        <f t="shared" si="9"/>
        <v>3</v>
      </c>
    </row>
    <row r="105">
      <c r="A105" s="18" t="s">
        <v>126</v>
      </c>
      <c r="B105" s="19">
        <v>6486.201172</v>
      </c>
      <c r="C105" s="18">
        <v>73.44400024</v>
      </c>
      <c r="D105" s="20">
        <f t="shared" si="1"/>
        <v>6486201.172</v>
      </c>
      <c r="E105" s="20">
        <f t="shared" si="2"/>
        <v>0.006486201172</v>
      </c>
      <c r="F105" s="20">
        <f t="shared" si="3"/>
        <v>4763725.604</v>
      </c>
      <c r="G105" s="21">
        <f t="shared" si="4"/>
        <v>26.55599976</v>
      </c>
      <c r="H105" s="21">
        <f t="shared" si="5"/>
        <v>7</v>
      </c>
      <c r="I105" s="22">
        <v>97.94657541</v>
      </c>
      <c r="J105" s="23">
        <f t="shared" si="10"/>
        <v>97.94658</v>
      </c>
      <c r="K105" s="22">
        <v>0.2072632319</v>
      </c>
      <c r="L105" s="22">
        <v>0.3151739969</v>
      </c>
      <c r="M105" s="22">
        <v>1.530987366</v>
      </c>
      <c r="N105" s="4">
        <v>93.45439508</v>
      </c>
      <c r="O105" s="4">
        <v>0.7804762049</v>
      </c>
      <c r="P105" s="4">
        <v>0.0</v>
      </c>
      <c r="Q105" s="4">
        <v>5.765128712</v>
      </c>
      <c r="R105" s="4">
        <v>99.57087001</v>
      </c>
      <c r="S105" s="4">
        <v>0.0</v>
      </c>
      <c r="T105" s="4">
        <v>0.4291299944</v>
      </c>
      <c r="U105" s="4">
        <v>0.0</v>
      </c>
      <c r="V105" s="24">
        <f t="shared" si="7"/>
        <v>73</v>
      </c>
      <c r="W105" s="24">
        <f t="shared" si="8"/>
        <v>27</v>
      </c>
      <c r="X105" s="4" t="s">
        <v>51</v>
      </c>
      <c r="Y105" s="25">
        <f t="shared" si="9"/>
        <v>2</v>
      </c>
    </row>
    <row r="106">
      <c r="A106" s="26" t="s">
        <v>127</v>
      </c>
      <c r="B106" s="27">
        <v>6524.190918</v>
      </c>
      <c r="C106" s="26">
        <v>36.85599899</v>
      </c>
      <c r="D106" s="28">
        <f t="shared" si="1"/>
        <v>6524190.918</v>
      </c>
      <c r="E106" s="28">
        <f t="shared" si="2"/>
        <v>0.006524190918</v>
      </c>
      <c r="F106" s="28">
        <f t="shared" si="3"/>
        <v>2404555.739</v>
      </c>
      <c r="G106" s="21">
        <f t="shared" si="4"/>
        <v>63.14400101</v>
      </c>
      <c r="H106" s="21">
        <f t="shared" si="5"/>
        <v>7</v>
      </c>
      <c r="I106" s="22">
        <v>91.69930522</v>
      </c>
      <c r="J106" s="23">
        <f t="shared" si="10"/>
        <v>91.69931</v>
      </c>
      <c r="K106" s="22">
        <v>1.900734111</v>
      </c>
      <c r="L106" s="22">
        <v>1.8656487</v>
      </c>
      <c r="M106" s="22">
        <v>4.534311965</v>
      </c>
      <c r="N106" s="4">
        <v>87.258429</v>
      </c>
      <c r="O106" s="4">
        <v>2.606070485</v>
      </c>
      <c r="P106" s="4">
        <v>2.954593684</v>
      </c>
      <c r="Q106" s="4">
        <v>7.180906832</v>
      </c>
      <c r="R106" s="4">
        <v>99.30769231</v>
      </c>
      <c r="S106" s="4">
        <v>0.6923076923</v>
      </c>
      <c r="T106" s="4">
        <v>0.0</v>
      </c>
      <c r="U106" s="4">
        <v>0.0</v>
      </c>
      <c r="V106" s="24">
        <f t="shared" si="7"/>
        <v>37</v>
      </c>
      <c r="W106" s="24">
        <f t="shared" si="8"/>
        <v>63</v>
      </c>
      <c r="X106" s="4" t="s">
        <v>20</v>
      </c>
      <c r="Y106" s="25">
        <f t="shared" si="9"/>
        <v>0</v>
      </c>
    </row>
    <row r="107">
      <c r="A107" s="18" t="s">
        <v>128</v>
      </c>
      <c r="B107" s="19">
        <v>6624.554199</v>
      </c>
      <c r="C107" s="18">
        <v>59.01200104</v>
      </c>
      <c r="D107" s="20">
        <f t="shared" si="1"/>
        <v>6624554.199</v>
      </c>
      <c r="E107" s="20">
        <f t="shared" si="2"/>
        <v>0.006624554199</v>
      </c>
      <c r="F107" s="20">
        <f t="shared" si="3"/>
        <v>3909281.993</v>
      </c>
      <c r="G107" s="21">
        <f t="shared" si="4"/>
        <v>40.98799896</v>
      </c>
      <c r="H107" s="21">
        <f t="shared" si="5"/>
        <v>7</v>
      </c>
      <c r="I107" s="22">
        <v>81.7087538</v>
      </c>
      <c r="J107" s="23">
        <f t="shared" si="10"/>
        <v>81.70875</v>
      </c>
      <c r="K107" s="22">
        <v>1.506645682</v>
      </c>
      <c r="L107" s="22">
        <v>13.53053114</v>
      </c>
      <c r="M107" s="22">
        <v>3.254069378</v>
      </c>
      <c r="N107" s="4">
        <v>59.10744663</v>
      </c>
      <c r="O107" s="4">
        <v>3.520974285</v>
      </c>
      <c r="P107" s="4">
        <v>29.78017368</v>
      </c>
      <c r="Q107" s="4">
        <v>7.5914054</v>
      </c>
      <c r="R107" s="4">
        <v>97.40695661</v>
      </c>
      <c r="S107" s="4">
        <v>0.1075523143</v>
      </c>
      <c r="T107" s="4">
        <v>2.244007656</v>
      </c>
      <c r="U107" s="4">
        <v>0.2414834229</v>
      </c>
      <c r="V107" s="24">
        <f t="shared" si="7"/>
        <v>59</v>
      </c>
      <c r="W107" s="24">
        <f t="shared" si="8"/>
        <v>41</v>
      </c>
      <c r="X107" s="4" t="s">
        <v>51</v>
      </c>
      <c r="Y107" s="25">
        <f t="shared" si="9"/>
        <v>2</v>
      </c>
    </row>
    <row r="108">
      <c r="A108" s="26" t="s">
        <v>129</v>
      </c>
      <c r="B108" s="27">
        <v>6825.441895</v>
      </c>
      <c r="C108" s="26">
        <v>88.92499542</v>
      </c>
      <c r="D108" s="28">
        <f t="shared" si="1"/>
        <v>6825441.895</v>
      </c>
      <c r="E108" s="28">
        <f t="shared" si="2"/>
        <v>0.006825441895</v>
      </c>
      <c r="F108" s="28">
        <f t="shared" si="3"/>
        <v>6069523.893</v>
      </c>
      <c r="G108" s="21">
        <f t="shared" si="4"/>
        <v>11.07500458</v>
      </c>
      <c r="H108" s="21">
        <f t="shared" si="5"/>
        <v>7</v>
      </c>
      <c r="I108" s="22">
        <v>92.6</v>
      </c>
      <c r="J108" s="23">
        <f t="shared" si="10"/>
        <v>92.6</v>
      </c>
      <c r="K108" s="22">
        <v>7.4</v>
      </c>
      <c r="L108" s="22">
        <v>0.0</v>
      </c>
      <c r="M108" s="22">
        <v>0.0</v>
      </c>
      <c r="N108" s="4" t="s">
        <v>20</v>
      </c>
      <c r="O108" s="4" t="s">
        <v>20</v>
      </c>
      <c r="P108" s="4" t="s">
        <v>20</v>
      </c>
      <c r="Q108" s="4" t="s">
        <v>20</v>
      </c>
      <c r="R108" s="4" t="s">
        <v>20</v>
      </c>
      <c r="S108" s="4" t="s">
        <v>20</v>
      </c>
      <c r="T108" s="4" t="s">
        <v>20</v>
      </c>
      <c r="U108" s="4" t="s">
        <v>20</v>
      </c>
      <c r="V108" s="24">
        <f t="shared" si="7"/>
        <v>89</v>
      </c>
      <c r="W108" s="24">
        <f t="shared" si="8"/>
        <v>11</v>
      </c>
      <c r="X108" s="4" t="s">
        <v>51</v>
      </c>
      <c r="Y108" s="25">
        <f t="shared" si="9"/>
        <v>2</v>
      </c>
    </row>
    <row r="109">
      <c r="A109" s="18" t="s">
        <v>130</v>
      </c>
      <c r="B109" s="19">
        <v>6871.287109</v>
      </c>
      <c r="C109" s="18">
        <v>80.69100189</v>
      </c>
      <c r="D109" s="20">
        <f t="shared" si="1"/>
        <v>6871287.109</v>
      </c>
      <c r="E109" s="20">
        <f t="shared" si="2"/>
        <v>0.006871287109</v>
      </c>
      <c r="F109" s="20">
        <f t="shared" si="3"/>
        <v>5544510.411</v>
      </c>
      <c r="G109" s="21">
        <f t="shared" si="4"/>
        <v>19.30899811</v>
      </c>
      <c r="H109" s="21">
        <f t="shared" si="5"/>
        <v>7</v>
      </c>
      <c r="I109" s="22">
        <v>99.8915238</v>
      </c>
      <c r="J109" s="23">
        <f t="shared" si="10"/>
        <v>99.89152</v>
      </c>
      <c r="K109" s="22">
        <v>0.0</v>
      </c>
      <c r="L109" s="22">
        <v>0.1084762012</v>
      </c>
      <c r="M109" s="22">
        <v>0.0</v>
      </c>
      <c r="N109" s="4" t="s">
        <v>20</v>
      </c>
      <c r="O109" s="4" t="s">
        <v>20</v>
      </c>
      <c r="P109" s="4" t="s">
        <v>20</v>
      </c>
      <c r="Q109" s="4" t="s">
        <v>20</v>
      </c>
      <c r="R109" s="4" t="s">
        <v>20</v>
      </c>
      <c r="S109" s="4" t="s">
        <v>20</v>
      </c>
      <c r="T109" s="4" t="s">
        <v>20</v>
      </c>
      <c r="U109" s="4" t="s">
        <v>20</v>
      </c>
      <c r="V109" s="24">
        <f t="shared" si="7"/>
        <v>81</v>
      </c>
      <c r="W109" s="24">
        <f t="shared" si="8"/>
        <v>19</v>
      </c>
      <c r="X109" s="4" t="s">
        <v>31</v>
      </c>
      <c r="Y109" s="25">
        <f t="shared" si="9"/>
        <v>3</v>
      </c>
    </row>
    <row r="110">
      <c r="A110" s="26" t="s">
        <v>131</v>
      </c>
      <c r="B110" s="27">
        <v>6948.444824</v>
      </c>
      <c r="C110" s="26">
        <v>75.68599701</v>
      </c>
      <c r="D110" s="28">
        <f t="shared" si="1"/>
        <v>6948444.824</v>
      </c>
      <c r="E110" s="28">
        <f t="shared" si="2"/>
        <v>0.006948444824</v>
      </c>
      <c r="F110" s="28">
        <f t="shared" si="3"/>
        <v>5258999.742</v>
      </c>
      <c r="G110" s="21">
        <f t="shared" si="4"/>
        <v>24.31400299</v>
      </c>
      <c r="H110" s="21">
        <f t="shared" si="5"/>
        <v>7</v>
      </c>
      <c r="I110" s="22">
        <v>99.01141694</v>
      </c>
      <c r="J110" s="23">
        <f t="shared" si="10"/>
        <v>99.01142</v>
      </c>
      <c r="K110" s="22">
        <v>0.0</v>
      </c>
      <c r="L110" s="22">
        <v>0.9885830607</v>
      </c>
      <c r="M110" s="22">
        <v>0.0</v>
      </c>
      <c r="N110" s="4">
        <v>97.40128797</v>
      </c>
      <c r="O110" s="4">
        <v>0.0</v>
      </c>
      <c r="P110" s="4">
        <v>2.598712031</v>
      </c>
      <c r="Q110" s="4">
        <v>0.0</v>
      </c>
      <c r="R110" s="4">
        <v>99.5286704</v>
      </c>
      <c r="S110" s="4">
        <v>0.0</v>
      </c>
      <c r="T110" s="4">
        <v>0.4713296007</v>
      </c>
      <c r="U110" s="4">
        <v>0.0</v>
      </c>
      <c r="V110" s="24">
        <f t="shared" si="7"/>
        <v>76</v>
      </c>
      <c r="W110" s="24">
        <f t="shared" si="8"/>
        <v>24</v>
      </c>
      <c r="X110" s="4" t="s">
        <v>31</v>
      </c>
      <c r="Y110" s="25">
        <f t="shared" si="9"/>
        <v>3</v>
      </c>
    </row>
    <row r="111">
      <c r="A111" s="18" t="s">
        <v>132</v>
      </c>
      <c r="B111" s="19">
        <v>7132.529785</v>
      </c>
      <c r="C111" s="18">
        <v>62.18299484</v>
      </c>
      <c r="D111" s="20">
        <f t="shared" si="1"/>
        <v>7132529.785</v>
      </c>
      <c r="E111" s="20">
        <f t="shared" si="2"/>
        <v>0.007132529785</v>
      </c>
      <c r="F111" s="20">
        <f t="shared" si="3"/>
        <v>4435220.628</v>
      </c>
      <c r="G111" s="21">
        <f t="shared" si="4"/>
        <v>37.81700516</v>
      </c>
      <c r="H111" s="21">
        <f t="shared" si="5"/>
        <v>8</v>
      </c>
      <c r="I111" s="22">
        <v>99.59346633</v>
      </c>
      <c r="J111" s="23">
        <f t="shared" si="10"/>
        <v>99.59347</v>
      </c>
      <c r="K111" s="22">
        <v>0.4065302439</v>
      </c>
      <c r="L111" s="22">
        <v>3.4229177E-6</v>
      </c>
      <c r="M111" s="22">
        <v>0.0</v>
      </c>
      <c r="N111" s="4">
        <v>99.11122753</v>
      </c>
      <c r="O111" s="4">
        <v>0.8887724684</v>
      </c>
      <c r="P111" s="4">
        <v>0.0</v>
      </c>
      <c r="Q111" s="4">
        <v>0.0</v>
      </c>
      <c r="R111" s="4">
        <v>99.88674854</v>
      </c>
      <c r="S111" s="4">
        <v>0.1132514643</v>
      </c>
      <c r="T111" s="4">
        <v>0.0</v>
      </c>
      <c r="U111" s="4">
        <v>0.0</v>
      </c>
      <c r="V111" s="24">
        <f t="shared" si="7"/>
        <v>62</v>
      </c>
      <c r="W111" s="24">
        <f t="shared" si="8"/>
        <v>38</v>
      </c>
      <c r="X111" s="4" t="s">
        <v>31</v>
      </c>
      <c r="Y111" s="25">
        <f t="shared" si="9"/>
        <v>3</v>
      </c>
    </row>
    <row r="112">
      <c r="A112" s="26" t="s">
        <v>133</v>
      </c>
      <c r="B112" s="27">
        <v>7275.556152</v>
      </c>
      <c r="C112" s="26">
        <v>36.29000092</v>
      </c>
      <c r="D112" s="28">
        <f t="shared" si="1"/>
        <v>7275556.152</v>
      </c>
      <c r="E112" s="28">
        <f t="shared" si="2"/>
        <v>0.007275556152</v>
      </c>
      <c r="F112" s="28">
        <f t="shared" si="3"/>
        <v>2640299.394</v>
      </c>
      <c r="G112" s="21">
        <f t="shared" si="4"/>
        <v>63.70999908</v>
      </c>
      <c r="H112" s="21">
        <f t="shared" si="5"/>
        <v>8</v>
      </c>
      <c r="I112" s="22">
        <v>85.21974318</v>
      </c>
      <c r="J112" s="23">
        <f t="shared" si="10"/>
        <v>85.21974</v>
      </c>
      <c r="K112" s="22">
        <v>3.566857739</v>
      </c>
      <c r="L112" s="22">
        <v>10.62886799</v>
      </c>
      <c r="M112" s="22">
        <v>0.5845310938</v>
      </c>
      <c r="N112" s="4">
        <v>78.47295942</v>
      </c>
      <c r="O112" s="4">
        <v>5.598583786</v>
      </c>
      <c r="P112" s="4">
        <v>15.0109696</v>
      </c>
      <c r="Q112" s="4">
        <v>0.9174871957</v>
      </c>
      <c r="R112" s="4">
        <v>97.06426222</v>
      </c>
      <c r="S112" s="4">
        <v>0.0</v>
      </c>
      <c r="T112" s="4">
        <v>2.935737778</v>
      </c>
      <c r="U112" s="4">
        <v>0.0</v>
      </c>
      <c r="V112" s="24">
        <f t="shared" si="7"/>
        <v>36</v>
      </c>
      <c r="W112" s="24">
        <f t="shared" si="8"/>
        <v>64</v>
      </c>
      <c r="X112" s="4" t="s">
        <v>51</v>
      </c>
      <c r="Y112" s="25">
        <f t="shared" si="9"/>
        <v>2</v>
      </c>
    </row>
    <row r="113">
      <c r="A113" s="18" t="s">
        <v>134</v>
      </c>
      <c r="B113" s="19">
        <v>7496.987793</v>
      </c>
      <c r="C113" s="18">
        <v>100.0</v>
      </c>
      <c r="D113" s="20">
        <f t="shared" si="1"/>
        <v>7496987.793</v>
      </c>
      <c r="E113" s="20">
        <f t="shared" si="2"/>
        <v>0.007496987793</v>
      </c>
      <c r="F113" s="20">
        <f t="shared" si="3"/>
        <v>7496987.793</v>
      </c>
      <c r="G113" s="21">
        <f t="shared" si="4"/>
        <v>0</v>
      </c>
      <c r="H113" s="21">
        <f t="shared" si="5"/>
        <v>8</v>
      </c>
      <c r="I113" s="22">
        <v>100.0</v>
      </c>
      <c r="J113" s="23">
        <f t="shared" si="10"/>
        <v>100</v>
      </c>
      <c r="K113" s="22">
        <v>0.0</v>
      </c>
      <c r="L113" s="22">
        <v>0.0</v>
      </c>
      <c r="M113" s="22">
        <v>0.0</v>
      </c>
      <c r="N113" s="4" t="s">
        <v>20</v>
      </c>
      <c r="O113" s="4" t="s">
        <v>20</v>
      </c>
      <c r="P113" s="4" t="s">
        <v>20</v>
      </c>
      <c r="Q113" s="4" t="s">
        <v>20</v>
      </c>
      <c r="R113" s="4">
        <v>100.0</v>
      </c>
      <c r="S113" s="4">
        <v>0.0</v>
      </c>
      <c r="T113" s="4">
        <v>0.0</v>
      </c>
      <c r="U113" s="4">
        <v>0.0</v>
      </c>
      <c r="V113" s="24">
        <f t="shared" si="7"/>
        <v>100</v>
      </c>
      <c r="W113" s="24">
        <f t="shared" si="8"/>
        <v>0</v>
      </c>
      <c r="X113" s="4" t="s">
        <v>28</v>
      </c>
      <c r="Y113" s="25">
        <f t="shared" si="9"/>
        <v>4</v>
      </c>
    </row>
    <row r="114">
      <c r="A114" s="26" t="s">
        <v>135</v>
      </c>
      <c r="B114" s="27">
        <v>7976.984863</v>
      </c>
      <c r="C114" s="26">
        <v>42.92300034</v>
      </c>
      <c r="D114" s="28">
        <f t="shared" si="1"/>
        <v>7976984.863</v>
      </c>
      <c r="E114" s="28">
        <f t="shared" si="2"/>
        <v>0.007976984863</v>
      </c>
      <c r="F114" s="28">
        <f t="shared" si="3"/>
        <v>3423961.24</v>
      </c>
      <c r="G114" s="21">
        <f t="shared" si="4"/>
        <v>57.07699966</v>
      </c>
      <c r="H114" s="21">
        <f t="shared" si="5"/>
        <v>8</v>
      </c>
      <c r="I114" s="22">
        <v>63.76628562</v>
      </c>
      <c r="J114" s="23">
        <f t="shared" si="10"/>
        <v>63.76629</v>
      </c>
      <c r="K114" s="22">
        <v>9.023316357</v>
      </c>
      <c r="L114" s="22">
        <v>15.5639457</v>
      </c>
      <c r="M114" s="22">
        <v>11.64645233</v>
      </c>
      <c r="N114" s="4">
        <v>52.75270267</v>
      </c>
      <c r="O114" s="4">
        <v>5.221136889</v>
      </c>
      <c r="P114" s="4">
        <v>23.14294909</v>
      </c>
      <c r="Q114" s="4">
        <v>18.88321135</v>
      </c>
      <c r="R114" s="4">
        <v>78.41163766</v>
      </c>
      <c r="S114" s="4">
        <v>14.07927743</v>
      </c>
      <c r="T114" s="4">
        <v>5.485735437</v>
      </c>
      <c r="U114" s="4">
        <v>2.023349475</v>
      </c>
      <c r="V114" s="24">
        <f t="shared" si="7"/>
        <v>43</v>
      </c>
      <c r="W114" s="24">
        <f t="shared" si="8"/>
        <v>57</v>
      </c>
      <c r="X114" s="4" t="s">
        <v>89</v>
      </c>
      <c r="Y114" s="25">
        <f t="shared" si="9"/>
        <v>1</v>
      </c>
    </row>
    <row r="115">
      <c r="A115" s="18" t="s">
        <v>136</v>
      </c>
      <c r="B115" s="19">
        <v>8278.737305</v>
      </c>
      <c r="C115" s="18">
        <v>42.79999924</v>
      </c>
      <c r="D115" s="20">
        <f t="shared" si="1"/>
        <v>8278737.305</v>
      </c>
      <c r="E115" s="20">
        <f t="shared" si="2"/>
        <v>0.008278737305</v>
      </c>
      <c r="F115" s="20">
        <f t="shared" si="3"/>
        <v>3543299.504</v>
      </c>
      <c r="G115" s="21">
        <f t="shared" si="4"/>
        <v>57.20000076</v>
      </c>
      <c r="H115" s="21">
        <f t="shared" si="5"/>
        <v>9</v>
      </c>
      <c r="I115" s="22">
        <v>68.58372009</v>
      </c>
      <c r="J115" s="23">
        <f t="shared" si="10"/>
        <v>68.58372</v>
      </c>
      <c r="K115" s="22">
        <v>6.065434765</v>
      </c>
      <c r="L115" s="22">
        <v>14.16432245</v>
      </c>
      <c r="M115" s="22">
        <v>11.18652269</v>
      </c>
      <c r="N115" s="4">
        <v>52.11755275</v>
      </c>
      <c r="O115" s="4">
        <v>8.187542019</v>
      </c>
      <c r="P115" s="4">
        <v>20.7910842</v>
      </c>
      <c r="Q115" s="4">
        <v>18.90382103</v>
      </c>
      <c r="R115" s="4">
        <v>90.58991001</v>
      </c>
      <c r="S115" s="4">
        <v>3.229348056</v>
      </c>
      <c r="T115" s="4">
        <v>5.307990528</v>
      </c>
      <c r="U115" s="4">
        <v>0.8727514049</v>
      </c>
      <c r="V115" s="24">
        <f t="shared" si="7"/>
        <v>43</v>
      </c>
      <c r="W115" s="24">
        <f t="shared" si="8"/>
        <v>57</v>
      </c>
      <c r="X115" s="4" t="s">
        <v>89</v>
      </c>
      <c r="Y115" s="25">
        <f t="shared" si="9"/>
        <v>1</v>
      </c>
    </row>
    <row r="116">
      <c r="A116" s="26" t="s">
        <v>137</v>
      </c>
      <c r="B116" s="27">
        <v>8654.618164</v>
      </c>
      <c r="C116" s="26">
        <v>73.91500092</v>
      </c>
      <c r="D116" s="28">
        <f t="shared" si="1"/>
        <v>8654618.164</v>
      </c>
      <c r="E116" s="28">
        <f t="shared" si="2"/>
        <v>0.008654618164</v>
      </c>
      <c r="F116" s="28">
        <f t="shared" si="3"/>
        <v>6397061.096</v>
      </c>
      <c r="G116" s="21">
        <f t="shared" si="4"/>
        <v>26.08499908</v>
      </c>
      <c r="H116" s="21">
        <f t="shared" si="5"/>
        <v>9</v>
      </c>
      <c r="I116" s="22">
        <v>100.0000028</v>
      </c>
      <c r="J116" s="23">
        <f t="shared" si="10"/>
        <v>100</v>
      </c>
      <c r="K116" s="22">
        <v>0.0</v>
      </c>
      <c r="L116" s="22">
        <v>0.0</v>
      </c>
      <c r="M116" s="22">
        <v>0.0</v>
      </c>
      <c r="N116" s="4">
        <v>100.0</v>
      </c>
      <c r="O116" s="4">
        <v>0.0</v>
      </c>
      <c r="P116" s="4">
        <v>0.0</v>
      </c>
      <c r="Q116" s="4">
        <v>0.0</v>
      </c>
      <c r="R116" s="4">
        <v>100.0</v>
      </c>
      <c r="S116" s="4">
        <v>0.0</v>
      </c>
      <c r="T116" s="4">
        <v>0.0</v>
      </c>
      <c r="U116" s="4">
        <v>0.0</v>
      </c>
      <c r="V116" s="24">
        <f t="shared" si="7"/>
        <v>74</v>
      </c>
      <c r="W116" s="24">
        <f t="shared" si="8"/>
        <v>26</v>
      </c>
      <c r="X116" s="4" t="s">
        <v>28</v>
      </c>
      <c r="Y116" s="25">
        <f t="shared" si="9"/>
        <v>4</v>
      </c>
    </row>
    <row r="117">
      <c r="A117" s="18" t="s">
        <v>138</v>
      </c>
      <c r="B117" s="19">
        <v>8655.541016</v>
      </c>
      <c r="C117" s="18">
        <v>92.58699799</v>
      </c>
      <c r="D117" s="20">
        <f t="shared" si="1"/>
        <v>8655541.016</v>
      </c>
      <c r="E117" s="20">
        <f t="shared" si="2"/>
        <v>0.008655541016</v>
      </c>
      <c r="F117" s="20">
        <f t="shared" si="3"/>
        <v>8013905.587</v>
      </c>
      <c r="G117" s="21">
        <f t="shared" si="4"/>
        <v>7.41300201</v>
      </c>
      <c r="H117" s="21">
        <f t="shared" si="5"/>
        <v>9</v>
      </c>
      <c r="I117" s="22">
        <v>100.0</v>
      </c>
      <c r="J117" s="23">
        <f t="shared" si="10"/>
        <v>100</v>
      </c>
      <c r="K117" s="22">
        <v>0.0</v>
      </c>
      <c r="L117" s="22">
        <v>0.0</v>
      </c>
      <c r="M117" s="22">
        <v>0.0</v>
      </c>
      <c r="N117" s="4">
        <v>100.0</v>
      </c>
      <c r="O117" s="4">
        <v>0.0</v>
      </c>
      <c r="P117" s="4">
        <v>0.0</v>
      </c>
      <c r="Q117" s="4">
        <v>0.0</v>
      </c>
      <c r="R117" s="4">
        <v>100.0</v>
      </c>
      <c r="S117" s="4">
        <v>0.0</v>
      </c>
      <c r="T117" s="4">
        <v>0.0</v>
      </c>
      <c r="U117" s="4">
        <v>0.0</v>
      </c>
      <c r="V117" s="24">
        <f t="shared" si="7"/>
        <v>93</v>
      </c>
      <c r="W117" s="24">
        <f t="shared" si="8"/>
        <v>7</v>
      </c>
      <c r="X117" s="4" t="s">
        <v>28</v>
      </c>
      <c r="Y117" s="25">
        <f t="shared" si="9"/>
        <v>4</v>
      </c>
    </row>
    <row r="118">
      <c r="A118" s="26" t="s">
        <v>139</v>
      </c>
      <c r="B118" s="27">
        <v>8737.370117</v>
      </c>
      <c r="C118" s="26">
        <v>56.44599915</v>
      </c>
      <c r="D118" s="28">
        <f t="shared" si="1"/>
        <v>8737370.117</v>
      </c>
      <c r="E118" s="28">
        <f t="shared" si="2"/>
        <v>0.008737370117</v>
      </c>
      <c r="F118" s="28">
        <f t="shared" si="3"/>
        <v>4931895.862</v>
      </c>
      <c r="G118" s="21">
        <f t="shared" si="4"/>
        <v>43.55400085</v>
      </c>
      <c r="H118" s="21">
        <f t="shared" si="5"/>
        <v>9</v>
      </c>
      <c r="I118" s="22">
        <v>95.29552932</v>
      </c>
      <c r="J118" s="23">
        <f t="shared" si="10"/>
        <v>95.29553</v>
      </c>
      <c r="K118" s="22">
        <v>4.244199279</v>
      </c>
      <c r="L118" s="22">
        <v>0.4437204778</v>
      </c>
      <c r="M118" s="22">
        <v>0.01655092647</v>
      </c>
      <c r="N118" s="4">
        <v>95.84497475</v>
      </c>
      <c r="O118" s="4">
        <v>3.545864028</v>
      </c>
      <c r="P118" s="4">
        <v>0.5711602866</v>
      </c>
      <c r="Q118" s="4">
        <v>0.03800093141</v>
      </c>
      <c r="R118" s="4">
        <v>94.87156989</v>
      </c>
      <c r="S118" s="4">
        <v>4.783037865</v>
      </c>
      <c r="T118" s="4">
        <v>0.3453922445</v>
      </c>
      <c r="U118" s="4">
        <v>0.0</v>
      </c>
      <c r="V118" s="24">
        <f t="shared" si="7"/>
        <v>56</v>
      </c>
      <c r="W118" s="24">
        <f t="shared" si="8"/>
        <v>44</v>
      </c>
      <c r="X118" s="4" t="s">
        <v>31</v>
      </c>
      <c r="Y118" s="25">
        <f t="shared" si="9"/>
        <v>3</v>
      </c>
    </row>
    <row r="119">
      <c r="A119" s="18" t="s">
        <v>140</v>
      </c>
      <c r="B119" s="19">
        <v>8947.027344</v>
      </c>
      <c r="C119" s="18">
        <v>13.34500027</v>
      </c>
      <c r="D119" s="20">
        <f t="shared" si="1"/>
        <v>8947027.344</v>
      </c>
      <c r="E119" s="20">
        <f t="shared" si="2"/>
        <v>0.008947027344</v>
      </c>
      <c r="F119" s="20">
        <f t="shared" si="3"/>
        <v>1193980.823</v>
      </c>
      <c r="G119" s="21">
        <f t="shared" si="4"/>
        <v>86.65499973</v>
      </c>
      <c r="H119" s="21">
        <f t="shared" si="5"/>
        <v>9</v>
      </c>
      <c r="I119" s="22">
        <v>45.34401752</v>
      </c>
      <c r="J119" s="23">
        <f t="shared" si="10"/>
        <v>45.34402</v>
      </c>
      <c r="K119" s="22">
        <v>2.128564452</v>
      </c>
      <c r="L119" s="22">
        <v>22.15762495</v>
      </c>
      <c r="M119" s="22">
        <v>30.36979308</v>
      </c>
      <c r="N119" s="4">
        <v>39.07134367</v>
      </c>
      <c r="O119" s="4">
        <v>2.429850293</v>
      </c>
      <c r="P119" s="4">
        <v>24.43180086</v>
      </c>
      <c r="Q119" s="4">
        <v>34.06700517</v>
      </c>
      <c r="R119" s="4">
        <v>86.07527164</v>
      </c>
      <c r="S119" s="4">
        <v>0.1721822608</v>
      </c>
      <c r="T119" s="4">
        <v>7.390385564</v>
      </c>
      <c r="U119" s="4">
        <v>6.362160532</v>
      </c>
      <c r="V119" s="24">
        <f t="shared" si="7"/>
        <v>13</v>
      </c>
      <c r="W119" s="24">
        <f t="shared" si="8"/>
        <v>87</v>
      </c>
      <c r="X119" s="4" t="s">
        <v>51</v>
      </c>
      <c r="Y119" s="25">
        <f t="shared" si="9"/>
        <v>2</v>
      </c>
    </row>
    <row r="120">
      <c r="A120" s="26" t="s">
        <v>141</v>
      </c>
      <c r="B120" s="27">
        <v>9006.400391</v>
      </c>
      <c r="C120" s="26">
        <v>58.7480011</v>
      </c>
      <c r="D120" s="28">
        <f t="shared" si="1"/>
        <v>9006400.391</v>
      </c>
      <c r="E120" s="28">
        <f t="shared" si="2"/>
        <v>0.009006400391</v>
      </c>
      <c r="F120" s="28">
        <f t="shared" si="3"/>
        <v>5291080.201</v>
      </c>
      <c r="G120" s="21">
        <f t="shared" si="4"/>
        <v>41.2519989</v>
      </c>
      <c r="H120" s="21">
        <f t="shared" si="5"/>
        <v>10</v>
      </c>
      <c r="I120" s="22">
        <v>100.0</v>
      </c>
      <c r="J120" s="23">
        <f t="shared" si="10"/>
        <v>100</v>
      </c>
      <c r="K120" s="22">
        <v>0.0</v>
      </c>
      <c r="L120" s="22">
        <v>0.0</v>
      </c>
      <c r="M120" s="22">
        <v>0.0</v>
      </c>
      <c r="N120" s="4">
        <v>100.0</v>
      </c>
      <c r="O120" s="4">
        <v>0.0</v>
      </c>
      <c r="P120" s="4">
        <v>0.0</v>
      </c>
      <c r="Q120" s="4">
        <v>0.0</v>
      </c>
      <c r="R120" s="4">
        <v>100.0</v>
      </c>
      <c r="S120" s="4">
        <v>0.0</v>
      </c>
      <c r="T120" s="4">
        <v>0.0</v>
      </c>
      <c r="U120" s="4">
        <v>0.0</v>
      </c>
      <c r="V120" s="24">
        <f t="shared" si="7"/>
        <v>59</v>
      </c>
      <c r="W120" s="24">
        <f t="shared" si="8"/>
        <v>41</v>
      </c>
      <c r="X120" s="4" t="s">
        <v>28</v>
      </c>
      <c r="Y120" s="25">
        <f t="shared" si="9"/>
        <v>4</v>
      </c>
    </row>
    <row r="121">
      <c r="A121" s="18" t="s">
        <v>142</v>
      </c>
      <c r="B121" s="19">
        <v>9449.321289</v>
      </c>
      <c r="C121" s="18">
        <v>79.48300171</v>
      </c>
      <c r="D121" s="20">
        <f t="shared" si="1"/>
        <v>9449321.289</v>
      </c>
      <c r="E121" s="20">
        <f t="shared" si="2"/>
        <v>0.009449321289</v>
      </c>
      <c r="F121" s="20">
        <f t="shared" si="3"/>
        <v>7510604.202</v>
      </c>
      <c r="G121" s="21">
        <f t="shared" si="4"/>
        <v>20.51699829</v>
      </c>
      <c r="H121" s="21">
        <f t="shared" si="5"/>
        <v>10</v>
      </c>
      <c r="I121" s="22">
        <v>96.53472608</v>
      </c>
      <c r="J121" s="23">
        <f t="shared" si="10"/>
        <v>96.53473</v>
      </c>
      <c r="K121" s="22">
        <v>3.37211955</v>
      </c>
      <c r="L121" s="22">
        <v>0.09315436837</v>
      </c>
      <c r="M121" s="22">
        <v>0.0</v>
      </c>
      <c r="N121" s="4">
        <v>98.56412231</v>
      </c>
      <c r="O121" s="4">
        <v>0.9955971951</v>
      </c>
      <c r="P121" s="4">
        <v>0.4402804931</v>
      </c>
      <c r="Q121" s="4">
        <v>0.0</v>
      </c>
      <c r="R121" s="4">
        <v>96.01087362</v>
      </c>
      <c r="S121" s="4">
        <v>3.985572644</v>
      </c>
      <c r="T121" s="4">
        <v>0.003553731977</v>
      </c>
      <c r="U121" s="4">
        <v>0.0</v>
      </c>
      <c r="V121" s="24">
        <f t="shared" si="7"/>
        <v>79</v>
      </c>
      <c r="W121" s="24">
        <f t="shared" si="8"/>
        <v>21</v>
      </c>
      <c r="X121" s="4" t="s">
        <v>31</v>
      </c>
      <c r="Y121" s="25">
        <f t="shared" si="9"/>
        <v>3</v>
      </c>
    </row>
    <row r="122">
      <c r="A122" s="26" t="s">
        <v>143</v>
      </c>
      <c r="B122" s="27">
        <v>9537.641602</v>
      </c>
      <c r="C122" s="26">
        <v>27.50599861</v>
      </c>
      <c r="D122" s="28">
        <f t="shared" si="1"/>
        <v>9537641.602</v>
      </c>
      <c r="E122" s="28">
        <f t="shared" si="2"/>
        <v>0.009537641602</v>
      </c>
      <c r="F122" s="28">
        <f t="shared" si="3"/>
        <v>2623423.566</v>
      </c>
      <c r="G122" s="21">
        <f t="shared" si="4"/>
        <v>72.49400139</v>
      </c>
      <c r="H122" s="21">
        <f t="shared" si="5"/>
        <v>10</v>
      </c>
      <c r="I122" s="22">
        <v>81.85241502</v>
      </c>
      <c r="J122" s="23">
        <f t="shared" si="10"/>
        <v>81.85242</v>
      </c>
      <c r="K122" s="22">
        <v>2.568363935</v>
      </c>
      <c r="L122" s="22">
        <v>3.421857005</v>
      </c>
      <c r="M122" s="22">
        <v>12.15736404</v>
      </c>
      <c r="N122" s="4">
        <v>76.6435992</v>
      </c>
      <c r="O122" s="4">
        <v>3.207143928</v>
      </c>
      <c r="P122" s="4">
        <v>4.140706948</v>
      </c>
      <c r="Q122" s="4">
        <v>16.00854992</v>
      </c>
      <c r="R122" s="4">
        <v>95.58062386</v>
      </c>
      <c r="S122" s="4">
        <v>0.8848144763</v>
      </c>
      <c r="T122" s="4">
        <v>1.527268323</v>
      </c>
      <c r="U122" s="4">
        <v>2.007293339</v>
      </c>
      <c r="V122" s="24">
        <f t="shared" si="7"/>
        <v>28</v>
      </c>
      <c r="W122" s="24">
        <f t="shared" si="8"/>
        <v>72</v>
      </c>
      <c r="X122" s="4" t="s">
        <v>51</v>
      </c>
      <c r="Y122" s="25">
        <f t="shared" si="9"/>
        <v>2</v>
      </c>
    </row>
    <row r="123">
      <c r="A123" s="18" t="s">
        <v>144</v>
      </c>
      <c r="B123" s="19">
        <v>9660.349609</v>
      </c>
      <c r="C123" s="18">
        <v>71.94200134</v>
      </c>
      <c r="D123" s="20">
        <f t="shared" si="1"/>
        <v>9660349.609</v>
      </c>
      <c r="E123" s="20">
        <f t="shared" si="2"/>
        <v>0.009660349609</v>
      </c>
      <c r="F123" s="20">
        <f t="shared" si="3"/>
        <v>6949848.845</v>
      </c>
      <c r="G123" s="21">
        <f t="shared" si="4"/>
        <v>28.05799866</v>
      </c>
      <c r="H123" s="21">
        <f t="shared" si="5"/>
        <v>10</v>
      </c>
      <c r="I123" s="22">
        <v>99.99999747</v>
      </c>
      <c r="J123" s="23">
        <f t="shared" si="10"/>
        <v>100</v>
      </c>
      <c r="K123" s="22">
        <v>0.0</v>
      </c>
      <c r="L123" s="22">
        <v>2.527244192E-6</v>
      </c>
      <c r="M123" s="22">
        <v>0.0</v>
      </c>
      <c r="N123" s="4">
        <v>100.0</v>
      </c>
      <c r="O123" s="4">
        <v>0.0</v>
      </c>
      <c r="P123" s="4">
        <v>0.0</v>
      </c>
      <c r="Q123" s="4">
        <v>0.0</v>
      </c>
      <c r="R123" s="4">
        <v>100.0</v>
      </c>
      <c r="S123" s="4">
        <v>0.0</v>
      </c>
      <c r="T123" s="4">
        <v>0.0</v>
      </c>
      <c r="U123" s="4">
        <v>0.0</v>
      </c>
      <c r="V123" s="24">
        <f t="shared" si="7"/>
        <v>72</v>
      </c>
      <c r="W123" s="24">
        <f t="shared" si="8"/>
        <v>28</v>
      </c>
      <c r="X123" s="4" t="s">
        <v>28</v>
      </c>
      <c r="Y123" s="25">
        <f t="shared" si="9"/>
        <v>4</v>
      </c>
    </row>
    <row r="124">
      <c r="A124" s="26" t="s">
        <v>145</v>
      </c>
      <c r="B124" s="27">
        <v>9890.400391</v>
      </c>
      <c r="C124" s="26">
        <v>87.04799652</v>
      </c>
      <c r="D124" s="28">
        <f t="shared" si="1"/>
        <v>9890400.391</v>
      </c>
      <c r="E124" s="28">
        <f t="shared" si="2"/>
        <v>0.009890400391</v>
      </c>
      <c r="F124" s="28">
        <f t="shared" si="3"/>
        <v>8609395.388</v>
      </c>
      <c r="G124" s="21">
        <f t="shared" si="4"/>
        <v>12.95200348</v>
      </c>
      <c r="H124" s="21">
        <f t="shared" si="5"/>
        <v>10</v>
      </c>
      <c r="I124" s="22">
        <v>99.965596</v>
      </c>
      <c r="J124" s="23">
        <f t="shared" si="10"/>
        <v>99.9656</v>
      </c>
      <c r="K124" s="22">
        <v>0.0</v>
      </c>
      <c r="L124" s="22">
        <v>0.034404</v>
      </c>
      <c r="M124" s="22">
        <v>0.0</v>
      </c>
      <c r="N124" s="4" t="s">
        <v>20</v>
      </c>
      <c r="O124" s="4" t="s">
        <v>20</v>
      </c>
      <c r="P124" s="4" t="s">
        <v>20</v>
      </c>
      <c r="Q124" s="4" t="s">
        <v>20</v>
      </c>
      <c r="R124" s="4" t="s">
        <v>20</v>
      </c>
      <c r="S124" s="4" t="s">
        <v>20</v>
      </c>
      <c r="T124" s="4" t="s">
        <v>20</v>
      </c>
      <c r="U124" s="4" t="s">
        <v>20</v>
      </c>
      <c r="V124" s="24">
        <f t="shared" si="7"/>
        <v>87</v>
      </c>
      <c r="W124" s="24">
        <f t="shared" si="8"/>
        <v>13</v>
      </c>
      <c r="X124" s="4" t="s">
        <v>28</v>
      </c>
      <c r="Y124" s="25">
        <f t="shared" si="9"/>
        <v>4</v>
      </c>
    </row>
    <row r="125">
      <c r="A125" s="18" t="s">
        <v>146</v>
      </c>
      <c r="B125" s="19">
        <v>9904.608398</v>
      </c>
      <c r="C125" s="18">
        <v>58.35899734</v>
      </c>
      <c r="D125" s="20">
        <f t="shared" si="1"/>
        <v>9904608.398</v>
      </c>
      <c r="E125" s="20">
        <f t="shared" si="2"/>
        <v>0.009904608398</v>
      </c>
      <c r="F125" s="20">
        <f t="shared" si="3"/>
        <v>5780230.152</v>
      </c>
      <c r="G125" s="21">
        <f t="shared" si="4"/>
        <v>41.64100266</v>
      </c>
      <c r="H125" s="21">
        <f t="shared" si="5"/>
        <v>10</v>
      </c>
      <c r="I125" s="22">
        <v>95.68922113</v>
      </c>
      <c r="J125" s="23">
        <f t="shared" si="10"/>
        <v>95.68922</v>
      </c>
      <c r="K125" s="22">
        <v>0.4256206085</v>
      </c>
      <c r="L125" s="22">
        <v>3.885158264</v>
      </c>
      <c r="M125" s="22">
        <v>0.0</v>
      </c>
      <c r="N125" s="4">
        <v>89.87579955</v>
      </c>
      <c r="O125" s="4">
        <v>0.8067095079</v>
      </c>
      <c r="P125" s="4">
        <v>9.317490946</v>
      </c>
      <c r="Q125" s="4">
        <v>0.0</v>
      </c>
      <c r="R125" s="4">
        <v>99.83728281</v>
      </c>
      <c r="S125" s="4">
        <v>0.1537015262</v>
      </c>
      <c r="T125" s="4">
        <v>0.009015663296</v>
      </c>
      <c r="U125" s="4">
        <v>0.0</v>
      </c>
      <c r="V125" s="24">
        <f t="shared" si="7"/>
        <v>58</v>
      </c>
      <c r="W125" s="24">
        <f t="shared" si="8"/>
        <v>42</v>
      </c>
      <c r="X125" s="4" t="s">
        <v>51</v>
      </c>
      <c r="Y125" s="25">
        <f t="shared" si="9"/>
        <v>2</v>
      </c>
    </row>
    <row r="126">
      <c r="A126" s="26" t="s">
        <v>147</v>
      </c>
      <c r="B126" s="27">
        <v>10099.26953</v>
      </c>
      <c r="C126" s="26">
        <v>87.97699738</v>
      </c>
      <c r="D126" s="28">
        <f t="shared" si="1"/>
        <v>10099269.53</v>
      </c>
      <c r="E126" s="28">
        <f t="shared" si="2"/>
        <v>0.01009926953</v>
      </c>
      <c r="F126" s="28">
        <f t="shared" si="3"/>
        <v>8885034.09</v>
      </c>
      <c r="G126" s="21">
        <f t="shared" si="4"/>
        <v>12.02300262</v>
      </c>
      <c r="H126" s="21">
        <f t="shared" si="5"/>
        <v>11</v>
      </c>
      <c r="I126" s="22">
        <v>99.82686763</v>
      </c>
      <c r="J126" s="23">
        <f t="shared" si="10"/>
        <v>99.82687</v>
      </c>
      <c r="K126" s="22">
        <v>0.0</v>
      </c>
      <c r="L126" s="22">
        <v>0.1731323735</v>
      </c>
      <c r="M126" s="22">
        <v>0.0</v>
      </c>
      <c r="N126" s="4">
        <v>99.71937474</v>
      </c>
      <c r="O126" s="4">
        <v>0.0</v>
      </c>
      <c r="P126" s="4">
        <v>0.2806252626</v>
      </c>
      <c r="Q126" s="4">
        <v>0.0</v>
      </c>
      <c r="R126" s="4">
        <v>99.84155768</v>
      </c>
      <c r="S126" s="4">
        <v>0.0</v>
      </c>
      <c r="T126" s="4">
        <v>0.1584423157</v>
      </c>
      <c r="U126" s="4">
        <v>0.0</v>
      </c>
      <c r="V126" s="24">
        <f t="shared" si="7"/>
        <v>88</v>
      </c>
      <c r="W126" s="24">
        <f t="shared" si="8"/>
        <v>12</v>
      </c>
      <c r="X126" s="4" t="s">
        <v>28</v>
      </c>
      <c r="Y126" s="25">
        <f t="shared" si="9"/>
        <v>4</v>
      </c>
    </row>
    <row r="127">
      <c r="A127" s="18" t="s">
        <v>148</v>
      </c>
      <c r="B127" s="19">
        <v>10139.1748</v>
      </c>
      <c r="C127" s="18">
        <v>56.39700317</v>
      </c>
      <c r="D127" s="20">
        <f t="shared" si="1"/>
        <v>10139174.8</v>
      </c>
      <c r="E127" s="20">
        <f t="shared" si="2"/>
        <v>0.0101391748</v>
      </c>
      <c r="F127" s="20">
        <f t="shared" si="3"/>
        <v>5718190.733</v>
      </c>
      <c r="G127" s="21">
        <f t="shared" si="4"/>
        <v>43.60299683</v>
      </c>
      <c r="H127" s="21">
        <f t="shared" si="5"/>
        <v>11</v>
      </c>
      <c r="I127" s="22">
        <v>96.04337613</v>
      </c>
      <c r="J127" s="23">
        <f t="shared" si="10"/>
        <v>96.04338</v>
      </c>
      <c r="K127" s="22">
        <v>1.04278118</v>
      </c>
      <c r="L127" s="22">
        <v>2.913842688</v>
      </c>
      <c r="M127" s="22">
        <v>0.0</v>
      </c>
      <c r="N127" s="4">
        <v>90.92579795</v>
      </c>
      <c r="O127" s="4">
        <v>2.391535671</v>
      </c>
      <c r="P127" s="4">
        <v>6.682666377</v>
      </c>
      <c r="Q127" s="4">
        <v>0.0</v>
      </c>
      <c r="R127" s="4">
        <v>100.0</v>
      </c>
      <c r="S127" s="4">
        <v>0.0</v>
      </c>
      <c r="T127" s="4">
        <v>0.0</v>
      </c>
      <c r="U127" s="4">
        <v>0.0</v>
      </c>
      <c r="V127" s="24">
        <f t="shared" si="7"/>
        <v>56</v>
      </c>
      <c r="W127" s="24">
        <f t="shared" si="8"/>
        <v>44</v>
      </c>
      <c r="X127" s="4" t="s">
        <v>31</v>
      </c>
      <c r="Y127" s="25">
        <f t="shared" si="9"/>
        <v>3</v>
      </c>
    </row>
    <row r="128">
      <c r="A128" s="26" t="s">
        <v>149</v>
      </c>
      <c r="B128" s="27">
        <v>10196.70703</v>
      </c>
      <c r="C128" s="26">
        <v>66.30999756</v>
      </c>
      <c r="D128" s="28">
        <f t="shared" si="1"/>
        <v>10196707.03</v>
      </c>
      <c r="E128" s="28">
        <f t="shared" si="2"/>
        <v>0.01019670703</v>
      </c>
      <c r="F128" s="28">
        <f t="shared" si="3"/>
        <v>6761436.183</v>
      </c>
      <c r="G128" s="21">
        <f t="shared" si="4"/>
        <v>33.69000244</v>
      </c>
      <c r="H128" s="21">
        <f t="shared" si="5"/>
        <v>11</v>
      </c>
      <c r="I128" s="22">
        <v>99.91199367</v>
      </c>
      <c r="J128" s="23">
        <f t="shared" si="10"/>
        <v>99.91199</v>
      </c>
      <c r="K128" s="22">
        <v>0.0</v>
      </c>
      <c r="L128" s="22">
        <v>0.08800633369</v>
      </c>
      <c r="M128" s="22">
        <v>0.0</v>
      </c>
      <c r="N128" s="4">
        <v>99.73877609</v>
      </c>
      <c r="O128" s="4">
        <v>0.0</v>
      </c>
      <c r="P128" s="4">
        <v>0.2612239122</v>
      </c>
      <c r="Q128" s="4">
        <v>0.0</v>
      </c>
      <c r="R128" s="4">
        <v>100.0</v>
      </c>
      <c r="S128" s="4">
        <v>0.0</v>
      </c>
      <c r="T128" s="4">
        <v>0.0</v>
      </c>
      <c r="U128" s="4">
        <v>0.0</v>
      </c>
      <c r="V128" s="24">
        <f t="shared" si="7"/>
        <v>66</v>
      </c>
      <c r="W128" s="24">
        <f t="shared" si="8"/>
        <v>34</v>
      </c>
      <c r="X128" s="4" t="s">
        <v>28</v>
      </c>
      <c r="Y128" s="25">
        <f t="shared" si="9"/>
        <v>4</v>
      </c>
    </row>
    <row r="129">
      <c r="A129" s="18" t="s">
        <v>150</v>
      </c>
      <c r="B129" s="19">
        <v>10203.13965</v>
      </c>
      <c r="C129" s="18">
        <v>91.41799927</v>
      </c>
      <c r="D129" s="20">
        <f t="shared" si="1"/>
        <v>10203139.65</v>
      </c>
      <c r="E129" s="20">
        <f t="shared" si="2"/>
        <v>0.01020313965</v>
      </c>
      <c r="F129" s="20">
        <f t="shared" si="3"/>
        <v>9327506.131</v>
      </c>
      <c r="G129" s="21">
        <f t="shared" si="4"/>
        <v>8.58200073</v>
      </c>
      <c r="H129" s="21">
        <f t="shared" si="5"/>
        <v>11</v>
      </c>
      <c r="I129" s="22">
        <v>98.94030296</v>
      </c>
      <c r="J129" s="23">
        <f t="shared" si="10"/>
        <v>98.9403</v>
      </c>
      <c r="K129" s="22">
        <v>0.1462147369</v>
      </c>
      <c r="L129" s="22">
        <v>0.8536474704</v>
      </c>
      <c r="M129" s="22">
        <v>0.05983483179</v>
      </c>
      <c r="N129" s="4">
        <v>97.31147869</v>
      </c>
      <c r="O129" s="4">
        <v>0.6239465945</v>
      </c>
      <c r="P129" s="4">
        <v>2.024714716</v>
      </c>
      <c r="Q129" s="4">
        <v>0.03986</v>
      </c>
      <c r="R129" s="4">
        <v>99.09321259</v>
      </c>
      <c r="S129" s="4">
        <v>0.1013669408</v>
      </c>
      <c r="T129" s="4">
        <v>0.7437104707</v>
      </c>
      <c r="U129" s="4">
        <v>0.06171</v>
      </c>
      <c r="V129" s="24">
        <f t="shared" si="7"/>
        <v>91</v>
      </c>
      <c r="W129" s="24">
        <f t="shared" si="8"/>
        <v>9</v>
      </c>
      <c r="X129" s="4" t="s">
        <v>31</v>
      </c>
      <c r="Y129" s="25">
        <f t="shared" si="9"/>
        <v>3</v>
      </c>
    </row>
    <row r="130">
      <c r="A130" s="26" t="s">
        <v>151</v>
      </c>
      <c r="B130" s="27">
        <v>10423.05566</v>
      </c>
      <c r="C130" s="26">
        <v>79.71500397</v>
      </c>
      <c r="D130" s="28">
        <f t="shared" si="1"/>
        <v>10423055.66</v>
      </c>
      <c r="E130" s="28">
        <f t="shared" si="2"/>
        <v>0.01042305566</v>
      </c>
      <c r="F130" s="28">
        <f t="shared" si="3"/>
        <v>8308739.233</v>
      </c>
      <c r="G130" s="21">
        <f t="shared" si="4"/>
        <v>20.28499603</v>
      </c>
      <c r="H130" s="21">
        <f t="shared" si="5"/>
        <v>11</v>
      </c>
      <c r="I130" s="22">
        <v>100.0000023</v>
      </c>
      <c r="J130" s="23">
        <f t="shared" si="10"/>
        <v>100</v>
      </c>
      <c r="K130" s="22">
        <v>0.0</v>
      </c>
      <c r="L130" s="22">
        <v>0.0</v>
      </c>
      <c r="M130" s="22">
        <v>0.0</v>
      </c>
      <c r="N130" s="4">
        <v>100.0</v>
      </c>
      <c r="O130" s="4">
        <v>0.0</v>
      </c>
      <c r="P130" s="4">
        <v>0.0</v>
      </c>
      <c r="Q130" s="4">
        <v>0.0</v>
      </c>
      <c r="R130" s="4">
        <v>100.0</v>
      </c>
      <c r="S130" s="4">
        <v>0.0</v>
      </c>
      <c r="T130" s="4">
        <v>0.0</v>
      </c>
      <c r="U130" s="4">
        <v>0.0</v>
      </c>
      <c r="V130" s="24">
        <f t="shared" si="7"/>
        <v>80</v>
      </c>
      <c r="W130" s="24">
        <f t="shared" si="8"/>
        <v>20</v>
      </c>
      <c r="X130" s="4" t="s">
        <v>28</v>
      </c>
      <c r="Y130" s="25">
        <f t="shared" si="9"/>
        <v>4</v>
      </c>
    </row>
    <row r="131">
      <c r="A131" s="18" t="s">
        <v>152</v>
      </c>
      <c r="B131" s="19">
        <v>10708.98242</v>
      </c>
      <c r="C131" s="18">
        <v>74.06100464</v>
      </c>
      <c r="D131" s="20">
        <f t="shared" si="1"/>
        <v>10708982.42</v>
      </c>
      <c r="E131" s="20">
        <f t="shared" si="2"/>
        <v>0.01070898242</v>
      </c>
      <c r="F131" s="20">
        <f t="shared" si="3"/>
        <v>7931179.967</v>
      </c>
      <c r="G131" s="21">
        <f t="shared" si="4"/>
        <v>25.93899536</v>
      </c>
      <c r="H131" s="21">
        <f t="shared" si="5"/>
        <v>11</v>
      </c>
      <c r="I131" s="22">
        <v>99.88059167</v>
      </c>
      <c r="J131" s="23">
        <f t="shared" si="10"/>
        <v>99.88059</v>
      </c>
      <c r="K131" s="22">
        <v>0.0</v>
      </c>
      <c r="L131" s="22">
        <v>0.1194083325</v>
      </c>
      <c r="M131" s="22">
        <v>0.0</v>
      </c>
      <c r="N131" s="4">
        <v>99.8175993</v>
      </c>
      <c r="O131" s="4">
        <v>0.0</v>
      </c>
      <c r="P131" s="4">
        <v>0.1824006965</v>
      </c>
      <c r="Q131" s="4">
        <v>0.0</v>
      </c>
      <c r="R131" s="4">
        <v>99.90265093</v>
      </c>
      <c r="S131" s="4">
        <v>0.0</v>
      </c>
      <c r="T131" s="4">
        <v>0.0973490679</v>
      </c>
      <c r="U131" s="4">
        <v>0.0</v>
      </c>
      <c r="V131" s="24">
        <f t="shared" si="7"/>
        <v>74</v>
      </c>
      <c r="W131" s="24">
        <f t="shared" si="8"/>
        <v>26</v>
      </c>
      <c r="X131" s="4" t="s">
        <v>28</v>
      </c>
      <c r="Y131" s="25">
        <f t="shared" si="9"/>
        <v>4</v>
      </c>
    </row>
    <row r="132">
      <c r="A132" s="26" t="s">
        <v>153</v>
      </c>
      <c r="B132" s="27">
        <v>10847.9043</v>
      </c>
      <c r="C132" s="26">
        <v>82.54000092</v>
      </c>
      <c r="D132" s="28">
        <f t="shared" si="1"/>
        <v>10847904.3</v>
      </c>
      <c r="E132" s="28">
        <f t="shared" si="2"/>
        <v>0.0108479043</v>
      </c>
      <c r="F132" s="28">
        <f t="shared" si="3"/>
        <v>8953860.309</v>
      </c>
      <c r="G132" s="21">
        <f t="shared" si="4"/>
        <v>17.45999908</v>
      </c>
      <c r="H132" s="21">
        <f t="shared" si="5"/>
        <v>11</v>
      </c>
      <c r="I132" s="22">
        <v>96.68681192</v>
      </c>
      <c r="J132" s="23">
        <f t="shared" si="10"/>
        <v>96.68681</v>
      </c>
      <c r="K132" s="22">
        <v>0.4670386504</v>
      </c>
      <c r="L132" s="22">
        <v>1.269428783</v>
      </c>
      <c r="M132" s="22">
        <v>1.576720644</v>
      </c>
      <c r="N132" s="4">
        <v>90.30446437</v>
      </c>
      <c r="O132" s="4">
        <v>1.385315508</v>
      </c>
      <c r="P132" s="4">
        <v>1.115118127</v>
      </c>
      <c r="Q132" s="4">
        <v>7.195101991</v>
      </c>
      <c r="R132" s="4">
        <v>98.03689158</v>
      </c>
      <c r="S132" s="4">
        <v>0.2727920359</v>
      </c>
      <c r="T132" s="4">
        <v>1.302073396</v>
      </c>
      <c r="U132" s="4">
        <v>0.3882429922</v>
      </c>
      <c r="V132" s="24">
        <f t="shared" si="7"/>
        <v>83</v>
      </c>
      <c r="W132" s="24">
        <f t="shared" si="8"/>
        <v>17</v>
      </c>
      <c r="X132" s="4" t="s">
        <v>31</v>
      </c>
      <c r="Y132" s="25">
        <f t="shared" si="9"/>
        <v>3</v>
      </c>
    </row>
    <row r="133">
      <c r="A133" s="18" t="s">
        <v>154</v>
      </c>
      <c r="B133" s="19">
        <v>11193.72852</v>
      </c>
      <c r="C133" s="18">
        <v>20.1989994</v>
      </c>
      <c r="D133" s="20">
        <f t="shared" si="1"/>
        <v>11193728.52</v>
      </c>
      <c r="E133" s="20">
        <f t="shared" si="2"/>
        <v>0.01119372852</v>
      </c>
      <c r="F133" s="20">
        <f t="shared" si="3"/>
        <v>2261021.157</v>
      </c>
      <c r="G133" s="21">
        <f t="shared" si="4"/>
        <v>79.8010006</v>
      </c>
      <c r="H133" s="21">
        <f t="shared" si="5"/>
        <v>12</v>
      </c>
      <c r="I133" s="22">
        <v>40.95092717</v>
      </c>
      <c r="J133" s="23">
        <f t="shared" si="10"/>
        <v>40.95093</v>
      </c>
      <c r="K133" s="22">
        <v>37.42696287</v>
      </c>
      <c r="L133" s="22">
        <v>13.53755519</v>
      </c>
      <c r="M133" s="22">
        <v>8.084554762</v>
      </c>
      <c r="N133" s="4">
        <v>33.59362881</v>
      </c>
      <c r="O133" s="4">
        <v>42.16438068</v>
      </c>
      <c r="P133" s="4">
        <v>14.11109616</v>
      </c>
      <c r="Q133" s="4">
        <v>10.13089435</v>
      </c>
      <c r="R133" s="4">
        <v>70.01770445</v>
      </c>
      <c r="S133" s="4">
        <v>18.71066092</v>
      </c>
      <c r="T133" s="4">
        <v>11.27163464</v>
      </c>
      <c r="U133" s="4">
        <v>0.0</v>
      </c>
      <c r="V133" s="24">
        <f t="shared" si="7"/>
        <v>20</v>
      </c>
      <c r="W133" s="24">
        <f t="shared" si="8"/>
        <v>80</v>
      </c>
      <c r="X133" s="4" t="s">
        <v>89</v>
      </c>
      <c r="Y133" s="25">
        <f t="shared" si="9"/>
        <v>1</v>
      </c>
    </row>
    <row r="134">
      <c r="A134" s="26" t="s">
        <v>155</v>
      </c>
      <c r="B134" s="27">
        <v>11326.61621</v>
      </c>
      <c r="C134" s="26">
        <v>77.19400024</v>
      </c>
      <c r="D134" s="28">
        <f t="shared" si="1"/>
        <v>11326616.21</v>
      </c>
      <c r="E134" s="28">
        <f t="shared" si="2"/>
        <v>0.01132661621</v>
      </c>
      <c r="F134" s="28">
        <f t="shared" si="3"/>
        <v>8743468.144</v>
      </c>
      <c r="G134" s="21">
        <f t="shared" si="4"/>
        <v>22.80599976</v>
      </c>
      <c r="H134" s="21">
        <f t="shared" si="5"/>
        <v>12</v>
      </c>
      <c r="I134" s="22">
        <v>97.00269616</v>
      </c>
      <c r="J134" s="23">
        <f t="shared" si="10"/>
        <v>97.0027</v>
      </c>
      <c r="K134" s="22">
        <v>1.471384542</v>
      </c>
      <c r="L134" s="22">
        <v>1.252811506</v>
      </c>
      <c r="M134" s="22">
        <v>0.2731077963</v>
      </c>
      <c r="N134" s="4">
        <v>94.38665114</v>
      </c>
      <c r="O134" s="4">
        <v>2.591752445</v>
      </c>
      <c r="P134" s="4">
        <v>1.905972935</v>
      </c>
      <c r="Q134" s="4">
        <v>1.115623477</v>
      </c>
      <c r="R134" s="4">
        <v>97.77557664</v>
      </c>
      <c r="S134" s="4">
        <v>1.1403859</v>
      </c>
      <c r="T134" s="4">
        <v>1.059840374</v>
      </c>
      <c r="U134" s="4">
        <v>0.02419708411</v>
      </c>
      <c r="V134" s="24">
        <f t="shared" si="7"/>
        <v>77</v>
      </c>
      <c r="W134" s="24">
        <f t="shared" si="8"/>
        <v>23</v>
      </c>
      <c r="X134" s="4" t="s">
        <v>31</v>
      </c>
      <c r="Y134" s="25">
        <f t="shared" si="9"/>
        <v>3</v>
      </c>
    </row>
    <row r="135">
      <c r="A135" s="18" t="s">
        <v>156</v>
      </c>
      <c r="B135" s="19">
        <v>11402.5332</v>
      </c>
      <c r="C135" s="18">
        <v>57.08799744</v>
      </c>
      <c r="D135" s="20">
        <f t="shared" si="1"/>
        <v>11402533.2</v>
      </c>
      <c r="E135" s="20">
        <f t="shared" si="2"/>
        <v>0.0114025332</v>
      </c>
      <c r="F135" s="20">
        <f t="shared" si="3"/>
        <v>6509477.861</v>
      </c>
      <c r="G135" s="21">
        <f t="shared" si="4"/>
        <v>42.91200256</v>
      </c>
      <c r="H135" s="21">
        <f t="shared" si="5"/>
        <v>12</v>
      </c>
      <c r="I135" s="22">
        <v>66.6953084</v>
      </c>
      <c r="J135" s="23">
        <f t="shared" si="10"/>
        <v>66.69531</v>
      </c>
      <c r="K135" s="22">
        <v>9.814543652</v>
      </c>
      <c r="L135" s="22">
        <v>23.49014795</v>
      </c>
      <c r="M135" s="22">
        <v>0.0</v>
      </c>
      <c r="N135" s="4">
        <v>42.8457001</v>
      </c>
      <c r="O135" s="4">
        <v>13.25598695</v>
      </c>
      <c r="P135" s="4">
        <v>43.89831295</v>
      </c>
      <c r="Q135" s="4">
        <v>0.0</v>
      </c>
      <c r="R135" s="4">
        <v>84.62262129</v>
      </c>
      <c r="S135" s="4">
        <v>7.227673879</v>
      </c>
      <c r="T135" s="4">
        <v>8.149704835</v>
      </c>
      <c r="U135" s="4">
        <v>0.0</v>
      </c>
      <c r="V135" s="24">
        <f t="shared" si="7"/>
        <v>57</v>
      </c>
      <c r="W135" s="24">
        <f t="shared" si="8"/>
        <v>43</v>
      </c>
      <c r="X135" s="4" t="s">
        <v>51</v>
      </c>
      <c r="Y135" s="25">
        <f t="shared" si="9"/>
        <v>2</v>
      </c>
    </row>
    <row r="136">
      <c r="A136" s="26" t="s">
        <v>157</v>
      </c>
      <c r="B136" s="27">
        <v>11589.61621</v>
      </c>
      <c r="C136" s="26">
        <v>98.07899475</v>
      </c>
      <c r="D136" s="28">
        <f t="shared" si="1"/>
        <v>11589616.21</v>
      </c>
      <c r="E136" s="28">
        <f t="shared" si="2"/>
        <v>0.01158961621</v>
      </c>
      <c r="F136" s="28">
        <f t="shared" si="3"/>
        <v>11366979.07</v>
      </c>
      <c r="G136" s="21">
        <f t="shared" si="4"/>
        <v>1.92100525</v>
      </c>
      <c r="H136" s="21">
        <f t="shared" si="5"/>
        <v>12</v>
      </c>
      <c r="I136" s="22">
        <v>99.99999645</v>
      </c>
      <c r="J136" s="23">
        <f t="shared" si="10"/>
        <v>100</v>
      </c>
      <c r="K136" s="22">
        <v>0.0</v>
      </c>
      <c r="L136" s="22">
        <v>3.554796791E-6</v>
      </c>
      <c r="M136" s="22">
        <v>0.0</v>
      </c>
      <c r="N136" s="4">
        <v>100.0</v>
      </c>
      <c r="O136" s="4">
        <v>0.0</v>
      </c>
      <c r="P136" s="4">
        <v>0.0</v>
      </c>
      <c r="Q136" s="4">
        <v>0.0</v>
      </c>
      <c r="R136" s="4">
        <v>100.0</v>
      </c>
      <c r="S136" s="4">
        <v>0.0</v>
      </c>
      <c r="T136" s="4">
        <v>0.0</v>
      </c>
      <c r="U136" s="4">
        <v>0.0</v>
      </c>
      <c r="V136" s="24">
        <f t="shared" si="7"/>
        <v>98</v>
      </c>
      <c r="W136" s="24">
        <f t="shared" si="8"/>
        <v>2</v>
      </c>
      <c r="X136" s="4" t="s">
        <v>28</v>
      </c>
      <c r="Y136" s="25">
        <f t="shared" si="9"/>
        <v>4</v>
      </c>
    </row>
    <row r="137">
      <c r="A137" s="18" t="s">
        <v>158</v>
      </c>
      <c r="B137" s="19">
        <v>11673.0293</v>
      </c>
      <c r="C137" s="18">
        <v>70.1230011</v>
      </c>
      <c r="D137" s="20">
        <f t="shared" si="1"/>
        <v>11673029.3</v>
      </c>
      <c r="E137" s="20">
        <f t="shared" si="2"/>
        <v>0.0116730293</v>
      </c>
      <c r="F137" s="20">
        <f t="shared" si="3"/>
        <v>8185478.464</v>
      </c>
      <c r="G137" s="21">
        <f t="shared" si="4"/>
        <v>29.8769989</v>
      </c>
      <c r="H137" s="21">
        <f t="shared" si="5"/>
        <v>12</v>
      </c>
      <c r="I137" s="22">
        <v>93.39007163</v>
      </c>
      <c r="J137" s="23">
        <f t="shared" si="10"/>
        <v>93.39007</v>
      </c>
      <c r="K137" s="22">
        <v>0.1365905296</v>
      </c>
      <c r="L137" s="22">
        <v>1.575010843</v>
      </c>
      <c r="M137" s="22">
        <v>4.898326997</v>
      </c>
      <c r="N137" s="4">
        <v>79.93664283</v>
      </c>
      <c r="O137" s="4">
        <v>0.2447364082</v>
      </c>
      <c r="P137" s="4">
        <v>3.954133693</v>
      </c>
      <c r="Q137" s="4">
        <v>15.86448707</v>
      </c>
      <c r="R137" s="4">
        <v>99.12211832</v>
      </c>
      <c r="S137" s="4">
        <v>0.09051328947</v>
      </c>
      <c r="T137" s="4">
        <v>0.5613453808</v>
      </c>
      <c r="U137" s="4">
        <v>0.2260230112</v>
      </c>
      <c r="V137" s="24">
        <f t="shared" si="7"/>
        <v>70</v>
      </c>
      <c r="W137" s="24">
        <f t="shared" si="8"/>
        <v>30</v>
      </c>
      <c r="X137" s="4" t="s">
        <v>51</v>
      </c>
      <c r="Y137" s="25">
        <f t="shared" si="9"/>
        <v>2</v>
      </c>
    </row>
    <row r="138">
      <c r="A138" s="26" t="s">
        <v>159</v>
      </c>
      <c r="B138" s="27">
        <v>11818.61816</v>
      </c>
      <c r="C138" s="26">
        <v>69.56800079</v>
      </c>
      <c r="D138" s="28">
        <f t="shared" si="1"/>
        <v>11818618.16</v>
      </c>
      <c r="E138" s="28">
        <f t="shared" si="2"/>
        <v>0.01181861816</v>
      </c>
      <c r="F138" s="28">
        <f t="shared" si="3"/>
        <v>8221976.375</v>
      </c>
      <c r="G138" s="21">
        <f t="shared" si="4"/>
        <v>30.43199921</v>
      </c>
      <c r="H138" s="21">
        <f t="shared" si="5"/>
        <v>12</v>
      </c>
      <c r="I138" s="22">
        <v>97.54330899</v>
      </c>
      <c r="J138" s="23">
        <f t="shared" si="10"/>
        <v>97.54331</v>
      </c>
      <c r="K138" s="22">
        <v>1.63135067</v>
      </c>
      <c r="L138" s="22">
        <v>0.8253403378</v>
      </c>
      <c r="M138" s="22">
        <v>0.0</v>
      </c>
      <c r="N138" s="4">
        <v>93.93623193</v>
      </c>
      <c r="O138" s="4">
        <v>3.351687357</v>
      </c>
      <c r="P138" s="4">
        <v>2.71208071</v>
      </c>
      <c r="Q138" s="4">
        <v>0.0</v>
      </c>
      <c r="R138" s="4">
        <v>99.12119763</v>
      </c>
      <c r="S138" s="4">
        <v>0.8788023684</v>
      </c>
      <c r="T138" s="4">
        <v>0.0</v>
      </c>
      <c r="U138" s="4">
        <v>0.0</v>
      </c>
      <c r="V138" s="24">
        <f t="shared" si="7"/>
        <v>70</v>
      </c>
      <c r="W138" s="24">
        <f t="shared" si="8"/>
        <v>30</v>
      </c>
      <c r="X138" s="4" t="s">
        <v>51</v>
      </c>
      <c r="Y138" s="25">
        <f t="shared" si="9"/>
        <v>2</v>
      </c>
    </row>
    <row r="139">
      <c r="A139" s="18" t="s">
        <v>160</v>
      </c>
      <c r="B139" s="19">
        <v>11890.78125</v>
      </c>
      <c r="C139" s="18">
        <v>13.70800018</v>
      </c>
      <c r="D139" s="20">
        <f t="shared" si="1"/>
        <v>11890781.25</v>
      </c>
      <c r="E139" s="20">
        <f t="shared" si="2"/>
        <v>0.01189078125</v>
      </c>
      <c r="F139" s="20">
        <f t="shared" si="3"/>
        <v>1629988.315</v>
      </c>
      <c r="G139" s="21">
        <f t="shared" si="4"/>
        <v>86.29199982</v>
      </c>
      <c r="H139" s="21">
        <f t="shared" si="5"/>
        <v>12</v>
      </c>
      <c r="I139" s="22">
        <v>62.20712225</v>
      </c>
      <c r="J139" s="23">
        <f t="shared" si="10"/>
        <v>62.20712</v>
      </c>
      <c r="K139" s="22">
        <v>19.43969314</v>
      </c>
      <c r="L139" s="22">
        <v>14.75825969</v>
      </c>
      <c r="M139" s="22">
        <v>3.594924913</v>
      </c>
      <c r="N139" s="4">
        <v>57.68576527</v>
      </c>
      <c r="O139" s="4">
        <v>21.25148213</v>
      </c>
      <c r="P139" s="4">
        <v>16.89675238</v>
      </c>
      <c r="Q139" s="4">
        <v>4.166000219</v>
      </c>
      <c r="R139" s="4">
        <v>90.66911086</v>
      </c>
      <c r="S139" s="4">
        <v>8.034462869</v>
      </c>
      <c r="T139" s="4">
        <v>1.296426269</v>
      </c>
      <c r="U139" s="4">
        <v>0.0</v>
      </c>
      <c r="V139" s="24">
        <f t="shared" si="7"/>
        <v>14</v>
      </c>
      <c r="W139" s="24">
        <f t="shared" si="8"/>
        <v>86</v>
      </c>
      <c r="X139" s="4" t="s">
        <v>89</v>
      </c>
      <c r="Y139" s="25">
        <f t="shared" si="9"/>
        <v>1</v>
      </c>
    </row>
    <row r="140">
      <c r="A140" s="26" t="s">
        <v>161</v>
      </c>
      <c r="B140" s="27">
        <v>12123.19824</v>
      </c>
      <c r="C140" s="26">
        <v>48.4149971</v>
      </c>
      <c r="D140" s="28">
        <f t="shared" si="1"/>
        <v>12123198.24</v>
      </c>
      <c r="E140" s="28">
        <f t="shared" si="2"/>
        <v>0.01212319824</v>
      </c>
      <c r="F140" s="28">
        <f t="shared" si="3"/>
        <v>5869446.076</v>
      </c>
      <c r="G140" s="21">
        <f t="shared" si="4"/>
        <v>51.5850029</v>
      </c>
      <c r="H140" s="21">
        <f t="shared" si="5"/>
        <v>13</v>
      </c>
      <c r="I140" s="22">
        <v>65.41412299</v>
      </c>
      <c r="J140" s="23">
        <f t="shared" si="10"/>
        <v>65.41412</v>
      </c>
      <c r="K140" s="22">
        <v>9.317535586</v>
      </c>
      <c r="L140" s="22">
        <v>21.97254088</v>
      </c>
      <c r="M140" s="22">
        <v>3.295800547</v>
      </c>
      <c r="N140" s="4">
        <v>58.05226799</v>
      </c>
      <c r="O140" s="4">
        <v>12.70520504</v>
      </c>
      <c r="P140" s="4">
        <v>23.97796833</v>
      </c>
      <c r="Q140" s="4">
        <v>5.264558634</v>
      </c>
      <c r="R140" s="4">
        <v>73.25800004</v>
      </c>
      <c r="S140" s="4">
        <v>5.708056353</v>
      </c>
      <c r="T140" s="4">
        <v>19.83580681</v>
      </c>
      <c r="U140" s="4">
        <v>1.198136794</v>
      </c>
      <c r="V140" s="24">
        <f t="shared" si="7"/>
        <v>48</v>
      </c>
      <c r="W140" s="24">
        <f t="shared" si="8"/>
        <v>52</v>
      </c>
      <c r="X140" s="4" t="s">
        <v>51</v>
      </c>
      <c r="Y140" s="25">
        <f t="shared" si="9"/>
        <v>2</v>
      </c>
    </row>
    <row r="141">
      <c r="A141" s="18" t="s">
        <v>162</v>
      </c>
      <c r="B141" s="19">
        <v>12952.20898</v>
      </c>
      <c r="C141" s="18">
        <v>17.43200111</v>
      </c>
      <c r="D141" s="20">
        <f t="shared" si="1"/>
        <v>12952208.98</v>
      </c>
      <c r="E141" s="20">
        <f t="shared" si="2"/>
        <v>0.01295220898</v>
      </c>
      <c r="F141" s="20">
        <f t="shared" si="3"/>
        <v>2257829.213</v>
      </c>
      <c r="G141" s="21">
        <f t="shared" si="4"/>
        <v>82.56799889</v>
      </c>
      <c r="H141" s="21">
        <f t="shared" si="5"/>
        <v>13</v>
      </c>
      <c r="I141" s="22">
        <v>60.41450115</v>
      </c>
      <c r="J141" s="23">
        <f t="shared" si="10"/>
        <v>60.4145</v>
      </c>
      <c r="K141" s="22">
        <v>22.3207193</v>
      </c>
      <c r="L141" s="22">
        <v>13.15480415</v>
      </c>
      <c r="M141" s="22">
        <v>4.109975401</v>
      </c>
      <c r="N141" s="4">
        <v>55.64246823</v>
      </c>
      <c r="O141" s="4">
        <v>25.08014133</v>
      </c>
      <c r="P141" s="4">
        <v>14.77886772</v>
      </c>
      <c r="Q141" s="4">
        <v>4.498522714</v>
      </c>
      <c r="R141" s="4">
        <v>83.0175993</v>
      </c>
      <c r="S141" s="4">
        <v>9.250506251</v>
      </c>
      <c r="T141" s="4">
        <v>5.462303057</v>
      </c>
      <c r="U141" s="4">
        <v>2.269591394</v>
      </c>
      <c r="V141" s="24">
        <f t="shared" si="7"/>
        <v>17</v>
      </c>
      <c r="W141" s="24">
        <f t="shared" si="8"/>
        <v>83</v>
      </c>
      <c r="X141" s="4" t="s">
        <v>89</v>
      </c>
      <c r="Y141" s="25">
        <f t="shared" si="9"/>
        <v>1</v>
      </c>
    </row>
    <row r="142">
      <c r="A142" s="26" t="s">
        <v>163</v>
      </c>
      <c r="B142" s="27">
        <v>13132.79199</v>
      </c>
      <c r="C142" s="26">
        <v>36.875</v>
      </c>
      <c r="D142" s="28">
        <f t="shared" si="1"/>
        <v>13132791.99</v>
      </c>
      <c r="E142" s="28">
        <f t="shared" si="2"/>
        <v>0.01313279199</v>
      </c>
      <c r="F142" s="28">
        <f t="shared" si="3"/>
        <v>4842717.046</v>
      </c>
      <c r="G142" s="21">
        <f t="shared" si="4"/>
        <v>63.125</v>
      </c>
      <c r="H142" s="21">
        <f t="shared" si="5"/>
        <v>14</v>
      </c>
      <c r="I142" s="22">
        <v>63.96178874</v>
      </c>
      <c r="J142" s="23">
        <f t="shared" si="10"/>
        <v>63.96179</v>
      </c>
      <c r="K142" s="22">
        <v>21.2815915</v>
      </c>
      <c r="L142" s="22">
        <v>6.296119406</v>
      </c>
      <c r="M142" s="22">
        <v>8.460500354</v>
      </c>
      <c r="N142" s="4">
        <v>50.74817899</v>
      </c>
      <c r="O142" s="4">
        <v>26.14432944</v>
      </c>
      <c r="P142" s="4">
        <v>9.704719143</v>
      </c>
      <c r="Q142" s="4">
        <v>13.40277243</v>
      </c>
      <c r="R142" s="4">
        <v>86.58169007</v>
      </c>
      <c r="S142" s="4">
        <v>12.95724153</v>
      </c>
      <c r="T142" s="4">
        <v>0.461068398</v>
      </c>
      <c r="U142" s="4">
        <v>0.0</v>
      </c>
      <c r="V142" s="24">
        <f t="shared" si="7"/>
        <v>37</v>
      </c>
      <c r="W142" s="24">
        <f t="shared" si="8"/>
        <v>63</v>
      </c>
      <c r="X142" s="4" t="s">
        <v>89</v>
      </c>
      <c r="Y142" s="25">
        <f t="shared" si="9"/>
        <v>1</v>
      </c>
    </row>
    <row r="143">
      <c r="A143" s="18" t="s">
        <v>164</v>
      </c>
      <c r="B143" s="19">
        <v>14862.92676</v>
      </c>
      <c r="C143" s="18">
        <v>32.24200058</v>
      </c>
      <c r="D143" s="20">
        <f t="shared" si="1"/>
        <v>14862926.76</v>
      </c>
      <c r="E143" s="20">
        <f t="shared" si="2"/>
        <v>0.01486292676</v>
      </c>
      <c r="F143" s="20">
        <f t="shared" si="3"/>
        <v>4792104.932</v>
      </c>
      <c r="G143" s="21">
        <f t="shared" si="4"/>
        <v>67.75799942</v>
      </c>
      <c r="H143" s="21">
        <f t="shared" si="5"/>
        <v>15</v>
      </c>
      <c r="I143" s="22">
        <v>62.66645761</v>
      </c>
      <c r="J143" s="23">
        <f t="shared" si="10"/>
        <v>62.66646</v>
      </c>
      <c r="K143" s="22">
        <v>14.1975397</v>
      </c>
      <c r="L143" s="22">
        <v>16.27785545</v>
      </c>
      <c r="M143" s="22">
        <v>6.858147242</v>
      </c>
      <c r="N143" s="4">
        <v>48.28242885</v>
      </c>
      <c r="O143" s="4">
        <v>18.59098467</v>
      </c>
      <c r="P143" s="4">
        <v>23.01364655</v>
      </c>
      <c r="Q143" s="4">
        <v>10.11293992</v>
      </c>
      <c r="R143" s="4">
        <v>92.89512895</v>
      </c>
      <c r="S143" s="4">
        <v>4.964517757</v>
      </c>
      <c r="T143" s="4">
        <v>2.122298674</v>
      </c>
      <c r="U143" s="4">
        <v>0.01805461538</v>
      </c>
      <c r="V143" s="24">
        <f t="shared" si="7"/>
        <v>32</v>
      </c>
      <c r="W143" s="24">
        <f t="shared" si="8"/>
        <v>68</v>
      </c>
      <c r="X143" s="4" t="s">
        <v>51</v>
      </c>
      <c r="Y143" s="25">
        <f t="shared" si="9"/>
        <v>2</v>
      </c>
    </row>
    <row r="144">
      <c r="A144" s="26" t="s">
        <v>165</v>
      </c>
      <c r="B144" s="27">
        <v>15893.21875</v>
      </c>
      <c r="C144" s="26">
        <v>46.14099884</v>
      </c>
      <c r="D144" s="28">
        <f t="shared" si="1"/>
        <v>15893218.75</v>
      </c>
      <c r="E144" s="28">
        <f t="shared" si="2"/>
        <v>0.01589321875</v>
      </c>
      <c r="F144" s="28">
        <f t="shared" si="3"/>
        <v>7333289.879</v>
      </c>
      <c r="G144" s="21">
        <f t="shared" si="4"/>
        <v>53.85900116</v>
      </c>
      <c r="H144" s="21">
        <f t="shared" si="5"/>
        <v>16</v>
      </c>
      <c r="I144" s="22">
        <v>56.47697339</v>
      </c>
      <c r="J144" s="23">
        <f t="shared" si="10"/>
        <v>56.47697</v>
      </c>
      <c r="K144" s="22">
        <v>27.70419956</v>
      </c>
      <c r="L144" s="22">
        <v>13.41704303</v>
      </c>
      <c r="M144" s="22">
        <v>2.401784021</v>
      </c>
      <c r="N144" s="4">
        <v>37.07586282</v>
      </c>
      <c r="O144" s="4">
        <v>36.64324958</v>
      </c>
      <c r="P144" s="4">
        <v>21.82149546</v>
      </c>
      <c r="Q144" s="4">
        <v>4.459392143</v>
      </c>
      <c r="R144" s="4">
        <v>79.12330574</v>
      </c>
      <c r="S144" s="4">
        <v>17.26991556</v>
      </c>
      <c r="T144" s="4">
        <v>3.606778703</v>
      </c>
      <c r="U144" s="4">
        <v>0.0</v>
      </c>
      <c r="V144" s="24">
        <f t="shared" si="7"/>
        <v>46</v>
      </c>
      <c r="W144" s="24">
        <f t="shared" si="8"/>
        <v>54</v>
      </c>
      <c r="X144" s="4" t="s">
        <v>89</v>
      </c>
      <c r="Y144" s="25">
        <f t="shared" si="9"/>
        <v>1</v>
      </c>
    </row>
    <row r="145">
      <c r="A145" s="18" t="s">
        <v>166</v>
      </c>
      <c r="B145" s="19">
        <v>16425.85938</v>
      </c>
      <c r="C145" s="18">
        <v>23.52000046</v>
      </c>
      <c r="D145" s="20">
        <f t="shared" si="1"/>
        <v>16425859.38</v>
      </c>
      <c r="E145" s="20">
        <f t="shared" si="2"/>
        <v>0.01642585938</v>
      </c>
      <c r="F145" s="20">
        <f t="shared" si="3"/>
        <v>3863362.202</v>
      </c>
      <c r="G145" s="21">
        <f t="shared" si="4"/>
        <v>76.47999954</v>
      </c>
      <c r="H145" s="21">
        <f t="shared" si="5"/>
        <v>17</v>
      </c>
      <c r="I145" s="22">
        <v>46.18753479</v>
      </c>
      <c r="J145" s="23">
        <f t="shared" si="10"/>
        <v>46.18753</v>
      </c>
      <c r="K145" s="22">
        <v>14.74028929</v>
      </c>
      <c r="L145" s="22">
        <v>31.56245714</v>
      </c>
      <c r="M145" s="22">
        <v>7.509718784</v>
      </c>
      <c r="N145" s="4">
        <v>37.57521525</v>
      </c>
      <c r="O145" s="4">
        <v>14.35396111</v>
      </c>
      <c r="P145" s="4">
        <v>38.52496761</v>
      </c>
      <c r="Q145" s="4">
        <v>9.545856027</v>
      </c>
      <c r="R145" s="4">
        <v>74.19222309</v>
      </c>
      <c r="S145" s="4">
        <v>15.99651381</v>
      </c>
      <c r="T145" s="4">
        <v>8.922452721</v>
      </c>
      <c r="U145" s="4">
        <v>0.8888103843</v>
      </c>
      <c r="V145" s="24">
        <f t="shared" si="7"/>
        <v>24</v>
      </c>
      <c r="W145" s="24">
        <f t="shared" si="8"/>
        <v>76</v>
      </c>
      <c r="X145" s="4" t="s">
        <v>89</v>
      </c>
      <c r="Y145" s="25">
        <f t="shared" si="9"/>
        <v>1</v>
      </c>
    </row>
    <row r="146">
      <c r="A146" s="26" t="s">
        <v>167</v>
      </c>
      <c r="B146" s="27">
        <v>16718.9707</v>
      </c>
      <c r="C146" s="26">
        <v>24.23200035</v>
      </c>
      <c r="D146" s="28">
        <f t="shared" si="1"/>
        <v>16718970.7</v>
      </c>
      <c r="E146" s="28">
        <f t="shared" si="2"/>
        <v>0.0167189707</v>
      </c>
      <c r="F146" s="28">
        <f t="shared" si="3"/>
        <v>4051341.039</v>
      </c>
      <c r="G146" s="21">
        <f t="shared" si="4"/>
        <v>75.76799965</v>
      </c>
      <c r="H146" s="21">
        <f t="shared" si="5"/>
        <v>17</v>
      </c>
      <c r="I146" s="22">
        <v>71.21988497</v>
      </c>
      <c r="J146" s="23">
        <f t="shared" si="10"/>
        <v>71.21988</v>
      </c>
      <c r="K146" s="22">
        <v>13.90222204</v>
      </c>
      <c r="L146" s="22">
        <v>5.677218558</v>
      </c>
      <c r="M146" s="22">
        <v>9.200674434</v>
      </c>
      <c r="N146" s="4">
        <v>65.06715583</v>
      </c>
      <c r="O146" s="4">
        <v>15.51772278</v>
      </c>
      <c r="P146" s="4">
        <v>7.492899307</v>
      </c>
      <c r="Q146" s="4">
        <v>11.92222209</v>
      </c>
      <c r="R146" s="4">
        <v>90.45807717</v>
      </c>
      <c r="S146" s="4">
        <v>8.85091472</v>
      </c>
      <c r="T146" s="4">
        <v>0.0</v>
      </c>
      <c r="U146" s="4">
        <v>0.6910081144</v>
      </c>
      <c r="V146" s="24">
        <f t="shared" si="7"/>
        <v>24</v>
      </c>
      <c r="W146" s="24">
        <f t="shared" si="8"/>
        <v>76</v>
      </c>
      <c r="X146" s="4" t="s">
        <v>51</v>
      </c>
      <c r="Y146" s="25">
        <f t="shared" si="9"/>
        <v>2</v>
      </c>
    </row>
    <row r="147">
      <c r="A147" s="18" t="s">
        <v>168</v>
      </c>
      <c r="B147" s="19">
        <v>16743.92969</v>
      </c>
      <c r="C147" s="18">
        <v>48.12200165</v>
      </c>
      <c r="D147" s="20">
        <f t="shared" si="1"/>
        <v>16743929.69</v>
      </c>
      <c r="E147" s="20">
        <f t="shared" si="2"/>
        <v>0.01674392969</v>
      </c>
      <c r="F147" s="20">
        <f t="shared" si="3"/>
        <v>8057514.122</v>
      </c>
      <c r="G147" s="21">
        <f t="shared" si="4"/>
        <v>51.87799835</v>
      </c>
      <c r="H147" s="21">
        <f t="shared" si="5"/>
        <v>17</v>
      </c>
      <c r="I147" s="22">
        <v>84.90523779</v>
      </c>
      <c r="J147" s="23">
        <f t="shared" si="10"/>
        <v>84.90524</v>
      </c>
      <c r="K147" s="22">
        <v>2.387217509</v>
      </c>
      <c r="L147" s="22">
        <v>12.60781566</v>
      </c>
      <c r="M147" s="22">
        <v>0.09972904042</v>
      </c>
      <c r="N147" s="4">
        <v>75.2429282</v>
      </c>
      <c r="O147" s="4">
        <v>4.052382433</v>
      </c>
      <c r="P147" s="4">
        <v>20.51245174</v>
      </c>
      <c r="Q147" s="4">
        <v>0.1922376314</v>
      </c>
      <c r="R147" s="4">
        <v>95.32170094</v>
      </c>
      <c r="S147" s="4">
        <v>0.5920836567</v>
      </c>
      <c r="T147" s="4">
        <v>4.086215402</v>
      </c>
      <c r="U147" s="4">
        <v>0.0</v>
      </c>
      <c r="V147" s="24">
        <f t="shared" si="7"/>
        <v>48</v>
      </c>
      <c r="W147" s="24">
        <f t="shared" si="8"/>
        <v>52</v>
      </c>
      <c r="X147" s="4" t="s">
        <v>51</v>
      </c>
      <c r="Y147" s="25">
        <f t="shared" si="9"/>
        <v>2</v>
      </c>
    </row>
    <row r="148">
      <c r="A148" s="26" t="s">
        <v>169</v>
      </c>
      <c r="B148" s="27">
        <v>17134.87305</v>
      </c>
      <c r="C148" s="26">
        <v>92.23600006</v>
      </c>
      <c r="D148" s="28">
        <f t="shared" si="1"/>
        <v>17134873.05</v>
      </c>
      <c r="E148" s="28">
        <f t="shared" si="2"/>
        <v>0.01713487305</v>
      </c>
      <c r="F148" s="28">
        <f t="shared" si="3"/>
        <v>15804521.52</v>
      </c>
      <c r="G148" s="21">
        <f t="shared" si="4"/>
        <v>7.76399994</v>
      </c>
      <c r="H148" s="21">
        <f t="shared" si="5"/>
        <v>18</v>
      </c>
      <c r="I148" s="22">
        <v>99.99999929</v>
      </c>
      <c r="J148" s="23">
        <f t="shared" si="10"/>
        <v>100</v>
      </c>
      <c r="K148" s="22">
        <v>0.0</v>
      </c>
      <c r="L148" s="22">
        <v>7.12408621E-7</v>
      </c>
      <c r="M148" s="22">
        <v>0.0</v>
      </c>
      <c r="N148" s="4">
        <v>100.0</v>
      </c>
      <c r="O148" s="4">
        <v>0.0</v>
      </c>
      <c r="P148" s="4">
        <v>0.0</v>
      </c>
      <c r="Q148" s="4">
        <v>0.0</v>
      </c>
      <c r="R148" s="4">
        <v>100.0</v>
      </c>
      <c r="S148" s="4">
        <v>0.0</v>
      </c>
      <c r="T148" s="4">
        <v>0.0</v>
      </c>
      <c r="U148" s="4">
        <v>0.0</v>
      </c>
      <c r="V148" s="24">
        <f t="shared" si="7"/>
        <v>92</v>
      </c>
      <c r="W148" s="24">
        <f t="shared" si="8"/>
        <v>8</v>
      </c>
      <c r="X148" s="4" t="s">
        <v>28</v>
      </c>
      <c r="Y148" s="25">
        <f t="shared" si="9"/>
        <v>4</v>
      </c>
    </row>
    <row r="149">
      <c r="A149" s="18" t="s">
        <v>170</v>
      </c>
      <c r="B149" s="19">
        <v>17500.65625</v>
      </c>
      <c r="C149" s="18">
        <v>55.47500229</v>
      </c>
      <c r="D149" s="20">
        <f t="shared" si="1"/>
        <v>17500656.25</v>
      </c>
      <c r="E149" s="20">
        <f t="shared" si="2"/>
        <v>0.01750065625</v>
      </c>
      <c r="F149" s="20">
        <f t="shared" si="3"/>
        <v>9708489.455</v>
      </c>
      <c r="G149" s="21">
        <f t="shared" si="4"/>
        <v>44.52499771</v>
      </c>
      <c r="H149" s="21">
        <f t="shared" si="5"/>
        <v>18</v>
      </c>
      <c r="I149" s="22">
        <v>93.92585718</v>
      </c>
      <c r="J149" s="23">
        <f t="shared" si="10"/>
        <v>93.92586</v>
      </c>
      <c r="K149" s="22">
        <v>5.873730768</v>
      </c>
      <c r="L149" s="22">
        <v>0.2004120542</v>
      </c>
      <c r="M149" s="22">
        <v>0.0</v>
      </c>
      <c r="N149" s="4">
        <v>92.082745</v>
      </c>
      <c r="O149" s="4">
        <v>7.917255</v>
      </c>
      <c r="P149" s="4">
        <v>0.0</v>
      </c>
      <c r="Q149" s="4">
        <v>0.0</v>
      </c>
      <c r="R149" s="4">
        <v>95.40516436</v>
      </c>
      <c r="S149" s="4">
        <v>4.233570117</v>
      </c>
      <c r="T149" s="4">
        <v>0.361265525</v>
      </c>
      <c r="U149" s="4">
        <v>0.0</v>
      </c>
      <c r="V149" s="24">
        <f t="shared" si="7"/>
        <v>55</v>
      </c>
      <c r="W149" s="24">
        <f t="shared" si="8"/>
        <v>45</v>
      </c>
      <c r="X149" s="4" t="s">
        <v>89</v>
      </c>
      <c r="Y149" s="25">
        <f t="shared" si="9"/>
        <v>1</v>
      </c>
    </row>
    <row r="150">
      <c r="A150" s="26" t="s">
        <v>171</v>
      </c>
      <c r="B150" s="27">
        <v>17643.06055</v>
      </c>
      <c r="C150" s="26">
        <v>64.16600037</v>
      </c>
      <c r="D150" s="28">
        <f t="shared" si="1"/>
        <v>17643060.55</v>
      </c>
      <c r="E150" s="28">
        <f t="shared" si="2"/>
        <v>0.01764306055</v>
      </c>
      <c r="F150" s="28">
        <f t="shared" si="3"/>
        <v>11320846.3</v>
      </c>
      <c r="G150" s="21">
        <f t="shared" si="4"/>
        <v>35.83399963</v>
      </c>
      <c r="H150" s="21">
        <f t="shared" si="5"/>
        <v>18</v>
      </c>
      <c r="I150" s="22">
        <v>95.35976356</v>
      </c>
      <c r="J150" s="23">
        <f t="shared" si="10"/>
        <v>95.35976</v>
      </c>
      <c r="K150" s="22">
        <v>0.003451463449</v>
      </c>
      <c r="L150" s="22">
        <v>2.604485389</v>
      </c>
      <c r="M150" s="22">
        <v>2.032299589</v>
      </c>
      <c r="N150" s="4">
        <v>87.05074495</v>
      </c>
      <c r="O150" s="4">
        <v>0.009631811022</v>
      </c>
      <c r="P150" s="4">
        <v>7.26819549</v>
      </c>
      <c r="Q150" s="4">
        <v>5.671427747</v>
      </c>
      <c r="R150" s="4">
        <v>100.0</v>
      </c>
      <c r="S150" s="4">
        <v>0.0</v>
      </c>
      <c r="T150" s="4">
        <v>0.0</v>
      </c>
      <c r="U150" s="4">
        <v>0.0</v>
      </c>
      <c r="V150" s="24">
        <f t="shared" si="7"/>
        <v>64</v>
      </c>
      <c r="W150" s="24">
        <f t="shared" si="8"/>
        <v>36</v>
      </c>
      <c r="X150" s="4" t="s">
        <v>31</v>
      </c>
      <c r="Y150" s="25">
        <f t="shared" si="9"/>
        <v>3</v>
      </c>
    </row>
    <row r="151">
      <c r="A151" s="18" t="s">
        <v>172</v>
      </c>
      <c r="B151" s="19">
        <v>17915.56641</v>
      </c>
      <c r="C151" s="18">
        <v>51.83599854</v>
      </c>
      <c r="D151" s="20">
        <f t="shared" si="1"/>
        <v>17915566.41</v>
      </c>
      <c r="E151" s="20">
        <f t="shared" si="2"/>
        <v>0.01791556641</v>
      </c>
      <c r="F151" s="20">
        <f t="shared" si="3"/>
        <v>9286712.743</v>
      </c>
      <c r="G151" s="21">
        <f t="shared" si="4"/>
        <v>48.16400146</v>
      </c>
      <c r="H151" s="21">
        <f t="shared" si="5"/>
        <v>18</v>
      </c>
      <c r="I151" s="22">
        <v>94.00642827</v>
      </c>
      <c r="J151" s="23">
        <f t="shared" si="10"/>
        <v>94.00643</v>
      </c>
      <c r="K151" s="22">
        <v>1.034150511</v>
      </c>
      <c r="L151" s="22">
        <v>3.215911815</v>
      </c>
      <c r="M151" s="22">
        <v>1.743509404</v>
      </c>
      <c r="N151" s="4">
        <v>90.1193298</v>
      </c>
      <c r="O151" s="4">
        <v>1.849169999</v>
      </c>
      <c r="P151" s="4">
        <v>4.583438691</v>
      </c>
      <c r="Q151" s="4">
        <v>3.448061508</v>
      </c>
      <c r="R151" s="4">
        <v>97.61816944</v>
      </c>
      <c r="S151" s="4">
        <v>0.2768660057</v>
      </c>
      <c r="T151" s="4">
        <v>1.94525887</v>
      </c>
      <c r="U151" s="4">
        <v>0.1597056849</v>
      </c>
      <c r="V151" s="24">
        <f t="shared" si="7"/>
        <v>52</v>
      </c>
      <c r="W151" s="24">
        <f t="shared" si="8"/>
        <v>48</v>
      </c>
      <c r="X151" s="4" t="s">
        <v>31</v>
      </c>
      <c r="Y151" s="25">
        <f t="shared" si="9"/>
        <v>3</v>
      </c>
    </row>
    <row r="152">
      <c r="A152" s="26" t="s">
        <v>173</v>
      </c>
      <c r="B152" s="27">
        <v>18383.95508</v>
      </c>
      <c r="C152" s="26">
        <v>44.6289978</v>
      </c>
      <c r="D152" s="28">
        <f t="shared" si="1"/>
        <v>18383955.08</v>
      </c>
      <c r="E152" s="28">
        <f t="shared" si="2"/>
        <v>0.01838395508</v>
      </c>
      <c r="F152" s="28">
        <f t="shared" si="3"/>
        <v>8204574.908</v>
      </c>
      <c r="G152" s="21">
        <f t="shared" si="4"/>
        <v>55.3710022</v>
      </c>
      <c r="H152" s="21">
        <f t="shared" si="5"/>
        <v>19</v>
      </c>
      <c r="I152" s="22">
        <v>65.41238357</v>
      </c>
      <c r="J152" s="23">
        <f t="shared" si="10"/>
        <v>65.41238</v>
      </c>
      <c r="K152" s="22">
        <v>6.15393902</v>
      </c>
      <c r="L152" s="22">
        <v>21.57684071</v>
      </c>
      <c r="M152" s="22">
        <v>6.856836706</v>
      </c>
      <c r="N152" s="4">
        <v>48.22728833</v>
      </c>
      <c r="O152" s="4">
        <v>8.331703613</v>
      </c>
      <c r="P152" s="4">
        <v>31.60865444</v>
      </c>
      <c r="Q152" s="4">
        <v>11.83235362</v>
      </c>
      <c r="R152" s="4">
        <v>86.73385466</v>
      </c>
      <c r="S152" s="4">
        <v>3.451996194</v>
      </c>
      <c r="T152" s="4">
        <v>9.130414105</v>
      </c>
      <c r="U152" s="4">
        <v>0.6837350463</v>
      </c>
      <c r="V152" s="24">
        <f t="shared" si="7"/>
        <v>45</v>
      </c>
      <c r="W152" s="24">
        <f t="shared" si="8"/>
        <v>55</v>
      </c>
      <c r="X152" s="4" t="s">
        <v>89</v>
      </c>
      <c r="Y152" s="25">
        <f t="shared" si="9"/>
        <v>1</v>
      </c>
    </row>
    <row r="153">
      <c r="A153" s="18" t="s">
        <v>174</v>
      </c>
      <c r="B153" s="19">
        <v>18776.70703</v>
      </c>
      <c r="C153" s="18">
        <v>57.67100143</v>
      </c>
      <c r="D153" s="20">
        <f t="shared" si="1"/>
        <v>18776707.03</v>
      </c>
      <c r="E153" s="20">
        <f t="shared" si="2"/>
        <v>0.01877670703</v>
      </c>
      <c r="F153" s="20">
        <f t="shared" si="3"/>
        <v>10828714.98</v>
      </c>
      <c r="G153" s="21">
        <f t="shared" si="4"/>
        <v>42.32899857</v>
      </c>
      <c r="H153" s="21">
        <f t="shared" si="5"/>
        <v>19</v>
      </c>
      <c r="I153" s="22">
        <v>95.43497032</v>
      </c>
      <c r="J153" s="23">
        <f t="shared" si="10"/>
        <v>95.43497</v>
      </c>
      <c r="K153" s="22">
        <v>1.941425039</v>
      </c>
      <c r="L153" s="22">
        <v>2.545956934</v>
      </c>
      <c r="M153" s="22">
        <v>0.07764770471</v>
      </c>
      <c r="N153" s="4">
        <v>91.93925234</v>
      </c>
      <c r="O153" s="4">
        <v>1.862616064</v>
      </c>
      <c r="P153" s="4">
        <v>6.014693049</v>
      </c>
      <c r="Q153" s="4">
        <v>0.1834385438</v>
      </c>
      <c r="R153" s="4">
        <v>98.00073133</v>
      </c>
      <c r="S153" s="4">
        <v>1.999268673</v>
      </c>
      <c r="T153" s="4">
        <v>0.0</v>
      </c>
      <c r="U153" s="4">
        <v>0.0</v>
      </c>
      <c r="V153" s="24">
        <f t="shared" si="7"/>
        <v>58</v>
      </c>
      <c r="W153" s="24">
        <f t="shared" si="8"/>
        <v>42</v>
      </c>
      <c r="X153" s="4" t="s">
        <v>31</v>
      </c>
      <c r="Y153" s="25">
        <f t="shared" si="9"/>
        <v>3</v>
      </c>
    </row>
    <row r="154">
      <c r="A154" s="26" t="s">
        <v>175</v>
      </c>
      <c r="B154" s="27">
        <v>19116.20898</v>
      </c>
      <c r="C154" s="26">
        <v>87.72699738</v>
      </c>
      <c r="D154" s="28">
        <f t="shared" si="1"/>
        <v>19116208.98</v>
      </c>
      <c r="E154" s="28">
        <f t="shared" si="2"/>
        <v>0.01911620898</v>
      </c>
      <c r="F154" s="28">
        <f t="shared" si="3"/>
        <v>16770076.15</v>
      </c>
      <c r="G154" s="21">
        <f t="shared" si="4"/>
        <v>12.27300262</v>
      </c>
      <c r="H154" s="21">
        <f t="shared" si="5"/>
        <v>20</v>
      </c>
      <c r="I154" s="22">
        <v>99.99999872</v>
      </c>
      <c r="J154" s="23">
        <f t="shared" si="10"/>
        <v>100</v>
      </c>
      <c r="K154" s="22">
        <v>0.0</v>
      </c>
      <c r="L154" s="22">
        <v>1.277139333E-6</v>
      </c>
      <c r="M154" s="22">
        <v>0.0</v>
      </c>
      <c r="N154" s="4">
        <v>100.0</v>
      </c>
      <c r="O154" s="4">
        <v>0.0</v>
      </c>
      <c r="P154" s="4">
        <v>0.0</v>
      </c>
      <c r="Q154" s="4">
        <v>0.0</v>
      </c>
      <c r="R154" s="4">
        <v>100.0</v>
      </c>
      <c r="S154" s="4">
        <v>0.0</v>
      </c>
      <c r="T154" s="4">
        <v>0.0</v>
      </c>
      <c r="U154" s="4">
        <v>0.0</v>
      </c>
      <c r="V154" s="24">
        <f t="shared" si="7"/>
        <v>88</v>
      </c>
      <c r="W154" s="24">
        <f t="shared" si="8"/>
        <v>12</v>
      </c>
      <c r="X154" s="4" t="s">
        <v>28</v>
      </c>
      <c r="Y154" s="25">
        <f t="shared" si="9"/>
        <v>4</v>
      </c>
    </row>
    <row r="155">
      <c r="A155" s="18" t="s">
        <v>176</v>
      </c>
      <c r="B155" s="19">
        <v>19129.95508</v>
      </c>
      <c r="C155" s="18">
        <v>17.42700005</v>
      </c>
      <c r="D155" s="20">
        <f t="shared" si="1"/>
        <v>19129955.08</v>
      </c>
      <c r="E155" s="20">
        <f t="shared" si="2"/>
        <v>0.01912995508</v>
      </c>
      <c r="F155" s="20">
        <f t="shared" si="3"/>
        <v>3333777.281</v>
      </c>
      <c r="G155" s="21">
        <f t="shared" si="4"/>
        <v>82.57299995</v>
      </c>
      <c r="H155" s="21">
        <f t="shared" si="5"/>
        <v>20</v>
      </c>
      <c r="I155" s="22">
        <v>70.04772851</v>
      </c>
      <c r="J155" s="23">
        <f t="shared" si="10"/>
        <v>70.04773</v>
      </c>
      <c r="K155" s="22">
        <v>21.95081497</v>
      </c>
      <c r="L155" s="22">
        <v>5.776304407</v>
      </c>
      <c r="M155" s="22">
        <v>2.22515211</v>
      </c>
      <c r="N155" s="4">
        <v>66.58504376</v>
      </c>
      <c r="O155" s="4">
        <v>24.41415803</v>
      </c>
      <c r="P155" s="4">
        <v>6.383874146</v>
      </c>
      <c r="Q155" s="4">
        <v>2.616924066</v>
      </c>
      <c r="R155" s="4">
        <v>86.45469821</v>
      </c>
      <c r="S155" s="4">
        <v>10.27894825</v>
      </c>
      <c r="T155" s="4">
        <v>2.897503996</v>
      </c>
      <c r="U155" s="4">
        <v>0.3688495446</v>
      </c>
      <c r="V155" s="24">
        <f t="shared" si="7"/>
        <v>17</v>
      </c>
      <c r="W155" s="24">
        <f t="shared" si="8"/>
        <v>83</v>
      </c>
      <c r="X155" s="4" t="s">
        <v>89</v>
      </c>
      <c r="Y155" s="25">
        <f t="shared" si="9"/>
        <v>1</v>
      </c>
    </row>
    <row r="156">
      <c r="A156" s="26" t="s">
        <v>177</v>
      </c>
      <c r="B156" s="27">
        <v>19237.68164</v>
      </c>
      <c r="C156" s="26">
        <v>54.19400024</v>
      </c>
      <c r="D156" s="28">
        <f t="shared" si="1"/>
        <v>19237681.64</v>
      </c>
      <c r="E156" s="28">
        <f t="shared" si="2"/>
        <v>0.01923768164</v>
      </c>
      <c r="F156" s="28">
        <f t="shared" si="3"/>
        <v>10425669.23</v>
      </c>
      <c r="G156" s="21">
        <f t="shared" si="4"/>
        <v>45.80599976</v>
      </c>
      <c r="H156" s="21">
        <f t="shared" si="5"/>
        <v>20</v>
      </c>
      <c r="I156" s="22">
        <v>100.0</v>
      </c>
      <c r="J156" s="23">
        <f t="shared" si="10"/>
        <v>100</v>
      </c>
      <c r="K156" s="22">
        <v>0.0</v>
      </c>
      <c r="L156" s="22">
        <v>0.0</v>
      </c>
      <c r="M156" s="22">
        <v>0.0</v>
      </c>
      <c r="N156" s="4">
        <v>100.0</v>
      </c>
      <c r="O156" s="4">
        <v>0.0</v>
      </c>
      <c r="P156" s="4">
        <v>0.0</v>
      </c>
      <c r="Q156" s="4">
        <v>0.0</v>
      </c>
      <c r="R156" s="4">
        <v>100.0</v>
      </c>
      <c r="S156" s="4">
        <v>0.0</v>
      </c>
      <c r="T156" s="4">
        <v>0.0</v>
      </c>
      <c r="U156" s="4">
        <v>0.0</v>
      </c>
      <c r="V156" s="24">
        <f t="shared" si="7"/>
        <v>54</v>
      </c>
      <c r="W156" s="24">
        <f t="shared" si="8"/>
        <v>46</v>
      </c>
      <c r="X156" s="4" t="s">
        <v>28</v>
      </c>
      <c r="Y156" s="25">
        <f t="shared" si="9"/>
        <v>4</v>
      </c>
    </row>
    <row r="157">
      <c r="A157" s="18" t="s">
        <v>178</v>
      </c>
      <c r="B157" s="19">
        <v>20250.83398</v>
      </c>
      <c r="C157" s="18">
        <v>43.90900421</v>
      </c>
      <c r="D157" s="20">
        <f t="shared" si="1"/>
        <v>20250833.98</v>
      </c>
      <c r="E157" s="20">
        <f t="shared" si="2"/>
        <v>0.02025083398</v>
      </c>
      <c r="F157" s="20">
        <f t="shared" si="3"/>
        <v>8891939.545</v>
      </c>
      <c r="G157" s="21">
        <f t="shared" si="4"/>
        <v>56.09099579</v>
      </c>
      <c r="H157" s="21">
        <f t="shared" si="5"/>
        <v>21</v>
      </c>
      <c r="I157" s="22">
        <v>82.54729103</v>
      </c>
      <c r="J157" s="23">
        <f t="shared" si="10"/>
        <v>82.54729</v>
      </c>
      <c r="K157" s="22">
        <v>3.854734527</v>
      </c>
      <c r="L157" s="22">
        <v>12.24697135</v>
      </c>
      <c r="M157" s="22">
        <v>1.35100309</v>
      </c>
      <c r="N157" s="4">
        <v>72.08089521</v>
      </c>
      <c r="O157" s="4">
        <v>3.78241223</v>
      </c>
      <c r="P157" s="4">
        <v>21.72810084</v>
      </c>
      <c r="Q157" s="4">
        <v>2.408591717</v>
      </c>
      <c r="R157" s="4">
        <v>95.91745475</v>
      </c>
      <c r="S157" s="4">
        <v>3.947121723</v>
      </c>
      <c r="T157" s="4">
        <v>0.1354235314</v>
      </c>
      <c r="U157" s="4">
        <v>0.0</v>
      </c>
      <c r="V157" s="24">
        <f t="shared" si="7"/>
        <v>44</v>
      </c>
      <c r="W157" s="24">
        <f t="shared" si="8"/>
        <v>56</v>
      </c>
      <c r="X157" s="4" t="s">
        <v>89</v>
      </c>
      <c r="Y157" s="25">
        <f t="shared" si="9"/>
        <v>1</v>
      </c>
    </row>
    <row r="158">
      <c r="A158" s="26" t="s">
        <v>179</v>
      </c>
      <c r="B158" s="27">
        <v>20903.27734</v>
      </c>
      <c r="C158" s="26">
        <v>30.60700035</v>
      </c>
      <c r="D158" s="28">
        <f t="shared" si="1"/>
        <v>20903277.34</v>
      </c>
      <c r="E158" s="28">
        <f t="shared" si="2"/>
        <v>0.02090327734</v>
      </c>
      <c r="F158" s="28">
        <f t="shared" si="3"/>
        <v>6397866.169</v>
      </c>
      <c r="G158" s="21">
        <f t="shared" si="4"/>
        <v>69.39299965</v>
      </c>
      <c r="H158" s="21">
        <f t="shared" si="5"/>
        <v>21</v>
      </c>
      <c r="I158" s="22">
        <v>47.21485446</v>
      </c>
      <c r="J158" s="23">
        <f t="shared" si="10"/>
        <v>47.21485</v>
      </c>
      <c r="K158" s="22">
        <v>31.2730034</v>
      </c>
      <c r="L158" s="22">
        <v>21.15863263</v>
      </c>
      <c r="M158" s="22">
        <v>0.3535095024</v>
      </c>
      <c r="N158" s="4">
        <v>32.7182589</v>
      </c>
      <c r="O158" s="4">
        <v>38.62690254</v>
      </c>
      <c r="P158" s="4">
        <v>28.3404457</v>
      </c>
      <c r="Q158" s="4">
        <v>0.3143928626</v>
      </c>
      <c r="R158" s="4">
        <v>80.08191854</v>
      </c>
      <c r="S158" s="4">
        <v>14.60004919</v>
      </c>
      <c r="T158" s="4">
        <v>4.875836487</v>
      </c>
      <c r="U158" s="4">
        <v>0.4421957805</v>
      </c>
      <c r="V158" s="24">
        <f t="shared" si="7"/>
        <v>31</v>
      </c>
      <c r="W158" s="24">
        <f t="shared" si="8"/>
        <v>69</v>
      </c>
      <c r="X158" s="4" t="s">
        <v>89</v>
      </c>
      <c r="Y158" s="25">
        <f t="shared" si="9"/>
        <v>1</v>
      </c>
    </row>
    <row r="159">
      <c r="A159" s="18" t="s">
        <v>180</v>
      </c>
      <c r="B159" s="19">
        <v>21413.25</v>
      </c>
      <c r="C159" s="18">
        <v>18.71299934</v>
      </c>
      <c r="D159" s="20">
        <f t="shared" si="1"/>
        <v>21413250</v>
      </c>
      <c r="E159" s="20">
        <f t="shared" si="2"/>
        <v>0.02141325</v>
      </c>
      <c r="F159" s="20">
        <f t="shared" si="3"/>
        <v>4007061.331</v>
      </c>
      <c r="G159" s="21">
        <f t="shared" si="4"/>
        <v>81.28700066</v>
      </c>
      <c r="H159" s="21">
        <f t="shared" si="5"/>
        <v>22</v>
      </c>
      <c r="I159" s="22">
        <v>92.22757937</v>
      </c>
      <c r="J159" s="23">
        <f t="shared" si="10"/>
        <v>92.22758</v>
      </c>
      <c r="K159" s="22">
        <v>0.5954581495</v>
      </c>
      <c r="L159" s="22">
        <v>5.348927064</v>
      </c>
      <c r="M159" s="22">
        <v>1.82803542</v>
      </c>
      <c r="N159" s="4">
        <v>90.5374357</v>
      </c>
      <c r="O159" s="4">
        <v>0.7032099038</v>
      </c>
      <c r="P159" s="4">
        <v>6.510488612</v>
      </c>
      <c r="Q159" s="4">
        <v>2.248865782</v>
      </c>
      <c r="R159" s="4">
        <v>99.56938019</v>
      </c>
      <c r="S159" s="4">
        <v>0.1273977901</v>
      </c>
      <c r="T159" s="4">
        <v>0.3032220202</v>
      </c>
      <c r="U159" s="4">
        <v>0.0</v>
      </c>
      <c r="V159" s="24">
        <f t="shared" si="7"/>
        <v>19</v>
      </c>
      <c r="W159" s="24">
        <f t="shared" si="8"/>
        <v>81</v>
      </c>
      <c r="X159" s="4" t="s">
        <v>51</v>
      </c>
      <c r="Y159" s="25">
        <f t="shared" si="9"/>
        <v>2</v>
      </c>
    </row>
    <row r="160">
      <c r="A160" s="26" t="s">
        <v>181</v>
      </c>
      <c r="B160" s="27">
        <v>24206.63672</v>
      </c>
      <c r="C160" s="26">
        <v>16.62599945</v>
      </c>
      <c r="D160" s="28">
        <f t="shared" si="1"/>
        <v>24206636.72</v>
      </c>
      <c r="E160" s="28">
        <f t="shared" si="2"/>
        <v>0.02420663672</v>
      </c>
      <c r="F160" s="28">
        <f t="shared" si="3"/>
        <v>4024595.288</v>
      </c>
      <c r="G160" s="21">
        <f t="shared" si="4"/>
        <v>83.37400055</v>
      </c>
      <c r="H160" s="21">
        <f t="shared" si="5"/>
        <v>25</v>
      </c>
      <c r="I160" s="22">
        <v>46.91179747</v>
      </c>
      <c r="J160" s="23">
        <f t="shared" si="10"/>
        <v>46.9118</v>
      </c>
      <c r="K160" s="22">
        <v>21.6538987</v>
      </c>
      <c r="L160" s="22">
        <v>27.02751244</v>
      </c>
      <c r="M160" s="22">
        <v>4.406791392</v>
      </c>
      <c r="N160" s="4">
        <v>39.15415932</v>
      </c>
      <c r="O160" s="4">
        <v>23.98774039</v>
      </c>
      <c r="P160" s="4">
        <v>31.99150648</v>
      </c>
      <c r="Q160" s="4">
        <v>4.866593813</v>
      </c>
      <c r="R160" s="4">
        <v>85.81383976</v>
      </c>
      <c r="S160" s="4">
        <v>9.950440829</v>
      </c>
      <c r="T160" s="4">
        <v>2.13468778</v>
      </c>
      <c r="U160" s="4">
        <v>2.101031634</v>
      </c>
      <c r="V160" s="24">
        <f t="shared" si="7"/>
        <v>17</v>
      </c>
      <c r="W160" s="24">
        <f t="shared" si="8"/>
        <v>83</v>
      </c>
      <c r="X160" s="4" t="s">
        <v>89</v>
      </c>
      <c r="Y160" s="25">
        <f t="shared" si="9"/>
        <v>1</v>
      </c>
    </row>
    <row r="161">
      <c r="A161" s="18" t="s">
        <v>182</v>
      </c>
      <c r="B161" s="19">
        <v>25499.88086</v>
      </c>
      <c r="C161" s="18">
        <v>86.24099731</v>
      </c>
      <c r="D161" s="20">
        <f t="shared" si="1"/>
        <v>25499880.86</v>
      </c>
      <c r="E161" s="20">
        <f t="shared" si="2"/>
        <v>0.02549988086</v>
      </c>
      <c r="F161" s="20">
        <f t="shared" si="3"/>
        <v>21991351.57</v>
      </c>
      <c r="G161" s="21">
        <f t="shared" si="4"/>
        <v>13.75900269</v>
      </c>
      <c r="H161" s="21">
        <f t="shared" si="5"/>
        <v>26</v>
      </c>
      <c r="I161" s="22">
        <v>99.96981182</v>
      </c>
      <c r="J161" s="23">
        <f t="shared" si="10"/>
        <v>99.96981</v>
      </c>
      <c r="K161" s="22">
        <v>0.0</v>
      </c>
      <c r="L161" s="22">
        <v>0.03018817873</v>
      </c>
      <c r="M161" s="22">
        <v>0.0</v>
      </c>
      <c r="N161" s="4">
        <v>100.0</v>
      </c>
      <c r="O161" s="4">
        <v>0.0</v>
      </c>
      <c r="P161" s="4">
        <v>0.0</v>
      </c>
      <c r="Q161" s="4">
        <v>0.0</v>
      </c>
      <c r="R161" s="4">
        <v>99.965</v>
      </c>
      <c r="S161" s="4">
        <v>0.0</v>
      </c>
      <c r="T161" s="4">
        <v>0.035</v>
      </c>
      <c r="U161" s="4">
        <v>0.0</v>
      </c>
      <c r="V161" s="24">
        <f t="shared" si="7"/>
        <v>86</v>
      </c>
      <c r="W161" s="24">
        <f t="shared" si="8"/>
        <v>14</v>
      </c>
      <c r="X161" s="4" t="s">
        <v>28</v>
      </c>
      <c r="Y161" s="25">
        <f t="shared" si="9"/>
        <v>4</v>
      </c>
    </row>
    <row r="162">
      <c r="A162" s="26" t="s">
        <v>183</v>
      </c>
      <c r="B162" s="27">
        <v>25778.81445</v>
      </c>
      <c r="C162" s="26">
        <v>62.38100052</v>
      </c>
      <c r="D162" s="28">
        <f t="shared" si="1"/>
        <v>25778814.45</v>
      </c>
      <c r="E162" s="28">
        <f t="shared" si="2"/>
        <v>0.02577881445</v>
      </c>
      <c r="F162" s="28">
        <f t="shared" si="3"/>
        <v>16081082.38</v>
      </c>
      <c r="G162" s="21">
        <f t="shared" si="4"/>
        <v>37.61899948</v>
      </c>
      <c r="H162" s="21">
        <f t="shared" si="5"/>
        <v>26</v>
      </c>
      <c r="I162" s="22">
        <v>93.84384303</v>
      </c>
      <c r="J162" s="23">
        <f t="shared" si="10"/>
        <v>93.84384</v>
      </c>
      <c r="K162" s="22">
        <v>0.6831311872</v>
      </c>
      <c r="L162" s="22">
        <v>5.20969278</v>
      </c>
      <c r="M162" s="22">
        <v>0.2633330058</v>
      </c>
      <c r="N162" s="4">
        <v>88.75362488</v>
      </c>
      <c r="O162" s="4">
        <v>0.3564402606</v>
      </c>
      <c r="P162" s="4">
        <v>10.18993486</v>
      </c>
      <c r="Q162" s="4">
        <v>0.7</v>
      </c>
      <c r="R162" s="4">
        <v>96.91351044</v>
      </c>
      <c r="S162" s="4">
        <v>0.8801428799</v>
      </c>
      <c r="T162" s="4">
        <v>2.206346677</v>
      </c>
      <c r="U162" s="4">
        <v>0.0</v>
      </c>
      <c r="V162" s="24">
        <f t="shared" si="7"/>
        <v>62</v>
      </c>
      <c r="W162" s="24">
        <f t="shared" si="8"/>
        <v>38</v>
      </c>
      <c r="X162" s="4" t="s">
        <v>89</v>
      </c>
      <c r="Y162" s="25">
        <f t="shared" si="9"/>
        <v>1</v>
      </c>
    </row>
    <row r="163">
      <c r="A163" s="18" t="s">
        <v>184</v>
      </c>
      <c r="B163" s="19">
        <v>26378.27539</v>
      </c>
      <c r="C163" s="18">
        <v>51.70599747</v>
      </c>
      <c r="D163" s="20">
        <f t="shared" si="1"/>
        <v>26378275.39</v>
      </c>
      <c r="E163" s="20">
        <f t="shared" si="2"/>
        <v>0.02637827539</v>
      </c>
      <c r="F163" s="20">
        <f t="shared" si="3"/>
        <v>13639150.41</v>
      </c>
      <c r="G163" s="21">
        <f t="shared" si="4"/>
        <v>48.29400253</v>
      </c>
      <c r="H163" s="21">
        <f t="shared" si="5"/>
        <v>27</v>
      </c>
      <c r="I163" s="22">
        <v>70.90907039</v>
      </c>
      <c r="J163" s="23">
        <f t="shared" si="10"/>
        <v>70.90907</v>
      </c>
      <c r="K163" s="22">
        <v>8.935421702</v>
      </c>
      <c r="L163" s="22">
        <v>14.19244161</v>
      </c>
      <c r="M163" s="22">
        <v>5.963066293</v>
      </c>
      <c r="N163" s="4">
        <v>55.72244686</v>
      </c>
      <c r="O163" s="4">
        <v>13.34316829</v>
      </c>
      <c r="P163" s="4">
        <v>23.17527956</v>
      </c>
      <c r="Q163" s="4">
        <v>7.759105289</v>
      </c>
      <c r="R163" s="4">
        <v>85.09355329</v>
      </c>
      <c r="S163" s="4">
        <v>4.818535156</v>
      </c>
      <c r="T163" s="4">
        <v>5.80236656</v>
      </c>
      <c r="U163" s="4">
        <v>4.285544994</v>
      </c>
      <c r="V163" s="24">
        <f t="shared" si="7"/>
        <v>52</v>
      </c>
      <c r="W163" s="24">
        <f t="shared" si="8"/>
        <v>48</v>
      </c>
      <c r="X163" s="4" t="s">
        <v>51</v>
      </c>
      <c r="Y163" s="25">
        <f t="shared" si="9"/>
        <v>2</v>
      </c>
    </row>
    <row r="164">
      <c r="A164" s="26" t="s">
        <v>185</v>
      </c>
      <c r="B164" s="27">
        <v>26545.86328</v>
      </c>
      <c r="C164" s="26">
        <v>57.56000519</v>
      </c>
      <c r="D164" s="28">
        <f t="shared" si="1"/>
        <v>26545863.28</v>
      </c>
      <c r="E164" s="28">
        <f t="shared" si="2"/>
        <v>0.02654586328</v>
      </c>
      <c r="F164" s="28">
        <f t="shared" si="3"/>
        <v>15279800.28</v>
      </c>
      <c r="G164" s="21">
        <f t="shared" si="4"/>
        <v>42.43999481</v>
      </c>
      <c r="H164" s="21">
        <f t="shared" si="5"/>
        <v>27</v>
      </c>
      <c r="I164" s="22">
        <v>65.72041818</v>
      </c>
      <c r="J164" s="23">
        <f t="shared" si="10"/>
        <v>65.72042</v>
      </c>
      <c r="K164" s="22">
        <v>12.87474863</v>
      </c>
      <c r="L164" s="22">
        <v>15.00100626</v>
      </c>
      <c r="M164" s="22">
        <v>6.403826927</v>
      </c>
      <c r="N164" s="4">
        <v>43.52758112</v>
      </c>
      <c r="O164" s="4">
        <v>12.67259943</v>
      </c>
      <c r="P164" s="4">
        <v>30.12380645</v>
      </c>
      <c r="Q164" s="4">
        <v>13.676013</v>
      </c>
      <c r="R164" s="4">
        <v>82.08358486</v>
      </c>
      <c r="S164" s="4">
        <v>13.02379677</v>
      </c>
      <c r="T164" s="4">
        <v>3.850701351</v>
      </c>
      <c r="U164" s="4">
        <v>1.041917019</v>
      </c>
      <c r="V164" s="24">
        <f t="shared" si="7"/>
        <v>58</v>
      </c>
      <c r="W164" s="24">
        <f t="shared" si="8"/>
        <v>42</v>
      </c>
      <c r="X164" s="4" t="s">
        <v>51</v>
      </c>
      <c r="Y164" s="25">
        <f t="shared" si="9"/>
        <v>2</v>
      </c>
    </row>
    <row r="165">
      <c r="A165" s="18" t="s">
        <v>186</v>
      </c>
      <c r="B165" s="19">
        <v>27691.01953</v>
      </c>
      <c r="C165" s="18">
        <v>38.5340004</v>
      </c>
      <c r="D165" s="20">
        <f t="shared" si="1"/>
        <v>27691019.53</v>
      </c>
      <c r="E165" s="20">
        <f t="shared" si="2"/>
        <v>0.02769101953</v>
      </c>
      <c r="F165" s="20">
        <f t="shared" si="3"/>
        <v>10670457.58</v>
      </c>
      <c r="G165" s="21">
        <f t="shared" si="4"/>
        <v>61.4659996</v>
      </c>
      <c r="H165" s="21">
        <f t="shared" si="5"/>
        <v>28</v>
      </c>
      <c r="I165" s="22">
        <v>53.38588491</v>
      </c>
      <c r="J165" s="23">
        <f t="shared" si="10"/>
        <v>53.38588</v>
      </c>
      <c r="K165" s="22">
        <v>2.71797298</v>
      </c>
      <c r="L165" s="22">
        <v>32.31145967</v>
      </c>
      <c r="M165" s="22">
        <v>11.58468244</v>
      </c>
      <c r="N165" s="4">
        <v>36.40642028</v>
      </c>
      <c r="O165" s="4">
        <v>1.601776163</v>
      </c>
      <c r="P165" s="4">
        <v>43.95389345</v>
      </c>
      <c r="Q165" s="4">
        <v>18.03791011</v>
      </c>
      <c r="R165" s="4">
        <v>80.47000694</v>
      </c>
      <c r="S165" s="4">
        <v>4.498430298</v>
      </c>
      <c r="T165" s="4">
        <v>13.74049434</v>
      </c>
      <c r="U165" s="4">
        <v>1.291068417</v>
      </c>
      <c r="V165" s="24">
        <f t="shared" si="7"/>
        <v>39</v>
      </c>
      <c r="W165" s="24">
        <f t="shared" si="8"/>
        <v>61</v>
      </c>
      <c r="X165" s="4" t="s">
        <v>89</v>
      </c>
      <c r="Y165" s="25">
        <f t="shared" si="9"/>
        <v>1</v>
      </c>
    </row>
    <row r="166">
      <c r="A166" s="26" t="s">
        <v>187</v>
      </c>
      <c r="B166" s="27">
        <v>28435.94336</v>
      </c>
      <c r="C166" s="26">
        <v>88.27899933</v>
      </c>
      <c r="D166" s="28">
        <f t="shared" si="1"/>
        <v>28435943.36</v>
      </c>
      <c r="E166" s="28">
        <f t="shared" si="2"/>
        <v>0.02843594336</v>
      </c>
      <c r="F166" s="28">
        <f t="shared" si="3"/>
        <v>25102966.25</v>
      </c>
      <c r="G166" s="21">
        <f t="shared" si="4"/>
        <v>11.72100067</v>
      </c>
      <c r="H166" s="21">
        <f t="shared" si="5"/>
        <v>29</v>
      </c>
      <c r="I166" s="22">
        <v>93.68580071</v>
      </c>
      <c r="J166" s="23">
        <f t="shared" si="10"/>
        <v>93.6858</v>
      </c>
      <c r="K166" s="22">
        <v>0.4707829181</v>
      </c>
      <c r="L166" s="22">
        <v>5.843416373</v>
      </c>
      <c r="M166" s="22" t="s">
        <v>20</v>
      </c>
      <c r="N166" s="4" t="s">
        <v>20</v>
      </c>
      <c r="O166" s="4" t="s">
        <v>20</v>
      </c>
      <c r="P166" s="4" t="s">
        <v>20</v>
      </c>
      <c r="Q166" s="4" t="s">
        <v>20</v>
      </c>
      <c r="R166" s="4" t="s">
        <v>20</v>
      </c>
      <c r="S166" s="4" t="s">
        <v>20</v>
      </c>
      <c r="T166" s="4" t="s">
        <v>20</v>
      </c>
      <c r="U166" s="4" t="s">
        <v>20</v>
      </c>
      <c r="V166" s="24">
        <f t="shared" si="7"/>
        <v>88</v>
      </c>
      <c r="W166" s="24">
        <f t="shared" si="8"/>
        <v>12</v>
      </c>
      <c r="X166" s="4" t="s">
        <v>20</v>
      </c>
      <c r="Y166" s="25">
        <f t="shared" si="9"/>
        <v>0</v>
      </c>
    </row>
    <row r="167">
      <c r="A167" s="18" t="s">
        <v>188</v>
      </c>
      <c r="B167" s="19">
        <v>29136.80859</v>
      </c>
      <c r="C167" s="18">
        <v>20.57600021</v>
      </c>
      <c r="D167" s="20">
        <f t="shared" si="1"/>
        <v>29136808.59</v>
      </c>
      <c r="E167" s="20">
        <f t="shared" si="2"/>
        <v>0.02913680859</v>
      </c>
      <c r="F167" s="20">
        <f t="shared" si="3"/>
        <v>5995189.797</v>
      </c>
      <c r="G167" s="21">
        <f t="shared" si="4"/>
        <v>79.42399979</v>
      </c>
      <c r="H167" s="21">
        <f t="shared" si="5"/>
        <v>30</v>
      </c>
      <c r="I167" s="22">
        <v>90.07454179</v>
      </c>
      <c r="J167" s="23">
        <f t="shared" si="10"/>
        <v>90.07454</v>
      </c>
      <c r="K167" s="22">
        <v>3.979825725</v>
      </c>
      <c r="L167" s="22">
        <v>4.699081176</v>
      </c>
      <c r="M167" s="22">
        <v>1.246551314</v>
      </c>
      <c r="N167" s="4">
        <v>90.20327165</v>
      </c>
      <c r="O167" s="4">
        <v>4.207348246</v>
      </c>
      <c r="P167" s="4">
        <v>4.269023951</v>
      </c>
      <c r="Q167" s="4">
        <v>1.320356149</v>
      </c>
      <c r="R167" s="4">
        <v>89.57763316</v>
      </c>
      <c r="S167" s="4">
        <v>3.101581411</v>
      </c>
      <c r="T167" s="4">
        <v>6.359123168</v>
      </c>
      <c r="U167" s="4">
        <v>0.9616622585</v>
      </c>
      <c r="V167" s="24">
        <f t="shared" si="7"/>
        <v>21</v>
      </c>
      <c r="W167" s="24">
        <f t="shared" si="8"/>
        <v>79</v>
      </c>
      <c r="X167" s="4" t="s">
        <v>51</v>
      </c>
      <c r="Y167" s="25">
        <f t="shared" si="9"/>
        <v>2</v>
      </c>
    </row>
    <row r="168">
      <c r="A168" s="26" t="s">
        <v>189</v>
      </c>
      <c r="B168" s="27">
        <v>29825.96875</v>
      </c>
      <c r="C168" s="26">
        <v>37.90799713</v>
      </c>
      <c r="D168" s="28">
        <f t="shared" si="1"/>
        <v>29825968.75</v>
      </c>
      <c r="E168" s="28">
        <f t="shared" si="2"/>
        <v>0.02982596875</v>
      </c>
      <c r="F168" s="28">
        <f t="shared" si="3"/>
        <v>11306427.38</v>
      </c>
      <c r="G168" s="21">
        <f t="shared" si="4"/>
        <v>62.09200287</v>
      </c>
      <c r="H168" s="21">
        <f t="shared" si="5"/>
        <v>30</v>
      </c>
      <c r="I168" s="22">
        <v>60.66356984</v>
      </c>
      <c r="J168" s="23">
        <f t="shared" si="10"/>
        <v>60.66357</v>
      </c>
      <c r="K168" s="22">
        <v>28.9627418</v>
      </c>
      <c r="L168" s="22">
        <v>7.77785276</v>
      </c>
      <c r="M168" s="22">
        <v>2.595835594</v>
      </c>
      <c r="N168" s="4">
        <v>50.68133437</v>
      </c>
      <c r="O168" s="4">
        <v>33.53021373</v>
      </c>
      <c r="P168" s="4">
        <v>11.60782393</v>
      </c>
      <c r="Q168" s="4">
        <v>4.180627978</v>
      </c>
      <c r="R168" s="4">
        <v>77.01412934</v>
      </c>
      <c r="S168" s="4">
        <v>21.48137937</v>
      </c>
      <c r="T168" s="4">
        <v>1.504491286</v>
      </c>
      <c r="U168" s="4">
        <v>0.0</v>
      </c>
      <c r="V168" s="24">
        <f t="shared" si="7"/>
        <v>38</v>
      </c>
      <c r="W168" s="24">
        <f t="shared" si="8"/>
        <v>62</v>
      </c>
      <c r="X168" s="4" t="s">
        <v>89</v>
      </c>
      <c r="Y168" s="25">
        <f t="shared" si="9"/>
        <v>1</v>
      </c>
    </row>
    <row r="169">
      <c r="A169" s="18" t="s">
        <v>190</v>
      </c>
      <c r="B169" s="19">
        <v>31072.94531</v>
      </c>
      <c r="C169" s="18">
        <v>57.34899902</v>
      </c>
      <c r="D169" s="20">
        <f t="shared" si="1"/>
        <v>31072945.31</v>
      </c>
      <c r="E169" s="20">
        <f t="shared" si="2"/>
        <v>0.03107294531</v>
      </c>
      <c r="F169" s="20">
        <f t="shared" si="3"/>
        <v>17820023.1</v>
      </c>
      <c r="G169" s="21">
        <f t="shared" si="4"/>
        <v>42.65100098</v>
      </c>
      <c r="H169" s="21">
        <f t="shared" si="5"/>
        <v>32</v>
      </c>
      <c r="I169" s="22">
        <v>85.79099665</v>
      </c>
      <c r="J169" s="23">
        <f t="shared" si="10"/>
        <v>85.791</v>
      </c>
      <c r="K169" s="22">
        <v>6.586062113</v>
      </c>
      <c r="L169" s="22">
        <v>2.812216176</v>
      </c>
      <c r="M169" s="22">
        <v>4.810725058</v>
      </c>
      <c r="N169" s="4">
        <v>71.89275005</v>
      </c>
      <c r="O169" s="4">
        <v>11.93454827</v>
      </c>
      <c r="P169" s="4">
        <v>4.999356483</v>
      </c>
      <c r="Q169" s="4">
        <v>11.17334519</v>
      </c>
      <c r="R169" s="4">
        <v>96.12725952</v>
      </c>
      <c r="S169" s="4">
        <v>2.608342455</v>
      </c>
      <c r="T169" s="4">
        <v>1.185613803</v>
      </c>
      <c r="U169" s="4">
        <v>0.07878421819</v>
      </c>
      <c r="V169" s="24">
        <f t="shared" si="7"/>
        <v>57</v>
      </c>
      <c r="W169" s="24">
        <f t="shared" si="8"/>
        <v>43</v>
      </c>
      <c r="X169" s="4" t="s">
        <v>51</v>
      </c>
      <c r="Y169" s="25">
        <f t="shared" si="9"/>
        <v>2</v>
      </c>
    </row>
    <row r="170">
      <c r="A170" s="26" t="s">
        <v>191</v>
      </c>
      <c r="B170" s="27">
        <v>31255.43555</v>
      </c>
      <c r="C170" s="26">
        <v>37.0739975</v>
      </c>
      <c r="D170" s="28">
        <f t="shared" si="1"/>
        <v>31255435.55</v>
      </c>
      <c r="E170" s="28">
        <f t="shared" si="2"/>
        <v>0.03125543555</v>
      </c>
      <c r="F170" s="28">
        <f t="shared" si="3"/>
        <v>11587639.39</v>
      </c>
      <c r="G170" s="21">
        <f t="shared" si="4"/>
        <v>62.9260025</v>
      </c>
      <c r="H170" s="21">
        <f t="shared" si="5"/>
        <v>32</v>
      </c>
      <c r="I170" s="22">
        <v>63.36942563</v>
      </c>
      <c r="J170" s="23">
        <f t="shared" si="10"/>
        <v>63.36943</v>
      </c>
      <c r="K170" s="22">
        <v>9.975784507</v>
      </c>
      <c r="L170" s="22">
        <v>16.72614511</v>
      </c>
      <c r="M170" s="22">
        <v>9.928644759</v>
      </c>
      <c r="N170" s="4">
        <v>48.8666865</v>
      </c>
      <c r="O170" s="4">
        <v>12.64088359</v>
      </c>
      <c r="P170" s="4">
        <v>23.6862564</v>
      </c>
      <c r="Q170" s="4">
        <v>14.80617352</v>
      </c>
      <c r="R170" s="4">
        <v>87.98504792</v>
      </c>
      <c r="S170" s="4">
        <v>5.452291027</v>
      </c>
      <c r="T170" s="4">
        <v>4.912684644</v>
      </c>
      <c r="U170" s="4">
        <v>1.649976404</v>
      </c>
      <c r="V170" s="24">
        <f t="shared" si="7"/>
        <v>37</v>
      </c>
      <c r="W170" s="24">
        <f t="shared" si="8"/>
        <v>63</v>
      </c>
      <c r="X170" s="4" t="s">
        <v>89</v>
      </c>
      <c r="Y170" s="25">
        <f t="shared" si="9"/>
        <v>1</v>
      </c>
    </row>
    <row r="171">
      <c r="A171" s="18" t="s">
        <v>192</v>
      </c>
      <c r="B171" s="19">
        <v>32365.99805</v>
      </c>
      <c r="C171" s="18">
        <v>77.15999603</v>
      </c>
      <c r="D171" s="20">
        <f t="shared" si="1"/>
        <v>32365998.05</v>
      </c>
      <c r="E171" s="20">
        <f t="shared" si="2"/>
        <v>0.03236599805</v>
      </c>
      <c r="F171" s="20">
        <f t="shared" si="3"/>
        <v>24973602.81</v>
      </c>
      <c r="G171" s="21">
        <f t="shared" si="4"/>
        <v>22.84000397</v>
      </c>
      <c r="H171" s="21">
        <f t="shared" si="5"/>
        <v>33</v>
      </c>
      <c r="I171" s="22">
        <v>97.09990707</v>
      </c>
      <c r="J171" s="23">
        <f t="shared" si="10"/>
        <v>97.09991</v>
      </c>
      <c r="K171" s="22">
        <v>0.3545396865</v>
      </c>
      <c r="L171" s="22">
        <v>2.545553241</v>
      </c>
      <c r="M171" s="22" t="s">
        <v>20</v>
      </c>
      <c r="N171" s="4">
        <v>90.19744812</v>
      </c>
      <c r="O171" s="4">
        <v>0.5444513971</v>
      </c>
      <c r="P171" s="4">
        <v>9.258100478</v>
      </c>
      <c r="Q171" s="4" t="s">
        <v>20</v>
      </c>
      <c r="R171" s="4">
        <v>99.14309591</v>
      </c>
      <c r="S171" s="4">
        <v>0.2983242605</v>
      </c>
      <c r="T171" s="4">
        <v>0.4685798319</v>
      </c>
      <c r="U171" s="4">
        <v>0.09</v>
      </c>
      <c r="V171" s="24">
        <f t="shared" si="7"/>
        <v>77</v>
      </c>
      <c r="W171" s="24">
        <f t="shared" si="8"/>
        <v>23</v>
      </c>
      <c r="X171" s="4" t="s">
        <v>31</v>
      </c>
      <c r="Y171" s="25">
        <f t="shared" si="9"/>
        <v>3</v>
      </c>
    </row>
    <row r="172">
      <c r="A172" s="26" t="s">
        <v>193</v>
      </c>
      <c r="B172" s="27">
        <v>32866.26953</v>
      </c>
      <c r="C172" s="26">
        <v>66.82499695</v>
      </c>
      <c r="D172" s="28">
        <f t="shared" si="1"/>
        <v>32866269.53</v>
      </c>
      <c r="E172" s="28">
        <f t="shared" si="2"/>
        <v>0.03286626953</v>
      </c>
      <c r="F172" s="28">
        <f t="shared" si="3"/>
        <v>21962883.61</v>
      </c>
      <c r="G172" s="21">
        <f t="shared" si="4"/>
        <v>33.17500305</v>
      </c>
      <c r="H172" s="21">
        <f t="shared" si="5"/>
        <v>33</v>
      </c>
      <c r="I172" s="22">
        <v>57.16773762</v>
      </c>
      <c r="J172" s="23">
        <f t="shared" si="10"/>
        <v>57.16774</v>
      </c>
      <c r="K172" s="22">
        <v>9.287349919</v>
      </c>
      <c r="L172" s="22">
        <v>19.45082534</v>
      </c>
      <c r="M172" s="22">
        <v>14.09408712</v>
      </c>
      <c r="N172" s="4">
        <v>27.80822661</v>
      </c>
      <c r="O172" s="4">
        <v>8.740488389</v>
      </c>
      <c r="P172" s="4">
        <v>22.93315258</v>
      </c>
      <c r="Q172" s="4">
        <v>40.51813242</v>
      </c>
      <c r="R172" s="4">
        <v>71.74314862</v>
      </c>
      <c r="S172" s="4">
        <v>9.558837489</v>
      </c>
      <c r="T172" s="4">
        <v>17.72203473</v>
      </c>
      <c r="U172" s="4">
        <v>0.9759791629</v>
      </c>
      <c r="V172" s="24">
        <f t="shared" si="7"/>
        <v>67</v>
      </c>
      <c r="W172" s="24">
        <f t="shared" si="8"/>
        <v>33</v>
      </c>
      <c r="X172" s="4" t="s">
        <v>51</v>
      </c>
      <c r="Y172" s="25">
        <f t="shared" si="9"/>
        <v>2</v>
      </c>
    </row>
    <row r="173">
      <c r="A173" s="18" t="s">
        <v>194</v>
      </c>
      <c r="B173" s="19">
        <v>32971.84766</v>
      </c>
      <c r="C173" s="18">
        <v>78.2970047</v>
      </c>
      <c r="D173" s="20">
        <f t="shared" si="1"/>
        <v>32971847.66</v>
      </c>
      <c r="E173" s="20">
        <f t="shared" si="2"/>
        <v>0.03297184766</v>
      </c>
      <c r="F173" s="20">
        <f t="shared" si="3"/>
        <v>25815969.11</v>
      </c>
      <c r="G173" s="21">
        <f t="shared" si="4"/>
        <v>21.7029953</v>
      </c>
      <c r="H173" s="21">
        <f t="shared" si="5"/>
        <v>33</v>
      </c>
      <c r="I173" s="22">
        <v>93.13936621</v>
      </c>
      <c r="J173" s="23">
        <f t="shared" si="10"/>
        <v>93.13937</v>
      </c>
      <c r="K173" s="22">
        <v>0.8495593511</v>
      </c>
      <c r="L173" s="22">
        <v>4.150468349</v>
      </c>
      <c r="M173" s="22">
        <v>1.860606087</v>
      </c>
      <c r="N173" s="4">
        <v>80.79943849</v>
      </c>
      <c r="O173" s="4">
        <v>1.596943771</v>
      </c>
      <c r="P173" s="4">
        <v>9.612691163</v>
      </c>
      <c r="Q173" s="4">
        <v>7.990926578</v>
      </c>
      <c r="R173" s="4">
        <v>96.55984408</v>
      </c>
      <c r="S173" s="4">
        <v>0.6423932356</v>
      </c>
      <c r="T173" s="4">
        <v>2.636408693</v>
      </c>
      <c r="U173" s="4">
        <v>0.1613539953</v>
      </c>
      <c r="V173" s="24">
        <f t="shared" si="7"/>
        <v>78</v>
      </c>
      <c r="W173" s="24">
        <f t="shared" si="8"/>
        <v>22</v>
      </c>
      <c r="X173" s="4" t="s">
        <v>31</v>
      </c>
      <c r="Y173" s="25">
        <f t="shared" si="9"/>
        <v>3</v>
      </c>
    </row>
    <row r="174">
      <c r="A174" s="26" t="s">
        <v>195</v>
      </c>
      <c r="B174" s="27">
        <v>33469.19922</v>
      </c>
      <c r="C174" s="26">
        <v>50.41599655</v>
      </c>
      <c r="D174" s="28">
        <f t="shared" si="1"/>
        <v>33469199.22</v>
      </c>
      <c r="E174" s="28">
        <f t="shared" si="2"/>
        <v>0.03346919922</v>
      </c>
      <c r="F174" s="28">
        <f t="shared" si="3"/>
        <v>16873830.32</v>
      </c>
      <c r="G174" s="21">
        <f t="shared" si="4"/>
        <v>49.58400345</v>
      </c>
      <c r="H174" s="21">
        <f t="shared" si="5"/>
        <v>34</v>
      </c>
      <c r="I174" s="22">
        <v>97.82878485</v>
      </c>
      <c r="J174" s="23">
        <f t="shared" si="10"/>
        <v>97.82878</v>
      </c>
      <c r="K174" s="22">
        <v>0.0</v>
      </c>
      <c r="L174" s="22">
        <v>0.22384422</v>
      </c>
      <c r="M174" s="22">
        <v>1.947370925</v>
      </c>
      <c r="N174" s="4">
        <v>96.07258236</v>
      </c>
      <c r="O174" s="4">
        <v>0.0</v>
      </c>
      <c r="P174" s="4">
        <v>0.0</v>
      </c>
      <c r="Q174" s="4">
        <v>3.927417637</v>
      </c>
      <c r="R174" s="4">
        <v>99.55600556</v>
      </c>
      <c r="S174" s="4">
        <v>0.0</v>
      </c>
      <c r="T174" s="4">
        <v>0.4439944434</v>
      </c>
      <c r="U174" s="4">
        <v>0.0</v>
      </c>
      <c r="V174" s="24">
        <f t="shared" si="7"/>
        <v>50</v>
      </c>
      <c r="W174" s="24">
        <f t="shared" si="8"/>
        <v>50</v>
      </c>
      <c r="X174" s="4" t="s">
        <v>51</v>
      </c>
      <c r="Y174" s="25">
        <f t="shared" si="9"/>
        <v>2</v>
      </c>
    </row>
    <row r="175">
      <c r="A175" s="18" t="s">
        <v>196</v>
      </c>
      <c r="B175" s="19">
        <v>34813.86719</v>
      </c>
      <c r="C175" s="18">
        <v>84.28700256</v>
      </c>
      <c r="D175" s="20">
        <f t="shared" si="1"/>
        <v>34813867.19</v>
      </c>
      <c r="E175" s="20">
        <f t="shared" si="2"/>
        <v>0.03481386719</v>
      </c>
      <c r="F175" s="20">
        <f t="shared" si="3"/>
        <v>29343565.13</v>
      </c>
      <c r="G175" s="21">
        <f t="shared" si="4"/>
        <v>15.71299744</v>
      </c>
      <c r="H175" s="21">
        <f t="shared" si="5"/>
        <v>35</v>
      </c>
      <c r="I175" s="22">
        <v>100.0</v>
      </c>
      <c r="J175" s="23">
        <f t="shared" si="10"/>
        <v>100</v>
      </c>
      <c r="K175" s="22">
        <v>0.0</v>
      </c>
      <c r="L175" s="22">
        <v>0.0</v>
      </c>
      <c r="M175" s="22">
        <v>0.0</v>
      </c>
      <c r="N175" s="4" t="s">
        <v>20</v>
      </c>
      <c r="O175" s="4" t="s">
        <v>20</v>
      </c>
      <c r="P175" s="4" t="s">
        <v>20</v>
      </c>
      <c r="Q175" s="4" t="s">
        <v>20</v>
      </c>
      <c r="R175" s="4" t="s">
        <v>20</v>
      </c>
      <c r="S175" s="4" t="s">
        <v>20</v>
      </c>
      <c r="T175" s="4" t="s">
        <v>20</v>
      </c>
      <c r="U175" s="4" t="s">
        <v>20</v>
      </c>
      <c r="V175" s="24">
        <f t="shared" si="7"/>
        <v>84</v>
      </c>
      <c r="W175" s="24">
        <f t="shared" si="8"/>
        <v>16</v>
      </c>
      <c r="X175" s="4" t="s">
        <v>28</v>
      </c>
      <c r="Y175" s="25">
        <f t="shared" si="9"/>
        <v>4</v>
      </c>
    </row>
    <row r="176">
      <c r="A176" s="26" t="s">
        <v>197</v>
      </c>
      <c r="B176" s="27">
        <v>36910.55859</v>
      </c>
      <c r="C176" s="26">
        <v>63.53199768</v>
      </c>
      <c r="D176" s="28">
        <f t="shared" si="1"/>
        <v>36910558.59</v>
      </c>
      <c r="E176" s="28">
        <f t="shared" si="2"/>
        <v>0.03691055859</v>
      </c>
      <c r="F176" s="28">
        <f t="shared" si="3"/>
        <v>23450015.23</v>
      </c>
      <c r="G176" s="21">
        <f t="shared" si="4"/>
        <v>36.46800232</v>
      </c>
      <c r="H176" s="21">
        <f t="shared" si="5"/>
        <v>37</v>
      </c>
      <c r="I176" s="22">
        <v>90.40234468</v>
      </c>
      <c r="J176" s="23">
        <f t="shared" si="10"/>
        <v>90.40234</v>
      </c>
      <c r="K176" s="22">
        <v>5.263549601</v>
      </c>
      <c r="L176" s="22">
        <v>2.8776725</v>
      </c>
      <c r="M176" s="22">
        <v>1.456433219</v>
      </c>
      <c r="N176" s="4">
        <v>77.34612896</v>
      </c>
      <c r="O176" s="4">
        <v>12.03707816</v>
      </c>
      <c r="P176" s="4">
        <v>6.623063373</v>
      </c>
      <c r="Q176" s="4">
        <v>3.993729502</v>
      </c>
      <c r="R176" s="4">
        <v>97.89674601</v>
      </c>
      <c r="S176" s="4">
        <v>1.375477117</v>
      </c>
      <c r="T176" s="4">
        <v>0.7277768759</v>
      </c>
      <c r="U176" s="4">
        <v>0.0</v>
      </c>
      <c r="V176" s="24">
        <f t="shared" si="7"/>
        <v>64</v>
      </c>
      <c r="W176" s="24">
        <f t="shared" si="8"/>
        <v>36</v>
      </c>
      <c r="X176" s="4" t="s">
        <v>51</v>
      </c>
      <c r="Y176" s="25">
        <f t="shared" si="9"/>
        <v>2</v>
      </c>
    </row>
    <row r="177">
      <c r="A177" s="18" t="s">
        <v>198</v>
      </c>
      <c r="B177" s="19">
        <v>37742.15625</v>
      </c>
      <c r="C177" s="18">
        <v>81.56200409</v>
      </c>
      <c r="D177" s="20">
        <f t="shared" si="1"/>
        <v>37742156.25</v>
      </c>
      <c r="E177" s="20">
        <f t="shared" si="2"/>
        <v>0.03774215625</v>
      </c>
      <c r="F177" s="20">
        <f t="shared" si="3"/>
        <v>30783259.02</v>
      </c>
      <c r="G177" s="21">
        <f t="shared" si="4"/>
        <v>18.43799591</v>
      </c>
      <c r="H177" s="21">
        <f t="shared" si="5"/>
        <v>38</v>
      </c>
      <c r="I177" s="22">
        <v>99.22181066</v>
      </c>
      <c r="J177" s="23">
        <f t="shared" si="10"/>
        <v>99.22181</v>
      </c>
      <c r="K177" s="22">
        <v>0.0</v>
      </c>
      <c r="L177" s="22">
        <v>0.7781893369</v>
      </c>
      <c r="M177" s="22">
        <v>0.0</v>
      </c>
      <c r="N177" s="4">
        <v>99.0604959</v>
      </c>
      <c r="O177" s="4">
        <v>0.0</v>
      </c>
      <c r="P177" s="4">
        <v>0.9395041006</v>
      </c>
      <c r="Q177" s="4">
        <v>0.0</v>
      </c>
      <c r="R177" s="4">
        <v>99.25827766</v>
      </c>
      <c r="S177" s="4">
        <v>0.0</v>
      </c>
      <c r="T177" s="4">
        <v>0.7417223371</v>
      </c>
      <c r="U177" s="4">
        <v>0.0</v>
      </c>
      <c r="V177" s="24">
        <f t="shared" si="7"/>
        <v>82</v>
      </c>
      <c r="W177" s="24">
        <f t="shared" si="8"/>
        <v>18</v>
      </c>
      <c r="X177" s="4" t="s">
        <v>28</v>
      </c>
      <c r="Y177" s="25">
        <f t="shared" si="9"/>
        <v>4</v>
      </c>
    </row>
    <row r="178">
      <c r="A178" s="26" t="s">
        <v>199</v>
      </c>
      <c r="B178" s="27">
        <v>37846.60547</v>
      </c>
      <c r="C178" s="26">
        <v>60.04300308</v>
      </c>
      <c r="D178" s="28">
        <f t="shared" si="1"/>
        <v>37846605.47</v>
      </c>
      <c r="E178" s="28">
        <f t="shared" si="2"/>
        <v>0.03784660547</v>
      </c>
      <c r="F178" s="28">
        <f t="shared" si="3"/>
        <v>22724238.49</v>
      </c>
      <c r="G178" s="21">
        <f t="shared" si="4"/>
        <v>39.95699692</v>
      </c>
      <c r="H178" s="21">
        <f t="shared" si="5"/>
        <v>38</v>
      </c>
      <c r="I178" s="22">
        <v>99.96659155</v>
      </c>
      <c r="J178" s="23">
        <f t="shared" si="10"/>
        <v>99.96659</v>
      </c>
      <c r="K178" s="22">
        <v>0.0</v>
      </c>
      <c r="L178" s="22">
        <v>0.03340844529</v>
      </c>
      <c r="M178" s="22">
        <v>0.0</v>
      </c>
      <c r="N178" s="4">
        <v>100.0</v>
      </c>
      <c r="O178" s="4">
        <v>0.0</v>
      </c>
      <c r="P178" s="4">
        <v>0.0</v>
      </c>
      <c r="Q178" s="4">
        <v>0.0</v>
      </c>
      <c r="R178" s="4">
        <v>99.94435484</v>
      </c>
      <c r="S178" s="4">
        <v>0.0</v>
      </c>
      <c r="T178" s="4">
        <v>0.05564516129</v>
      </c>
      <c r="U178" s="4">
        <v>0.0</v>
      </c>
      <c r="V178" s="24">
        <f t="shared" si="7"/>
        <v>60</v>
      </c>
      <c r="W178" s="24">
        <f t="shared" si="8"/>
        <v>40</v>
      </c>
      <c r="X178" s="4" t="s">
        <v>28</v>
      </c>
      <c r="Y178" s="25">
        <f t="shared" si="9"/>
        <v>4</v>
      </c>
    </row>
    <row r="179">
      <c r="A179" s="18" t="s">
        <v>200</v>
      </c>
      <c r="B179" s="19">
        <v>38928.33984</v>
      </c>
      <c r="C179" s="18">
        <v>26.02599907</v>
      </c>
      <c r="D179" s="20">
        <f t="shared" si="1"/>
        <v>38928339.84</v>
      </c>
      <c r="E179" s="20">
        <f t="shared" si="2"/>
        <v>0.03892833984</v>
      </c>
      <c r="F179" s="20">
        <f t="shared" si="3"/>
        <v>10131489.36</v>
      </c>
      <c r="G179" s="21">
        <f t="shared" si="4"/>
        <v>73.97400093</v>
      </c>
      <c r="H179" s="21">
        <f t="shared" si="5"/>
        <v>39</v>
      </c>
      <c r="I179" s="22">
        <v>75.09141325</v>
      </c>
      <c r="J179" s="23">
        <f t="shared" si="10"/>
        <v>75.09141</v>
      </c>
      <c r="K179" s="22">
        <v>1.447541688</v>
      </c>
      <c r="L179" s="22">
        <v>14.56026288</v>
      </c>
      <c r="M179" s="22">
        <v>8.900782174</v>
      </c>
      <c r="N179" s="4">
        <v>66.32791521</v>
      </c>
      <c r="O179" s="4">
        <v>1.956824851</v>
      </c>
      <c r="P179" s="4">
        <v>19.68294895</v>
      </c>
      <c r="Q179" s="4">
        <v>12.03231098</v>
      </c>
      <c r="R179" s="4">
        <v>100.0</v>
      </c>
      <c r="S179" s="4">
        <v>0.0</v>
      </c>
      <c r="T179" s="4">
        <v>0.0</v>
      </c>
      <c r="U179" s="4">
        <v>0.0</v>
      </c>
      <c r="V179" s="24">
        <f t="shared" si="7"/>
        <v>26</v>
      </c>
      <c r="W179" s="24">
        <f t="shared" si="8"/>
        <v>74</v>
      </c>
      <c r="X179" s="4" t="s">
        <v>89</v>
      </c>
      <c r="Y179" s="25">
        <f t="shared" si="9"/>
        <v>1</v>
      </c>
    </row>
    <row r="180">
      <c r="A180" s="26" t="s">
        <v>201</v>
      </c>
      <c r="B180" s="27">
        <v>40222.50391</v>
      </c>
      <c r="C180" s="26">
        <v>70.89299774</v>
      </c>
      <c r="D180" s="28">
        <f t="shared" si="1"/>
        <v>40222503.91</v>
      </c>
      <c r="E180" s="28">
        <f t="shared" si="2"/>
        <v>0.04022250391</v>
      </c>
      <c r="F180" s="28">
        <f t="shared" si="3"/>
        <v>28514938.79</v>
      </c>
      <c r="G180" s="21">
        <f t="shared" si="4"/>
        <v>29.10700226</v>
      </c>
      <c r="H180" s="21">
        <f t="shared" si="5"/>
        <v>41</v>
      </c>
      <c r="I180" s="22">
        <v>98.35990325</v>
      </c>
      <c r="J180" s="23">
        <f t="shared" si="10"/>
        <v>98.3599</v>
      </c>
      <c r="K180" s="22">
        <v>0.8921603495</v>
      </c>
      <c r="L180" s="22">
        <v>2.427900808E-6</v>
      </c>
      <c r="M180" s="22">
        <v>0.7479339713</v>
      </c>
      <c r="N180" s="4">
        <v>94.83114678</v>
      </c>
      <c r="O180" s="4">
        <v>2.599251339</v>
      </c>
      <c r="P180" s="4">
        <v>0.0</v>
      </c>
      <c r="Q180" s="4">
        <v>2.569601877</v>
      </c>
      <c r="R180" s="4">
        <v>99.80873103</v>
      </c>
      <c r="S180" s="4">
        <v>0.19126897</v>
      </c>
      <c r="T180" s="4">
        <v>0.0</v>
      </c>
      <c r="U180" s="4">
        <v>0.0</v>
      </c>
      <c r="V180" s="24">
        <f t="shared" si="7"/>
        <v>71</v>
      </c>
      <c r="W180" s="24">
        <f t="shared" si="8"/>
        <v>29</v>
      </c>
      <c r="X180" s="4" t="s">
        <v>31</v>
      </c>
      <c r="Y180" s="25">
        <f t="shared" si="9"/>
        <v>3</v>
      </c>
    </row>
    <row r="181">
      <c r="A181" s="18" t="s">
        <v>202</v>
      </c>
      <c r="B181" s="19">
        <v>43733.75781</v>
      </c>
      <c r="C181" s="18">
        <v>69.60800171</v>
      </c>
      <c r="D181" s="20">
        <f t="shared" si="1"/>
        <v>43733757.81</v>
      </c>
      <c r="E181" s="20">
        <f t="shared" si="2"/>
        <v>0.04373375781</v>
      </c>
      <c r="F181" s="20">
        <f t="shared" si="3"/>
        <v>30442194.88</v>
      </c>
      <c r="G181" s="21">
        <f t="shared" si="4"/>
        <v>30.39199829</v>
      </c>
      <c r="H181" s="21">
        <f t="shared" si="5"/>
        <v>44</v>
      </c>
      <c r="I181" s="22">
        <v>93.92828195</v>
      </c>
      <c r="J181" s="23">
        <f t="shared" si="10"/>
        <v>93.92828</v>
      </c>
      <c r="K181" s="22">
        <v>5.671978717</v>
      </c>
      <c r="L181" s="22">
        <v>0.07590450129</v>
      </c>
      <c r="M181" s="22">
        <v>0.323834836</v>
      </c>
      <c r="N181" s="4">
        <v>100.0</v>
      </c>
      <c r="O181" s="4">
        <v>0.0</v>
      </c>
      <c r="P181" s="4">
        <v>0.0</v>
      </c>
      <c r="Q181" s="4">
        <v>0.0</v>
      </c>
      <c r="R181" s="4">
        <v>91.27727011</v>
      </c>
      <c r="S181" s="4">
        <v>8.14845779</v>
      </c>
      <c r="T181" s="4">
        <v>0.1090456533</v>
      </c>
      <c r="U181" s="4">
        <v>0.4652264446</v>
      </c>
      <c r="V181" s="24">
        <f t="shared" si="7"/>
        <v>70</v>
      </c>
      <c r="W181" s="24">
        <f t="shared" si="8"/>
        <v>30</v>
      </c>
      <c r="X181" s="4" t="s">
        <v>51</v>
      </c>
      <c r="Y181" s="25">
        <f t="shared" si="9"/>
        <v>2</v>
      </c>
    </row>
    <row r="182">
      <c r="A182" s="26" t="s">
        <v>203</v>
      </c>
      <c r="B182" s="27">
        <v>43849.26953</v>
      </c>
      <c r="C182" s="26">
        <v>35.25299835</v>
      </c>
      <c r="D182" s="28">
        <f t="shared" si="1"/>
        <v>43849269.53</v>
      </c>
      <c r="E182" s="28">
        <f t="shared" si="2"/>
        <v>0.04384926953</v>
      </c>
      <c r="F182" s="28">
        <f t="shared" si="3"/>
        <v>15458182.26</v>
      </c>
      <c r="G182" s="21">
        <f t="shared" si="4"/>
        <v>64.74700165</v>
      </c>
      <c r="H182" s="21">
        <f t="shared" si="5"/>
        <v>44</v>
      </c>
      <c r="I182" s="22">
        <v>60.4486756</v>
      </c>
      <c r="J182" s="23">
        <f t="shared" si="10"/>
        <v>60.44868</v>
      </c>
      <c r="K182" s="22">
        <v>26.67001975</v>
      </c>
      <c r="L182" s="22">
        <v>3.650217875</v>
      </c>
      <c r="M182" s="22">
        <v>9.231086774</v>
      </c>
      <c r="N182" s="4">
        <v>53.19902707</v>
      </c>
      <c r="O182" s="4">
        <v>27.45764451</v>
      </c>
      <c r="P182" s="4">
        <v>5.637660008</v>
      </c>
      <c r="Q182" s="4">
        <v>13.70566842</v>
      </c>
      <c r="R182" s="4">
        <v>73.76365956</v>
      </c>
      <c r="S182" s="4">
        <v>25.22343986</v>
      </c>
      <c r="T182" s="4">
        <v>0.0</v>
      </c>
      <c r="U182" s="4">
        <v>1.012900581</v>
      </c>
      <c r="V182" s="24">
        <f t="shared" si="7"/>
        <v>35</v>
      </c>
      <c r="W182" s="24">
        <f t="shared" si="8"/>
        <v>65</v>
      </c>
      <c r="X182" s="4" t="s">
        <v>89</v>
      </c>
      <c r="Y182" s="25">
        <f t="shared" si="9"/>
        <v>1</v>
      </c>
    </row>
    <row r="183">
      <c r="A183" s="18" t="s">
        <v>204</v>
      </c>
      <c r="B183" s="19">
        <v>43851.04297</v>
      </c>
      <c r="C183" s="18">
        <v>73.73300171</v>
      </c>
      <c r="D183" s="20">
        <f t="shared" si="1"/>
        <v>43851042.97</v>
      </c>
      <c r="E183" s="20">
        <f t="shared" si="2"/>
        <v>0.04385104297</v>
      </c>
      <c r="F183" s="20">
        <f t="shared" si="3"/>
        <v>32332690.26</v>
      </c>
      <c r="G183" s="21">
        <f t="shared" si="4"/>
        <v>26.26699829</v>
      </c>
      <c r="H183" s="21">
        <f t="shared" si="5"/>
        <v>44</v>
      </c>
      <c r="I183" s="22">
        <v>94.43732996</v>
      </c>
      <c r="J183" s="23">
        <f t="shared" si="10"/>
        <v>94.43733</v>
      </c>
      <c r="K183" s="22">
        <v>4.985880842</v>
      </c>
      <c r="L183" s="22">
        <v>0.5318366638</v>
      </c>
      <c r="M183" s="22">
        <v>0.04495253272</v>
      </c>
      <c r="N183" s="4">
        <v>90.03753791</v>
      </c>
      <c r="O183" s="4">
        <v>8.79672214</v>
      </c>
      <c r="P183" s="4">
        <v>0.9946030281</v>
      </c>
      <c r="Q183" s="4">
        <v>0.1711369258</v>
      </c>
      <c r="R183" s="4">
        <v>96.00473586</v>
      </c>
      <c r="S183" s="4">
        <v>3.628288591</v>
      </c>
      <c r="T183" s="4">
        <v>0.3669755478</v>
      </c>
      <c r="U183" s="4">
        <v>0.0</v>
      </c>
      <c r="V183" s="24">
        <f t="shared" si="7"/>
        <v>74</v>
      </c>
      <c r="W183" s="24">
        <f t="shared" si="8"/>
        <v>26</v>
      </c>
      <c r="X183" s="4" t="s">
        <v>51</v>
      </c>
      <c r="Y183" s="25">
        <f t="shared" si="9"/>
        <v>2</v>
      </c>
    </row>
    <row r="184">
      <c r="A184" s="26" t="s">
        <v>205</v>
      </c>
      <c r="B184" s="27">
        <v>45195.77734</v>
      </c>
      <c r="C184" s="26">
        <v>92.11100006</v>
      </c>
      <c r="D184" s="28">
        <f t="shared" si="1"/>
        <v>45195777.34</v>
      </c>
      <c r="E184" s="28">
        <f t="shared" si="2"/>
        <v>0.04519577734</v>
      </c>
      <c r="F184" s="28">
        <f t="shared" si="3"/>
        <v>41630282.49</v>
      </c>
      <c r="G184" s="21">
        <f t="shared" si="4"/>
        <v>7.88899994</v>
      </c>
      <c r="H184" s="21">
        <f t="shared" si="5"/>
        <v>46</v>
      </c>
      <c r="I184" s="22" t="s">
        <v>20</v>
      </c>
      <c r="J184" s="22" t="s">
        <v>20</v>
      </c>
      <c r="K184" s="22" t="s">
        <v>20</v>
      </c>
      <c r="L184" s="22" t="s">
        <v>20</v>
      </c>
      <c r="M184" s="22" t="s">
        <v>20</v>
      </c>
      <c r="N184" s="4" t="s">
        <v>20</v>
      </c>
      <c r="O184" s="4" t="s">
        <v>20</v>
      </c>
      <c r="P184" s="4" t="s">
        <v>20</v>
      </c>
      <c r="Q184" s="4" t="s">
        <v>20</v>
      </c>
      <c r="R184" s="4">
        <v>99.79042065</v>
      </c>
      <c r="S184" s="4">
        <v>0.0</v>
      </c>
      <c r="T184" s="4">
        <v>0.2095793501</v>
      </c>
      <c r="U184" s="4">
        <v>0.0</v>
      </c>
      <c r="V184" s="24">
        <f t="shared" si="7"/>
        <v>92</v>
      </c>
      <c r="W184" s="24">
        <f t="shared" si="8"/>
        <v>8</v>
      </c>
      <c r="X184" s="4" t="s">
        <v>31</v>
      </c>
      <c r="Y184" s="25">
        <f t="shared" si="9"/>
        <v>3</v>
      </c>
    </row>
    <row r="185">
      <c r="A185" s="18" t="s">
        <v>206</v>
      </c>
      <c r="B185" s="19">
        <v>45741.0</v>
      </c>
      <c r="C185" s="18">
        <v>24.95400047</v>
      </c>
      <c r="D185" s="20">
        <f t="shared" si="1"/>
        <v>45741000</v>
      </c>
      <c r="E185" s="20">
        <f t="shared" si="2"/>
        <v>0.045741</v>
      </c>
      <c r="F185" s="20">
        <f t="shared" si="3"/>
        <v>11414209.35</v>
      </c>
      <c r="G185" s="21">
        <f t="shared" si="4"/>
        <v>75.04599953</v>
      </c>
      <c r="H185" s="21">
        <f t="shared" si="5"/>
        <v>46</v>
      </c>
      <c r="I185" s="22">
        <v>55.85504921</v>
      </c>
      <c r="J185" s="23">
        <f t="shared" ref="J185:J215" si="11">ROUND(I185,5)</f>
        <v>55.85505</v>
      </c>
      <c r="K185" s="22">
        <v>27.28286</v>
      </c>
      <c r="L185" s="22">
        <v>12.16590654</v>
      </c>
      <c r="M185" s="22">
        <v>4.696184252</v>
      </c>
      <c r="N185" s="4">
        <v>48.23118958</v>
      </c>
      <c r="O185" s="4">
        <v>31.78469426</v>
      </c>
      <c r="P185" s="4">
        <v>14.07616061</v>
      </c>
      <c r="Q185" s="4">
        <v>5.907955546</v>
      </c>
      <c r="R185" s="4">
        <v>78.7828518</v>
      </c>
      <c r="S185" s="4">
        <v>13.74416783</v>
      </c>
      <c r="T185" s="4">
        <v>6.421044133</v>
      </c>
      <c r="U185" s="4">
        <v>1.051936238</v>
      </c>
      <c r="V185" s="24">
        <f t="shared" si="7"/>
        <v>25</v>
      </c>
      <c r="W185" s="24">
        <f t="shared" si="8"/>
        <v>75</v>
      </c>
      <c r="X185" s="4" t="s">
        <v>89</v>
      </c>
      <c r="Y185" s="25">
        <f t="shared" si="9"/>
        <v>1</v>
      </c>
    </row>
    <row r="186">
      <c r="A186" s="26" t="s">
        <v>207</v>
      </c>
      <c r="B186" s="27">
        <v>46754.78125</v>
      </c>
      <c r="C186" s="26">
        <v>80.80999756</v>
      </c>
      <c r="D186" s="28">
        <f t="shared" si="1"/>
        <v>46754781.25</v>
      </c>
      <c r="E186" s="28">
        <f t="shared" si="2"/>
        <v>0.04675478125</v>
      </c>
      <c r="F186" s="28">
        <f t="shared" si="3"/>
        <v>37782537.59</v>
      </c>
      <c r="G186" s="21">
        <f t="shared" si="4"/>
        <v>19.19000244</v>
      </c>
      <c r="H186" s="21">
        <f t="shared" si="5"/>
        <v>47</v>
      </c>
      <c r="I186" s="22">
        <v>99.92561261</v>
      </c>
      <c r="J186" s="23">
        <f t="shared" si="11"/>
        <v>99.92561</v>
      </c>
      <c r="K186" s="22">
        <v>0.0</v>
      </c>
      <c r="L186" s="22">
        <v>0.07438739142</v>
      </c>
      <c r="M186" s="22">
        <v>0.0</v>
      </c>
      <c r="N186" s="4">
        <v>100.0</v>
      </c>
      <c r="O186" s="4">
        <v>0.0</v>
      </c>
      <c r="P186" s="4">
        <v>0.0</v>
      </c>
      <c r="Q186" s="4">
        <v>0.0</v>
      </c>
      <c r="R186" s="4">
        <v>99.90794521</v>
      </c>
      <c r="S186" s="4">
        <v>0.0</v>
      </c>
      <c r="T186" s="4">
        <v>0.09205479452</v>
      </c>
      <c r="U186" s="4">
        <v>0.0</v>
      </c>
      <c r="V186" s="24">
        <f t="shared" si="7"/>
        <v>81</v>
      </c>
      <c r="W186" s="24">
        <f t="shared" si="8"/>
        <v>19</v>
      </c>
      <c r="X186" s="4" t="s">
        <v>28</v>
      </c>
      <c r="Y186" s="25">
        <f t="shared" si="9"/>
        <v>4</v>
      </c>
    </row>
    <row r="187">
      <c r="A187" s="18" t="s">
        <v>208</v>
      </c>
      <c r="B187" s="19">
        <v>50882.88281</v>
      </c>
      <c r="C187" s="18">
        <v>81.42499542</v>
      </c>
      <c r="D187" s="20">
        <f t="shared" si="1"/>
        <v>50882882.81</v>
      </c>
      <c r="E187" s="20">
        <f t="shared" si="2"/>
        <v>0.05088288281</v>
      </c>
      <c r="F187" s="20">
        <f t="shared" si="3"/>
        <v>41431385</v>
      </c>
      <c r="G187" s="21">
        <f t="shared" si="4"/>
        <v>18.57500458</v>
      </c>
      <c r="H187" s="21">
        <f t="shared" si="5"/>
        <v>51</v>
      </c>
      <c r="I187" s="22">
        <v>97.49165711</v>
      </c>
      <c r="J187" s="23">
        <f t="shared" si="11"/>
        <v>97.49166</v>
      </c>
      <c r="K187" s="22">
        <v>0.1861521591</v>
      </c>
      <c r="L187" s="22">
        <v>0.9536162228</v>
      </c>
      <c r="M187" s="22">
        <v>1.368574512</v>
      </c>
      <c r="N187" s="4">
        <v>86.76707282</v>
      </c>
      <c r="O187" s="4">
        <v>0.7312282016</v>
      </c>
      <c r="P187" s="4">
        <v>5.13386897</v>
      </c>
      <c r="Q187" s="4">
        <v>7.367830005</v>
      </c>
      <c r="R187" s="4">
        <v>99.9381928</v>
      </c>
      <c r="S187" s="4">
        <v>0.0618072</v>
      </c>
      <c r="T187" s="4">
        <v>0.0</v>
      </c>
      <c r="U187" s="4">
        <v>0.0</v>
      </c>
      <c r="V187" s="24">
        <f t="shared" si="7"/>
        <v>81</v>
      </c>
      <c r="W187" s="24">
        <f t="shared" si="8"/>
        <v>19</v>
      </c>
      <c r="X187" s="4" t="s">
        <v>31</v>
      </c>
      <c r="Y187" s="25">
        <f t="shared" si="9"/>
        <v>3</v>
      </c>
    </row>
    <row r="188">
      <c r="A188" s="26" t="s">
        <v>209</v>
      </c>
      <c r="B188" s="27">
        <v>51269.18359</v>
      </c>
      <c r="C188" s="26">
        <v>81.41400146</v>
      </c>
      <c r="D188" s="28">
        <f t="shared" si="1"/>
        <v>51269183.59</v>
      </c>
      <c r="E188" s="28">
        <f t="shared" si="2"/>
        <v>0.05126918359</v>
      </c>
      <c r="F188" s="28">
        <f t="shared" si="3"/>
        <v>41740293.88</v>
      </c>
      <c r="G188" s="21">
        <f t="shared" si="4"/>
        <v>18.58599854</v>
      </c>
      <c r="H188" s="21">
        <f t="shared" si="5"/>
        <v>52</v>
      </c>
      <c r="I188" s="22">
        <v>99.93139665</v>
      </c>
      <c r="J188" s="23">
        <f t="shared" si="11"/>
        <v>99.9314</v>
      </c>
      <c r="K188" s="22">
        <v>0.0</v>
      </c>
      <c r="L188" s="22">
        <v>0.06860335296</v>
      </c>
      <c r="M188" s="22">
        <v>0.0</v>
      </c>
      <c r="N188" s="4" t="s">
        <v>20</v>
      </c>
      <c r="O188" s="4" t="s">
        <v>20</v>
      </c>
      <c r="P188" s="4" t="s">
        <v>20</v>
      </c>
      <c r="Q188" s="4" t="s">
        <v>20</v>
      </c>
      <c r="R188" s="4" t="s">
        <v>20</v>
      </c>
      <c r="S188" s="4" t="s">
        <v>20</v>
      </c>
      <c r="T188" s="4" t="s">
        <v>20</v>
      </c>
      <c r="U188" s="4" t="s">
        <v>20</v>
      </c>
      <c r="V188" s="24">
        <f t="shared" si="7"/>
        <v>81</v>
      </c>
      <c r="W188" s="24">
        <f t="shared" si="8"/>
        <v>19</v>
      </c>
      <c r="X188" s="4" t="s">
        <v>28</v>
      </c>
      <c r="Y188" s="25">
        <f t="shared" si="9"/>
        <v>4</v>
      </c>
    </row>
    <row r="189">
      <c r="A189" s="18" t="s">
        <v>210</v>
      </c>
      <c r="B189" s="19">
        <v>53771.30078</v>
      </c>
      <c r="C189" s="18">
        <v>27.99499893</v>
      </c>
      <c r="D189" s="20">
        <f t="shared" si="1"/>
        <v>53771300.78</v>
      </c>
      <c r="E189" s="20">
        <f t="shared" si="2"/>
        <v>0.05377130078</v>
      </c>
      <c r="F189" s="20">
        <f t="shared" si="3"/>
        <v>15053275.08</v>
      </c>
      <c r="G189" s="21">
        <f t="shared" si="4"/>
        <v>72.00500107</v>
      </c>
      <c r="H189" s="21">
        <f t="shared" si="5"/>
        <v>54</v>
      </c>
      <c r="I189" s="22">
        <v>61.63289158</v>
      </c>
      <c r="J189" s="23">
        <f t="shared" si="11"/>
        <v>61.63289</v>
      </c>
      <c r="K189" s="22">
        <v>9.54187005</v>
      </c>
      <c r="L189" s="22">
        <v>9.780087524</v>
      </c>
      <c r="M189" s="22">
        <v>19.04515084</v>
      </c>
      <c r="N189" s="4">
        <v>51.77997893</v>
      </c>
      <c r="O189" s="4">
        <v>11.56900419</v>
      </c>
      <c r="P189" s="4">
        <v>12.51911322</v>
      </c>
      <c r="Q189" s="4">
        <v>24.13190366</v>
      </c>
      <c r="R189" s="4">
        <v>86.97523145</v>
      </c>
      <c r="S189" s="4">
        <v>4.327944725</v>
      </c>
      <c r="T189" s="4">
        <v>2.73514263</v>
      </c>
      <c r="U189" s="4">
        <v>5.961681193</v>
      </c>
      <c r="V189" s="24">
        <f t="shared" si="7"/>
        <v>28</v>
      </c>
      <c r="W189" s="24">
        <f t="shared" si="8"/>
        <v>72</v>
      </c>
      <c r="X189" s="4" t="s">
        <v>51</v>
      </c>
      <c r="Y189" s="25">
        <f t="shared" si="9"/>
        <v>2</v>
      </c>
    </row>
    <row r="190">
      <c r="A190" s="26" t="s">
        <v>211</v>
      </c>
      <c r="B190" s="27">
        <v>54409.79297</v>
      </c>
      <c r="C190" s="26">
        <v>31.14100075</v>
      </c>
      <c r="D190" s="28">
        <f t="shared" si="1"/>
        <v>54409792.97</v>
      </c>
      <c r="E190" s="28">
        <f t="shared" si="2"/>
        <v>0.05440979297</v>
      </c>
      <c r="F190" s="28">
        <f t="shared" si="3"/>
        <v>16943754.04</v>
      </c>
      <c r="G190" s="21">
        <f t="shared" si="4"/>
        <v>68.85899925</v>
      </c>
      <c r="H190" s="21">
        <f t="shared" si="5"/>
        <v>55</v>
      </c>
      <c r="I190" s="22">
        <v>83.71819191</v>
      </c>
      <c r="J190" s="23">
        <f t="shared" si="11"/>
        <v>83.71819</v>
      </c>
      <c r="K190" s="22">
        <v>1.595436949</v>
      </c>
      <c r="L190" s="22">
        <v>5.10942478</v>
      </c>
      <c r="M190" s="22">
        <v>9.576946362</v>
      </c>
      <c r="N190" s="4">
        <v>78.42256469</v>
      </c>
      <c r="O190" s="4">
        <v>2.316962142</v>
      </c>
      <c r="P190" s="4">
        <v>6.592393694</v>
      </c>
      <c r="Q190" s="4">
        <v>12.66807947</v>
      </c>
      <c r="R190" s="4">
        <v>95.42788606</v>
      </c>
      <c r="S190" s="4">
        <v>0.0</v>
      </c>
      <c r="T190" s="4">
        <v>1.830283006</v>
      </c>
      <c r="U190" s="4">
        <v>2.741830931</v>
      </c>
      <c r="V190" s="24">
        <f t="shared" si="7"/>
        <v>31</v>
      </c>
      <c r="W190" s="24">
        <f t="shared" si="8"/>
        <v>69</v>
      </c>
      <c r="X190" s="4" t="s">
        <v>51</v>
      </c>
      <c r="Y190" s="25">
        <f t="shared" si="9"/>
        <v>2</v>
      </c>
    </row>
    <row r="191">
      <c r="A191" s="18" t="s">
        <v>212</v>
      </c>
      <c r="B191" s="19">
        <v>59308.69141</v>
      </c>
      <c r="C191" s="18">
        <v>67.35400391</v>
      </c>
      <c r="D191" s="20">
        <f t="shared" si="1"/>
        <v>59308691.41</v>
      </c>
      <c r="E191" s="20">
        <f t="shared" si="2"/>
        <v>0.05930869141</v>
      </c>
      <c r="F191" s="20">
        <f t="shared" si="3"/>
        <v>39946778.33</v>
      </c>
      <c r="G191" s="21">
        <f t="shared" si="4"/>
        <v>32.64599609</v>
      </c>
      <c r="H191" s="21">
        <f t="shared" si="5"/>
        <v>60</v>
      </c>
      <c r="I191" s="22">
        <v>93.88505744</v>
      </c>
      <c r="J191" s="23">
        <f t="shared" si="11"/>
        <v>93.88506</v>
      </c>
      <c r="K191" s="22">
        <v>2.772736186</v>
      </c>
      <c r="L191" s="22">
        <v>1.410816657</v>
      </c>
      <c r="M191" s="22">
        <v>1.931389712</v>
      </c>
      <c r="N191" s="4">
        <v>83.32948118</v>
      </c>
      <c r="O191" s="4">
        <v>6.977359359</v>
      </c>
      <c r="P191" s="4">
        <v>3.776999287</v>
      </c>
      <c r="Q191" s="4">
        <v>5.916160173</v>
      </c>
      <c r="R191" s="4">
        <v>99.00126484</v>
      </c>
      <c r="S191" s="4">
        <v>0.734785403</v>
      </c>
      <c r="T191" s="4">
        <v>0.2639497547</v>
      </c>
      <c r="U191" s="4">
        <v>0.0</v>
      </c>
      <c r="V191" s="24">
        <f t="shared" si="7"/>
        <v>67</v>
      </c>
      <c r="W191" s="24">
        <f t="shared" si="8"/>
        <v>33</v>
      </c>
      <c r="X191" s="4" t="s">
        <v>31</v>
      </c>
      <c r="Y191" s="25">
        <f t="shared" si="9"/>
        <v>3</v>
      </c>
    </row>
    <row r="192">
      <c r="A192" s="26" t="s">
        <v>213</v>
      </c>
      <c r="B192" s="27">
        <v>59734.21484</v>
      </c>
      <c r="C192" s="26">
        <v>35.22700119</v>
      </c>
      <c r="D192" s="28">
        <f t="shared" si="1"/>
        <v>59734214.84</v>
      </c>
      <c r="E192" s="28">
        <f t="shared" si="2"/>
        <v>0.05973421484</v>
      </c>
      <c r="F192" s="28">
        <f t="shared" si="3"/>
        <v>21042572.57</v>
      </c>
      <c r="G192" s="21">
        <f t="shared" si="4"/>
        <v>64.77299881</v>
      </c>
      <c r="H192" s="21">
        <f t="shared" si="5"/>
        <v>60</v>
      </c>
      <c r="I192" s="22">
        <v>60.71679759</v>
      </c>
      <c r="J192" s="23">
        <f t="shared" si="11"/>
        <v>60.7168</v>
      </c>
      <c r="K192" s="22">
        <v>11.29007067</v>
      </c>
      <c r="L192" s="22">
        <v>14.51775136</v>
      </c>
      <c r="M192" s="22">
        <v>13.47538038</v>
      </c>
      <c r="N192" s="4">
        <v>45.44696534</v>
      </c>
      <c r="O192" s="4">
        <v>13.98368881</v>
      </c>
      <c r="P192" s="4">
        <v>21.21996133</v>
      </c>
      <c r="Q192" s="4">
        <v>19.34938452</v>
      </c>
      <c r="R192" s="4">
        <v>88.7939249</v>
      </c>
      <c r="S192" s="4">
        <v>6.337231166</v>
      </c>
      <c r="T192" s="4">
        <v>2.194178786</v>
      </c>
      <c r="U192" s="4">
        <v>2.674665152</v>
      </c>
      <c r="V192" s="24">
        <f t="shared" si="7"/>
        <v>35</v>
      </c>
      <c r="W192" s="24">
        <f t="shared" si="8"/>
        <v>65</v>
      </c>
      <c r="X192" s="4" t="s">
        <v>51</v>
      </c>
      <c r="Y192" s="25">
        <f t="shared" si="9"/>
        <v>2</v>
      </c>
    </row>
    <row r="193">
      <c r="A193" s="18" t="s">
        <v>214</v>
      </c>
      <c r="B193" s="19">
        <v>60461.82813</v>
      </c>
      <c r="C193" s="18">
        <v>71.03899384</v>
      </c>
      <c r="D193" s="20">
        <f t="shared" si="1"/>
        <v>60461828.13</v>
      </c>
      <c r="E193" s="20">
        <f t="shared" si="2"/>
        <v>0.06046182813</v>
      </c>
      <c r="F193" s="20">
        <f t="shared" si="3"/>
        <v>42951474.36</v>
      </c>
      <c r="G193" s="21">
        <f t="shared" si="4"/>
        <v>28.96100616</v>
      </c>
      <c r="H193" s="21">
        <f t="shared" si="5"/>
        <v>61</v>
      </c>
      <c r="I193" s="22">
        <v>99.91703407</v>
      </c>
      <c r="J193" s="23">
        <f t="shared" si="11"/>
        <v>99.91703</v>
      </c>
      <c r="K193" s="22">
        <v>0.0</v>
      </c>
      <c r="L193" s="22">
        <v>0.08296592591</v>
      </c>
      <c r="M193" s="22">
        <v>0.0</v>
      </c>
      <c r="N193" s="4" t="s">
        <v>20</v>
      </c>
      <c r="O193" s="4" t="s">
        <v>20</v>
      </c>
      <c r="P193" s="4" t="s">
        <v>20</v>
      </c>
      <c r="Q193" s="4" t="s">
        <v>20</v>
      </c>
      <c r="R193" s="4" t="s">
        <v>20</v>
      </c>
      <c r="S193" s="4" t="s">
        <v>20</v>
      </c>
      <c r="T193" s="4" t="s">
        <v>20</v>
      </c>
      <c r="U193" s="4" t="s">
        <v>20</v>
      </c>
      <c r="V193" s="24">
        <f t="shared" si="7"/>
        <v>71</v>
      </c>
      <c r="W193" s="24">
        <f t="shared" si="8"/>
        <v>29</v>
      </c>
      <c r="X193" s="4" t="s">
        <v>28</v>
      </c>
      <c r="Y193" s="25">
        <f t="shared" si="9"/>
        <v>4</v>
      </c>
    </row>
    <row r="194">
      <c r="A194" s="26" t="s">
        <v>215</v>
      </c>
      <c r="B194" s="27">
        <v>65273.51172</v>
      </c>
      <c r="C194" s="26">
        <v>80.97499847</v>
      </c>
      <c r="D194" s="28">
        <f t="shared" si="1"/>
        <v>65273511.72</v>
      </c>
      <c r="E194" s="28">
        <f t="shared" si="2"/>
        <v>0.06527351172</v>
      </c>
      <c r="F194" s="28">
        <f t="shared" si="3"/>
        <v>52855225.12</v>
      </c>
      <c r="G194" s="21">
        <f t="shared" si="4"/>
        <v>19.02500153</v>
      </c>
      <c r="H194" s="21">
        <f t="shared" si="5"/>
        <v>66</v>
      </c>
      <c r="I194" s="22">
        <v>99.9999985</v>
      </c>
      <c r="J194" s="23">
        <f t="shared" si="11"/>
        <v>100</v>
      </c>
      <c r="K194" s="22">
        <v>0.0</v>
      </c>
      <c r="L194" s="22">
        <v>1.49610841E-6</v>
      </c>
      <c r="M194" s="22">
        <v>0.0</v>
      </c>
      <c r="N194" s="4">
        <v>100.0</v>
      </c>
      <c r="O194" s="4">
        <v>0.0</v>
      </c>
      <c r="P194" s="4">
        <v>0.0</v>
      </c>
      <c r="Q194" s="4">
        <v>0.0</v>
      </c>
      <c r="R194" s="4">
        <v>100.0</v>
      </c>
      <c r="S194" s="4">
        <v>0.0</v>
      </c>
      <c r="T194" s="4">
        <v>0.0</v>
      </c>
      <c r="U194" s="4">
        <v>0.0</v>
      </c>
      <c r="V194" s="24">
        <f t="shared" si="7"/>
        <v>81</v>
      </c>
      <c r="W194" s="24">
        <f t="shared" si="8"/>
        <v>19</v>
      </c>
      <c r="X194" s="4" t="s">
        <v>28</v>
      </c>
      <c r="Y194" s="25">
        <f t="shared" si="9"/>
        <v>4</v>
      </c>
    </row>
    <row r="195">
      <c r="A195" s="18" t="s">
        <v>216</v>
      </c>
      <c r="B195" s="19">
        <v>67886.00781</v>
      </c>
      <c r="C195" s="18">
        <v>83.90299988</v>
      </c>
      <c r="D195" s="20">
        <f t="shared" si="1"/>
        <v>67886007.81</v>
      </c>
      <c r="E195" s="20">
        <f t="shared" si="2"/>
        <v>0.06788600781</v>
      </c>
      <c r="F195" s="20">
        <f t="shared" si="3"/>
        <v>56958397.05</v>
      </c>
      <c r="G195" s="21">
        <f t="shared" si="4"/>
        <v>16.09700012</v>
      </c>
      <c r="H195" s="21">
        <f t="shared" si="5"/>
        <v>68</v>
      </c>
      <c r="I195" s="22">
        <v>99.99999856</v>
      </c>
      <c r="J195" s="23">
        <f t="shared" si="11"/>
        <v>100</v>
      </c>
      <c r="K195" s="22">
        <v>0.0</v>
      </c>
      <c r="L195" s="22">
        <v>1.43853282E-6</v>
      </c>
      <c r="M195" s="22">
        <v>0.0</v>
      </c>
      <c r="N195" s="4">
        <v>100.0</v>
      </c>
      <c r="O195" s="4">
        <v>0.0</v>
      </c>
      <c r="P195" s="4">
        <v>0.0</v>
      </c>
      <c r="Q195" s="4">
        <v>0.0</v>
      </c>
      <c r="R195" s="4">
        <v>100.0</v>
      </c>
      <c r="S195" s="4">
        <v>0.0</v>
      </c>
      <c r="T195" s="4">
        <v>0.0</v>
      </c>
      <c r="U195" s="4">
        <v>0.0</v>
      </c>
      <c r="V195" s="24">
        <f t="shared" si="7"/>
        <v>84</v>
      </c>
      <c r="W195" s="24">
        <f t="shared" si="8"/>
        <v>16</v>
      </c>
      <c r="X195" s="4" t="s">
        <v>28</v>
      </c>
      <c r="Y195" s="25">
        <f t="shared" si="9"/>
        <v>4</v>
      </c>
    </row>
    <row r="196">
      <c r="A196" s="26" t="s">
        <v>217</v>
      </c>
      <c r="B196" s="27">
        <v>69799.97656</v>
      </c>
      <c r="C196" s="26">
        <v>51.43000031</v>
      </c>
      <c r="D196" s="28">
        <f t="shared" si="1"/>
        <v>69799976.56</v>
      </c>
      <c r="E196" s="28">
        <f t="shared" si="2"/>
        <v>0.06979997656</v>
      </c>
      <c r="F196" s="28">
        <f t="shared" si="3"/>
        <v>35898128.16</v>
      </c>
      <c r="G196" s="21">
        <f t="shared" si="4"/>
        <v>48.56999969</v>
      </c>
      <c r="H196" s="21">
        <f t="shared" si="5"/>
        <v>70</v>
      </c>
      <c r="I196" s="22">
        <v>100.0</v>
      </c>
      <c r="J196" s="23">
        <f t="shared" si="11"/>
        <v>100</v>
      </c>
      <c r="K196" s="22">
        <v>0.0</v>
      </c>
      <c r="L196" s="22">
        <v>0.0</v>
      </c>
      <c r="M196" s="22">
        <v>0.0</v>
      </c>
      <c r="N196" s="4">
        <v>100.0</v>
      </c>
      <c r="O196" s="4">
        <v>0.0</v>
      </c>
      <c r="P196" s="4">
        <v>0.0</v>
      </c>
      <c r="Q196" s="4">
        <v>0.0</v>
      </c>
      <c r="R196" s="4">
        <v>100.0</v>
      </c>
      <c r="S196" s="4">
        <v>0.0</v>
      </c>
      <c r="T196" s="4">
        <v>0.0</v>
      </c>
      <c r="U196" s="4">
        <v>0.0</v>
      </c>
      <c r="V196" s="24">
        <f t="shared" si="7"/>
        <v>51</v>
      </c>
      <c r="W196" s="24">
        <f t="shared" si="8"/>
        <v>49</v>
      </c>
      <c r="X196" s="4" t="s">
        <v>31</v>
      </c>
      <c r="Y196" s="25">
        <f t="shared" si="9"/>
        <v>3</v>
      </c>
    </row>
    <row r="197">
      <c r="A197" s="18" t="s">
        <v>218</v>
      </c>
      <c r="B197" s="19">
        <v>83783.94531</v>
      </c>
      <c r="C197" s="18">
        <v>77.45300293</v>
      </c>
      <c r="D197" s="20">
        <f t="shared" si="1"/>
        <v>83783945.31</v>
      </c>
      <c r="E197" s="20">
        <f t="shared" si="2"/>
        <v>0.08378394531</v>
      </c>
      <c r="F197" s="20">
        <f t="shared" si="3"/>
        <v>64893181.62</v>
      </c>
      <c r="G197" s="21">
        <f t="shared" si="4"/>
        <v>22.54699707</v>
      </c>
      <c r="H197" s="21">
        <f t="shared" si="5"/>
        <v>84</v>
      </c>
      <c r="I197" s="22">
        <v>100.0000023</v>
      </c>
      <c r="J197" s="23">
        <f t="shared" si="11"/>
        <v>100</v>
      </c>
      <c r="K197" s="22">
        <v>0.0</v>
      </c>
      <c r="L197" s="22">
        <v>0.0</v>
      </c>
      <c r="M197" s="22">
        <v>0.0</v>
      </c>
      <c r="N197" s="4">
        <v>100.0</v>
      </c>
      <c r="O197" s="4">
        <v>0.0</v>
      </c>
      <c r="P197" s="4">
        <v>0.0</v>
      </c>
      <c r="Q197" s="4">
        <v>0.0</v>
      </c>
      <c r="R197" s="4">
        <v>100.0</v>
      </c>
      <c r="S197" s="4">
        <v>0.0</v>
      </c>
      <c r="T197" s="4">
        <v>0.0</v>
      </c>
      <c r="U197" s="4">
        <v>0.0</v>
      </c>
      <c r="V197" s="24">
        <f t="shared" si="7"/>
        <v>77</v>
      </c>
      <c r="W197" s="24">
        <f t="shared" si="8"/>
        <v>23</v>
      </c>
      <c r="X197" s="4" t="s">
        <v>28</v>
      </c>
      <c r="Y197" s="25">
        <f t="shared" si="9"/>
        <v>4</v>
      </c>
    </row>
    <row r="198">
      <c r="A198" s="26" t="s">
        <v>219</v>
      </c>
      <c r="B198" s="27">
        <v>83992.95313</v>
      </c>
      <c r="C198" s="26">
        <v>75.87400055</v>
      </c>
      <c r="D198" s="28">
        <f t="shared" si="1"/>
        <v>83992953.13</v>
      </c>
      <c r="E198" s="28">
        <f t="shared" si="2"/>
        <v>0.08399295313</v>
      </c>
      <c r="F198" s="28">
        <f t="shared" si="3"/>
        <v>63728813.72</v>
      </c>
      <c r="G198" s="21">
        <f t="shared" si="4"/>
        <v>24.12599945</v>
      </c>
      <c r="H198" s="21">
        <f t="shared" si="5"/>
        <v>84</v>
      </c>
      <c r="I198" s="22">
        <v>97.48263633</v>
      </c>
      <c r="J198" s="23">
        <f t="shared" si="11"/>
        <v>97.48264</v>
      </c>
      <c r="K198" s="22">
        <v>1.938311229</v>
      </c>
      <c r="L198" s="22">
        <v>0.5137973631</v>
      </c>
      <c r="M198" s="22">
        <v>0.06525508185</v>
      </c>
      <c r="N198" s="4">
        <v>93.82873538</v>
      </c>
      <c r="O198" s="4">
        <v>4.297948765</v>
      </c>
      <c r="P198" s="4">
        <v>1.602839669</v>
      </c>
      <c r="Q198" s="4">
        <v>0.2704761905</v>
      </c>
      <c r="R198" s="4">
        <v>98.64448672</v>
      </c>
      <c r="S198" s="4">
        <v>1.188006671</v>
      </c>
      <c r="T198" s="4">
        <v>0.1675066077</v>
      </c>
      <c r="U198" s="4">
        <v>0.0</v>
      </c>
      <c r="V198" s="24">
        <f t="shared" si="7"/>
        <v>76</v>
      </c>
      <c r="W198" s="24">
        <f t="shared" si="8"/>
        <v>24</v>
      </c>
      <c r="X198" s="4" t="s">
        <v>51</v>
      </c>
      <c r="Y198" s="25">
        <f t="shared" si="9"/>
        <v>2</v>
      </c>
    </row>
    <row r="199">
      <c r="A199" s="18" t="s">
        <v>220</v>
      </c>
      <c r="B199" s="19">
        <v>84339.07031</v>
      </c>
      <c r="C199" s="18">
        <v>76.10500336</v>
      </c>
      <c r="D199" s="20">
        <f t="shared" si="1"/>
        <v>84339070.31</v>
      </c>
      <c r="E199" s="20">
        <f t="shared" si="2"/>
        <v>0.08433907031</v>
      </c>
      <c r="F199" s="20">
        <f t="shared" si="3"/>
        <v>64186252.29</v>
      </c>
      <c r="G199" s="21">
        <f t="shared" si="4"/>
        <v>23.89499664</v>
      </c>
      <c r="H199" s="21">
        <f t="shared" si="5"/>
        <v>85</v>
      </c>
      <c r="I199" s="22">
        <v>97.01426916</v>
      </c>
      <c r="J199" s="23">
        <f t="shared" si="11"/>
        <v>97.01427</v>
      </c>
      <c r="K199" s="22">
        <v>2.023078075</v>
      </c>
      <c r="L199" s="22">
        <v>0.7376749545</v>
      </c>
      <c r="M199" s="22">
        <v>0.2249778093</v>
      </c>
      <c r="N199" s="4">
        <v>96.02516977</v>
      </c>
      <c r="O199" s="4">
        <v>2.684574639</v>
      </c>
      <c r="P199" s="4">
        <v>0.7882555911</v>
      </c>
      <c r="Q199" s="4">
        <v>0.502</v>
      </c>
      <c r="R199" s="4">
        <v>97.32481783</v>
      </c>
      <c r="S199" s="4">
        <v>1.815385203</v>
      </c>
      <c r="T199" s="4">
        <v>0.7217969634</v>
      </c>
      <c r="U199" s="4">
        <v>0.138</v>
      </c>
      <c r="V199" s="24">
        <f t="shared" si="7"/>
        <v>76</v>
      </c>
      <c r="W199" s="24">
        <f t="shared" si="8"/>
        <v>24</v>
      </c>
      <c r="X199" s="4" t="s">
        <v>31</v>
      </c>
      <c r="Y199" s="25">
        <f t="shared" si="9"/>
        <v>3</v>
      </c>
    </row>
    <row r="200">
      <c r="A200" s="26" t="s">
        <v>221</v>
      </c>
      <c r="B200" s="27">
        <v>89561.40625</v>
      </c>
      <c r="C200" s="26">
        <v>45.63800049</v>
      </c>
      <c r="D200" s="28">
        <f t="shared" si="1"/>
        <v>89561406.25</v>
      </c>
      <c r="E200" s="28">
        <f t="shared" si="2"/>
        <v>0.08956140625</v>
      </c>
      <c r="F200" s="28">
        <f t="shared" si="3"/>
        <v>40874035.02</v>
      </c>
      <c r="G200" s="21">
        <f t="shared" si="4"/>
        <v>54.36199951</v>
      </c>
      <c r="H200" s="21">
        <f t="shared" si="5"/>
        <v>90</v>
      </c>
      <c r="I200" s="22">
        <v>45.95212696</v>
      </c>
      <c r="J200" s="23">
        <f t="shared" si="11"/>
        <v>45.95213</v>
      </c>
      <c r="K200" s="22">
        <v>13.44122447</v>
      </c>
      <c r="L200" s="22">
        <v>32.54231607</v>
      </c>
      <c r="M200" s="22">
        <v>8.064332495</v>
      </c>
      <c r="N200" s="4">
        <v>21.98279234</v>
      </c>
      <c r="O200" s="4">
        <v>12.68294146</v>
      </c>
      <c r="P200" s="4">
        <v>51.21598167</v>
      </c>
      <c r="Q200" s="4">
        <v>14.11828453</v>
      </c>
      <c r="R200" s="4">
        <v>74.50335478</v>
      </c>
      <c r="S200" s="4">
        <v>14.34445818</v>
      </c>
      <c r="T200" s="4">
        <v>10.29905862</v>
      </c>
      <c r="U200" s="4">
        <v>0.8531284131</v>
      </c>
      <c r="V200" s="24">
        <f t="shared" si="7"/>
        <v>46</v>
      </c>
      <c r="W200" s="24">
        <f t="shared" si="8"/>
        <v>54</v>
      </c>
      <c r="X200" s="4" t="s">
        <v>51</v>
      </c>
      <c r="Y200" s="25">
        <f t="shared" si="9"/>
        <v>2</v>
      </c>
    </row>
    <row r="201">
      <c r="A201" s="18" t="s">
        <v>222</v>
      </c>
      <c r="B201" s="19">
        <v>97338.58594</v>
      </c>
      <c r="C201" s="18">
        <v>37.34000015</v>
      </c>
      <c r="D201" s="20">
        <f t="shared" si="1"/>
        <v>97338585.94</v>
      </c>
      <c r="E201" s="20">
        <f t="shared" si="2"/>
        <v>0.09733858594</v>
      </c>
      <c r="F201" s="20">
        <f t="shared" si="3"/>
        <v>36346228.14</v>
      </c>
      <c r="G201" s="21">
        <f t="shared" si="4"/>
        <v>62.65999985</v>
      </c>
      <c r="H201" s="21">
        <f t="shared" si="5"/>
        <v>98</v>
      </c>
      <c r="I201" s="22">
        <v>96.88435687</v>
      </c>
      <c r="J201" s="23">
        <f t="shared" si="11"/>
        <v>96.88436</v>
      </c>
      <c r="K201" s="22">
        <v>0.0</v>
      </c>
      <c r="L201" s="22">
        <v>3.115643126</v>
      </c>
      <c r="M201" s="22">
        <v>0.0</v>
      </c>
      <c r="N201" s="4">
        <v>95.51453844</v>
      </c>
      <c r="O201" s="4">
        <v>0.0</v>
      </c>
      <c r="P201" s="4">
        <v>4.48546156</v>
      </c>
      <c r="Q201" s="4">
        <v>0.0</v>
      </c>
      <c r="R201" s="4">
        <v>99.18304001</v>
      </c>
      <c r="S201" s="4">
        <v>0.0</v>
      </c>
      <c r="T201" s="4">
        <v>0.816959987</v>
      </c>
      <c r="U201" s="4">
        <v>0.0</v>
      </c>
      <c r="V201" s="24">
        <f t="shared" si="7"/>
        <v>37</v>
      </c>
      <c r="W201" s="24">
        <f t="shared" si="8"/>
        <v>63</v>
      </c>
      <c r="X201" s="4" t="s">
        <v>51</v>
      </c>
      <c r="Y201" s="25">
        <f t="shared" si="9"/>
        <v>2</v>
      </c>
    </row>
    <row r="202">
      <c r="A202" s="26" t="s">
        <v>223</v>
      </c>
      <c r="B202" s="27">
        <v>102334.4063</v>
      </c>
      <c r="C202" s="26">
        <v>42.78300095</v>
      </c>
      <c r="D202" s="28">
        <f t="shared" si="1"/>
        <v>102334406.3</v>
      </c>
      <c r="E202" s="28">
        <f t="shared" si="2"/>
        <v>0.1023344063</v>
      </c>
      <c r="F202" s="28">
        <f t="shared" si="3"/>
        <v>43781730.02</v>
      </c>
      <c r="G202" s="21">
        <f t="shared" si="4"/>
        <v>57.21699905</v>
      </c>
      <c r="H202" s="21">
        <f t="shared" si="5"/>
        <v>103</v>
      </c>
      <c r="I202" s="22">
        <v>99.44017596</v>
      </c>
      <c r="J202" s="23">
        <f t="shared" si="11"/>
        <v>99.44018</v>
      </c>
      <c r="K202" s="22">
        <v>0.2376091086</v>
      </c>
      <c r="L202" s="22">
        <v>0.3222149265</v>
      </c>
      <c r="M202" s="22">
        <v>0.0</v>
      </c>
      <c r="N202" s="4">
        <v>99.33283515</v>
      </c>
      <c r="O202" s="4">
        <v>0.3359418224</v>
      </c>
      <c r="P202" s="4">
        <v>0.3312230319</v>
      </c>
      <c r="Q202" s="4">
        <v>0.0</v>
      </c>
      <c r="R202" s="4">
        <v>99.5837311</v>
      </c>
      <c r="S202" s="4">
        <v>0.1061012067</v>
      </c>
      <c r="T202" s="4">
        <v>0.3101676943</v>
      </c>
      <c r="U202" s="4">
        <v>0.0</v>
      </c>
      <c r="V202" s="24">
        <f t="shared" si="7"/>
        <v>43</v>
      </c>
      <c r="W202" s="24">
        <f t="shared" si="8"/>
        <v>57</v>
      </c>
      <c r="X202" s="4" t="s">
        <v>51</v>
      </c>
      <c r="Y202" s="25">
        <f t="shared" si="9"/>
        <v>2</v>
      </c>
    </row>
    <row r="203">
      <c r="A203" s="18" t="s">
        <v>224</v>
      </c>
      <c r="B203" s="19">
        <v>109581.0859</v>
      </c>
      <c r="C203" s="18">
        <v>47.40799713</v>
      </c>
      <c r="D203" s="20">
        <f t="shared" si="1"/>
        <v>109581085.9</v>
      </c>
      <c r="E203" s="20">
        <f t="shared" si="2"/>
        <v>0.1095810859</v>
      </c>
      <c r="F203" s="20">
        <f t="shared" si="3"/>
        <v>51950198.06</v>
      </c>
      <c r="G203" s="21">
        <f t="shared" si="4"/>
        <v>52.59200287</v>
      </c>
      <c r="H203" s="21">
        <f t="shared" si="5"/>
        <v>110</v>
      </c>
      <c r="I203" s="22">
        <v>94.10903456</v>
      </c>
      <c r="J203" s="23">
        <f t="shared" si="11"/>
        <v>94.10903</v>
      </c>
      <c r="K203" s="22">
        <v>2.856486137</v>
      </c>
      <c r="L203" s="22">
        <v>3.034479307</v>
      </c>
      <c r="M203" s="22">
        <v>0.0</v>
      </c>
      <c r="N203" s="4">
        <v>91.06193322</v>
      </c>
      <c r="O203" s="4">
        <v>3.959520428</v>
      </c>
      <c r="P203" s="4">
        <v>4.978546347</v>
      </c>
      <c r="Q203" s="4">
        <v>0.0</v>
      </c>
      <c r="R203" s="4">
        <v>97.4893325</v>
      </c>
      <c r="S203" s="4">
        <v>1.632836465</v>
      </c>
      <c r="T203" s="4">
        <v>0.877831036</v>
      </c>
      <c r="U203" s="4">
        <v>0.0</v>
      </c>
      <c r="V203" s="24">
        <f t="shared" si="7"/>
        <v>47</v>
      </c>
      <c r="W203" s="24">
        <f t="shared" si="8"/>
        <v>53</v>
      </c>
      <c r="X203" s="4" t="s">
        <v>51</v>
      </c>
      <c r="Y203" s="25">
        <f t="shared" si="9"/>
        <v>2</v>
      </c>
    </row>
    <row r="204">
      <c r="A204" s="26" t="s">
        <v>225</v>
      </c>
      <c r="B204" s="27">
        <v>114963.5859</v>
      </c>
      <c r="C204" s="26">
        <v>21.69499969</v>
      </c>
      <c r="D204" s="28">
        <f t="shared" si="1"/>
        <v>114963585.9</v>
      </c>
      <c r="E204" s="28">
        <f t="shared" si="2"/>
        <v>0.1149635859</v>
      </c>
      <c r="F204" s="28">
        <f t="shared" si="3"/>
        <v>24941349.6</v>
      </c>
      <c r="G204" s="21">
        <f t="shared" si="4"/>
        <v>78.30500031</v>
      </c>
      <c r="H204" s="21">
        <f t="shared" si="5"/>
        <v>115</v>
      </c>
      <c r="I204" s="22">
        <v>49.61557274</v>
      </c>
      <c r="J204" s="23">
        <f t="shared" si="11"/>
        <v>49.61557</v>
      </c>
      <c r="K204" s="22">
        <v>26.74071964</v>
      </c>
      <c r="L204" s="22">
        <v>18.63506013</v>
      </c>
      <c r="M204" s="22">
        <v>5.008647486</v>
      </c>
      <c r="N204" s="4">
        <v>40.03013919</v>
      </c>
      <c r="O204" s="4">
        <v>30.18668334</v>
      </c>
      <c r="P204" s="4">
        <v>23.49561327</v>
      </c>
      <c r="Q204" s="4">
        <v>6.287564203</v>
      </c>
      <c r="R204" s="4">
        <v>84.21282816</v>
      </c>
      <c r="S204" s="4">
        <v>14.30300858</v>
      </c>
      <c r="T204" s="4">
        <v>1.091582355</v>
      </c>
      <c r="U204" s="4">
        <v>0.392580896</v>
      </c>
      <c r="V204" s="24">
        <f t="shared" si="7"/>
        <v>22</v>
      </c>
      <c r="W204" s="24">
        <f t="shared" si="8"/>
        <v>78</v>
      </c>
      <c r="X204" s="4" t="s">
        <v>89</v>
      </c>
      <c r="Y204" s="25">
        <f t="shared" si="9"/>
        <v>1</v>
      </c>
    </row>
    <row r="205">
      <c r="A205" s="18" t="s">
        <v>226</v>
      </c>
      <c r="B205" s="19">
        <v>126476.4609</v>
      </c>
      <c r="C205" s="18">
        <v>91.78199768</v>
      </c>
      <c r="D205" s="20">
        <f t="shared" si="1"/>
        <v>126476460.9</v>
      </c>
      <c r="E205" s="20">
        <f t="shared" si="2"/>
        <v>0.1264764609</v>
      </c>
      <c r="F205" s="20">
        <f t="shared" si="3"/>
        <v>116082622.4</v>
      </c>
      <c r="G205" s="21">
        <f t="shared" si="4"/>
        <v>8.21800232</v>
      </c>
      <c r="H205" s="21">
        <f t="shared" si="5"/>
        <v>127</v>
      </c>
      <c r="I205" s="22">
        <v>99.07891245</v>
      </c>
      <c r="J205" s="23">
        <f t="shared" si="11"/>
        <v>99.07891</v>
      </c>
      <c r="K205" s="22">
        <v>0.0</v>
      </c>
      <c r="L205" s="22">
        <v>0.9210875467</v>
      </c>
      <c r="M205" s="22">
        <v>0.0</v>
      </c>
      <c r="N205" s="4" t="s">
        <v>20</v>
      </c>
      <c r="O205" s="4" t="s">
        <v>20</v>
      </c>
      <c r="P205" s="4" t="s">
        <v>20</v>
      </c>
      <c r="Q205" s="4" t="s">
        <v>20</v>
      </c>
      <c r="R205" s="4" t="s">
        <v>20</v>
      </c>
      <c r="S205" s="4" t="s">
        <v>20</v>
      </c>
      <c r="T205" s="4" t="s">
        <v>20</v>
      </c>
      <c r="U205" s="4" t="s">
        <v>20</v>
      </c>
      <c r="V205" s="24">
        <f t="shared" si="7"/>
        <v>92</v>
      </c>
      <c r="W205" s="24">
        <f t="shared" si="8"/>
        <v>8</v>
      </c>
      <c r="X205" s="4" t="s">
        <v>28</v>
      </c>
      <c r="Y205" s="25">
        <f t="shared" si="9"/>
        <v>4</v>
      </c>
    </row>
    <row r="206">
      <c r="A206" s="26" t="s">
        <v>227</v>
      </c>
      <c r="B206" s="27">
        <v>128932.75</v>
      </c>
      <c r="C206" s="26">
        <v>80.73099518</v>
      </c>
      <c r="D206" s="28">
        <f t="shared" si="1"/>
        <v>128932750</v>
      </c>
      <c r="E206" s="28">
        <f t="shared" si="2"/>
        <v>0.12893275</v>
      </c>
      <c r="F206" s="28">
        <f t="shared" si="3"/>
        <v>104088692.2</v>
      </c>
      <c r="G206" s="21">
        <f t="shared" si="4"/>
        <v>19.26900482</v>
      </c>
      <c r="H206" s="21">
        <f t="shared" si="5"/>
        <v>129</v>
      </c>
      <c r="I206" s="22">
        <v>99.67956828</v>
      </c>
      <c r="J206" s="23">
        <f t="shared" si="11"/>
        <v>99.67957</v>
      </c>
      <c r="K206" s="22">
        <v>0.0</v>
      </c>
      <c r="L206" s="22">
        <v>0.3204317169</v>
      </c>
      <c r="M206" s="22">
        <v>0.0</v>
      </c>
      <c r="N206" s="4">
        <v>98.33706893</v>
      </c>
      <c r="O206" s="4">
        <v>0.0</v>
      </c>
      <c r="P206" s="4">
        <v>1.662931067</v>
      </c>
      <c r="Q206" s="4">
        <v>0.0</v>
      </c>
      <c r="R206" s="4">
        <v>100.0</v>
      </c>
      <c r="S206" s="4">
        <v>0.0</v>
      </c>
      <c r="T206" s="4">
        <v>0.0</v>
      </c>
      <c r="U206" s="4">
        <v>0.0</v>
      </c>
      <c r="V206" s="24">
        <f t="shared" si="7"/>
        <v>81</v>
      </c>
      <c r="W206" s="24">
        <f t="shared" si="8"/>
        <v>19</v>
      </c>
      <c r="X206" s="4" t="s">
        <v>31</v>
      </c>
      <c r="Y206" s="25">
        <f t="shared" si="9"/>
        <v>3</v>
      </c>
    </row>
    <row r="207">
      <c r="A207" s="18" t="s">
        <v>228</v>
      </c>
      <c r="B207" s="19">
        <v>145934.4531</v>
      </c>
      <c r="C207" s="18">
        <v>74.75400543</v>
      </c>
      <c r="D207" s="20">
        <f t="shared" si="1"/>
        <v>145934453.1</v>
      </c>
      <c r="E207" s="20">
        <f t="shared" si="2"/>
        <v>0.1459344531</v>
      </c>
      <c r="F207" s="20">
        <f t="shared" si="3"/>
        <v>109091849</v>
      </c>
      <c r="G207" s="21">
        <f t="shared" si="4"/>
        <v>25.24599457</v>
      </c>
      <c r="H207" s="21">
        <f t="shared" si="5"/>
        <v>146</v>
      </c>
      <c r="I207" s="22">
        <v>96.99254807</v>
      </c>
      <c r="J207" s="23">
        <f t="shared" si="11"/>
        <v>96.99255</v>
      </c>
      <c r="K207" s="22">
        <v>0.6219963766</v>
      </c>
      <c r="L207" s="22">
        <v>2.38545555</v>
      </c>
      <c r="M207" s="22" t="s">
        <v>20</v>
      </c>
      <c r="N207" s="4">
        <v>91.54410196</v>
      </c>
      <c r="O207" s="4">
        <v>1.583163513</v>
      </c>
      <c r="P207" s="4">
        <v>6.872734531</v>
      </c>
      <c r="Q207" s="4" t="s">
        <v>20</v>
      </c>
      <c r="R207" s="4">
        <v>98.83259961</v>
      </c>
      <c r="S207" s="4">
        <v>0.2973899687</v>
      </c>
      <c r="T207" s="4">
        <v>0.6700104236</v>
      </c>
      <c r="U207" s="4">
        <v>0.2</v>
      </c>
      <c r="V207" s="24">
        <f t="shared" si="7"/>
        <v>75</v>
      </c>
      <c r="W207" s="24">
        <f t="shared" si="8"/>
        <v>25</v>
      </c>
      <c r="X207" s="4" t="s">
        <v>31</v>
      </c>
      <c r="Y207" s="25">
        <f t="shared" si="9"/>
        <v>3</v>
      </c>
    </row>
    <row r="208">
      <c r="A208" s="26" t="s">
        <v>229</v>
      </c>
      <c r="B208" s="27">
        <v>164689.3906</v>
      </c>
      <c r="C208" s="26">
        <v>38.17700195</v>
      </c>
      <c r="D208" s="28">
        <f t="shared" si="1"/>
        <v>164689390.6</v>
      </c>
      <c r="E208" s="28">
        <f t="shared" si="2"/>
        <v>0.1646893906</v>
      </c>
      <c r="F208" s="28">
        <f t="shared" si="3"/>
        <v>62873471.86</v>
      </c>
      <c r="G208" s="21">
        <f t="shared" si="4"/>
        <v>61.82299805</v>
      </c>
      <c r="H208" s="21">
        <f t="shared" si="5"/>
        <v>165</v>
      </c>
      <c r="I208" s="22">
        <v>97.69796025</v>
      </c>
      <c r="J208" s="23">
        <f t="shared" si="11"/>
        <v>97.69796</v>
      </c>
      <c r="K208" s="22">
        <v>1.156425878</v>
      </c>
      <c r="L208" s="22">
        <v>0.4626557002</v>
      </c>
      <c r="M208" s="22">
        <v>0.6829581735</v>
      </c>
      <c r="N208" s="4">
        <v>97.88023776</v>
      </c>
      <c r="O208" s="4">
        <v>0.8581049804</v>
      </c>
      <c r="P208" s="4">
        <v>0.3164802414</v>
      </c>
      <c r="Q208" s="4">
        <v>0.9451770151</v>
      </c>
      <c r="R208" s="4">
        <v>97.40277797</v>
      </c>
      <c r="S208" s="4">
        <v>1.639520121</v>
      </c>
      <c r="T208" s="4">
        <v>0.6993752147</v>
      </c>
      <c r="U208" s="4">
        <v>0.2583266934</v>
      </c>
      <c r="V208" s="24">
        <f t="shared" si="7"/>
        <v>38</v>
      </c>
      <c r="W208" s="24">
        <f t="shared" si="8"/>
        <v>62</v>
      </c>
      <c r="X208" s="4" t="s">
        <v>51</v>
      </c>
      <c r="Y208" s="25">
        <f t="shared" si="9"/>
        <v>2</v>
      </c>
    </row>
    <row r="209">
      <c r="A209" s="18" t="s">
        <v>230</v>
      </c>
      <c r="B209" s="19">
        <v>206139.5938</v>
      </c>
      <c r="C209" s="18">
        <v>51.95800018</v>
      </c>
      <c r="D209" s="20">
        <f t="shared" si="1"/>
        <v>206139593.8</v>
      </c>
      <c r="E209" s="20">
        <f t="shared" si="2"/>
        <v>0.2061395938</v>
      </c>
      <c r="F209" s="20">
        <f t="shared" si="3"/>
        <v>107106010.5</v>
      </c>
      <c r="G209" s="21">
        <f t="shared" si="4"/>
        <v>48.04199982</v>
      </c>
      <c r="H209" s="21">
        <f t="shared" si="5"/>
        <v>207</v>
      </c>
      <c r="I209" s="22">
        <v>77.60905338</v>
      </c>
      <c r="J209" s="23">
        <f t="shared" si="11"/>
        <v>77.60905</v>
      </c>
      <c r="K209" s="22">
        <v>4.979399343</v>
      </c>
      <c r="L209" s="22">
        <v>11.79691148</v>
      </c>
      <c r="M209" s="22">
        <v>5.614635794</v>
      </c>
      <c r="N209" s="4">
        <v>61.65821003</v>
      </c>
      <c r="O209" s="4">
        <v>7.128924583</v>
      </c>
      <c r="P209" s="4">
        <v>20.92487535</v>
      </c>
      <c r="Q209" s="4">
        <v>10.28799004</v>
      </c>
      <c r="R209" s="4">
        <v>92.35770519</v>
      </c>
      <c r="S209" s="4">
        <v>2.99188065</v>
      </c>
      <c r="T209" s="4">
        <v>3.356908786</v>
      </c>
      <c r="U209" s="4">
        <v>1.29350537</v>
      </c>
      <c r="V209" s="24">
        <f t="shared" si="7"/>
        <v>52</v>
      </c>
      <c r="W209" s="24">
        <f t="shared" si="8"/>
        <v>48</v>
      </c>
      <c r="X209" s="4" t="s">
        <v>51</v>
      </c>
      <c r="Y209" s="25">
        <f t="shared" si="9"/>
        <v>2</v>
      </c>
    </row>
    <row r="210">
      <c r="A210" s="26" t="s">
        <v>231</v>
      </c>
      <c r="B210" s="27">
        <v>212559.4063</v>
      </c>
      <c r="C210" s="26">
        <v>87.07299805</v>
      </c>
      <c r="D210" s="28">
        <f t="shared" si="1"/>
        <v>212559406.3</v>
      </c>
      <c r="E210" s="28">
        <f t="shared" si="2"/>
        <v>0.2125594063</v>
      </c>
      <c r="F210" s="28">
        <f t="shared" si="3"/>
        <v>185081847.7</v>
      </c>
      <c r="G210" s="21">
        <f t="shared" si="4"/>
        <v>12.92700195</v>
      </c>
      <c r="H210" s="21">
        <f t="shared" si="5"/>
        <v>213</v>
      </c>
      <c r="I210" s="22">
        <v>99.32085299</v>
      </c>
      <c r="J210" s="23">
        <f t="shared" si="11"/>
        <v>99.32085</v>
      </c>
      <c r="K210" s="22"/>
      <c r="L210" s="22">
        <v>0.5525980099</v>
      </c>
      <c r="M210" s="22" t="s">
        <v>20</v>
      </c>
      <c r="N210" s="4">
        <v>95.94525953</v>
      </c>
      <c r="O210" s="4">
        <v>0.9789509154</v>
      </c>
      <c r="P210" s="4">
        <v>3.075789551</v>
      </c>
      <c r="Q210" s="4" t="s">
        <v>20</v>
      </c>
      <c r="R210" s="4">
        <v>99.82200131</v>
      </c>
      <c r="S210" s="4">
        <v>0.0</v>
      </c>
      <c r="T210" s="4">
        <v>0.1779986949</v>
      </c>
      <c r="U210" s="4">
        <v>0.0</v>
      </c>
      <c r="V210" s="24">
        <f t="shared" si="7"/>
        <v>87</v>
      </c>
      <c r="W210" s="24">
        <f t="shared" si="8"/>
        <v>13</v>
      </c>
      <c r="X210" s="4" t="s">
        <v>31</v>
      </c>
      <c r="Y210" s="25">
        <f t="shared" si="9"/>
        <v>3</v>
      </c>
    </row>
    <row r="211">
      <c r="A211" s="18" t="s">
        <v>232</v>
      </c>
      <c r="B211" s="19">
        <v>220892.3281</v>
      </c>
      <c r="C211" s="18">
        <v>37.16500092</v>
      </c>
      <c r="D211" s="20">
        <f t="shared" si="1"/>
        <v>220892328.1</v>
      </c>
      <c r="E211" s="20">
        <f t="shared" si="2"/>
        <v>0.2208923281</v>
      </c>
      <c r="F211" s="20">
        <f t="shared" si="3"/>
        <v>82094635.77</v>
      </c>
      <c r="G211" s="21">
        <f t="shared" si="4"/>
        <v>62.83499908</v>
      </c>
      <c r="H211" s="21">
        <f t="shared" si="5"/>
        <v>221</v>
      </c>
      <c r="I211" s="22">
        <v>90.14896508</v>
      </c>
      <c r="J211" s="23">
        <f t="shared" si="11"/>
        <v>90.14897</v>
      </c>
      <c r="K211" s="22">
        <v>3.822279525</v>
      </c>
      <c r="L211" s="22">
        <v>4.413307574</v>
      </c>
      <c r="M211" s="22">
        <v>1.61544782</v>
      </c>
      <c r="N211" s="4">
        <v>88.59986076</v>
      </c>
      <c r="O211" s="4">
        <v>3.852278117</v>
      </c>
      <c r="P211" s="4">
        <v>5.174596509</v>
      </c>
      <c r="Q211" s="4">
        <v>2.373264617</v>
      </c>
      <c r="R211" s="4">
        <v>92.76804985</v>
      </c>
      <c r="S211" s="4">
        <v>3.771561162</v>
      </c>
      <c r="T211" s="4">
        <v>3.126184571</v>
      </c>
      <c r="U211" s="4">
        <v>0.3342044223</v>
      </c>
      <c r="V211" s="24">
        <f t="shared" si="7"/>
        <v>37</v>
      </c>
      <c r="W211" s="24">
        <f t="shared" si="8"/>
        <v>63</v>
      </c>
      <c r="X211" s="4" t="s">
        <v>51</v>
      </c>
      <c r="Y211" s="25">
        <f t="shared" si="9"/>
        <v>2</v>
      </c>
    </row>
    <row r="212">
      <c r="A212" s="26" t="s">
        <v>233</v>
      </c>
      <c r="B212" s="27">
        <v>273523.625</v>
      </c>
      <c r="C212" s="26">
        <v>56.64099884</v>
      </c>
      <c r="D212" s="28">
        <f t="shared" si="1"/>
        <v>273523625</v>
      </c>
      <c r="E212" s="28">
        <f t="shared" si="2"/>
        <v>0.273523625</v>
      </c>
      <c r="F212" s="28">
        <f t="shared" si="3"/>
        <v>154926513.3</v>
      </c>
      <c r="G212" s="21">
        <f t="shared" si="4"/>
        <v>43.35900116</v>
      </c>
      <c r="H212" s="21">
        <f t="shared" si="5"/>
        <v>274</v>
      </c>
      <c r="I212" s="22">
        <v>92.41534961</v>
      </c>
      <c r="J212" s="23">
        <f t="shared" si="11"/>
        <v>92.41535</v>
      </c>
      <c r="K212" s="22">
        <v>0.8554746335</v>
      </c>
      <c r="L212" s="22">
        <v>5.553871666</v>
      </c>
      <c r="M212" s="22">
        <v>1.175304087</v>
      </c>
      <c r="N212" s="4">
        <v>85.66796238</v>
      </c>
      <c r="O212" s="4">
        <v>1.17809123</v>
      </c>
      <c r="P212" s="4">
        <v>10.61491462</v>
      </c>
      <c r="Q212" s="4">
        <v>2.539031772</v>
      </c>
      <c r="R212" s="4">
        <v>97.58051207</v>
      </c>
      <c r="S212" s="4">
        <v>0.6085098345</v>
      </c>
      <c r="T212" s="4">
        <v>1.679615139</v>
      </c>
      <c r="U212" s="4">
        <v>0.1313629588</v>
      </c>
      <c r="V212" s="24">
        <f t="shared" si="7"/>
        <v>57</v>
      </c>
      <c r="W212" s="24">
        <f t="shared" si="8"/>
        <v>43</v>
      </c>
      <c r="X212" s="4" t="s">
        <v>51</v>
      </c>
      <c r="Y212" s="25">
        <f t="shared" si="9"/>
        <v>2</v>
      </c>
    </row>
    <row r="213">
      <c r="A213" s="18" t="s">
        <v>234</v>
      </c>
      <c r="B213" s="19">
        <v>331002.6563</v>
      </c>
      <c r="C213" s="18">
        <v>82.66400146</v>
      </c>
      <c r="D213" s="20">
        <f t="shared" si="1"/>
        <v>331002656.3</v>
      </c>
      <c r="E213" s="20">
        <f t="shared" si="2"/>
        <v>0.3310026563</v>
      </c>
      <c r="F213" s="20">
        <f t="shared" si="3"/>
        <v>273620040.6</v>
      </c>
      <c r="G213" s="21">
        <f t="shared" si="4"/>
        <v>17.33599854</v>
      </c>
      <c r="H213" s="21">
        <f t="shared" si="5"/>
        <v>332</v>
      </c>
      <c r="I213" s="22">
        <v>99.88352668</v>
      </c>
      <c r="J213" s="23">
        <f t="shared" si="11"/>
        <v>99.88353</v>
      </c>
      <c r="K213" s="22">
        <v>0.0</v>
      </c>
      <c r="L213" s="22">
        <v>0.1164733182</v>
      </c>
      <c r="M213" s="22">
        <v>0.0</v>
      </c>
      <c r="N213" s="4">
        <v>99.67078734</v>
      </c>
      <c r="O213" s="4">
        <v>0.0</v>
      </c>
      <c r="P213" s="4">
        <v>0.3292126628</v>
      </c>
      <c r="Q213" s="4">
        <v>0.0</v>
      </c>
      <c r="R213" s="4">
        <v>99.92814447</v>
      </c>
      <c r="S213" s="4">
        <v>0.0</v>
      </c>
      <c r="T213" s="4">
        <v>0.0718555296</v>
      </c>
      <c r="U213" s="4">
        <v>0.0</v>
      </c>
      <c r="V213" s="24">
        <f t="shared" si="7"/>
        <v>83</v>
      </c>
      <c r="W213" s="24">
        <f t="shared" si="8"/>
        <v>17</v>
      </c>
      <c r="X213" s="4" t="s">
        <v>28</v>
      </c>
      <c r="Y213" s="25">
        <f t="shared" si="9"/>
        <v>4</v>
      </c>
    </row>
    <row r="214">
      <c r="A214" s="26" t="s">
        <v>235</v>
      </c>
      <c r="B214" s="27">
        <v>1380004.375</v>
      </c>
      <c r="C214" s="26">
        <v>34.9260025</v>
      </c>
      <c r="D214" s="28">
        <f t="shared" si="1"/>
        <v>1380004375</v>
      </c>
      <c r="E214" s="28">
        <f t="shared" si="2"/>
        <v>1.380004375</v>
      </c>
      <c r="F214" s="28">
        <f t="shared" si="3"/>
        <v>481980362.5</v>
      </c>
      <c r="G214" s="21">
        <f t="shared" si="4"/>
        <v>65.0739975</v>
      </c>
      <c r="H214" s="21">
        <f t="shared" si="5"/>
        <v>1381</v>
      </c>
      <c r="I214" s="22">
        <v>90.48952503</v>
      </c>
      <c r="J214" s="23">
        <f t="shared" si="11"/>
        <v>90.48953</v>
      </c>
      <c r="K214" s="22">
        <v>4.983602562</v>
      </c>
      <c r="L214" s="22">
        <v>3.963153945</v>
      </c>
      <c r="M214" s="22">
        <v>0.5637184626</v>
      </c>
      <c r="N214" s="4">
        <v>88.78250313</v>
      </c>
      <c r="O214" s="4">
        <v>5.902210054</v>
      </c>
      <c r="P214" s="4">
        <v>4.57637573</v>
      </c>
      <c r="Q214" s="4">
        <v>0.7389110856</v>
      </c>
      <c r="R214" s="4">
        <v>93.6700363</v>
      </c>
      <c r="S214" s="4">
        <v>3.272056027</v>
      </c>
      <c r="T214" s="4">
        <v>2.820607523</v>
      </c>
      <c r="U214" s="4">
        <v>0.2373001538</v>
      </c>
      <c r="V214" s="24">
        <f t="shared" si="7"/>
        <v>35</v>
      </c>
      <c r="W214" s="24">
        <f t="shared" si="8"/>
        <v>65</v>
      </c>
      <c r="X214" s="4" t="s">
        <v>51</v>
      </c>
      <c r="Y214" s="25">
        <f t="shared" si="9"/>
        <v>2</v>
      </c>
    </row>
    <row r="215">
      <c r="A215" s="18" t="s">
        <v>236</v>
      </c>
      <c r="B215" s="19">
        <v>1463140.5</v>
      </c>
      <c r="C215" s="18">
        <v>61.71308899</v>
      </c>
      <c r="D215" s="20">
        <f t="shared" si="1"/>
        <v>1463140500</v>
      </c>
      <c r="E215" s="20">
        <f t="shared" si="2"/>
        <v>1.4631405</v>
      </c>
      <c r="F215" s="20">
        <f t="shared" si="3"/>
        <v>902949198.8</v>
      </c>
      <c r="G215" s="21">
        <f t="shared" si="4"/>
        <v>38.28691101</v>
      </c>
      <c r="H215" s="21">
        <f t="shared" si="5"/>
        <v>1464</v>
      </c>
      <c r="I215" s="22">
        <v>94.26111059</v>
      </c>
      <c r="J215" s="23">
        <f t="shared" si="11"/>
        <v>94.26111</v>
      </c>
      <c r="K215" s="22">
        <v>0.8147213297</v>
      </c>
      <c r="L215" s="22">
        <v>4.725451938</v>
      </c>
      <c r="M215" s="22">
        <v>0.1987161441</v>
      </c>
      <c r="N215" s="4">
        <v>89.66123351</v>
      </c>
      <c r="O215" s="4">
        <v>1.832679086</v>
      </c>
      <c r="P215" s="4">
        <v>8.506087409</v>
      </c>
      <c r="Q215" s="4">
        <v>0.0</v>
      </c>
      <c r="R215" s="4">
        <v>97.11488267</v>
      </c>
      <c r="S215" s="4">
        <v>0.1831784927</v>
      </c>
      <c r="T215" s="4">
        <v>2.37993884</v>
      </c>
      <c r="U215" s="4">
        <v>0.322</v>
      </c>
      <c r="V215" s="24">
        <f t="shared" si="7"/>
        <v>62</v>
      </c>
      <c r="W215" s="24">
        <f t="shared" si="8"/>
        <v>38</v>
      </c>
      <c r="X215" s="4" t="s">
        <v>31</v>
      </c>
      <c r="Y215" s="25">
        <f t="shared" si="9"/>
        <v>3</v>
      </c>
    </row>
    <row r="216">
      <c r="A216" s="29"/>
      <c r="B216" s="30" t="s">
        <v>268</v>
      </c>
      <c r="C216" s="31"/>
      <c r="D216" s="32">
        <f t="shared" ref="D216:H216" si="12">SUM(D3:D215)</f>
        <v>7786695108</v>
      </c>
      <c r="E216" s="32">
        <f t="shared" si="12"/>
        <v>7.786695108</v>
      </c>
      <c r="F216" s="32">
        <f t="shared" si="12"/>
        <v>4375308463</v>
      </c>
      <c r="G216" s="33">
        <f t="shared" si="12"/>
        <v>8117.914939</v>
      </c>
      <c r="H216" s="33">
        <f t="shared" si="12"/>
        <v>7902</v>
      </c>
      <c r="I216" s="34"/>
      <c r="J216" s="23"/>
      <c r="K216" s="34"/>
      <c r="L216" s="34"/>
      <c r="M216" s="34"/>
      <c r="O216" s="35"/>
      <c r="P216" s="35"/>
      <c r="Q216" s="35"/>
      <c r="R216" s="35"/>
      <c r="S216" s="35"/>
      <c r="T216" s="35"/>
      <c r="U216" s="35"/>
      <c r="V216" s="24"/>
      <c r="W216" s="24"/>
      <c r="Y216" s="36"/>
    </row>
    <row r="217">
      <c r="A217" s="37"/>
      <c r="B217" s="38"/>
      <c r="D217" s="38"/>
      <c r="E217" s="38"/>
      <c r="F217" s="38"/>
      <c r="V217" s="36"/>
      <c r="W217" s="36"/>
      <c r="Y217" s="36"/>
    </row>
    <row r="218">
      <c r="A218" s="39" t="s">
        <v>269</v>
      </c>
      <c r="B218" s="40">
        <v>7.821</v>
      </c>
      <c r="C218" s="41"/>
      <c r="D218" s="42"/>
      <c r="E218" s="42"/>
      <c r="F218" s="42"/>
      <c r="G218" s="43"/>
      <c r="L218" s="44"/>
      <c r="P218" s="43"/>
      <c r="Q218" s="43"/>
      <c r="R218" s="43"/>
      <c r="S218" s="43"/>
      <c r="T218" s="43"/>
      <c r="U218" s="43"/>
      <c r="V218" s="34"/>
      <c r="W218" s="34"/>
      <c r="Y218" s="36"/>
    </row>
    <row r="219">
      <c r="A219" s="45" t="s">
        <v>270</v>
      </c>
      <c r="B219" s="46">
        <f>55/100*B218</f>
        <v>4.30155</v>
      </c>
      <c r="D219" s="38"/>
      <c r="E219" s="38"/>
      <c r="F219" s="38"/>
      <c r="V219" s="36"/>
      <c r="W219" s="36"/>
      <c r="Y219" s="36"/>
    </row>
    <row r="220">
      <c r="A220" s="47"/>
      <c r="B220" s="48"/>
      <c r="D220" s="48"/>
      <c r="E220" s="48"/>
      <c r="F220" s="48"/>
      <c r="V220" s="36"/>
      <c r="W220" s="36"/>
      <c r="Y220" s="36"/>
    </row>
    <row r="221">
      <c r="A221" s="49" t="s">
        <v>271</v>
      </c>
      <c r="B221" s="50"/>
      <c r="D221" s="38"/>
      <c r="E221" s="38"/>
      <c r="F221" s="38"/>
      <c r="V221" s="36"/>
      <c r="W221" s="36"/>
      <c r="Y221" s="36"/>
    </row>
    <row r="222">
      <c r="A222" s="51" t="s">
        <v>272</v>
      </c>
      <c r="B222" s="52">
        <f>F216/1000000000</f>
        <v>4.375308463</v>
      </c>
      <c r="D222" s="48"/>
      <c r="E222" s="48"/>
      <c r="F222" s="48"/>
      <c r="V222" s="36"/>
      <c r="W222" s="36"/>
      <c r="Y222" s="36"/>
    </row>
    <row r="223">
      <c r="A223" s="53" t="s">
        <v>273</v>
      </c>
      <c r="B223" s="54">
        <f>E216</f>
        <v>7.786695108</v>
      </c>
      <c r="D223" s="38"/>
      <c r="E223" s="38"/>
      <c r="F223" s="38"/>
      <c r="V223" s="36"/>
      <c r="W223" s="36"/>
      <c r="Y223" s="36"/>
    </row>
    <row r="224">
      <c r="A224" s="55" t="s">
        <v>274</v>
      </c>
      <c r="B224" s="56">
        <f>B222/B223*100</f>
        <v>56.18954386</v>
      </c>
      <c r="D224" s="48"/>
      <c r="E224" s="48"/>
      <c r="F224" s="48"/>
      <c r="V224" s="36"/>
      <c r="W224" s="36"/>
      <c r="Y224" s="36"/>
    </row>
    <row r="225">
      <c r="A225" s="37"/>
      <c r="B225" s="38"/>
      <c r="D225" s="38"/>
      <c r="E225" s="38"/>
      <c r="F225" s="38"/>
      <c r="V225" s="36"/>
      <c r="W225" s="36"/>
      <c r="Y225" s="36"/>
    </row>
    <row r="226">
      <c r="A226" s="57" t="s">
        <v>275</v>
      </c>
      <c r="B226" s="58">
        <f>B222-B219</f>
        <v>0.07375846255</v>
      </c>
      <c r="D226" s="48"/>
      <c r="E226" s="48"/>
      <c r="F226" s="48"/>
      <c r="V226" s="36"/>
      <c r="W226" s="36"/>
      <c r="Y226" s="36"/>
    </row>
    <row r="227">
      <c r="A227" s="45" t="s">
        <v>276</v>
      </c>
      <c r="B227" s="59">
        <f>B218-E216</f>
        <v>0.03430489225</v>
      </c>
      <c r="D227" s="38"/>
      <c r="E227" s="38"/>
      <c r="F227" s="38"/>
      <c r="V227" s="36"/>
      <c r="W227" s="36"/>
      <c r="Y227" s="36"/>
    </row>
    <row r="228">
      <c r="A228" s="47"/>
      <c r="B228" s="48"/>
      <c r="D228" s="48"/>
      <c r="E228" s="48"/>
      <c r="F228" s="48"/>
      <c r="V228" s="36"/>
      <c r="W228" s="36"/>
      <c r="Y228" s="36"/>
    </row>
    <row r="229">
      <c r="A229" s="37"/>
      <c r="B229" s="38"/>
      <c r="F229" s="38"/>
      <c r="V229" s="36"/>
      <c r="W229" s="36"/>
      <c r="Y229" s="36"/>
    </row>
    <row r="230">
      <c r="A230" s="60" t="s">
        <v>277</v>
      </c>
      <c r="B230" s="40">
        <v>7.821</v>
      </c>
      <c r="C230" s="60" t="s">
        <v>278</v>
      </c>
      <c r="D230" s="61" t="s">
        <v>279</v>
      </c>
      <c r="E230" s="62" t="s">
        <v>280</v>
      </c>
      <c r="F230" s="48"/>
      <c r="V230" s="36"/>
      <c r="W230" s="36"/>
      <c r="Y230" s="36"/>
    </row>
    <row r="231">
      <c r="A231" s="53" t="s">
        <v>281</v>
      </c>
      <c r="B231" s="54">
        <v>7.786695107751232</v>
      </c>
      <c r="C231" s="63">
        <f>ABS(B230-B231)</f>
        <v>0.03430489225</v>
      </c>
      <c r="D231" s="38">
        <f>ABS(B230+B231)/2</f>
        <v>7.803847554</v>
      </c>
      <c r="E231" s="64">
        <f>C231/D231*100</f>
        <v>0.4395894719</v>
      </c>
      <c r="F231" s="38"/>
      <c r="V231" s="36"/>
      <c r="W231" s="36"/>
      <c r="Y231" s="36"/>
    </row>
    <row r="232">
      <c r="A232" s="51" t="s">
        <v>282</v>
      </c>
      <c r="B232" s="65">
        <v>4.30155</v>
      </c>
      <c r="C232" s="66"/>
      <c r="D232" s="48"/>
      <c r="E232" s="67"/>
      <c r="F232" s="48"/>
      <c r="V232" s="36"/>
      <c r="W232" s="36"/>
      <c r="Y232" s="36"/>
    </row>
    <row r="233">
      <c r="A233" s="68" t="s">
        <v>283</v>
      </c>
      <c r="B233" s="59">
        <v>4.3753084625498895</v>
      </c>
      <c r="C233" s="69">
        <f>ABS(B232-B233)</f>
        <v>0.07375846255</v>
      </c>
      <c r="D233" s="70">
        <f>ABS(B232+B233)/2</f>
        <v>4.338429231</v>
      </c>
      <c r="E233" s="71">
        <f>C233/D233*100</f>
        <v>1.700119067</v>
      </c>
      <c r="F233" s="38"/>
      <c r="V233" s="36"/>
      <c r="W233" s="36"/>
      <c r="Y233" s="36"/>
    </row>
    <row r="234">
      <c r="A234" s="47"/>
      <c r="B234" s="48"/>
      <c r="D234" s="48"/>
      <c r="E234" s="48"/>
      <c r="F234" s="48"/>
      <c r="V234" s="36"/>
      <c r="W234" s="36"/>
      <c r="Y234" s="36"/>
    </row>
    <row r="235">
      <c r="A235" s="37"/>
      <c r="B235" s="38"/>
      <c r="D235" s="38"/>
      <c r="E235" s="38"/>
      <c r="F235" s="38"/>
      <c r="V235" s="36"/>
      <c r="W235" s="36"/>
      <c r="Y235" s="36"/>
    </row>
    <row r="236">
      <c r="A236" s="72" t="s">
        <v>284</v>
      </c>
      <c r="V236" s="36"/>
      <c r="W236" s="36"/>
      <c r="Y236" s="36"/>
    </row>
    <row r="237">
      <c r="A237" s="73" t="s">
        <v>285</v>
      </c>
      <c r="B237" s="74" t="s">
        <v>6</v>
      </c>
      <c r="C237" s="74" t="s">
        <v>7</v>
      </c>
      <c r="D237" s="74" t="s">
        <v>8</v>
      </c>
      <c r="E237" s="74" t="s">
        <v>9</v>
      </c>
      <c r="F237" s="75" t="s">
        <v>10</v>
      </c>
      <c r="G237" s="75" t="s">
        <v>11</v>
      </c>
      <c r="H237" s="75" t="s">
        <v>12</v>
      </c>
      <c r="I237" s="75" t="s">
        <v>13</v>
      </c>
      <c r="J237" s="76" t="s">
        <v>14</v>
      </c>
      <c r="K237" s="76" t="s">
        <v>15</v>
      </c>
      <c r="L237" s="76" t="s">
        <v>16</v>
      </c>
      <c r="M237" s="76" t="s">
        <v>17</v>
      </c>
      <c r="V237" s="36"/>
      <c r="W237" s="36"/>
      <c r="Y237" s="36"/>
    </row>
    <row r="238">
      <c r="A238" s="77" t="s">
        <v>286</v>
      </c>
      <c r="B238" s="78">
        <f t="shared" ref="B238:M238" si="13">MAX(J3:J215)</f>
        <v>100</v>
      </c>
      <c r="C238" s="78">
        <f t="shared" si="13"/>
        <v>37.42696287</v>
      </c>
      <c r="D238" s="78">
        <f t="shared" si="13"/>
        <v>33.53911377</v>
      </c>
      <c r="E238" s="78">
        <f t="shared" si="13"/>
        <v>30.36979308</v>
      </c>
      <c r="F238" s="79">
        <f t="shared" si="13"/>
        <v>100</v>
      </c>
      <c r="G238" s="79">
        <f t="shared" si="13"/>
        <v>42.16438068</v>
      </c>
      <c r="H238" s="79">
        <f t="shared" si="13"/>
        <v>51.21598167</v>
      </c>
      <c r="I238" s="79">
        <f t="shared" si="13"/>
        <v>40.51813242</v>
      </c>
      <c r="J238" s="80">
        <f t="shared" si="13"/>
        <v>100</v>
      </c>
      <c r="K238" s="80">
        <f t="shared" si="13"/>
        <v>34.27978009</v>
      </c>
      <c r="L238" s="80">
        <f t="shared" si="13"/>
        <v>19.83580681</v>
      </c>
      <c r="M238" s="80">
        <f t="shared" si="13"/>
        <v>6.362160532</v>
      </c>
      <c r="V238" s="36"/>
      <c r="W238" s="36"/>
      <c r="Y238" s="36"/>
    </row>
    <row r="239">
      <c r="A239" s="77" t="s">
        <v>287</v>
      </c>
      <c r="B239" s="78">
        <f t="shared" ref="B239:M239" si="14">MIN(J3:J215)</f>
        <v>37.2024</v>
      </c>
      <c r="C239" s="78">
        <f t="shared" si="14"/>
        <v>0</v>
      </c>
      <c r="D239" s="78">
        <f t="shared" si="14"/>
        <v>0</v>
      </c>
      <c r="E239" s="78">
        <f t="shared" si="14"/>
        <v>0</v>
      </c>
      <c r="F239" s="79">
        <f t="shared" si="14"/>
        <v>21.98279234</v>
      </c>
      <c r="G239" s="79">
        <f t="shared" si="14"/>
        <v>0</v>
      </c>
      <c r="H239" s="79">
        <f t="shared" si="14"/>
        <v>0</v>
      </c>
      <c r="I239" s="79">
        <f t="shared" si="14"/>
        <v>0</v>
      </c>
      <c r="J239" s="80">
        <f t="shared" si="14"/>
        <v>49.66166495</v>
      </c>
      <c r="K239" s="80">
        <f t="shared" si="14"/>
        <v>0</v>
      </c>
      <c r="L239" s="80">
        <f t="shared" si="14"/>
        <v>0</v>
      </c>
      <c r="M239" s="80">
        <f t="shared" si="14"/>
        <v>0</v>
      </c>
      <c r="V239" s="36"/>
      <c r="W239" s="36"/>
      <c r="Y239" s="36"/>
    </row>
    <row r="240">
      <c r="A240" s="77" t="s">
        <v>288</v>
      </c>
      <c r="B240" s="78">
        <f t="shared" ref="B240:M240" si="15">AVERAGE(J3:J215)</f>
        <v>89.8647827</v>
      </c>
      <c r="C240" s="78">
        <f t="shared" si="15"/>
        <v>3.883068756</v>
      </c>
      <c r="D240" s="78">
        <f t="shared" si="15"/>
        <v>4.418010654</v>
      </c>
      <c r="E240" s="78">
        <f t="shared" si="15"/>
        <v>1.915488584</v>
      </c>
      <c r="F240" s="79">
        <f t="shared" si="15"/>
        <v>81.33591803</v>
      </c>
      <c r="G240" s="79">
        <f t="shared" si="15"/>
        <v>5.836562548</v>
      </c>
      <c r="H240" s="79">
        <f t="shared" si="15"/>
        <v>8.732261484</v>
      </c>
      <c r="I240" s="79">
        <f t="shared" si="15"/>
        <v>4.224039638</v>
      </c>
      <c r="J240" s="80">
        <f t="shared" si="15"/>
        <v>94.68983975</v>
      </c>
      <c r="K240" s="80">
        <f t="shared" si="15"/>
        <v>3.281838654</v>
      </c>
      <c r="L240" s="80">
        <f t="shared" si="15"/>
        <v>1.71878521</v>
      </c>
      <c r="M240" s="80">
        <f t="shared" si="15"/>
        <v>0.3131148443</v>
      </c>
      <c r="V240" s="36"/>
      <c r="W240" s="36"/>
      <c r="Y240" s="36"/>
    </row>
    <row r="241">
      <c r="A241" s="77" t="s">
        <v>289</v>
      </c>
      <c r="B241" s="78">
        <f t="shared" ref="B241:M241" si="16">MEDIAN(J3:J215)</f>
        <v>97.34814</v>
      </c>
      <c r="C241" s="78">
        <f t="shared" si="16"/>
        <v>0.4875126797</v>
      </c>
      <c r="D241" s="78">
        <f t="shared" si="16"/>
        <v>0.8536474704</v>
      </c>
      <c r="E241" s="78">
        <f t="shared" si="16"/>
        <v>0</v>
      </c>
      <c r="F241" s="79">
        <f t="shared" si="16"/>
        <v>90.73161683</v>
      </c>
      <c r="G241" s="79">
        <f t="shared" si="16"/>
        <v>1.812330835</v>
      </c>
      <c r="H241" s="79">
        <f t="shared" si="16"/>
        <v>3.229749713</v>
      </c>
      <c r="I241" s="79">
        <f t="shared" si="16"/>
        <v>0.2196897375</v>
      </c>
      <c r="J241" s="80">
        <f t="shared" si="16"/>
        <v>98.10662849</v>
      </c>
      <c r="K241" s="80">
        <f t="shared" si="16"/>
        <v>0.5</v>
      </c>
      <c r="L241" s="80">
        <f t="shared" si="16"/>
        <v>0.3498740029</v>
      </c>
      <c r="M241" s="80">
        <f t="shared" si="16"/>
        <v>0</v>
      </c>
      <c r="V241" s="36"/>
      <c r="W241" s="36"/>
      <c r="Y241" s="36"/>
    </row>
    <row r="242">
      <c r="A242" s="77" t="s">
        <v>290</v>
      </c>
      <c r="B242" s="78">
        <f t="shared" ref="B242:M242" si="17">MODE(J3:J215)</f>
        <v>100</v>
      </c>
      <c r="C242" s="78">
        <f t="shared" si="17"/>
        <v>0</v>
      </c>
      <c r="D242" s="78">
        <f t="shared" si="17"/>
        <v>0</v>
      </c>
      <c r="E242" s="78">
        <f t="shared" si="17"/>
        <v>0</v>
      </c>
      <c r="F242" s="79">
        <f t="shared" si="17"/>
        <v>100</v>
      </c>
      <c r="G242" s="79">
        <f t="shared" si="17"/>
        <v>0</v>
      </c>
      <c r="H242" s="79">
        <f t="shared" si="17"/>
        <v>0</v>
      </c>
      <c r="I242" s="79">
        <f t="shared" si="17"/>
        <v>0</v>
      </c>
      <c r="J242" s="80">
        <f t="shared" si="17"/>
        <v>100</v>
      </c>
      <c r="K242" s="80">
        <f t="shared" si="17"/>
        <v>0</v>
      </c>
      <c r="L242" s="80">
        <f t="shared" si="17"/>
        <v>0</v>
      </c>
      <c r="M242" s="80">
        <f t="shared" si="17"/>
        <v>0</v>
      </c>
      <c r="V242" s="36"/>
      <c r="W242" s="36"/>
      <c r="Y242" s="36"/>
    </row>
    <row r="243">
      <c r="A243" s="77" t="s">
        <v>291</v>
      </c>
      <c r="B243" s="81">
        <f t="shared" ref="B243:M243" si="18">QUARTILE(J3:J215,1)</f>
        <v>85.643315</v>
      </c>
      <c r="C243" s="81">
        <f t="shared" si="18"/>
        <v>0</v>
      </c>
      <c r="D243" s="81">
        <f t="shared" si="18"/>
        <v>0.03390622265</v>
      </c>
      <c r="E243" s="81">
        <f t="shared" si="18"/>
        <v>0</v>
      </c>
      <c r="F243" s="82">
        <f t="shared" si="18"/>
        <v>64.8254211</v>
      </c>
      <c r="G243" s="82">
        <f t="shared" si="18"/>
        <v>0</v>
      </c>
      <c r="H243" s="82">
        <f t="shared" si="18"/>
        <v>0.1584109169</v>
      </c>
      <c r="I243" s="82">
        <f t="shared" si="18"/>
        <v>0</v>
      </c>
      <c r="J243" s="83">
        <f t="shared" si="18"/>
        <v>92.56287752</v>
      </c>
      <c r="K243" s="83">
        <f t="shared" si="18"/>
        <v>0</v>
      </c>
      <c r="L243" s="83">
        <f t="shared" si="18"/>
        <v>0</v>
      </c>
      <c r="M243" s="83">
        <f t="shared" si="18"/>
        <v>0</v>
      </c>
      <c r="V243" s="36"/>
      <c r="W243" s="36"/>
      <c r="Y243" s="36"/>
    </row>
    <row r="244">
      <c r="A244" s="77" t="s">
        <v>292</v>
      </c>
      <c r="B244" s="81">
        <f t="shared" ref="B244:M244" si="19">QUARTILE(J3:J216,3)</f>
        <v>99.887525</v>
      </c>
      <c r="C244" s="81">
        <f t="shared" si="19"/>
        <v>4.91530925</v>
      </c>
      <c r="D244" s="81">
        <f t="shared" si="19"/>
        <v>5.279309922</v>
      </c>
      <c r="E244" s="81">
        <f t="shared" si="19"/>
        <v>1.878301993</v>
      </c>
      <c r="F244" s="82">
        <f t="shared" si="19"/>
        <v>99.11924249</v>
      </c>
      <c r="G244" s="82">
        <f t="shared" si="19"/>
        <v>8.553175126</v>
      </c>
      <c r="H244" s="82">
        <f t="shared" si="19"/>
        <v>13.2663393</v>
      </c>
      <c r="I244" s="82">
        <f t="shared" si="19"/>
        <v>6.157471481</v>
      </c>
      <c r="J244" s="83">
        <f t="shared" si="19"/>
        <v>99.94941803</v>
      </c>
      <c r="K244" s="83">
        <f t="shared" si="19"/>
        <v>3.966347184</v>
      </c>
      <c r="L244" s="83">
        <f t="shared" si="19"/>
        <v>2.059001302</v>
      </c>
      <c r="M244" s="83">
        <f t="shared" si="19"/>
        <v>0.1597056849</v>
      </c>
      <c r="V244" s="36"/>
      <c r="W244" s="36"/>
      <c r="Y244" s="36"/>
    </row>
    <row r="245">
      <c r="A245" s="84" t="s">
        <v>293</v>
      </c>
      <c r="B245" s="85">
        <f t="shared" ref="B245:M245" si="20">B244-B243</f>
        <v>14.24421</v>
      </c>
      <c r="C245" s="85">
        <f t="shared" si="20"/>
        <v>4.91530925</v>
      </c>
      <c r="D245" s="85">
        <f t="shared" si="20"/>
        <v>5.245403699</v>
      </c>
      <c r="E245" s="85">
        <f t="shared" si="20"/>
        <v>1.878301993</v>
      </c>
      <c r="F245" s="86">
        <f t="shared" si="20"/>
        <v>34.29382139</v>
      </c>
      <c r="G245" s="86">
        <f t="shared" si="20"/>
        <v>8.553175126</v>
      </c>
      <c r="H245" s="86">
        <f t="shared" si="20"/>
        <v>13.10792838</v>
      </c>
      <c r="I245" s="86">
        <f t="shared" si="20"/>
        <v>6.157471481</v>
      </c>
      <c r="J245" s="87">
        <f t="shared" si="20"/>
        <v>7.38654051</v>
      </c>
      <c r="K245" s="87">
        <f t="shared" si="20"/>
        <v>3.966347184</v>
      </c>
      <c r="L245" s="87">
        <f t="shared" si="20"/>
        <v>2.059001302</v>
      </c>
      <c r="M245" s="87">
        <f t="shared" si="20"/>
        <v>0.1597056849</v>
      </c>
      <c r="R245" s="88"/>
      <c r="S245" s="88"/>
      <c r="T245" s="88"/>
      <c r="U245" s="88"/>
      <c r="V245" s="36"/>
      <c r="W245" s="36"/>
      <c r="Y245" s="36"/>
    </row>
    <row r="246">
      <c r="A246" s="89"/>
      <c r="C246" s="89"/>
      <c r="D246" s="89"/>
      <c r="E246" s="89"/>
      <c r="R246" s="88"/>
      <c r="S246" s="88"/>
      <c r="T246" s="88"/>
      <c r="U246" s="88"/>
      <c r="V246" s="36"/>
      <c r="W246" s="36"/>
      <c r="Y246" s="36"/>
    </row>
    <row r="247">
      <c r="A247" s="90" t="s">
        <v>294</v>
      </c>
      <c r="B247" s="91"/>
      <c r="C247" s="91"/>
      <c r="D247" s="91"/>
      <c r="E247" s="91"/>
      <c r="F247" s="91"/>
      <c r="G247" s="92"/>
      <c r="H247" s="92"/>
      <c r="I247" s="93"/>
      <c r="V247" s="36"/>
      <c r="W247" s="36"/>
      <c r="Y247" s="36"/>
    </row>
    <row r="248">
      <c r="A248" s="94"/>
      <c r="B248" s="95" t="s">
        <v>286</v>
      </c>
      <c r="C248" s="95" t="s">
        <v>287</v>
      </c>
      <c r="D248" s="95" t="s">
        <v>288</v>
      </c>
      <c r="E248" s="95" t="s">
        <v>289</v>
      </c>
      <c r="F248" s="95" t="s">
        <v>290</v>
      </c>
      <c r="G248" s="96" t="s">
        <v>291</v>
      </c>
      <c r="H248" s="96" t="s">
        <v>292</v>
      </c>
      <c r="I248" s="96" t="s">
        <v>293</v>
      </c>
      <c r="V248" s="36"/>
      <c r="W248" s="36"/>
      <c r="Y248" s="36"/>
    </row>
    <row r="249">
      <c r="A249" s="97" t="s">
        <v>295</v>
      </c>
      <c r="B249" s="98">
        <v>100.0</v>
      </c>
      <c r="C249" s="98">
        <v>37.2024</v>
      </c>
      <c r="D249" s="98">
        <v>89.8647827014218</v>
      </c>
      <c r="E249" s="98">
        <v>97.34814</v>
      </c>
      <c r="F249" s="98">
        <v>100.0</v>
      </c>
      <c r="G249" s="99">
        <v>85.643315</v>
      </c>
      <c r="H249" s="99">
        <v>99.887525</v>
      </c>
      <c r="I249" s="99">
        <v>14.244209999999995</v>
      </c>
      <c r="L249" s="100"/>
      <c r="V249" s="36"/>
      <c r="W249" s="36"/>
      <c r="Y249" s="36"/>
    </row>
    <row r="250">
      <c r="A250" s="101" t="s">
        <v>296</v>
      </c>
      <c r="B250" s="102">
        <v>37.42696287</v>
      </c>
      <c r="C250" s="102">
        <v>0.0</v>
      </c>
      <c r="D250" s="102">
        <v>3.8830687560302333</v>
      </c>
      <c r="E250" s="102">
        <v>0.48751267965</v>
      </c>
      <c r="F250" s="102">
        <v>0.0</v>
      </c>
      <c r="G250" s="99">
        <v>0.0</v>
      </c>
      <c r="H250" s="99">
        <v>4.91530924975</v>
      </c>
      <c r="I250" s="99">
        <v>4.91530924975</v>
      </c>
      <c r="L250" s="100"/>
      <c r="V250" s="36"/>
      <c r="W250" s="36"/>
      <c r="Y250" s="36"/>
    </row>
    <row r="251">
      <c r="A251" s="97" t="s">
        <v>297</v>
      </c>
      <c r="B251" s="98">
        <v>33.53911377</v>
      </c>
      <c r="C251" s="98">
        <v>0.0</v>
      </c>
      <c r="D251" s="98">
        <v>4.418010653720136</v>
      </c>
      <c r="E251" s="98">
        <v>0.8536474704</v>
      </c>
      <c r="F251" s="98">
        <v>0.0</v>
      </c>
      <c r="G251" s="99">
        <v>0.033906222645</v>
      </c>
      <c r="H251" s="99">
        <v>5.2793099219999995</v>
      </c>
      <c r="I251" s="99">
        <v>5.245403699354999</v>
      </c>
      <c r="L251" s="100"/>
      <c r="V251" s="36"/>
      <c r="W251" s="36"/>
      <c r="Y251" s="36"/>
    </row>
    <row r="252">
      <c r="A252" s="103" t="s">
        <v>298</v>
      </c>
      <c r="B252" s="104">
        <v>30.36979308</v>
      </c>
      <c r="C252" s="104">
        <v>0.0</v>
      </c>
      <c r="D252" s="104">
        <v>1.9154885837974702</v>
      </c>
      <c r="E252" s="104">
        <v>0.0</v>
      </c>
      <c r="F252" s="104">
        <v>0.0</v>
      </c>
      <c r="G252" s="105">
        <v>0.0</v>
      </c>
      <c r="H252" s="105">
        <v>1.87830199325</v>
      </c>
      <c r="I252" s="105">
        <v>1.87830199325</v>
      </c>
      <c r="L252" s="100"/>
      <c r="V252" s="36"/>
      <c r="W252" s="36"/>
      <c r="Y252" s="36"/>
    </row>
    <row r="253">
      <c r="A253" s="97" t="s">
        <v>299</v>
      </c>
      <c r="B253" s="106">
        <v>100.0</v>
      </c>
      <c r="C253" s="106">
        <v>21.98279234</v>
      </c>
      <c r="D253" s="106">
        <v>81.33591802609756</v>
      </c>
      <c r="E253" s="106">
        <v>90.731616825</v>
      </c>
      <c r="F253" s="106">
        <v>100.0</v>
      </c>
      <c r="G253" s="107">
        <v>64.825421095</v>
      </c>
      <c r="H253" s="107">
        <v>99.1192424875</v>
      </c>
      <c r="I253" s="107">
        <v>34.29382139250001</v>
      </c>
      <c r="L253" s="100"/>
      <c r="V253" s="36"/>
      <c r="W253" s="36"/>
      <c r="Y253" s="36"/>
    </row>
    <row r="254">
      <c r="A254" s="101" t="s">
        <v>300</v>
      </c>
      <c r="B254" s="108">
        <v>42.16438068</v>
      </c>
      <c r="C254" s="108">
        <v>0.0</v>
      </c>
      <c r="D254" s="108">
        <v>5.836562547955012</v>
      </c>
      <c r="E254" s="108">
        <v>1.8123308345</v>
      </c>
      <c r="F254" s="108">
        <v>0.0</v>
      </c>
      <c r="G254" s="107">
        <v>0.0</v>
      </c>
      <c r="H254" s="107">
        <v>8.5531751255</v>
      </c>
      <c r="I254" s="107">
        <v>8.5531751255</v>
      </c>
      <c r="L254" s="100"/>
      <c r="V254" s="36"/>
      <c r="W254" s="36"/>
      <c r="Y254" s="36"/>
    </row>
    <row r="255">
      <c r="A255" s="97" t="s">
        <v>301</v>
      </c>
      <c r="B255" s="106">
        <v>51.21598167</v>
      </c>
      <c r="C255" s="106">
        <v>0.0</v>
      </c>
      <c r="D255" s="106">
        <v>8.732261484443907</v>
      </c>
      <c r="E255" s="106">
        <v>3.2297497130000004</v>
      </c>
      <c r="F255" s="106">
        <v>0.0</v>
      </c>
      <c r="G255" s="107">
        <v>0.158410916925</v>
      </c>
      <c r="H255" s="107">
        <v>13.2663392975</v>
      </c>
      <c r="I255" s="107">
        <v>13.107928380575</v>
      </c>
      <c r="L255" s="100"/>
      <c r="V255" s="36"/>
      <c r="W255" s="36"/>
      <c r="Y255" s="36"/>
    </row>
    <row r="256">
      <c r="A256" s="103" t="s">
        <v>302</v>
      </c>
      <c r="B256" s="104">
        <v>40.51813242</v>
      </c>
      <c r="C256" s="104">
        <v>0.0</v>
      </c>
      <c r="D256" s="104">
        <v>4.224039637676414</v>
      </c>
      <c r="E256" s="104">
        <v>0.2196897375</v>
      </c>
      <c r="F256" s="104">
        <v>0.0</v>
      </c>
      <c r="G256" s="105">
        <v>0.0</v>
      </c>
      <c r="H256" s="105">
        <v>6.157471481</v>
      </c>
      <c r="I256" s="105">
        <v>6.157471481</v>
      </c>
      <c r="L256" s="100"/>
      <c r="V256" s="36"/>
      <c r="W256" s="36"/>
      <c r="Y256" s="36"/>
    </row>
    <row r="257">
      <c r="A257" s="97" t="s">
        <v>303</v>
      </c>
      <c r="B257" s="106">
        <v>100.0</v>
      </c>
      <c r="C257" s="106">
        <v>49.66166495</v>
      </c>
      <c r="D257" s="106">
        <v>94.689839748</v>
      </c>
      <c r="E257" s="106">
        <v>98.10662849</v>
      </c>
      <c r="F257" s="106">
        <v>100.0</v>
      </c>
      <c r="G257" s="107">
        <v>92.56287752</v>
      </c>
      <c r="H257" s="107">
        <v>99.94941803</v>
      </c>
      <c r="I257" s="107">
        <v>7.386540510000003</v>
      </c>
      <c r="L257" s="18"/>
      <c r="V257" s="36"/>
      <c r="W257" s="36"/>
      <c r="Y257" s="36"/>
    </row>
    <row r="258">
      <c r="A258" s="101" t="s">
        <v>304</v>
      </c>
      <c r="B258" s="108">
        <v>34.27978009</v>
      </c>
      <c r="C258" s="108">
        <v>0.0</v>
      </c>
      <c r="D258" s="108">
        <v>3.281838653755258</v>
      </c>
      <c r="E258" s="108">
        <v>0.5</v>
      </c>
      <c r="F258" s="108">
        <v>0.0</v>
      </c>
      <c r="G258" s="107">
        <v>0.0</v>
      </c>
      <c r="H258" s="107">
        <v>3.9663471835</v>
      </c>
      <c r="I258" s="107">
        <v>3.9663471835</v>
      </c>
      <c r="L258" s="18"/>
      <c r="V258" s="36"/>
      <c r="W258" s="36"/>
      <c r="Y258" s="36"/>
    </row>
    <row r="259">
      <c r="A259" s="97" t="s">
        <v>305</v>
      </c>
      <c r="B259" s="106">
        <v>19.83580681</v>
      </c>
      <c r="C259" s="106">
        <v>0.0</v>
      </c>
      <c r="D259" s="106">
        <v>1.7187852095175633</v>
      </c>
      <c r="E259" s="106">
        <v>0.3498740029</v>
      </c>
      <c r="F259" s="106">
        <v>0.0</v>
      </c>
      <c r="G259" s="107">
        <v>0.0</v>
      </c>
      <c r="H259" s="107">
        <v>2.0590013015</v>
      </c>
      <c r="I259" s="107">
        <v>2.0590013015</v>
      </c>
      <c r="L259" s="18"/>
      <c r="V259" s="36"/>
      <c r="W259" s="36"/>
      <c r="Y259" s="36"/>
    </row>
    <row r="260">
      <c r="A260" s="103" t="s">
        <v>306</v>
      </c>
      <c r="B260" s="104">
        <v>6.362160532</v>
      </c>
      <c r="C260" s="104">
        <v>0.0</v>
      </c>
      <c r="D260" s="104">
        <v>0.3131148442765607</v>
      </c>
      <c r="E260" s="104">
        <v>0.0</v>
      </c>
      <c r="F260" s="104">
        <v>0.0</v>
      </c>
      <c r="G260" s="105">
        <v>0.0</v>
      </c>
      <c r="H260" s="105">
        <v>0.1597056849</v>
      </c>
      <c r="I260" s="105">
        <v>0.1597056849</v>
      </c>
      <c r="L260" s="18"/>
      <c r="V260" s="36"/>
      <c r="W260" s="36"/>
      <c r="Y260" s="36"/>
    </row>
    <row r="261">
      <c r="C261" s="109"/>
      <c r="D261" s="110"/>
      <c r="E261" s="110"/>
      <c r="F261" s="110"/>
      <c r="G261" s="110"/>
      <c r="H261" s="110"/>
      <c r="I261" s="110"/>
      <c r="J261" s="110"/>
      <c r="K261" s="110"/>
      <c r="L261" s="18"/>
      <c r="V261" s="36"/>
      <c r="W261" s="36"/>
      <c r="Y261" s="36"/>
    </row>
    <row r="262">
      <c r="A262" s="47"/>
      <c r="B262" s="48"/>
      <c r="D262" s="48"/>
      <c r="E262" s="48"/>
      <c r="F262" s="48"/>
      <c r="I262" s="34"/>
      <c r="K262" s="34"/>
      <c r="L262" s="34"/>
      <c r="M262" s="34"/>
      <c r="V262" s="36"/>
      <c r="W262" s="36"/>
      <c r="Y262" s="36"/>
    </row>
    <row r="263">
      <c r="A263" s="37"/>
      <c r="B263" s="38"/>
      <c r="D263" s="38"/>
      <c r="E263" s="38"/>
      <c r="F263" s="38"/>
      <c r="I263" s="34"/>
      <c r="K263" s="34"/>
      <c r="L263" s="34"/>
      <c r="M263" s="34"/>
      <c r="V263" s="36"/>
      <c r="W263" s="36"/>
      <c r="Y263" s="36"/>
    </row>
    <row r="264">
      <c r="A264" s="47"/>
      <c r="B264" s="48"/>
      <c r="D264" s="48"/>
      <c r="E264" s="48"/>
      <c r="F264" s="48"/>
      <c r="I264" s="34"/>
      <c r="K264" s="34"/>
      <c r="L264" s="34"/>
      <c r="M264" s="34"/>
      <c r="V264" s="36"/>
      <c r="W264" s="36"/>
      <c r="Y264" s="36"/>
    </row>
    <row r="265">
      <c r="A265" s="37"/>
      <c r="B265" s="38"/>
      <c r="D265" s="38"/>
      <c r="E265" s="38"/>
      <c r="F265" s="38"/>
      <c r="I265" s="34"/>
      <c r="K265" s="34"/>
      <c r="L265" s="34"/>
      <c r="M265" s="34"/>
      <c r="V265" s="36"/>
      <c r="W265" s="36"/>
      <c r="Y265" s="36"/>
    </row>
    <row r="266">
      <c r="A266" s="47"/>
      <c r="B266" s="48"/>
      <c r="D266" s="48"/>
      <c r="E266" s="48"/>
      <c r="F266" s="48"/>
      <c r="I266" s="34"/>
      <c r="K266" s="34"/>
      <c r="L266" s="34"/>
      <c r="M266" s="34"/>
      <c r="V266" s="36"/>
      <c r="W266" s="36"/>
      <c r="Y266" s="36"/>
    </row>
    <row r="267">
      <c r="A267" s="37"/>
      <c r="B267" s="38"/>
      <c r="D267" s="38"/>
      <c r="E267" s="38"/>
      <c r="F267" s="38"/>
      <c r="I267" s="34"/>
      <c r="K267" s="34"/>
      <c r="L267" s="34"/>
      <c r="M267" s="34"/>
      <c r="V267" s="36"/>
      <c r="W267" s="36"/>
      <c r="Y267" s="36"/>
    </row>
    <row r="268">
      <c r="A268" s="47"/>
      <c r="B268" s="48"/>
      <c r="D268" s="48"/>
      <c r="E268" s="48"/>
      <c r="F268" s="48"/>
      <c r="I268" s="34"/>
      <c r="K268" s="34"/>
      <c r="L268" s="34"/>
      <c r="M268" s="34"/>
      <c r="V268" s="36"/>
      <c r="W268" s="36"/>
      <c r="Y268" s="36"/>
    </row>
    <row r="269">
      <c r="A269" s="37"/>
      <c r="B269" s="38"/>
      <c r="D269" s="38"/>
      <c r="E269" s="38"/>
      <c r="F269" s="38"/>
      <c r="I269" s="34"/>
      <c r="K269" s="34"/>
      <c r="L269" s="34"/>
      <c r="M269" s="34"/>
      <c r="V269" s="36"/>
      <c r="W269" s="36"/>
      <c r="Y269" s="36"/>
    </row>
    <row r="270">
      <c r="A270" s="47"/>
      <c r="B270" s="48"/>
      <c r="D270" s="48"/>
      <c r="E270" s="48"/>
      <c r="F270" s="48"/>
      <c r="I270" s="34"/>
      <c r="K270" s="111"/>
      <c r="L270" s="111"/>
      <c r="M270" s="111"/>
      <c r="V270" s="36"/>
      <c r="W270" s="36"/>
      <c r="Y270" s="36"/>
    </row>
    <row r="271">
      <c r="A271" s="37"/>
      <c r="B271" s="38"/>
      <c r="D271" s="38"/>
      <c r="E271" s="38"/>
      <c r="F271" s="38"/>
      <c r="I271" s="34"/>
      <c r="K271" s="34"/>
      <c r="L271" s="34"/>
      <c r="M271" s="34"/>
      <c r="V271" s="36"/>
      <c r="W271" s="36"/>
      <c r="Y271" s="36"/>
    </row>
    <row r="272">
      <c r="A272" s="47"/>
      <c r="B272" s="48"/>
      <c r="D272" s="48"/>
      <c r="E272" s="48"/>
      <c r="F272" s="48"/>
      <c r="I272" s="34"/>
      <c r="K272" s="34"/>
      <c r="L272" s="34"/>
      <c r="M272" s="34"/>
      <c r="V272" s="36"/>
      <c r="W272" s="36"/>
      <c r="Y272" s="36"/>
    </row>
    <row r="273">
      <c r="A273" s="37"/>
      <c r="B273" s="38"/>
      <c r="D273" s="38"/>
      <c r="E273" s="38"/>
      <c r="F273" s="38"/>
      <c r="I273" s="34"/>
      <c r="K273" s="34"/>
      <c r="L273" s="34"/>
      <c r="M273" s="34"/>
      <c r="V273" s="36"/>
      <c r="W273" s="36"/>
      <c r="Y273" s="36"/>
    </row>
    <row r="274">
      <c r="A274" s="47"/>
      <c r="B274" s="48"/>
      <c r="D274" s="48"/>
      <c r="E274" s="48"/>
      <c r="F274" s="48"/>
      <c r="I274" s="34"/>
      <c r="K274" s="34"/>
      <c r="L274" s="34"/>
      <c r="M274" s="34"/>
      <c r="V274" s="36"/>
      <c r="W274" s="36"/>
      <c r="Y274" s="36"/>
    </row>
    <row r="275">
      <c r="A275" s="37"/>
      <c r="B275" s="38"/>
      <c r="D275" s="38"/>
      <c r="E275" s="38"/>
      <c r="F275" s="38"/>
      <c r="I275" s="34"/>
      <c r="K275" s="34"/>
      <c r="L275" s="34"/>
      <c r="M275" s="34"/>
      <c r="V275" s="36"/>
      <c r="W275" s="36"/>
      <c r="Y275" s="36"/>
    </row>
    <row r="276">
      <c r="A276" s="47"/>
      <c r="B276" s="48"/>
      <c r="D276" s="48"/>
      <c r="E276" s="48"/>
      <c r="F276" s="48"/>
      <c r="I276" s="34"/>
      <c r="K276" s="34"/>
      <c r="L276" s="34"/>
      <c r="M276" s="34"/>
      <c r="V276" s="36"/>
      <c r="W276" s="36"/>
      <c r="Y276" s="36"/>
    </row>
    <row r="277">
      <c r="A277" s="37"/>
      <c r="B277" s="38"/>
      <c r="D277" s="38"/>
      <c r="E277" s="38"/>
      <c r="F277" s="38"/>
      <c r="I277" s="34"/>
      <c r="K277" s="34"/>
      <c r="L277" s="34"/>
      <c r="M277" s="34"/>
      <c r="V277" s="36"/>
      <c r="W277" s="36"/>
      <c r="Y277" s="36"/>
    </row>
    <row r="278">
      <c r="A278" s="47"/>
      <c r="B278" s="48"/>
      <c r="D278" s="48"/>
      <c r="E278" s="48"/>
      <c r="F278" s="48"/>
      <c r="I278" s="34"/>
      <c r="K278" s="34"/>
      <c r="L278" s="34"/>
      <c r="M278" s="34"/>
      <c r="V278" s="36"/>
      <c r="W278" s="36"/>
      <c r="Y278" s="36"/>
    </row>
    <row r="279">
      <c r="A279" s="37"/>
      <c r="B279" s="38"/>
      <c r="D279" s="38"/>
      <c r="E279" s="38"/>
      <c r="F279" s="38"/>
      <c r="I279" s="34"/>
      <c r="K279" s="34"/>
      <c r="L279" s="34"/>
      <c r="M279" s="34"/>
      <c r="V279" s="36"/>
      <c r="W279" s="36"/>
      <c r="Y279" s="36"/>
    </row>
    <row r="280">
      <c r="A280" s="47"/>
      <c r="B280" s="48"/>
      <c r="D280" s="48"/>
      <c r="E280" s="48"/>
      <c r="F280" s="48"/>
      <c r="I280" s="34"/>
      <c r="K280" s="34"/>
      <c r="L280" s="34"/>
      <c r="M280" s="34"/>
      <c r="V280" s="36"/>
      <c r="W280" s="36"/>
      <c r="Y280" s="36"/>
    </row>
    <row r="281">
      <c r="A281" s="37"/>
      <c r="B281" s="38"/>
      <c r="D281" s="38"/>
      <c r="E281" s="38"/>
      <c r="F281" s="38"/>
      <c r="I281" s="34"/>
      <c r="V281" s="36"/>
      <c r="W281" s="36"/>
      <c r="Y281" s="36"/>
    </row>
    <row r="282">
      <c r="A282" s="47"/>
      <c r="B282" s="48"/>
      <c r="D282" s="48"/>
      <c r="E282" s="48"/>
      <c r="F282" s="48"/>
      <c r="I282" s="34"/>
      <c r="V282" s="36"/>
      <c r="W282" s="36"/>
      <c r="Y282" s="36"/>
    </row>
    <row r="283">
      <c r="A283" s="37"/>
      <c r="B283" s="38"/>
      <c r="D283" s="38"/>
      <c r="E283" s="38"/>
      <c r="F283" s="38"/>
      <c r="I283" s="34"/>
      <c r="V283" s="36"/>
      <c r="W283" s="36"/>
      <c r="Y283" s="36"/>
    </row>
    <row r="284">
      <c r="A284" s="47"/>
      <c r="B284" s="48"/>
      <c r="D284" s="48"/>
      <c r="E284" s="48"/>
      <c r="F284" s="48"/>
      <c r="I284" s="34"/>
      <c r="V284" s="36"/>
      <c r="W284" s="36"/>
      <c r="Y284" s="36"/>
    </row>
    <row r="285">
      <c r="A285" s="37"/>
      <c r="B285" s="38"/>
      <c r="D285" s="38"/>
      <c r="E285" s="38"/>
      <c r="F285" s="38"/>
      <c r="I285" s="34"/>
      <c r="V285" s="36"/>
      <c r="W285" s="36"/>
      <c r="Y285" s="36"/>
    </row>
    <row r="286">
      <c r="A286" s="47"/>
      <c r="B286" s="48"/>
      <c r="D286" s="48"/>
      <c r="E286" s="48"/>
      <c r="F286" s="48"/>
      <c r="I286" s="34"/>
      <c r="V286" s="36"/>
      <c r="W286" s="36"/>
      <c r="Y286" s="36"/>
    </row>
    <row r="287">
      <c r="A287" s="37"/>
      <c r="B287" s="38"/>
      <c r="D287" s="38"/>
      <c r="E287" s="38"/>
      <c r="F287" s="38"/>
      <c r="I287" s="34"/>
      <c r="V287" s="36"/>
      <c r="W287" s="36"/>
      <c r="Y287" s="36"/>
    </row>
    <row r="288">
      <c r="A288" s="47"/>
      <c r="B288" s="48"/>
      <c r="D288" s="48"/>
      <c r="E288" s="48"/>
      <c r="F288" s="48"/>
      <c r="I288" s="34"/>
      <c r="V288" s="36"/>
      <c r="W288" s="36"/>
      <c r="Y288" s="36"/>
    </row>
    <row r="289">
      <c r="A289" s="37"/>
      <c r="B289" s="38"/>
      <c r="D289" s="38"/>
      <c r="E289" s="38"/>
      <c r="F289" s="38"/>
      <c r="I289" s="34"/>
      <c r="V289" s="36"/>
      <c r="W289" s="36"/>
      <c r="Y289" s="36"/>
    </row>
    <row r="290">
      <c r="A290" s="47"/>
      <c r="B290" s="48"/>
      <c r="D290" s="48"/>
      <c r="E290" s="48"/>
      <c r="F290" s="48"/>
      <c r="I290" s="34"/>
      <c r="V290" s="36"/>
      <c r="W290" s="36"/>
      <c r="Y290" s="36"/>
    </row>
    <row r="291">
      <c r="A291" s="37"/>
      <c r="B291" s="38"/>
      <c r="D291" s="38"/>
      <c r="E291" s="38"/>
      <c r="F291" s="38"/>
      <c r="I291" s="34"/>
      <c r="V291" s="36"/>
      <c r="W291" s="36"/>
      <c r="Y291" s="36"/>
    </row>
    <row r="292">
      <c r="A292" s="47"/>
      <c r="B292" s="48"/>
      <c r="D292" s="48"/>
      <c r="E292" s="48"/>
      <c r="F292" s="48"/>
      <c r="I292" s="34"/>
      <c r="V292" s="36"/>
      <c r="W292" s="36"/>
      <c r="Y292" s="36"/>
    </row>
    <row r="293">
      <c r="A293" s="37"/>
      <c r="B293" s="38"/>
      <c r="D293" s="38"/>
      <c r="E293" s="38"/>
      <c r="F293" s="38"/>
      <c r="I293" s="34"/>
      <c r="V293" s="36"/>
      <c r="W293" s="36"/>
      <c r="Y293" s="36"/>
    </row>
    <row r="294">
      <c r="A294" s="47"/>
      <c r="B294" s="48"/>
      <c r="D294" s="48"/>
      <c r="E294" s="48"/>
      <c r="F294" s="48"/>
      <c r="I294" s="34"/>
      <c r="K294" s="34"/>
      <c r="L294" s="34"/>
      <c r="M294" s="34"/>
      <c r="V294" s="36"/>
      <c r="W294" s="36"/>
      <c r="Y294" s="36"/>
    </row>
    <row r="295">
      <c r="A295" s="37"/>
      <c r="B295" s="38"/>
      <c r="D295" s="38"/>
      <c r="E295" s="38"/>
      <c r="F295" s="38"/>
      <c r="I295" s="34"/>
      <c r="K295" s="34"/>
      <c r="L295" s="34"/>
      <c r="M295" s="34"/>
      <c r="V295" s="36"/>
      <c r="W295" s="36"/>
      <c r="Y295" s="36"/>
    </row>
    <row r="296">
      <c r="A296" s="47"/>
      <c r="B296" s="48"/>
      <c r="D296" s="48"/>
      <c r="E296" s="48"/>
      <c r="F296" s="48"/>
      <c r="I296" s="34"/>
      <c r="K296" s="34"/>
      <c r="L296" s="34"/>
      <c r="M296" s="34"/>
      <c r="V296" s="36"/>
      <c r="W296" s="36"/>
      <c r="Y296" s="36"/>
    </row>
    <row r="297">
      <c r="A297" s="37"/>
      <c r="B297" s="38"/>
      <c r="D297" s="38"/>
      <c r="E297" s="38"/>
      <c r="F297" s="38"/>
      <c r="I297" s="34"/>
      <c r="K297" s="34"/>
      <c r="L297" s="34"/>
      <c r="M297" s="34"/>
      <c r="V297" s="36"/>
      <c r="W297" s="36"/>
      <c r="Y297" s="36"/>
    </row>
    <row r="298">
      <c r="A298" s="47"/>
      <c r="B298" s="48"/>
      <c r="D298" s="48"/>
      <c r="E298" s="48"/>
      <c r="F298" s="48"/>
      <c r="I298" s="34"/>
      <c r="K298" s="34"/>
      <c r="L298" s="34"/>
      <c r="M298" s="34"/>
      <c r="V298" s="36"/>
      <c r="W298" s="36"/>
      <c r="Y298" s="36"/>
    </row>
    <row r="299">
      <c r="A299" s="37"/>
      <c r="B299" s="38"/>
      <c r="D299" s="38"/>
      <c r="E299" s="38"/>
      <c r="F299" s="38"/>
      <c r="I299" s="34"/>
      <c r="K299" s="34"/>
      <c r="L299" s="34"/>
      <c r="M299" s="34"/>
      <c r="V299" s="36"/>
      <c r="W299" s="36"/>
      <c r="Y299" s="36"/>
    </row>
    <row r="300">
      <c r="A300" s="47"/>
      <c r="B300" s="48"/>
      <c r="D300" s="48"/>
      <c r="E300" s="48"/>
      <c r="F300" s="48"/>
      <c r="I300" s="34"/>
      <c r="K300" s="34"/>
      <c r="L300" s="34"/>
      <c r="M300" s="34"/>
      <c r="V300" s="36"/>
      <c r="W300" s="36"/>
      <c r="Y300" s="36"/>
    </row>
    <row r="301">
      <c r="A301" s="37"/>
      <c r="B301" s="38"/>
      <c r="D301" s="38"/>
      <c r="E301" s="38"/>
      <c r="F301" s="38"/>
      <c r="I301" s="34"/>
      <c r="K301" s="34"/>
      <c r="L301" s="34"/>
      <c r="M301" s="34"/>
      <c r="V301" s="36"/>
      <c r="W301" s="36"/>
      <c r="Y301" s="36"/>
    </row>
    <row r="302">
      <c r="A302" s="47"/>
      <c r="B302" s="48"/>
      <c r="D302" s="48"/>
      <c r="E302" s="48"/>
      <c r="F302" s="48"/>
      <c r="I302" s="34"/>
      <c r="K302" s="34"/>
      <c r="L302" s="34"/>
      <c r="M302" s="34"/>
      <c r="V302" s="36"/>
      <c r="W302" s="36"/>
      <c r="Y302" s="36"/>
    </row>
    <row r="303">
      <c r="A303" s="37"/>
      <c r="B303" s="38"/>
      <c r="D303" s="38"/>
      <c r="E303" s="38"/>
      <c r="F303" s="38"/>
      <c r="I303" s="34"/>
      <c r="K303" s="34"/>
      <c r="L303" s="34"/>
      <c r="M303" s="34"/>
      <c r="V303" s="36"/>
      <c r="W303" s="36"/>
      <c r="Y303" s="36"/>
    </row>
    <row r="304">
      <c r="A304" s="47"/>
      <c r="B304" s="48"/>
      <c r="D304" s="48"/>
      <c r="E304" s="48"/>
      <c r="F304" s="48"/>
      <c r="I304" s="34"/>
      <c r="K304" s="34"/>
      <c r="L304" s="34"/>
      <c r="M304" s="34"/>
      <c r="V304" s="36"/>
      <c r="W304" s="36"/>
      <c r="Y304" s="36"/>
    </row>
    <row r="305">
      <c r="A305" s="37"/>
      <c r="B305" s="38"/>
      <c r="D305" s="38"/>
      <c r="E305" s="38"/>
      <c r="F305" s="38"/>
      <c r="I305" s="34"/>
      <c r="K305" s="34"/>
      <c r="L305" s="34"/>
      <c r="M305" s="34"/>
      <c r="V305" s="36"/>
      <c r="W305" s="36"/>
      <c r="Y305" s="36"/>
    </row>
    <row r="306">
      <c r="A306" s="47"/>
      <c r="B306" s="48"/>
      <c r="D306" s="48"/>
      <c r="E306" s="48"/>
      <c r="F306" s="48"/>
      <c r="I306" s="34"/>
      <c r="K306" s="34"/>
      <c r="L306" s="34"/>
      <c r="M306" s="34"/>
      <c r="V306" s="36"/>
      <c r="W306" s="36"/>
      <c r="Y306" s="36"/>
    </row>
    <row r="307">
      <c r="A307" s="37"/>
      <c r="B307" s="38"/>
      <c r="D307" s="38"/>
      <c r="E307" s="38"/>
      <c r="F307" s="38"/>
      <c r="I307" s="34"/>
      <c r="K307" s="34"/>
      <c r="L307" s="34"/>
      <c r="M307" s="34"/>
      <c r="V307" s="36"/>
      <c r="W307" s="36"/>
      <c r="Y307" s="36"/>
    </row>
    <row r="308">
      <c r="A308" s="47"/>
      <c r="B308" s="48"/>
      <c r="D308" s="48"/>
      <c r="E308" s="48"/>
      <c r="F308" s="48"/>
      <c r="I308" s="34"/>
      <c r="K308" s="34"/>
      <c r="L308" s="34"/>
      <c r="M308" s="34"/>
      <c r="V308" s="36"/>
      <c r="W308" s="36"/>
      <c r="Y308" s="36"/>
    </row>
    <row r="309">
      <c r="A309" s="37"/>
      <c r="B309" s="38"/>
      <c r="D309" s="38"/>
      <c r="E309" s="38"/>
      <c r="F309" s="38"/>
      <c r="I309" s="34"/>
      <c r="K309" s="34"/>
      <c r="L309" s="34"/>
      <c r="M309" s="34"/>
      <c r="V309" s="36"/>
      <c r="W309" s="36"/>
      <c r="Y309" s="36"/>
    </row>
    <row r="310">
      <c r="A310" s="47"/>
      <c r="B310" s="48"/>
      <c r="D310" s="48"/>
      <c r="E310" s="48"/>
      <c r="F310" s="48"/>
      <c r="I310" s="34"/>
      <c r="K310" s="34"/>
      <c r="L310" s="34"/>
      <c r="M310" s="34"/>
      <c r="V310" s="36"/>
      <c r="W310" s="36"/>
      <c r="Y310" s="36"/>
    </row>
    <row r="311">
      <c r="A311" s="37"/>
      <c r="B311" s="38"/>
      <c r="D311" s="38"/>
      <c r="E311" s="38"/>
      <c r="F311" s="38"/>
      <c r="I311" s="34"/>
      <c r="K311" s="34"/>
      <c r="L311" s="34"/>
      <c r="M311" s="34"/>
      <c r="V311" s="36"/>
      <c r="W311" s="36"/>
      <c r="Y311" s="36"/>
    </row>
    <row r="312">
      <c r="A312" s="47"/>
      <c r="B312" s="48"/>
      <c r="D312" s="48"/>
      <c r="E312" s="48"/>
      <c r="F312" s="48"/>
      <c r="I312" s="34"/>
      <c r="K312" s="34"/>
      <c r="L312" s="34"/>
      <c r="M312" s="34"/>
      <c r="V312" s="36"/>
      <c r="W312" s="36"/>
      <c r="Y312" s="36"/>
    </row>
    <row r="313">
      <c r="A313" s="37"/>
      <c r="B313" s="38"/>
      <c r="D313" s="38"/>
      <c r="E313" s="38"/>
      <c r="F313" s="38"/>
      <c r="I313" s="34"/>
      <c r="K313" s="34"/>
      <c r="L313" s="34"/>
      <c r="M313" s="34"/>
      <c r="V313" s="36"/>
      <c r="W313" s="36"/>
      <c r="Y313" s="36"/>
    </row>
    <row r="314">
      <c r="A314" s="47"/>
      <c r="B314" s="48"/>
      <c r="D314" s="48"/>
      <c r="E314" s="48"/>
      <c r="F314" s="48"/>
      <c r="I314" s="34"/>
      <c r="K314" s="34"/>
      <c r="L314" s="34"/>
      <c r="M314" s="34"/>
      <c r="V314" s="36"/>
      <c r="W314" s="36"/>
      <c r="Y314" s="36"/>
    </row>
    <row r="315">
      <c r="A315" s="37"/>
      <c r="B315" s="38"/>
      <c r="D315" s="38"/>
      <c r="E315" s="38"/>
      <c r="F315" s="38"/>
      <c r="I315" s="34"/>
      <c r="K315" s="34"/>
      <c r="L315" s="34"/>
      <c r="M315" s="34"/>
      <c r="V315" s="36"/>
      <c r="W315" s="36"/>
      <c r="Y315" s="36"/>
    </row>
    <row r="316">
      <c r="A316" s="47"/>
      <c r="B316" s="48"/>
      <c r="D316" s="48"/>
      <c r="E316" s="48"/>
      <c r="F316" s="48"/>
      <c r="I316" s="34"/>
      <c r="K316" s="34"/>
      <c r="L316" s="34"/>
      <c r="M316" s="34"/>
      <c r="V316" s="36"/>
      <c r="W316" s="36"/>
      <c r="Y316" s="36"/>
    </row>
    <row r="317">
      <c r="A317" s="37"/>
      <c r="B317" s="38"/>
      <c r="D317" s="38"/>
      <c r="E317" s="38"/>
      <c r="F317" s="38"/>
      <c r="I317" s="34"/>
      <c r="K317" s="34"/>
      <c r="L317" s="34"/>
      <c r="M317" s="34"/>
      <c r="V317" s="36"/>
      <c r="W317" s="36"/>
      <c r="Y317" s="36"/>
    </row>
    <row r="318">
      <c r="A318" s="47"/>
      <c r="B318" s="48"/>
      <c r="D318" s="48"/>
      <c r="E318" s="48"/>
      <c r="F318" s="48"/>
      <c r="I318" s="34"/>
      <c r="K318" s="34"/>
      <c r="L318" s="34"/>
      <c r="M318" s="34"/>
      <c r="V318" s="36"/>
      <c r="W318" s="36"/>
      <c r="Y318" s="36"/>
    </row>
    <row r="319">
      <c r="A319" s="37"/>
      <c r="B319" s="38"/>
      <c r="D319" s="38"/>
      <c r="E319" s="38"/>
      <c r="F319" s="38"/>
      <c r="I319" s="34"/>
      <c r="K319" s="34"/>
      <c r="L319" s="34"/>
      <c r="M319" s="34"/>
      <c r="V319" s="36"/>
      <c r="W319" s="36"/>
      <c r="Y319" s="36"/>
    </row>
    <row r="320">
      <c r="A320" s="47"/>
      <c r="B320" s="48"/>
      <c r="D320" s="48"/>
      <c r="E320" s="48"/>
      <c r="F320" s="48"/>
      <c r="I320" s="34"/>
      <c r="K320" s="34"/>
      <c r="L320" s="34"/>
      <c r="M320" s="34"/>
      <c r="V320" s="36"/>
      <c r="W320" s="36"/>
      <c r="Y320" s="36"/>
    </row>
    <row r="321">
      <c r="A321" s="37"/>
      <c r="B321" s="38"/>
      <c r="D321" s="38"/>
      <c r="E321" s="38"/>
      <c r="F321" s="38"/>
      <c r="I321" s="34"/>
      <c r="K321" s="34"/>
      <c r="L321" s="34"/>
      <c r="M321" s="34"/>
      <c r="V321" s="36"/>
      <c r="W321" s="36"/>
      <c r="Y321" s="36"/>
    </row>
    <row r="322">
      <c r="A322" s="47"/>
      <c r="B322" s="48"/>
      <c r="D322" s="48"/>
      <c r="E322" s="48"/>
      <c r="F322" s="48"/>
      <c r="I322" s="34"/>
      <c r="K322" s="34"/>
      <c r="L322" s="34"/>
      <c r="M322" s="34"/>
      <c r="V322" s="36"/>
      <c r="W322" s="36"/>
      <c r="Y322" s="36"/>
    </row>
    <row r="323">
      <c r="A323" s="37"/>
      <c r="B323" s="38"/>
      <c r="D323" s="38"/>
      <c r="E323" s="38"/>
      <c r="F323" s="38"/>
      <c r="I323" s="34"/>
      <c r="K323" s="34"/>
      <c r="L323" s="34"/>
      <c r="M323" s="34"/>
      <c r="V323" s="36"/>
      <c r="W323" s="36"/>
      <c r="Y323" s="36"/>
    </row>
    <row r="324">
      <c r="A324" s="47"/>
      <c r="B324" s="48"/>
      <c r="D324" s="48"/>
      <c r="E324" s="48"/>
      <c r="F324" s="48"/>
      <c r="I324" s="34"/>
      <c r="K324" s="34"/>
      <c r="L324" s="34"/>
      <c r="M324" s="34"/>
      <c r="V324" s="36"/>
      <c r="W324" s="36"/>
      <c r="Y324" s="36"/>
    </row>
    <row r="325">
      <c r="A325" s="37"/>
      <c r="B325" s="38"/>
      <c r="D325" s="38"/>
      <c r="E325" s="38"/>
      <c r="F325" s="38"/>
      <c r="I325" s="34"/>
      <c r="K325" s="34"/>
      <c r="L325" s="34"/>
      <c r="M325" s="34"/>
      <c r="V325" s="36"/>
      <c r="W325" s="36"/>
      <c r="Y325" s="36"/>
    </row>
    <row r="326">
      <c r="A326" s="47"/>
      <c r="B326" s="48"/>
      <c r="D326" s="48"/>
      <c r="E326" s="48"/>
      <c r="F326" s="48"/>
      <c r="I326" s="34"/>
      <c r="K326" s="34"/>
      <c r="L326" s="34"/>
      <c r="M326" s="34"/>
      <c r="V326" s="36"/>
      <c r="W326" s="36"/>
      <c r="Y326" s="36"/>
    </row>
    <row r="327">
      <c r="A327" s="37"/>
      <c r="B327" s="38"/>
      <c r="D327" s="38"/>
      <c r="E327" s="38"/>
      <c r="F327" s="38"/>
      <c r="I327" s="34"/>
      <c r="K327" s="34"/>
      <c r="L327" s="34"/>
      <c r="M327" s="34"/>
      <c r="V327" s="36"/>
      <c r="W327" s="36"/>
      <c r="Y327" s="36"/>
    </row>
    <row r="328">
      <c r="A328" s="47"/>
      <c r="B328" s="48"/>
      <c r="D328" s="48"/>
      <c r="E328" s="48"/>
      <c r="F328" s="48"/>
      <c r="I328" s="34"/>
      <c r="K328" s="34"/>
      <c r="L328" s="34"/>
      <c r="M328" s="34"/>
      <c r="V328" s="36"/>
      <c r="W328" s="36"/>
      <c r="Y328" s="36"/>
    </row>
    <row r="329">
      <c r="A329" s="37"/>
      <c r="B329" s="38"/>
      <c r="D329" s="38"/>
      <c r="E329" s="38"/>
      <c r="F329" s="38"/>
      <c r="I329" s="34"/>
      <c r="K329" s="34"/>
      <c r="L329" s="34"/>
      <c r="M329" s="34"/>
      <c r="V329" s="36"/>
      <c r="W329" s="36"/>
      <c r="Y329" s="36"/>
    </row>
    <row r="330">
      <c r="A330" s="47"/>
      <c r="B330" s="48"/>
      <c r="D330" s="48"/>
      <c r="E330" s="48"/>
      <c r="F330" s="48"/>
      <c r="I330" s="34"/>
      <c r="K330" s="34"/>
      <c r="L330" s="34"/>
      <c r="M330" s="34"/>
      <c r="V330" s="36"/>
      <c r="W330" s="36"/>
      <c r="Y330" s="36"/>
    </row>
    <row r="331">
      <c r="A331" s="37"/>
      <c r="B331" s="38"/>
      <c r="D331" s="38"/>
      <c r="E331" s="38"/>
      <c r="F331" s="38"/>
      <c r="I331" s="34"/>
      <c r="K331" s="34"/>
      <c r="L331" s="34"/>
      <c r="M331" s="34"/>
      <c r="V331" s="36"/>
      <c r="W331" s="36"/>
      <c r="Y331" s="36"/>
    </row>
    <row r="332">
      <c r="A332" s="47"/>
      <c r="B332" s="48"/>
      <c r="D332" s="48"/>
      <c r="E332" s="48"/>
      <c r="F332" s="48"/>
      <c r="I332" s="34"/>
      <c r="K332" s="34"/>
      <c r="L332" s="34"/>
      <c r="M332" s="34"/>
      <c r="V332" s="36"/>
      <c r="W332" s="36"/>
      <c r="Y332" s="36"/>
    </row>
    <row r="333">
      <c r="A333" s="37"/>
      <c r="B333" s="38"/>
      <c r="D333" s="38"/>
      <c r="E333" s="38"/>
      <c r="F333" s="38"/>
      <c r="I333" s="34"/>
      <c r="K333" s="34"/>
      <c r="L333" s="34"/>
      <c r="M333" s="34"/>
      <c r="V333" s="36"/>
      <c r="W333" s="36"/>
      <c r="Y333" s="36"/>
    </row>
    <row r="334">
      <c r="A334" s="47"/>
      <c r="B334" s="48"/>
      <c r="D334" s="48"/>
      <c r="E334" s="48"/>
      <c r="F334" s="48"/>
      <c r="I334" s="34"/>
      <c r="K334" s="34"/>
      <c r="L334" s="34"/>
      <c r="M334" s="34"/>
      <c r="V334" s="36"/>
      <c r="W334" s="36"/>
      <c r="Y334" s="36"/>
    </row>
    <row r="335">
      <c r="A335" s="37"/>
      <c r="B335" s="38"/>
      <c r="D335" s="38"/>
      <c r="E335" s="38"/>
      <c r="F335" s="38"/>
      <c r="I335" s="34"/>
      <c r="K335" s="34"/>
      <c r="L335" s="34"/>
      <c r="M335" s="34"/>
      <c r="V335" s="36"/>
      <c r="W335" s="36"/>
      <c r="Y335" s="36"/>
    </row>
    <row r="336">
      <c r="A336" s="47"/>
      <c r="B336" s="48"/>
      <c r="D336" s="48"/>
      <c r="E336" s="48"/>
      <c r="F336" s="48"/>
      <c r="I336" s="34"/>
      <c r="K336" s="34"/>
      <c r="L336" s="34"/>
      <c r="M336" s="34"/>
      <c r="V336" s="36"/>
      <c r="W336" s="36"/>
      <c r="Y336" s="36"/>
    </row>
    <row r="337">
      <c r="A337" s="37"/>
      <c r="B337" s="38"/>
      <c r="D337" s="38"/>
      <c r="E337" s="38"/>
      <c r="F337" s="38"/>
      <c r="I337" s="34"/>
      <c r="K337" s="34"/>
      <c r="L337" s="34"/>
      <c r="M337" s="34"/>
      <c r="V337" s="36"/>
      <c r="W337" s="36"/>
      <c r="Y337" s="36"/>
    </row>
    <row r="338">
      <c r="A338" s="47"/>
      <c r="B338" s="48"/>
      <c r="D338" s="48"/>
      <c r="E338" s="48"/>
      <c r="F338" s="48"/>
      <c r="I338" s="34"/>
      <c r="K338" s="34"/>
      <c r="L338" s="34"/>
      <c r="M338" s="34"/>
      <c r="V338" s="36"/>
      <c r="W338" s="36"/>
      <c r="Y338" s="36"/>
    </row>
    <row r="339">
      <c r="A339" s="37"/>
      <c r="B339" s="38"/>
      <c r="D339" s="38"/>
      <c r="E339" s="38"/>
      <c r="F339" s="38"/>
      <c r="I339" s="34"/>
      <c r="K339" s="34"/>
      <c r="L339" s="34"/>
      <c r="M339" s="34"/>
      <c r="V339" s="36"/>
      <c r="W339" s="36"/>
      <c r="Y339" s="36"/>
    </row>
    <row r="340">
      <c r="A340" s="47"/>
      <c r="B340" s="48"/>
      <c r="D340" s="48"/>
      <c r="E340" s="48"/>
      <c r="F340" s="48"/>
      <c r="I340" s="34"/>
      <c r="K340" s="34"/>
      <c r="L340" s="34"/>
      <c r="M340" s="34"/>
      <c r="V340" s="36"/>
      <c r="W340" s="36"/>
      <c r="Y340" s="36"/>
    </row>
    <row r="341">
      <c r="A341" s="37"/>
      <c r="B341" s="38"/>
      <c r="D341" s="38"/>
      <c r="E341" s="38"/>
      <c r="F341" s="38"/>
      <c r="I341" s="34"/>
      <c r="K341" s="34"/>
      <c r="L341" s="34"/>
      <c r="M341" s="34"/>
      <c r="V341" s="36"/>
      <c r="W341" s="36"/>
      <c r="Y341" s="36"/>
    </row>
    <row r="342">
      <c r="A342" s="47"/>
      <c r="B342" s="48"/>
      <c r="D342" s="48"/>
      <c r="E342" s="48"/>
      <c r="F342" s="48"/>
      <c r="I342" s="34"/>
      <c r="K342" s="34"/>
      <c r="L342" s="34"/>
      <c r="M342" s="34"/>
      <c r="V342" s="36"/>
      <c r="W342" s="36"/>
      <c r="Y342" s="36"/>
    </row>
    <row r="343">
      <c r="A343" s="37"/>
      <c r="B343" s="38"/>
      <c r="D343" s="38"/>
      <c r="E343" s="38"/>
      <c r="F343" s="38"/>
      <c r="I343" s="34"/>
      <c r="K343" s="34"/>
      <c r="L343" s="34"/>
      <c r="M343" s="34"/>
      <c r="V343" s="36"/>
      <c r="W343" s="36"/>
      <c r="Y343" s="36"/>
    </row>
    <row r="344">
      <c r="A344" s="47"/>
      <c r="B344" s="48"/>
      <c r="D344" s="48"/>
      <c r="E344" s="48"/>
      <c r="F344" s="48"/>
      <c r="I344" s="34"/>
      <c r="K344" s="34"/>
      <c r="L344" s="34"/>
      <c r="M344" s="34"/>
      <c r="V344" s="36"/>
      <c r="W344" s="36"/>
      <c r="Y344" s="36"/>
    </row>
    <row r="345">
      <c r="A345" s="37"/>
      <c r="B345" s="38"/>
      <c r="D345" s="38"/>
      <c r="E345" s="38"/>
      <c r="F345" s="38"/>
      <c r="I345" s="34"/>
      <c r="K345" s="34"/>
      <c r="L345" s="34"/>
      <c r="M345" s="34"/>
      <c r="V345" s="36"/>
      <c r="W345" s="36"/>
      <c r="Y345" s="36"/>
    </row>
    <row r="346">
      <c r="A346" s="47"/>
      <c r="B346" s="48"/>
      <c r="D346" s="48"/>
      <c r="E346" s="48"/>
      <c r="F346" s="48"/>
      <c r="I346" s="34"/>
      <c r="K346" s="34"/>
      <c r="L346" s="34"/>
      <c r="M346" s="34"/>
      <c r="V346" s="36"/>
      <c r="W346" s="36"/>
      <c r="Y346" s="36"/>
    </row>
    <row r="347">
      <c r="A347" s="37"/>
      <c r="B347" s="38"/>
      <c r="D347" s="38"/>
      <c r="E347" s="38"/>
      <c r="F347" s="38"/>
      <c r="I347" s="34"/>
      <c r="K347" s="34"/>
      <c r="L347" s="34"/>
      <c r="M347" s="34"/>
      <c r="V347" s="36"/>
      <c r="W347" s="36"/>
      <c r="Y347" s="36"/>
    </row>
    <row r="348">
      <c r="A348" s="47"/>
      <c r="B348" s="48"/>
      <c r="D348" s="48"/>
      <c r="E348" s="48"/>
      <c r="F348" s="48"/>
      <c r="I348" s="34"/>
      <c r="K348" s="34"/>
      <c r="L348" s="34"/>
      <c r="M348" s="34"/>
      <c r="V348" s="36"/>
      <c r="W348" s="36"/>
      <c r="Y348" s="36"/>
    </row>
    <row r="349">
      <c r="A349" s="37"/>
      <c r="B349" s="38"/>
      <c r="D349" s="38"/>
      <c r="E349" s="38"/>
      <c r="F349" s="38"/>
      <c r="I349" s="34"/>
      <c r="K349" s="34"/>
      <c r="L349" s="34"/>
      <c r="M349" s="34"/>
      <c r="V349" s="36"/>
      <c r="W349" s="36"/>
      <c r="Y349" s="36"/>
    </row>
    <row r="350">
      <c r="A350" s="47"/>
      <c r="B350" s="48"/>
      <c r="D350" s="48"/>
      <c r="E350" s="48"/>
      <c r="F350" s="48"/>
      <c r="I350" s="34"/>
      <c r="K350" s="34"/>
      <c r="L350" s="34"/>
      <c r="M350" s="34"/>
      <c r="V350" s="36"/>
      <c r="W350" s="36"/>
      <c r="Y350" s="36"/>
    </row>
    <row r="351">
      <c r="A351" s="37"/>
      <c r="B351" s="38"/>
      <c r="D351" s="38"/>
      <c r="E351" s="38"/>
      <c r="F351" s="38"/>
      <c r="I351" s="34"/>
      <c r="K351" s="34"/>
      <c r="L351" s="34"/>
      <c r="M351" s="34"/>
      <c r="V351" s="36"/>
      <c r="W351" s="36"/>
      <c r="Y351" s="36"/>
    </row>
    <row r="352">
      <c r="A352" s="47"/>
      <c r="B352" s="48"/>
      <c r="D352" s="48"/>
      <c r="E352" s="48"/>
      <c r="F352" s="48"/>
      <c r="I352" s="34"/>
      <c r="K352" s="34"/>
      <c r="L352" s="34"/>
      <c r="M352" s="34"/>
      <c r="V352" s="36"/>
      <c r="W352" s="36"/>
      <c r="Y352" s="36"/>
    </row>
    <row r="353">
      <c r="A353" s="37"/>
      <c r="B353" s="38"/>
      <c r="D353" s="38"/>
      <c r="E353" s="38"/>
      <c r="F353" s="38"/>
      <c r="I353" s="34"/>
      <c r="K353" s="34"/>
      <c r="L353" s="34"/>
      <c r="M353" s="34"/>
      <c r="V353" s="36"/>
      <c r="W353" s="36"/>
      <c r="Y353" s="36"/>
    </row>
    <row r="354">
      <c r="A354" s="47"/>
      <c r="B354" s="48"/>
      <c r="D354" s="48"/>
      <c r="E354" s="48"/>
      <c r="F354" s="48"/>
      <c r="I354" s="34"/>
      <c r="K354" s="34"/>
      <c r="L354" s="34"/>
      <c r="M354" s="34"/>
      <c r="V354" s="36"/>
      <c r="W354" s="36"/>
      <c r="Y354" s="36"/>
    </row>
    <row r="355">
      <c r="A355" s="37"/>
      <c r="B355" s="38"/>
      <c r="D355" s="38"/>
      <c r="E355" s="38"/>
      <c r="F355" s="38"/>
      <c r="I355" s="34"/>
      <c r="K355" s="34"/>
      <c r="L355" s="34"/>
      <c r="M355" s="34"/>
      <c r="V355" s="36"/>
      <c r="W355" s="36"/>
      <c r="Y355" s="36"/>
    </row>
    <row r="356">
      <c r="A356" s="47"/>
      <c r="B356" s="48"/>
      <c r="D356" s="48"/>
      <c r="E356" s="48"/>
      <c r="F356" s="48"/>
      <c r="I356" s="34"/>
      <c r="K356" s="34"/>
      <c r="L356" s="34"/>
      <c r="M356" s="34"/>
      <c r="V356" s="36"/>
      <c r="W356" s="36"/>
      <c r="Y356" s="36"/>
    </row>
    <row r="357">
      <c r="A357" s="37"/>
      <c r="B357" s="38"/>
      <c r="D357" s="38"/>
      <c r="E357" s="38"/>
      <c r="F357" s="38"/>
      <c r="I357" s="34"/>
      <c r="K357" s="34"/>
      <c r="L357" s="34"/>
      <c r="M357" s="34"/>
      <c r="V357" s="36"/>
      <c r="W357" s="36"/>
      <c r="Y357" s="36"/>
    </row>
    <row r="358">
      <c r="A358" s="47"/>
      <c r="B358" s="48"/>
      <c r="D358" s="48"/>
      <c r="E358" s="48"/>
      <c r="F358" s="48"/>
      <c r="I358" s="34"/>
      <c r="K358" s="34"/>
      <c r="L358" s="34"/>
      <c r="M358" s="34"/>
      <c r="V358" s="36"/>
      <c r="W358" s="36"/>
      <c r="Y358" s="36"/>
    </row>
    <row r="359">
      <c r="A359" s="37"/>
      <c r="B359" s="38"/>
      <c r="D359" s="38"/>
      <c r="E359" s="38"/>
      <c r="F359" s="38"/>
      <c r="I359" s="34"/>
      <c r="K359" s="34"/>
      <c r="L359" s="34"/>
      <c r="M359" s="34"/>
      <c r="V359" s="36"/>
      <c r="W359" s="36"/>
      <c r="Y359" s="36"/>
    </row>
    <row r="360">
      <c r="A360" s="47"/>
      <c r="B360" s="48"/>
      <c r="D360" s="48"/>
      <c r="E360" s="48"/>
      <c r="F360" s="48"/>
      <c r="I360" s="34"/>
      <c r="K360" s="34"/>
      <c r="L360" s="34"/>
      <c r="M360" s="34"/>
      <c r="V360" s="36"/>
      <c r="W360" s="36"/>
      <c r="Y360" s="36"/>
    </row>
    <row r="361">
      <c r="A361" s="37"/>
      <c r="B361" s="38"/>
      <c r="D361" s="38"/>
      <c r="E361" s="38"/>
      <c r="F361" s="38"/>
      <c r="I361" s="34"/>
      <c r="K361" s="34"/>
      <c r="L361" s="34"/>
      <c r="M361" s="34"/>
      <c r="V361" s="36"/>
      <c r="W361" s="36"/>
      <c r="Y361" s="36"/>
    </row>
    <row r="362">
      <c r="A362" s="47"/>
      <c r="B362" s="48"/>
      <c r="D362" s="48"/>
      <c r="E362" s="48"/>
      <c r="F362" s="48"/>
      <c r="I362" s="34"/>
      <c r="K362" s="34"/>
      <c r="L362" s="34"/>
      <c r="M362" s="34"/>
      <c r="V362" s="36"/>
      <c r="W362" s="36"/>
      <c r="Y362" s="36"/>
    </row>
    <row r="363">
      <c r="A363" s="37"/>
      <c r="B363" s="38"/>
      <c r="D363" s="38"/>
      <c r="E363" s="38"/>
      <c r="F363" s="38"/>
      <c r="I363" s="34"/>
      <c r="K363" s="34"/>
      <c r="L363" s="34"/>
      <c r="M363" s="34"/>
      <c r="V363" s="36"/>
      <c r="W363" s="36"/>
      <c r="Y363" s="36"/>
    </row>
    <row r="364">
      <c r="A364" s="47"/>
      <c r="B364" s="48"/>
      <c r="D364" s="48"/>
      <c r="E364" s="48"/>
      <c r="F364" s="48"/>
      <c r="I364" s="34"/>
      <c r="K364" s="34"/>
      <c r="L364" s="34"/>
      <c r="M364" s="34"/>
      <c r="V364" s="36"/>
      <c r="W364" s="36"/>
      <c r="Y364" s="36"/>
    </row>
    <row r="365">
      <c r="A365" s="37"/>
      <c r="B365" s="38"/>
      <c r="D365" s="38"/>
      <c r="E365" s="38"/>
      <c r="F365" s="38"/>
      <c r="I365" s="34"/>
      <c r="K365" s="34"/>
      <c r="L365" s="34"/>
      <c r="M365" s="34"/>
      <c r="V365" s="36"/>
      <c r="W365" s="36"/>
      <c r="Y365" s="36"/>
    </row>
    <row r="366">
      <c r="A366" s="47"/>
      <c r="B366" s="48"/>
      <c r="D366" s="48"/>
      <c r="E366" s="48"/>
      <c r="F366" s="48"/>
      <c r="I366" s="34"/>
      <c r="K366" s="34"/>
      <c r="L366" s="34"/>
      <c r="M366" s="34"/>
      <c r="V366" s="36"/>
      <c r="W366" s="36"/>
      <c r="Y366" s="36"/>
    </row>
    <row r="367">
      <c r="A367" s="37"/>
      <c r="B367" s="38"/>
      <c r="D367" s="38"/>
      <c r="E367" s="38"/>
      <c r="F367" s="38"/>
      <c r="I367" s="34"/>
      <c r="K367" s="34"/>
      <c r="L367" s="34"/>
      <c r="M367" s="34"/>
      <c r="V367" s="36"/>
      <c r="W367" s="36"/>
      <c r="Y367" s="36"/>
    </row>
    <row r="368">
      <c r="A368" s="47"/>
      <c r="B368" s="48"/>
      <c r="D368" s="48"/>
      <c r="E368" s="48"/>
      <c r="F368" s="48"/>
      <c r="I368" s="34"/>
      <c r="K368" s="34"/>
      <c r="L368" s="34"/>
      <c r="M368" s="34"/>
      <c r="V368" s="36"/>
      <c r="W368" s="36"/>
      <c r="Y368" s="36"/>
    </row>
    <row r="369">
      <c r="A369" s="37"/>
      <c r="B369" s="38"/>
      <c r="D369" s="38"/>
      <c r="E369" s="38"/>
      <c r="F369" s="38"/>
      <c r="I369" s="34"/>
      <c r="K369" s="34"/>
      <c r="L369" s="34"/>
      <c r="M369" s="34"/>
      <c r="V369" s="36"/>
      <c r="W369" s="36"/>
      <c r="Y369" s="36"/>
    </row>
    <row r="370">
      <c r="A370" s="47"/>
      <c r="B370" s="48"/>
      <c r="D370" s="48"/>
      <c r="E370" s="48"/>
      <c r="F370" s="48"/>
      <c r="I370" s="34"/>
      <c r="K370" s="34"/>
      <c r="L370" s="34"/>
      <c r="M370" s="34"/>
      <c r="V370" s="36"/>
      <c r="W370" s="36"/>
      <c r="Y370" s="36"/>
    </row>
    <row r="371">
      <c r="A371" s="37"/>
      <c r="B371" s="38"/>
      <c r="D371" s="38"/>
      <c r="E371" s="38"/>
      <c r="F371" s="38"/>
      <c r="I371" s="34"/>
      <c r="K371" s="34"/>
      <c r="L371" s="34"/>
      <c r="M371" s="34"/>
      <c r="V371" s="36"/>
      <c r="W371" s="36"/>
      <c r="Y371" s="36"/>
    </row>
    <row r="372">
      <c r="A372" s="47"/>
      <c r="B372" s="48"/>
      <c r="D372" s="48"/>
      <c r="E372" s="48"/>
      <c r="F372" s="48"/>
      <c r="I372" s="34"/>
      <c r="K372" s="34"/>
      <c r="L372" s="34"/>
      <c r="M372" s="34"/>
      <c r="V372" s="36"/>
      <c r="W372" s="36"/>
      <c r="Y372" s="36"/>
    </row>
    <row r="373">
      <c r="A373" s="37"/>
      <c r="B373" s="38"/>
      <c r="D373" s="38"/>
      <c r="E373" s="38"/>
      <c r="F373" s="38"/>
      <c r="I373" s="34"/>
      <c r="K373" s="34"/>
      <c r="L373" s="34"/>
      <c r="M373" s="34"/>
      <c r="V373" s="36"/>
      <c r="W373" s="36"/>
      <c r="Y373" s="36"/>
    </row>
    <row r="374">
      <c r="A374" s="47"/>
      <c r="B374" s="48"/>
      <c r="D374" s="48"/>
      <c r="E374" s="48"/>
      <c r="F374" s="48"/>
      <c r="I374" s="34"/>
      <c r="K374" s="34"/>
      <c r="L374" s="34"/>
      <c r="M374" s="34"/>
      <c r="V374" s="36"/>
      <c r="W374" s="36"/>
      <c r="Y374" s="36"/>
    </row>
    <row r="375">
      <c r="A375" s="37"/>
      <c r="B375" s="38"/>
      <c r="D375" s="38"/>
      <c r="E375" s="38"/>
      <c r="F375" s="38"/>
      <c r="I375" s="34"/>
      <c r="K375" s="34"/>
      <c r="L375" s="34"/>
      <c r="M375" s="34"/>
      <c r="V375" s="36"/>
      <c r="W375" s="36"/>
      <c r="Y375" s="36"/>
    </row>
    <row r="376">
      <c r="A376" s="47"/>
      <c r="B376" s="48"/>
      <c r="D376" s="48"/>
      <c r="E376" s="48"/>
      <c r="F376" s="48"/>
      <c r="I376" s="34"/>
      <c r="K376" s="34"/>
      <c r="L376" s="34"/>
      <c r="M376" s="34"/>
      <c r="V376" s="36"/>
      <c r="W376" s="36"/>
      <c r="Y376" s="36"/>
    </row>
    <row r="377">
      <c r="A377" s="37"/>
      <c r="B377" s="38"/>
      <c r="D377" s="38"/>
      <c r="E377" s="38"/>
      <c r="F377" s="38"/>
      <c r="I377" s="34"/>
      <c r="K377" s="34"/>
      <c r="L377" s="34"/>
      <c r="M377" s="34"/>
      <c r="V377" s="36"/>
      <c r="W377" s="36"/>
      <c r="Y377" s="36"/>
    </row>
    <row r="378">
      <c r="A378" s="47"/>
      <c r="B378" s="48"/>
      <c r="D378" s="48"/>
      <c r="E378" s="48"/>
      <c r="F378" s="48"/>
      <c r="I378" s="34"/>
      <c r="K378" s="34"/>
      <c r="L378" s="34"/>
      <c r="M378" s="34"/>
      <c r="V378" s="36"/>
      <c r="W378" s="36"/>
      <c r="Y378" s="36"/>
    </row>
    <row r="379">
      <c r="A379" s="37"/>
      <c r="B379" s="38"/>
      <c r="D379" s="38"/>
      <c r="E379" s="38"/>
      <c r="F379" s="38"/>
      <c r="I379" s="34"/>
      <c r="K379" s="34"/>
      <c r="L379" s="34"/>
      <c r="M379" s="34"/>
      <c r="V379" s="36"/>
      <c r="W379" s="36"/>
      <c r="Y379" s="36"/>
    </row>
    <row r="380">
      <c r="A380" s="47"/>
      <c r="B380" s="48"/>
      <c r="D380" s="48"/>
      <c r="E380" s="48"/>
      <c r="F380" s="48"/>
      <c r="I380" s="34"/>
      <c r="K380" s="34"/>
      <c r="L380" s="34"/>
      <c r="M380" s="34"/>
      <c r="V380" s="36"/>
      <c r="W380" s="36"/>
      <c r="Y380" s="36"/>
    </row>
    <row r="381">
      <c r="A381" s="37"/>
      <c r="B381" s="38"/>
      <c r="D381" s="38"/>
      <c r="E381" s="38"/>
      <c r="F381" s="38"/>
      <c r="I381" s="34"/>
      <c r="K381" s="34"/>
      <c r="L381" s="34"/>
      <c r="M381" s="34"/>
      <c r="V381" s="36"/>
      <c r="W381" s="36"/>
      <c r="Y381" s="36"/>
    </row>
    <row r="382">
      <c r="A382" s="47"/>
      <c r="B382" s="48"/>
      <c r="D382" s="48"/>
      <c r="E382" s="48"/>
      <c r="F382" s="48"/>
      <c r="I382" s="34"/>
      <c r="K382" s="34"/>
      <c r="L382" s="34"/>
      <c r="M382" s="34"/>
      <c r="V382" s="36"/>
      <c r="W382" s="36"/>
      <c r="Y382" s="36"/>
    </row>
    <row r="383">
      <c r="A383" s="37"/>
      <c r="B383" s="38"/>
      <c r="D383" s="38"/>
      <c r="E383" s="38"/>
      <c r="F383" s="38"/>
      <c r="I383" s="34"/>
      <c r="K383" s="34"/>
      <c r="L383" s="34"/>
      <c r="M383" s="34"/>
      <c r="V383" s="36"/>
      <c r="W383" s="36"/>
      <c r="Y383" s="36"/>
    </row>
    <row r="384">
      <c r="A384" s="47"/>
      <c r="B384" s="48"/>
      <c r="D384" s="48"/>
      <c r="E384" s="48"/>
      <c r="F384" s="48"/>
      <c r="I384" s="34"/>
      <c r="K384" s="34"/>
      <c r="L384" s="34"/>
      <c r="M384" s="34"/>
      <c r="V384" s="36"/>
      <c r="W384" s="36"/>
      <c r="Y384" s="36"/>
    </row>
    <row r="385">
      <c r="A385" s="37"/>
      <c r="B385" s="38"/>
      <c r="D385" s="38"/>
      <c r="E385" s="38"/>
      <c r="F385" s="38"/>
      <c r="I385" s="34"/>
      <c r="K385" s="34"/>
      <c r="L385" s="34"/>
      <c r="M385" s="34"/>
      <c r="V385" s="36"/>
      <c r="W385" s="36"/>
      <c r="Y385" s="36"/>
    </row>
    <row r="386">
      <c r="A386" s="47"/>
      <c r="B386" s="48"/>
      <c r="D386" s="48"/>
      <c r="E386" s="48"/>
      <c r="F386" s="48"/>
      <c r="I386" s="34"/>
      <c r="K386" s="34"/>
      <c r="L386" s="34"/>
      <c r="M386" s="34"/>
      <c r="V386" s="36"/>
      <c r="W386" s="36"/>
      <c r="Y386" s="36"/>
    </row>
    <row r="387">
      <c r="A387" s="37"/>
      <c r="B387" s="38"/>
      <c r="D387" s="38"/>
      <c r="E387" s="38"/>
      <c r="F387" s="38"/>
      <c r="I387" s="34"/>
      <c r="K387" s="34"/>
      <c r="L387" s="34"/>
      <c r="M387" s="34"/>
      <c r="V387" s="36"/>
      <c r="W387" s="36"/>
      <c r="Y387" s="36"/>
    </row>
    <row r="388">
      <c r="A388" s="47"/>
      <c r="B388" s="48"/>
      <c r="D388" s="48"/>
      <c r="E388" s="48"/>
      <c r="F388" s="48"/>
      <c r="I388" s="34"/>
      <c r="K388" s="34"/>
      <c r="L388" s="34"/>
      <c r="M388" s="34"/>
      <c r="V388" s="36"/>
      <c r="W388" s="36"/>
      <c r="Y388" s="36"/>
    </row>
    <row r="389">
      <c r="A389" s="37"/>
      <c r="B389" s="38"/>
      <c r="D389" s="38"/>
      <c r="E389" s="38"/>
      <c r="F389" s="38"/>
      <c r="I389" s="34"/>
      <c r="K389" s="34"/>
      <c r="L389" s="34"/>
      <c r="M389" s="34"/>
      <c r="V389" s="36"/>
      <c r="W389" s="36"/>
      <c r="Y389" s="36"/>
    </row>
    <row r="390">
      <c r="A390" s="47"/>
      <c r="B390" s="48"/>
      <c r="D390" s="48"/>
      <c r="E390" s="48"/>
      <c r="F390" s="48"/>
      <c r="I390" s="34"/>
      <c r="K390" s="34"/>
      <c r="L390" s="34"/>
      <c r="M390" s="34"/>
      <c r="V390" s="36"/>
      <c r="W390" s="36"/>
      <c r="Y390" s="36"/>
    </row>
    <row r="391">
      <c r="A391" s="37"/>
      <c r="B391" s="38"/>
      <c r="D391" s="38"/>
      <c r="E391" s="38"/>
      <c r="F391" s="38"/>
      <c r="I391" s="34"/>
      <c r="K391" s="34"/>
      <c r="L391" s="34"/>
      <c r="M391" s="34"/>
      <c r="V391" s="36"/>
      <c r="W391" s="36"/>
      <c r="Y391" s="36"/>
    </row>
    <row r="392">
      <c r="A392" s="47"/>
      <c r="B392" s="48"/>
      <c r="D392" s="48"/>
      <c r="E392" s="48"/>
      <c r="F392" s="48"/>
      <c r="I392" s="34"/>
      <c r="K392" s="34"/>
      <c r="L392" s="34"/>
      <c r="M392" s="34"/>
      <c r="V392" s="36"/>
      <c r="W392" s="36"/>
      <c r="Y392" s="36"/>
    </row>
    <row r="393">
      <c r="A393" s="37"/>
      <c r="B393" s="38"/>
      <c r="D393" s="38"/>
      <c r="E393" s="38"/>
      <c r="F393" s="38"/>
      <c r="I393" s="34"/>
      <c r="K393" s="34"/>
      <c r="L393" s="34"/>
      <c r="M393" s="34"/>
      <c r="V393" s="36"/>
      <c r="W393" s="36"/>
      <c r="Y393" s="36"/>
    </row>
    <row r="394">
      <c r="A394" s="47"/>
      <c r="B394" s="48"/>
      <c r="D394" s="48"/>
      <c r="E394" s="48"/>
      <c r="F394" s="48"/>
      <c r="I394" s="34"/>
      <c r="K394" s="34"/>
      <c r="L394" s="34"/>
      <c r="M394" s="34"/>
      <c r="V394" s="36"/>
      <c r="W394" s="36"/>
      <c r="Y394" s="36"/>
    </row>
    <row r="395">
      <c r="A395" s="37"/>
      <c r="B395" s="38"/>
      <c r="D395" s="38"/>
      <c r="E395" s="38"/>
      <c r="F395" s="38"/>
      <c r="I395" s="34"/>
      <c r="K395" s="34"/>
      <c r="L395" s="34"/>
      <c r="M395" s="34"/>
      <c r="V395" s="36"/>
      <c r="W395" s="36"/>
      <c r="Y395" s="36"/>
    </row>
    <row r="396">
      <c r="A396" s="47"/>
      <c r="B396" s="48"/>
      <c r="D396" s="48"/>
      <c r="E396" s="48"/>
      <c r="F396" s="48"/>
      <c r="I396" s="34"/>
      <c r="K396" s="34"/>
      <c r="L396" s="34"/>
      <c r="M396" s="34"/>
      <c r="V396" s="36"/>
      <c r="W396" s="36"/>
      <c r="Y396" s="36"/>
    </row>
    <row r="397">
      <c r="A397" s="37"/>
      <c r="B397" s="38"/>
      <c r="D397" s="38"/>
      <c r="E397" s="38"/>
      <c r="F397" s="38"/>
      <c r="I397" s="34"/>
      <c r="K397" s="34"/>
      <c r="L397" s="34"/>
      <c r="M397" s="34"/>
      <c r="V397" s="36"/>
      <c r="W397" s="36"/>
      <c r="Y397" s="36"/>
    </row>
    <row r="398">
      <c r="A398" s="47"/>
      <c r="B398" s="48"/>
      <c r="D398" s="48"/>
      <c r="E398" s="48"/>
      <c r="F398" s="48"/>
      <c r="I398" s="34"/>
      <c r="K398" s="34"/>
      <c r="L398" s="34"/>
      <c r="M398" s="34"/>
      <c r="V398" s="36"/>
      <c r="W398" s="36"/>
      <c r="Y398" s="36"/>
    </row>
    <row r="399">
      <c r="A399" s="37"/>
      <c r="B399" s="38"/>
      <c r="D399" s="38"/>
      <c r="E399" s="38"/>
      <c r="F399" s="38"/>
      <c r="I399" s="34"/>
      <c r="K399" s="34"/>
      <c r="L399" s="34"/>
      <c r="M399" s="34"/>
      <c r="V399" s="36"/>
      <c r="W399" s="36"/>
      <c r="Y399" s="36"/>
    </row>
    <row r="400">
      <c r="A400" s="47"/>
      <c r="B400" s="48"/>
      <c r="D400" s="48"/>
      <c r="E400" s="48"/>
      <c r="F400" s="48"/>
      <c r="I400" s="34"/>
      <c r="K400" s="34"/>
      <c r="L400" s="34"/>
      <c r="M400" s="34"/>
      <c r="V400" s="36"/>
      <c r="W400" s="36"/>
      <c r="Y400" s="36"/>
    </row>
    <row r="401">
      <c r="A401" s="37"/>
      <c r="B401" s="38"/>
      <c r="D401" s="38"/>
      <c r="E401" s="38"/>
      <c r="F401" s="38"/>
      <c r="I401" s="34"/>
      <c r="K401" s="34"/>
      <c r="L401" s="34"/>
      <c r="M401" s="34"/>
      <c r="V401" s="36"/>
      <c r="W401" s="36"/>
      <c r="Y401" s="36"/>
    </row>
    <row r="402">
      <c r="A402" s="47"/>
      <c r="B402" s="48"/>
      <c r="D402" s="48"/>
      <c r="E402" s="48"/>
      <c r="F402" s="48"/>
      <c r="I402" s="34"/>
      <c r="K402" s="34"/>
      <c r="L402" s="34"/>
      <c r="M402" s="34"/>
      <c r="V402" s="36"/>
      <c r="W402" s="36"/>
      <c r="Y402" s="36"/>
    </row>
    <row r="403">
      <c r="A403" s="37"/>
      <c r="B403" s="38"/>
      <c r="D403" s="38"/>
      <c r="E403" s="38"/>
      <c r="F403" s="38"/>
      <c r="I403" s="34"/>
      <c r="K403" s="34"/>
      <c r="L403" s="34"/>
      <c r="M403" s="34"/>
      <c r="V403" s="36"/>
      <c r="W403" s="36"/>
      <c r="Y403" s="36"/>
    </row>
    <row r="404">
      <c r="A404" s="47"/>
      <c r="B404" s="48"/>
      <c r="D404" s="48"/>
      <c r="E404" s="48"/>
      <c r="F404" s="48"/>
      <c r="I404" s="34"/>
      <c r="K404" s="34"/>
      <c r="L404" s="34"/>
      <c r="M404" s="34"/>
      <c r="V404" s="36"/>
      <c r="W404" s="36"/>
      <c r="Y404" s="36"/>
    </row>
    <row r="405">
      <c r="A405" s="37"/>
      <c r="B405" s="38"/>
      <c r="D405" s="38"/>
      <c r="E405" s="38"/>
      <c r="F405" s="38"/>
      <c r="I405" s="34"/>
      <c r="K405" s="34"/>
      <c r="L405" s="34"/>
      <c r="M405" s="34"/>
      <c r="V405" s="36"/>
      <c r="W405" s="36"/>
      <c r="Y405" s="36"/>
    </row>
    <row r="406">
      <c r="A406" s="47"/>
      <c r="B406" s="48"/>
      <c r="D406" s="48"/>
      <c r="E406" s="48"/>
      <c r="F406" s="48"/>
      <c r="I406" s="34"/>
      <c r="K406" s="34"/>
      <c r="L406" s="34"/>
      <c r="M406" s="34"/>
      <c r="V406" s="36"/>
      <c r="W406" s="36"/>
      <c r="Y406" s="36"/>
    </row>
    <row r="407">
      <c r="A407" s="37"/>
      <c r="B407" s="38"/>
      <c r="D407" s="38"/>
      <c r="E407" s="38"/>
      <c r="F407" s="38"/>
      <c r="I407" s="34"/>
      <c r="K407" s="34"/>
      <c r="L407" s="34"/>
      <c r="M407" s="34"/>
      <c r="V407" s="36"/>
      <c r="W407" s="36"/>
      <c r="Y407" s="36"/>
    </row>
    <row r="408">
      <c r="A408" s="47"/>
      <c r="B408" s="48"/>
      <c r="D408" s="48"/>
      <c r="E408" s="48"/>
      <c r="F408" s="48"/>
      <c r="I408" s="34"/>
      <c r="K408" s="34"/>
      <c r="L408" s="34"/>
      <c r="M408" s="34"/>
      <c r="V408" s="36"/>
      <c r="W408" s="36"/>
      <c r="Y408" s="36"/>
    </row>
    <row r="409">
      <c r="A409" s="37"/>
      <c r="B409" s="38"/>
      <c r="D409" s="38"/>
      <c r="E409" s="38"/>
      <c r="F409" s="38"/>
      <c r="I409" s="34"/>
      <c r="K409" s="34"/>
      <c r="L409" s="34"/>
      <c r="M409" s="34"/>
      <c r="V409" s="36"/>
      <c r="W409" s="36"/>
      <c r="Y409" s="36"/>
    </row>
    <row r="410">
      <c r="A410" s="47"/>
      <c r="B410" s="48"/>
      <c r="D410" s="48"/>
      <c r="E410" s="48"/>
      <c r="F410" s="48"/>
      <c r="I410" s="34"/>
      <c r="K410" s="34"/>
      <c r="L410" s="34"/>
      <c r="M410" s="34"/>
      <c r="V410" s="36"/>
      <c r="W410" s="36"/>
      <c r="Y410" s="36"/>
    </row>
    <row r="411">
      <c r="A411" s="37"/>
      <c r="B411" s="38"/>
      <c r="D411" s="38"/>
      <c r="E411" s="38"/>
      <c r="F411" s="38"/>
      <c r="I411" s="34"/>
      <c r="K411" s="34"/>
      <c r="L411" s="34"/>
      <c r="M411" s="34"/>
      <c r="V411" s="36"/>
      <c r="W411" s="36"/>
      <c r="Y411" s="36"/>
    </row>
    <row r="412">
      <c r="A412" s="47"/>
      <c r="B412" s="48"/>
      <c r="D412" s="48"/>
      <c r="E412" s="48"/>
      <c r="F412" s="48"/>
      <c r="I412" s="34"/>
      <c r="K412" s="34"/>
      <c r="L412" s="34"/>
      <c r="M412" s="34"/>
      <c r="V412" s="36"/>
      <c r="W412" s="36"/>
      <c r="Y412" s="36"/>
    </row>
    <row r="413">
      <c r="A413" s="37"/>
      <c r="B413" s="38"/>
      <c r="D413" s="38"/>
      <c r="E413" s="38"/>
      <c r="F413" s="38"/>
      <c r="I413" s="34"/>
      <c r="K413" s="34"/>
      <c r="L413" s="34"/>
      <c r="M413" s="34"/>
      <c r="V413" s="36"/>
      <c r="W413" s="36"/>
      <c r="Y413" s="36"/>
    </row>
    <row r="414">
      <c r="A414" s="47"/>
      <c r="B414" s="48"/>
      <c r="D414" s="48"/>
      <c r="E414" s="48"/>
      <c r="F414" s="48"/>
      <c r="I414" s="34"/>
      <c r="K414" s="34"/>
      <c r="L414" s="34"/>
      <c r="M414" s="34"/>
      <c r="V414" s="36"/>
      <c r="W414" s="36"/>
      <c r="Y414" s="36"/>
    </row>
    <row r="415">
      <c r="A415" s="37"/>
      <c r="B415" s="38"/>
      <c r="D415" s="38"/>
      <c r="E415" s="38"/>
      <c r="F415" s="38"/>
      <c r="I415" s="34"/>
      <c r="K415" s="34"/>
      <c r="L415" s="34"/>
      <c r="M415" s="34"/>
      <c r="V415" s="36"/>
      <c r="W415" s="36"/>
      <c r="Y415" s="36"/>
    </row>
    <row r="416">
      <c r="A416" s="47"/>
      <c r="B416" s="48"/>
      <c r="D416" s="48"/>
      <c r="E416" s="48"/>
      <c r="F416" s="48"/>
      <c r="I416" s="34"/>
      <c r="K416" s="34"/>
      <c r="L416" s="34"/>
      <c r="M416" s="34"/>
      <c r="V416" s="36"/>
      <c r="W416" s="36"/>
      <c r="Y416" s="36"/>
    </row>
    <row r="417">
      <c r="A417" s="37"/>
      <c r="B417" s="38"/>
      <c r="D417" s="38"/>
      <c r="E417" s="38"/>
      <c r="F417" s="38"/>
      <c r="I417" s="34"/>
      <c r="K417" s="34"/>
      <c r="L417" s="34"/>
      <c r="M417" s="34"/>
      <c r="V417" s="36"/>
      <c r="W417" s="36"/>
      <c r="Y417" s="36"/>
    </row>
    <row r="418">
      <c r="A418" s="47"/>
      <c r="B418" s="48"/>
      <c r="D418" s="48"/>
      <c r="E418" s="48"/>
      <c r="F418" s="48"/>
      <c r="I418" s="34"/>
      <c r="K418" s="34"/>
      <c r="L418" s="34"/>
      <c r="M418" s="34"/>
      <c r="V418" s="36"/>
      <c r="W418" s="36"/>
      <c r="Y418" s="36"/>
    </row>
    <row r="419">
      <c r="A419" s="37"/>
      <c r="B419" s="38"/>
      <c r="D419" s="38"/>
      <c r="E419" s="38"/>
      <c r="F419" s="38"/>
      <c r="I419" s="34"/>
      <c r="K419" s="34"/>
      <c r="L419" s="34"/>
      <c r="M419" s="34"/>
      <c r="V419" s="36"/>
      <c r="W419" s="36"/>
      <c r="Y419" s="36"/>
    </row>
    <row r="420">
      <c r="A420" s="47"/>
      <c r="B420" s="48"/>
      <c r="D420" s="48"/>
      <c r="E420" s="48"/>
      <c r="F420" s="48"/>
      <c r="I420" s="34"/>
      <c r="K420" s="34"/>
      <c r="L420" s="34"/>
      <c r="M420" s="34"/>
      <c r="V420" s="36"/>
      <c r="W420" s="36"/>
      <c r="Y420" s="36"/>
    </row>
    <row r="421">
      <c r="A421" s="37"/>
      <c r="B421" s="38"/>
      <c r="D421" s="38"/>
      <c r="E421" s="38"/>
      <c r="F421" s="38"/>
      <c r="I421" s="34"/>
      <c r="K421" s="34"/>
      <c r="L421" s="34"/>
      <c r="M421" s="34"/>
      <c r="V421" s="36"/>
      <c r="W421" s="36"/>
      <c r="Y421" s="36"/>
    </row>
    <row r="422">
      <c r="A422" s="47"/>
      <c r="B422" s="48"/>
      <c r="D422" s="48"/>
      <c r="E422" s="48"/>
      <c r="F422" s="48"/>
      <c r="I422" s="34"/>
      <c r="K422" s="34"/>
      <c r="L422" s="34"/>
      <c r="M422" s="34"/>
      <c r="V422" s="36"/>
      <c r="W422" s="36"/>
      <c r="Y422" s="36"/>
    </row>
    <row r="423">
      <c r="A423" s="37"/>
      <c r="B423" s="38"/>
      <c r="D423" s="38"/>
      <c r="E423" s="38"/>
      <c r="F423" s="38"/>
      <c r="I423" s="34"/>
      <c r="K423" s="34"/>
      <c r="L423" s="34"/>
      <c r="M423" s="34"/>
      <c r="V423" s="36"/>
      <c r="W423" s="36"/>
      <c r="Y423" s="36"/>
    </row>
    <row r="424">
      <c r="A424" s="47"/>
      <c r="B424" s="48"/>
      <c r="D424" s="48"/>
      <c r="E424" s="48"/>
      <c r="F424" s="48"/>
      <c r="I424" s="34"/>
      <c r="K424" s="34"/>
      <c r="L424" s="34"/>
      <c r="M424" s="34"/>
      <c r="V424" s="36"/>
      <c r="W424" s="36"/>
      <c r="Y424" s="36"/>
    </row>
    <row r="425">
      <c r="A425" s="37"/>
      <c r="B425" s="38"/>
      <c r="D425" s="38"/>
      <c r="E425" s="38"/>
      <c r="F425" s="38"/>
      <c r="I425" s="34"/>
      <c r="K425" s="34"/>
      <c r="L425" s="34"/>
      <c r="M425" s="34"/>
      <c r="V425" s="36"/>
      <c r="W425" s="36"/>
      <c r="Y425" s="36"/>
    </row>
    <row r="426">
      <c r="A426" s="47"/>
      <c r="B426" s="48"/>
      <c r="D426" s="48"/>
      <c r="E426" s="48"/>
      <c r="F426" s="48"/>
      <c r="I426" s="34"/>
      <c r="K426" s="34"/>
      <c r="L426" s="34"/>
      <c r="M426" s="34"/>
      <c r="V426" s="36"/>
      <c r="W426" s="36"/>
      <c r="Y426" s="36"/>
    </row>
    <row r="427">
      <c r="A427" s="37"/>
      <c r="B427" s="38"/>
      <c r="D427" s="38"/>
      <c r="E427" s="38"/>
      <c r="F427" s="38"/>
      <c r="I427" s="34"/>
      <c r="K427" s="34"/>
      <c r="L427" s="34"/>
      <c r="M427" s="34"/>
      <c r="V427" s="36"/>
      <c r="W427" s="36"/>
      <c r="Y427" s="36"/>
    </row>
    <row r="428">
      <c r="A428" s="47"/>
      <c r="B428" s="48"/>
      <c r="D428" s="48"/>
      <c r="E428" s="48"/>
      <c r="F428" s="48"/>
      <c r="I428" s="34"/>
      <c r="K428" s="34"/>
      <c r="L428" s="34"/>
      <c r="M428" s="34"/>
      <c r="V428" s="36"/>
      <c r="W428" s="36"/>
      <c r="Y428" s="36"/>
    </row>
    <row r="429">
      <c r="A429" s="37"/>
      <c r="B429" s="38"/>
      <c r="D429" s="38"/>
      <c r="E429" s="38"/>
      <c r="F429" s="38"/>
      <c r="I429" s="34"/>
      <c r="K429" s="34"/>
      <c r="L429" s="34"/>
      <c r="M429" s="34"/>
      <c r="V429" s="36"/>
      <c r="W429" s="36"/>
      <c r="Y429" s="36"/>
    </row>
    <row r="430">
      <c r="A430" s="47"/>
      <c r="B430" s="48"/>
      <c r="D430" s="48"/>
      <c r="E430" s="48"/>
      <c r="F430" s="48"/>
      <c r="I430" s="34"/>
      <c r="K430" s="34"/>
      <c r="L430" s="34"/>
      <c r="M430" s="34"/>
      <c r="V430" s="36"/>
      <c r="W430" s="36"/>
      <c r="Y430" s="36"/>
    </row>
    <row r="431">
      <c r="A431" s="37"/>
      <c r="B431" s="38"/>
      <c r="D431" s="38"/>
      <c r="E431" s="38"/>
      <c r="F431" s="38"/>
      <c r="I431" s="34"/>
      <c r="K431" s="34"/>
      <c r="L431" s="34"/>
      <c r="M431" s="34"/>
      <c r="V431" s="36"/>
      <c r="W431" s="36"/>
      <c r="Y431" s="36"/>
    </row>
    <row r="432">
      <c r="A432" s="47"/>
      <c r="B432" s="48"/>
      <c r="D432" s="48"/>
      <c r="E432" s="48"/>
      <c r="F432" s="48"/>
      <c r="I432" s="34"/>
      <c r="K432" s="34"/>
      <c r="L432" s="34"/>
      <c r="M432" s="34"/>
      <c r="V432" s="36"/>
      <c r="W432" s="36"/>
      <c r="Y432" s="36"/>
    </row>
    <row r="433">
      <c r="A433" s="37"/>
      <c r="B433" s="38"/>
      <c r="D433" s="38"/>
      <c r="E433" s="38"/>
      <c r="F433" s="38"/>
      <c r="I433" s="34"/>
      <c r="K433" s="34"/>
      <c r="L433" s="34"/>
      <c r="M433" s="34"/>
      <c r="V433" s="36"/>
      <c r="W433" s="36"/>
      <c r="Y433" s="36"/>
    </row>
    <row r="434">
      <c r="A434" s="47"/>
      <c r="B434" s="48"/>
      <c r="D434" s="48"/>
      <c r="E434" s="48"/>
      <c r="F434" s="48"/>
      <c r="I434" s="34"/>
      <c r="K434" s="34"/>
      <c r="L434" s="34"/>
      <c r="M434" s="34"/>
      <c r="V434" s="36"/>
      <c r="W434" s="36"/>
      <c r="Y434" s="36"/>
    </row>
    <row r="435">
      <c r="A435" s="37"/>
      <c r="B435" s="38"/>
      <c r="D435" s="38"/>
      <c r="E435" s="38"/>
      <c r="F435" s="38"/>
      <c r="I435" s="34"/>
      <c r="K435" s="34"/>
      <c r="L435" s="34"/>
      <c r="M435" s="34"/>
      <c r="V435" s="36"/>
      <c r="W435" s="36"/>
      <c r="Y435" s="36"/>
    </row>
    <row r="436">
      <c r="A436" s="47"/>
      <c r="B436" s="48"/>
      <c r="D436" s="48"/>
      <c r="E436" s="48"/>
      <c r="F436" s="48"/>
      <c r="I436" s="34"/>
      <c r="K436" s="34"/>
      <c r="L436" s="34"/>
      <c r="M436" s="34"/>
      <c r="V436" s="36"/>
      <c r="W436" s="36"/>
      <c r="Y436" s="36"/>
    </row>
    <row r="437">
      <c r="A437" s="37"/>
      <c r="B437" s="38"/>
      <c r="D437" s="38"/>
      <c r="E437" s="38"/>
      <c r="F437" s="38"/>
      <c r="I437" s="34"/>
      <c r="K437" s="34"/>
      <c r="L437" s="34"/>
      <c r="M437" s="34"/>
      <c r="V437" s="36"/>
      <c r="W437" s="36"/>
      <c r="Y437" s="36"/>
    </row>
    <row r="438">
      <c r="A438" s="47"/>
      <c r="B438" s="48"/>
      <c r="D438" s="48"/>
      <c r="E438" s="48"/>
      <c r="F438" s="48"/>
      <c r="I438" s="34"/>
      <c r="K438" s="34"/>
      <c r="L438" s="34"/>
      <c r="M438" s="34"/>
      <c r="V438" s="36"/>
      <c r="W438" s="36"/>
      <c r="Y438" s="36"/>
    </row>
    <row r="439">
      <c r="A439" s="37"/>
      <c r="B439" s="38"/>
      <c r="D439" s="38"/>
      <c r="E439" s="38"/>
      <c r="F439" s="38"/>
      <c r="I439" s="34"/>
      <c r="K439" s="34"/>
      <c r="L439" s="34"/>
      <c r="M439" s="34"/>
      <c r="V439" s="36"/>
      <c r="W439" s="36"/>
      <c r="Y439" s="36"/>
    </row>
    <row r="440">
      <c r="A440" s="47"/>
      <c r="B440" s="48"/>
      <c r="D440" s="48"/>
      <c r="E440" s="48"/>
      <c r="F440" s="48"/>
      <c r="I440" s="34"/>
      <c r="K440" s="34"/>
      <c r="L440" s="34"/>
      <c r="M440" s="34"/>
      <c r="V440" s="36"/>
      <c r="W440" s="36"/>
      <c r="Y440" s="36"/>
    </row>
    <row r="441">
      <c r="A441" s="37"/>
      <c r="B441" s="38"/>
      <c r="D441" s="38"/>
      <c r="E441" s="38"/>
      <c r="F441" s="38"/>
      <c r="I441" s="34"/>
      <c r="K441" s="34"/>
      <c r="L441" s="34"/>
      <c r="M441" s="34"/>
      <c r="V441" s="36"/>
      <c r="W441" s="36"/>
      <c r="Y441" s="36"/>
    </row>
    <row r="442">
      <c r="A442" s="47"/>
      <c r="B442" s="48"/>
      <c r="D442" s="48"/>
      <c r="E442" s="48"/>
      <c r="F442" s="48"/>
      <c r="I442" s="34"/>
      <c r="K442" s="34"/>
      <c r="L442" s="34"/>
      <c r="M442" s="34"/>
      <c r="V442" s="36"/>
      <c r="W442" s="36"/>
      <c r="Y442" s="36"/>
    </row>
    <row r="443">
      <c r="A443" s="37"/>
      <c r="B443" s="38"/>
      <c r="D443" s="38"/>
      <c r="E443" s="38"/>
      <c r="F443" s="38"/>
      <c r="I443" s="34"/>
      <c r="K443" s="34"/>
      <c r="L443" s="34"/>
      <c r="M443" s="34"/>
      <c r="V443" s="36"/>
      <c r="W443" s="36"/>
      <c r="Y443" s="36"/>
    </row>
    <row r="444">
      <c r="A444" s="47"/>
      <c r="B444" s="48"/>
      <c r="D444" s="48"/>
      <c r="E444" s="48"/>
      <c r="F444" s="48"/>
      <c r="I444" s="34"/>
      <c r="K444" s="34"/>
      <c r="L444" s="34"/>
      <c r="M444" s="34"/>
      <c r="V444" s="36"/>
      <c r="W444" s="36"/>
      <c r="Y444" s="36"/>
    </row>
    <row r="445">
      <c r="A445" s="37"/>
      <c r="B445" s="38"/>
      <c r="D445" s="38"/>
      <c r="E445" s="38"/>
      <c r="F445" s="38"/>
      <c r="I445" s="34"/>
      <c r="K445" s="34"/>
      <c r="L445" s="34"/>
      <c r="M445" s="34"/>
      <c r="V445" s="36"/>
      <c r="W445" s="36"/>
      <c r="Y445" s="36"/>
    </row>
    <row r="446">
      <c r="A446" s="47"/>
      <c r="B446" s="48"/>
      <c r="D446" s="48"/>
      <c r="E446" s="48"/>
      <c r="F446" s="48"/>
      <c r="I446" s="34"/>
      <c r="K446" s="34"/>
      <c r="L446" s="34"/>
      <c r="M446" s="34"/>
      <c r="V446" s="36"/>
      <c r="W446" s="36"/>
      <c r="Y446" s="36"/>
    </row>
    <row r="447">
      <c r="A447" s="37"/>
      <c r="B447" s="38"/>
      <c r="D447" s="38"/>
      <c r="E447" s="38"/>
      <c r="F447" s="38"/>
      <c r="I447" s="34"/>
      <c r="K447" s="34"/>
      <c r="L447" s="34"/>
      <c r="M447" s="34"/>
      <c r="V447" s="36"/>
      <c r="W447" s="36"/>
      <c r="Y447" s="36"/>
    </row>
    <row r="448">
      <c r="A448" s="47"/>
      <c r="B448" s="48"/>
      <c r="D448" s="48"/>
      <c r="E448" s="48"/>
      <c r="F448" s="48"/>
      <c r="I448" s="34"/>
      <c r="K448" s="34"/>
      <c r="L448" s="34"/>
      <c r="M448" s="34"/>
      <c r="V448" s="36"/>
      <c r="W448" s="36"/>
      <c r="Y448" s="36"/>
    </row>
    <row r="449">
      <c r="A449" s="37"/>
      <c r="B449" s="38"/>
      <c r="D449" s="38"/>
      <c r="E449" s="38"/>
      <c r="F449" s="38"/>
      <c r="I449" s="34"/>
      <c r="K449" s="34"/>
      <c r="L449" s="34"/>
      <c r="M449" s="34"/>
      <c r="V449" s="36"/>
      <c r="W449" s="36"/>
      <c r="Y449" s="36"/>
    </row>
    <row r="450">
      <c r="A450" s="47"/>
      <c r="B450" s="48"/>
      <c r="D450" s="48"/>
      <c r="E450" s="48"/>
      <c r="F450" s="48"/>
      <c r="I450" s="34"/>
      <c r="K450" s="34"/>
      <c r="L450" s="34"/>
      <c r="M450" s="34"/>
      <c r="V450" s="36"/>
      <c r="W450" s="36"/>
      <c r="Y450" s="36"/>
    </row>
    <row r="451">
      <c r="A451" s="37"/>
      <c r="B451" s="38"/>
      <c r="D451" s="38"/>
      <c r="E451" s="38"/>
      <c r="F451" s="38"/>
      <c r="I451" s="34"/>
      <c r="K451" s="34"/>
      <c r="L451" s="34"/>
      <c r="M451" s="34"/>
      <c r="V451" s="36"/>
      <c r="W451" s="36"/>
      <c r="Y451" s="36"/>
    </row>
    <row r="452">
      <c r="A452" s="47"/>
      <c r="B452" s="48"/>
      <c r="D452" s="48"/>
      <c r="E452" s="48"/>
      <c r="F452" s="48"/>
      <c r="I452" s="34"/>
      <c r="K452" s="34"/>
      <c r="L452" s="34"/>
      <c r="M452" s="34"/>
      <c r="V452" s="36"/>
      <c r="W452" s="36"/>
      <c r="Y452" s="36"/>
    </row>
    <row r="453">
      <c r="A453" s="37"/>
      <c r="B453" s="38"/>
      <c r="D453" s="38"/>
      <c r="E453" s="38"/>
      <c r="F453" s="38"/>
      <c r="I453" s="34"/>
      <c r="K453" s="34"/>
      <c r="L453" s="34"/>
      <c r="M453" s="34"/>
      <c r="V453" s="36"/>
      <c r="W453" s="36"/>
      <c r="Y453" s="36"/>
    </row>
    <row r="454">
      <c r="A454" s="47"/>
      <c r="B454" s="48"/>
      <c r="D454" s="48"/>
      <c r="E454" s="48"/>
      <c r="F454" s="48"/>
      <c r="I454" s="34"/>
      <c r="K454" s="34"/>
      <c r="L454" s="34"/>
      <c r="M454" s="34"/>
      <c r="V454" s="36"/>
      <c r="W454" s="36"/>
      <c r="Y454" s="36"/>
    </row>
    <row r="455">
      <c r="A455" s="37"/>
      <c r="B455" s="38"/>
      <c r="D455" s="38"/>
      <c r="E455" s="38"/>
      <c r="F455" s="38"/>
      <c r="I455" s="34"/>
      <c r="K455" s="34"/>
      <c r="L455" s="34"/>
      <c r="M455" s="34"/>
      <c r="V455" s="36"/>
      <c r="W455" s="36"/>
      <c r="Y455" s="36"/>
    </row>
    <row r="456">
      <c r="A456" s="47"/>
      <c r="B456" s="48"/>
      <c r="D456" s="48"/>
      <c r="E456" s="48"/>
      <c r="F456" s="48"/>
      <c r="I456" s="34"/>
      <c r="K456" s="34"/>
      <c r="L456" s="34"/>
      <c r="M456" s="34"/>
      <c r="V456" s="36"/>
      <c r="W456" s="36"/>
      <c r="Y456" s="36"/>
    </row>
    <row r="457">
      <c r="A457" s="37"/>
      <c r="B457" s="38"/>
      <c r="D457" s="38"/>
      <c r="E457" s="38"/>
      <c r="F457" s="38"/>
      <c r="I457" s="34"/>
      <c r="K457" s="34"/>
      <c r="L457" s="34"/>
      <c r="M457" s="34"/>
      <c r="V457" s="36"/>
      <c r="W457" s="36"/>
      <c r="Y457" s="36"/>
    </row>
    <row r="458">
      <c r="A458" s="47"/>
      <c r="B458" s="48"/>
      <c r="D458" s="48"/>
      <c r="E458" s="48"/>
      <c r="F458" s="48"/>
      <c r="I458" s="34"/>
      <c r="K458" s="34"/>
      <c r="L458" s="34"/>
      <c r="M458" s="34"/>
      <c r="V458" s="36"/>
      <c r="W458" s="36"/>
      <c r="Y458" s="36"/>
    </row>
    <row r="459">
      <c r="A459" s="37"/>
      <c r="B459" s="38"/>
      <c r="D459" s="38"/>
      <c r="E459" s="38"/>
      <c r="F459" s="38"/>
      <c r="I459" s="34"/>
      <c r="K459" s="34"/>
      <c r="L459" s="34"/>
      <c r="M459" s="34"/>
      <c r="V459" s="36"/>
      <c r="W459" s="36"/>
      <c r="Y459" s="36"/>
    </row>
    <row r="460">
      <c r="A460" s="47"/>
      <c r="B460" s="48"/>
      <c r="D460" s="48"/>
      <c r="E460" s="48"/>
      <c r="F460" s="48"/>
      <c r="I460" s="34"/>
      <c r="K460" s="34"/>
      <c r="L460" s="34"/>
      <c r="M460" s="34"/>
      <c r="V460" s="36"/>
      <c r="W460" s="36"/>
      <c r="Y460" s="36"/>
    </row>
    <row r="461">
      <c r="A461" s="37"/>
      <c r="B461" s="38"/>
      <c r="D461" s="38"/>
      <c r="E461" s="38"/>
      <c r="F461" s="38"/>
      <c r="I461" s="34"/>
      <c r="K461" s="34"/>
      <c r="L461" s="34"/>
      <c r="M461" s="34"/>
      <c r="V461" s="36"/>
      <c r="W461" s="36"/>
      <c r="Y461" s="36"/>
    </row>
    <row r="462">
      <c r="A462" s="47"/>
      <c r="B462" s="48"/>
      <c r="D462" s="48"/>
      <c r="E462" s="48"/>
      <c r="F462" s="48"/>
      <c r="I462" s="34"/>
      <c r="K462" s="34"/>
      <c r="L462" s="34"/>
      <c r="M462" s="34"/>
      <c r="V462" s="36"/>
      <c r="W462" s="36"/>
      <c r="Y462" s="36"/>
    </row>
    <row r="463">
      <c r="A463" s="37"/>
      <c r="B463" s="38"/>
      <c r="D463" s="38"/>
      <c r="E463" s="38"/>
      <c r="F463" s="38"/>
      <c r="I463" s="34"/>
      <c r="K463" s="34"/>
      <c r="L463" s="34"/>
      <c r="M463" s="34"/>
      <c r="V463" s="36"/>
      <c r="W463" s="36"/>
      <c r="Y463" s="36"/>
    </row>
    <row r="464">
      <c r="A464" s="47"/>
      <c r="B464" s="48"/>
      <c r="D464" s="48"/>
      <c r="E464" s="48"/>
      <c r="F464" s="48"/>
      <c r="I464" s="34"/>
      <c r="K464" s="34"/>
      <c r="L464" s="34"/>
      <c r="M464" s="34"/>
      <c r="V464" s="36"/>
      <c r="W464" s="36"/>
      <c r="Y464" s="36"/>
    </row>
    <row r="465">
      <c r="A465" s="37"/>
      <c r="B465" s="38"/>
      <c r="D465" s="38"/>
      <c r="E465" s="38"/>
      <c r="F465" s="38"/>
      <c r="I465" s="34"/>
      <c r="K465" s="34"/>
      <c r="L465" s="34"/>
      <c r="M465" s="34"/>
      <c r="V465" s="36"/>
      <c r="W465" s="36"/>
      <c r="Y465" s="36"/>
    </row>
    <row r="466">
      <c r="A466" s="47"/>
      <c r="B466" s="48"/>
      <c r="D466" s="48"/>
      <c r="E466" s="48"/>
      <c r="F466" s="48"/>
      <c r="I466" s="34"/>
      <c r="K466" s="34"/>
      <c r="L466" s="34"/>
      <c r="M466" s="34"/>
      <c r="V466" s="36"/>
      <c r="W466" s="36"/>
      <c r="Y466" s="36"/>
    </row>
    <row r="467">
      <c r="A467" s="37"/>
      <c r="B467" s="38"/>
      <c r="D467" s="38"/>
      <c r="E467" s="38"/>
      <c r="F467" s="38"/>
      <c r="I467" s="34"/>
      <c r="K467" s="34"/>
      <c r="L467" s="34"/>
      <c r="M467" s="34"/>
      <c r="V467" s="36"/>
      <c r="W467" s="36"/>
      <c r="Y467" s="36"/>
    </row>
    <row r="468">
      <c r="A468" s="47"/>
      <c r="B468" s="48"/>
      <c r="D468" s="48"/>
      <c r="E468" s="48"/>
      <c r="F468" s="48"/>
      <c r="I468" s="34"/>
      <c r="K468" s="34"/>
      <c r="L468" s="34"/>
      <c r="M468" s="34"/>
      <c r="V468" s="36"/>
      <c r="W468" s="36"/>
      <c r="Y468" s="36"/>
    </row>
    <row r="469">
      <c r="A469" s="37"/>
      <c r="B469" s="38"/>
      <c r="D469" s="38"/>
      <c r="E469" s="38"/>
      <c r="F469" s="38"/>
      <c r="I469" s="34"/>
      <c r="K469" s="34"/>
      <c r="L469" s="34"/>
      <c r="M469" s="34"/>
      <c r="V469" s="36"/>
      <c r="W469" s="36"/>
      <c r="Y469" s="36"/>
    </row>
    <row r="470">
      <c r="A470" s="47"/>
      <c r="B470" s="48"/>
      <c r="D470" s="48"/>
      <c r="E470" s="48"/>
      <c r="F470" s="48"/>
      <c r="I470" s="34"/>
      <c r="K470" s="34"/>
      <c r="L470" s="34"/>
      <c r="M470" s="34"/>
      <c r="V470" s="36"/>
      <c r="W470" s="36"/>
      <c r="Y470" s="36"/>
    </row>
    <row r="471">
      <c r="A471" s="37"/>
      <c r="B471" s="38"/>
      <c r="D471" s="38"/>
      <c r="E471" s="38"/>
      <c r="F471" s="38"/>
      <c r="I471" s="34"/>
      <c r="K471" s="34"/>
      <c r="L471" s="34"/>
      <c r="M471" s="34"/>
      <c r="V471" s="36"/>
      <c r="W471" s="36"/>
      <c r="Y471" s="36"/>
    </row>
    <row r="472">
      <c r="A472" s="47"/>
      <c r="B472" s="48"/>
      <c r="D472" s="48"/>
      <c r="E472" s="48"/>
      <c r="F472" s="48"/>
      <c r="I472" s="34"/>
      <c r="K472" s="34"/>
      <c r="L472" s="34"/>
      <c r="M472" s="34"/>
      <c r="V472" s="36"/>
      <c r="W472" s="36"/>
      <c r="Y472" s="36"/>
    </row>
    <row r="473">
      <c r="A473" s="37"/>
      <c r="B473" s="38"/>
      <c r="D473" s="38"/>
      <c r="E473" s="38"/>
      <c r="F473" s="38"/>
      <c r="I473" s="34"/>
      <c r="K473" s="34"/>
      <c r="L473" s="34"/>
      <c r="M473" s="34"/>
      <c r="V473" s="36"/>
      <c r="W473" s="36"/>
      <c r="Y473" s="36"/>
    </row>
    <row r="474">
      <c r="A474" s="47"/>
      <c r="B474" s="48"/>
      <c r="D474" s="48"/>
      <c r="E474" s="48"/>
      <c r="F474" s="48"/>
      <c r="I474" s="34"/>
      <c r="K474" s="34"/>
      <c r="L474" s="34"/>
      <c r="M474" s="34"/>
      <c r="V474" s="36"/>
      <c r="W474" s="36"/>
      <c r="Y474" s="36"/>
    </row>
    <row r="475">
      <c r="A475" s="37"/>
      <c r="B475" s="38"/>
      <c r="D475" s="38"/>
      <c r="E475" s="38"/>
      <c r="F475" s="38"/>
      <c r="I475" s="34"/>
      <c r="K475" s="34"/>
      <c r="L475" s="34"/>
      <c r="M475" s="34"/>
      <c r="V475" s="36"/>
      <c r="W475" s="36"/>
      <c r="Y475" s="36"/>
    </row>
    <row r="476">
      <c r="A476" s="47"/>
      <c r="B476" s="48"/>
      <c r="D476" s="48"/>
      <c r="E476" s="48"/>
      <c r="F476" s="48"/>
      <c r="I476" s="34"/>
      <c r="K476" s="34"/>
      <c r="L476" s="34"/>
      <c r="M476" s="34"/>
      <c r="V476" s="36"/>
      <c r="W476" s="36"/>
      <c r="Y476" s="36"/>
    </row>
    <row r="477">
      <c r="A477" s="37"/>
      <c r="B477" s="38"/>
      <c r="D477" s="38"/>
      <c r="E477" s="38"/>
      <c r="F477" s="38"/>
      <c r="I477" s="34"/>
      <c r="K477" s="34"/>
      <c r="L477" s="34"/>
      <c r="M477" s="34"/>
      <c r="V477" s="36"/>
      <c r="W477" s="36"/>
      <c r="Y477" s="36"/>
    </row>
    <row r="478">
      <c r="A478" s="47"/>
      <c r="B478" s="48"/>
      <c r="D478" s="48"/>
      <c r="E478" s="48"/>
      <c r="F478" s="48"/>
      <c r="I478" s="34"/>
      <c r="K478" s="34"/>
      <c r="L478" s="34"/>
      <c r="M478" s="34"/>
      <c r="V478" s="36"/>
      <c r="W478" s="36"/>
      <c r="Y478" s="36"/>
    </row>
    <row r="479">
      <c r="A479" s="37"/>
      <c r="B479" s="38"/>
      <c r="D479" s="38"/>
      <c r="E479" s="38"/>
      <c r="F479" s="38"/>
      <c r="I479" s="34"/>
      <c r="K479" s="34"/>
      <c r="L479" s="34"/>
      <c r="M479" s="34"/>
      <c r="V479" s="36"/>
      <c r="W479" s="36"/>
      <c r="Y479" s="36"/>
    </row>
    <row r="480">
      <c r="A480" s="47"/>
      <c r="B480" s="48"/>
      <c r="D480" s="48"/>
      <c r="E480" s="48"/>
      <c r="F480" s="48"/>
      <c r="I480" s="34"/>
      <c r="K480" s="34"/>
      <c r="L480" s="34"/>
      <c r="M480" s="34"/>
      <c r="V480" s="36"/>
      <c r="W480" s="36"/>
      <c r="Y480" s="36"/>
    </row>
    <row r="481">
      <c r="A481" s="37"/>
      <c r="B481" s="38"/>
      <c r="D481" s="38"/>
      <c r="E481" s="38"/>
      <c r="F481" s="38"/>
      <c r="I481" s="34"/>
      <c r="K481" s="34"/>
      <c r="L481" s="34"/>
      <c r="M481" s="34"/>
      <c r="V481" s="36"/>
      <c r="W481" s="36"/>
      <c r="Y481" s="36"/>
    </row>
    <row r="482">
      <c r="A482" s="47"/>
      <c r="B482" s="48"/>
      <c r="D482" s="48"/>
      <c r="E482" s="48"/>
      <c r="F482" s="48"/>
      <c r="I482" s="34"/>
      <c r="K482" s="34"/>
      <c r="L482" s="34"/>
      <c r="M482" s="34"/>
      <c r="V482" s="36"/>
      <c r="W482" s="36"/>
      <c r="Y482" s="36"/>
    </row>
    <row r="483">
      <c r="A483" s="37"/>
      <c r="B483" s="38"/>
      <c r="D483" s="38"/>
      <c r="E483" s="38"/>
      <c r="F483" s="38"/>
      <c r="I483" s="34"/>
      <c r="K483" s="34"/>
      <c r="L483" s="34"/>
      <c r="M483" s="34"/>
      <c r="V483" s="36"/>
      <c r="W483" s="36"/>
      <c r="Y483" s="36"/>
    </row>
    <row r="484">
      <c r="A484" s="47"/>
      <c r="B484" s="48"/>
      <c r="D484" s="48"/>
      <c r="E484" s="48"/>
      <c r="F484" s="48"/>
      <c r="I484" s="34"/>
      <c r="K484" s="34"/>
      <c r="L484" s="34"/>
      <c r="M484" s="34"/>
      <c r="V484" s="36"/>
      <c r="W484" s="36"/>
      <c r="Y484" s="36"/>
    </row>
    <row r="485">
      <c r="A485" s="37"/>
      <c r="B485" s="38"/>
      <c r="D485" s="38"/>
      <c r="E485" s="38"/>
      <c r="F485" s="38"/>
      <c r="I485" s="34"/>
      <c r="K485" s="34"/>
      <c r="L485" s="34"/>
      <c r="M485" s="34"/>
      <c r="V485" s="36"/>
      <c r="W485" s="36"/>
      <c r="Y485" s="36"/>
    </row>
    <row r="486">
      <c r="A486" s="47"/>
      <c r="B486" s="48"/>
      <c r="D486" s="48"/>
      <c r="E486" s="48"/>
      <c r="F486" s="48"/>
      <c r="I486" s="34"/>
      <c r="K486" s="34"/>
      <c r="L486" s="34"/>
      <c r="M486" s="34"/>
      <c r="V486" s="36"/>
      <c r="W486" s="36"/>
      <c r="Y486" s="36"/>
    </row>
    <row r="487">
      <c r="A487" s="37"/>
      <c r="B487" s="38"/>
      <c r="D487" s="38"/>
      <c r="E487" s="38"/>
      <c r="F487" s="38"/>
      <c r="I487" s="34"/>
      <c r="K487" s="34"/>
      <c r="L487" s="34"/>
      <c r="M487" s="34"/>
      <c r="V487" s="36"/>
      <c r="W487" s="36"/>
      <c r="Y487" s="36"/>
    </row>
    <row r="488">
      <c r="A488" s="47"/>
      <c r="B488" s="48"/>
      <c r="D488" s="48"/>
      <c r="E488" s="48"/>
      <c r="F488" s="48"/>
      <c r="I488" s="34"/>
      <c r="K488" s="34"/>
      <c r="L488" s="34"/>
      <c r="M488" s="34"/>
      <c r="V488" s="36"/>
      <c r="W488" s="36"/>
      <c r="Y488" s="36"/>
    </row>
    <row r="489">
      <c r="A489" s="37"/>
      <c r="B489" s="38"/>
      <c r="D489" s="38"/>
      <c r="E489" s="38"/>
      <c r="F489" s="38"/>
      <c r="I489" s="34"/>
      <c r="K489" s="34"/>
      <c r="L489" s="34"/>
      <c r="M489" s="34"/>
      <c r="V489" s="36"/>
      <c r="W489" s="36"/>
      <c r="Y489" s="36"/>
    </row>
    <row r="490">
      <c r="A490" s="47"/>
      <c r="B490" s="48"/>
      <c r="D490" s="48"/>
      <c r="E490" s="48"/>
      <c r="F490" s="48"/>
      <c r="I490" s="34"/>
      <c r="K490" s="34"/>
      <c r="L490" s="34"/>
      <c r="M490" s="34"/>
      <c r="V490" s="36"/>
      <c r="W490" s="36"/>
      <c r="Y490" s="36"/>
    </row>
    <row r="491">
      <c r="A491" s="37"/>
      <c r="B491" s="38"/>
      <c r="D491" s="38"/>
      <c r="E491" s="38"/>
      <c r="F491" s="38"/>
      <c r="I491" s="34"/>
      <c r="K491" s="34"/>
      <c r="L491" s="34"/>
      <c r="M491" s="34"/>
      <c r="V491" s="36"/>
      <c r="W491" s="36"/>
      <c r="Y491" s="36"/>
    </row>
    <row r="492">
      <c r="A492" s="47"/>
      <c r="B492" s="48"/>
      <c r="D492" s="48"/>
      <c r="E492" s="48"/>
      <c r="F492" s="48"/>
      <c r="I492" s="34"/>
      <c r="K492" s="34"/>
      <c r="L492" s="34"/>
      <c r="M492" s="34"/>
      <c r="V492" s="36"/>
      <c r="W492" s="36"/>
      <c r="Y492" s="36"/>
    </row>
    <row r="493">
      <c r="A493" s="37"/>
      <c r="B493" s="38"/>
      <c r="D493" s="38"/>
      <c r="E493" s="38"/>
      <c r="F493" s="38"/>
      <c r="I493" s="34"/>
      <c r="K493" s="34"/>
      <c r="L493" s="34"/>
      <c r="M493" s="34"/>
      <c r="V493" s="36"/>
      <c r="W493" s="36"/>
      <c r="Y493" s="36"/>
    </row>
    <row r="494">
      <c r="A494" s="47"/>
      <c r="B494" s="48"/>
      <c r="D494" s="48"/>
      <c r="E494" s="48"/>
      <c r="F494" s="48"/>
      <c r="I494" s="34"/>
      <c r="K494" s="34"/>
      <c r="L494" s="34"/>
      <c r="M494" s="34"/>
      <c r="V494" s="36"/>
      <c r="W494" s="36"/>
      <c r="Y494" s="36"/>
    </row>
    <row r="495">
      <c r="A495" s="37"/>
      <c r="B495" s="38"/>
      <c r="D495" s="38"/>
      <c r="E495" s="38"/>
      <c r="F495" s="38"/>
      <c r="I495" s="34"/>
      <c r="K495" s="34"/>
      <c r="L495" s="34"/>
      <c r="M495" s="34"/>
      <c r="V495" s="36"/>
      <c r="W495" s="36"/>
      <c r="Y495" s="36"/>
    </row>
    <row r="496">
      <c r="A496" s="47"/>
      <c r="B496" s="48"/>
      <c r="D496" s="48"/>
      <c r="E496" s="48"/>
      <c r="F496" s="48"/>
      <c r="I496" s="34"/>
      <c r="K496" s="34"/>
      <c r="L496" s="34"/>
      <c r="M496" s="34"/>
      <c r="V496" s="36"/>
      <c r="W496" s="36"/>
      <c r="Y496" s="36"/>
    </row>
    <row r="497">
      <c r="A497" s="37"/>
      <c r="B497" s="38"/>
      <c r="D497" s="38"/>
      <c r="E497" s="38"/>
      <c r="F497" s="38"/>
      <c r="I497" s="34"/>
      <c r="K497" s="34"/>
      <c r="L497" s="34"/>
      <c r="M497" s="34"/>
      <c r="V497" s="36"/>
      <c r="W497" s="36"/>
      <c r="Y497" s="36"/>
    </row>
    <row r="498">
      <c r="A498" s="47"/>
      <c r="B498" s="48"/>
      <c r="D498" s="48"/>
      <c r="E498" s="48"/>
      <c r="F498" s="48"/>
      <c r="I498" s="34"/>
      <c r="K498" s="34"/>
      <c r="L498" s="34"/>
      <c r="M498" s="34"/>
      <c r="V498" s="36"/>
      <c r="W498" s="36"/>
      <c r="Y498" s="36"/>
    </row>
    <row r="499">
      <c r="A499" s="37"/>
      <c r="B499" s="38"/>
      <c r="D499" s="38"/>
      <c r="E499" s="38"/>
      <c r="F499" s="38"/>
      <c r="I499" s="34"/>
      <c r="K499" s="34"/>
      <c r="L499" s="34"/>
      <c r="M499" s="34"/>
      <c r="V499" s="36"/>
      <c r="W499" s="36"/>
      <c r="Y499" s="36"/>
    </row>
    <row r="500">
      <c r="A500" s="47"/>
      <c r="B500" s="48"/>
      <c r="D500" s="48"/>
      <c r="E500" s="48"/>
      <c r="F500" s="48"/>
      <c r="I500" s="34"/>
      <c r="K500" s="34"/>
      <c r="L500" s="34"/>
      <c r="M500" s="34"/>
      <c r="V500" s="36"/>
      <c r="W500" s="36"/>
      <c r="Y500" s="36"/>
    </row>
    <row r="501">
      <c r="A501" s="37"/>
      <c r="B501" s="38"/>
      <c r="D501" s="38"/>
      <c r="E501" s="38"/>
      <c r="F501" s="38"/>
      <c r="I501" s="34"/>
      <c r="K501" s="34"/>
      <c r="L501" s="34"/>
      <c r="M501" s="34"/>
      <c r="V501" s="36"/>
      <c r="W501" s="36"/>
      <c r="Y501" s="36"/>
    </row>
    <row r="502">
      <c r="A502" s="47"/>
      <c r="B502" s="48"/>
      <c r="D502" s="48"/>
      <c r="E502" s="48"/>
      <c r="F502" s="48"/>
      <c r="I502" s="34"/>
      <c r="K502" s="34"/>
      <c r="L502" s="34"/>
      <c r="M502" s="34"/>
      <c r="V502" s="36"/>
      <c r="W502" s="36"/>
      <c r="Y502" s="36"/>
    </row>
    <row r="503">
      <c r="A503" s="37"/>
      <c r="B503" s="38"/>
      <c r="D503" s="38"/>
      <c r="E503" s="38"/>
      <c r="F503" s="38"/>
      <c r="I503" s="34"/>
      <c r="K503" s="34"/>
      <c r="L503" s="34"/>
      <c r="M503" s="34"/>
      <c r="V503" s="36"/>
      <c r="W503" s="36"/>
      <c r="Y503" s="36"/>
    </row>
    <row r="504">
      <c r="A504" s="47"/>
      <c r="B504" s="48"/>
      <c r="D504" s="48"/>
      <c r="E504" s="48"/>
      <c r="F504" s="48"/>
      <c r="I504" s="34"/>
      <c r="K504" s="34"/>
      <c r="L504" s="34"/>
      <c r="M504" s="34"/>
      <c r="V504" s="36"/>
      <c r="W504" s="36"/>
      <c r="Y504" s="36"/>
    </row>
    <row r="505">
      <c r="A505" s="37"/>
      <c r="B505" s="38"/>
      <c r="D505" s="38"/>
      <c r="E505" s="38"/>
      <c r="F505" s="38"/>
      <c r="I505" s="34"/>
      <c r="K505" s="34"/>
      <c r="L505" s="34"/>
      <c r="M505" s="34"/>
      <c r="V505" s="36"/>
      <c r="W505" s="36"/>
      <c r="Y505" s="36"/>
    </row>
    <row r="506">
      <c r="A506" s="47"/>
      <c r="B506" s="48"/>
      <c r="D506" s="48"/>
      <c r="E506" s="48"/>
      <c r="F506" s="48"/>
      <c r="I506" s="34"/>
      <c r="K506" s="34"/>
      <c r="L506" s="34"/>
      <c r="M506" s="34"/>
      <c r="V506" s="36"/>
      <c r="W506" s="36"/>
      <c r="Y506" s="36"/>
    </row>
    <row r="507">
      <c r="A507" s="37"/>
      <c r="B507" s="38"/>
      <c r="D507" s="38"/>
      <c r="E507" s="38"/>
      <c r="F507" s="38"/>
      <c r="I507" s="34"/>
      <c r="K507" s="34"/>
      <c r="L507" s="34"/>
      <c r="M507" s="34"/>
      <c r="V507" s="36"/>
      <c r="W507" s="36"/>
      <c r="Y507" s="36"/>
    </row>
    <row r="508">
      <c r="A508" s="47"/>
      <c r="B508" s="48"/>
      <c r="D508" s="48"/>
      <c r="E508" s="48"/>
      <c r="F508" s="48"/>
      <c r="I508" s="34"/>
      <c r="K508" s="34"/>
      <c r="L508" s="34"/>
      <c r="M508" s="34"/>
      <c r="V508" s="36"/>
      <c r="W508" s="36"/>
      <c r="Y508" s="36"/>
    </row>
    <row r="509">
      <c r="A509" s="37"/>
      <c r="B509" s="38"/>
      <c r="D509" s="38"/>
      <c r="E509" s="38"/>
      <c r="F509" s="38"/>
      <c r="I509" s="34"/>
      <c r="K509" s="34"/>
      <c r="L509" s="34"/>
      <c r="M509" s="34"/>
      <c r="V509" s="36"/>
      <c r="W509" s="36"/>
      <c r="Y509" s="36"/>
    </row>
    <row r="510">
      <c r="A510" s="47"/>
      <c r="B510" s="48"/>
      <c r="D510" s="48"/>
      <c r="E510" s="48"/>
      <c r="F510" s="48"/>
      <c r="I510" s="34"/>
      <c r="K510" s="34"/>
      <c r="L510" s="34"/>
      <c r="M510" s="34"/>
      <c r="V510" s="36"/>
      <c r="W510" s="36"/>
      <c r="Y510" s="36"/>
    </row>
    <row r="511">
      <c r="A511" s="37"/>
      <c r="B511" s="38"/>
      <c r="D511" s="38"/>
      <c r="E511" s="38"/>
      <c r="F511" s="38"/>
      <c r="I511" s="34"/>
      <c r="K511" s="34"/>
      <c r="L511" s="34"/>
      <c r="M511" s="34"/>
      <c r="V511" s="36"/>
      <c r="W511" s="36"/>
      <c r="Y511" s="36"/>
    </row>
    <row r="512">
      <c r="A512" s="47"/>
      <c r="B512" s="48"/>
      <c r="D512" s="48"/>
      <c r="E512" s="48"/>
      <c r="F512" s="48"/>
      <c r="I512" s="34"/>
      <c r="K512" s="34"/>
      <c r="L512" s="34"/>
      <c r="M512" s="34"/>
      <c r="V512" s="36"/>
      <c r="W512" s="36"/>
      <c r="Y512" s="36"/>
    </row>
    <row r="513">
      <c r="A513" s="37"/>
      <c r="B513" s="38"/>
      <c r="D513" s="38"/>
      <c r="E513" s="38"/>
      <c r="F513" s="38"/>
      <c r="I513" s="34"/>
      <c r="K513" s="34"/>
      <c r="L513" s="34"/>
      <c r="M513" s="34"/>
      <c r="V513" s="36"/>
      <c r="W513" s="36"/>
      <c r="Y513" s="36"/>
    </row>
    <row r="514">
      <c r="A514" s="47"/>
      <c r="B514" s="48"/>
      <c r="D514" s="48"/>
      <c r="E514" s="48"/>
      <c r="F514" s="48"/>
      <c r="I514" s="34"/>
      <c r="K514" s="34"/>
      <c r="L514" s="34"/>
      <c r="M514" s="34"/>
      <c r="V514" s="36"/>
      <c r="W514" s="36"/>
      <c r="Y514" s="36"/>
    </row>
    <row r="515">
      <c r="A515" s="37"/>
      <c r="B515" s="38"/>
      <c r="D515" s="38"/>
      <c r="E515" s="38"/>
      <c r="F515" s="38"/>
      <c r="I515" s="34"/>
      <c r="K515" s="34"/>
      <c r="L515" s="34"/>
      <c r="M515" s="34"/>
      <c r="V515" s="36"/>
      <c r="W515" s="36"/>
      <c r="Y515" s="36"/>
    </row>
    <row r="516">
      <c r="A516" s="47"/>
      <c r="B516" s="48"/>
      <c r="D516" s="48"/>
      <c r="E516" s="48"/>
      <c r="F516" s="48"/>
      <c r="I516" s="34"/>
      <c r="K516" s="34"/>
      <c r="L516" s="34"/>
      <c r="M516" s="34"/>
      <c r="V516" s="36"/>
      <c r="W516" s="36"/>
      <c r="Y516" s="36"/>
    </row>
    <row r="517">
      <c r="A517" s="37"/>
      <c r="B517" s="38"/>
      <c r="D517" s="38"/>
      <c r="E517" s="38"/>
      <c r="F517" s="38"/>
      <c r="I517" s="34"/>
      <c r="K517" s="34"/>
      <c r="L517" s="34"/>
      <c r="M517" s="34"/>
      <c r="V517" s="36"/>
      <c r="W517" s="36"/>
      <c r="Y517" s="36"/>
    </row>
    <row r="518">
      <c r="A518" s="47"/>
      <c r="B518" s="48"/>
      <c r="D518" s="48"/>
      <c r="E518" s="48"/>
      <c r="F518" s="48"/>
      <c r="I518" s="34"/>
      <c r="K518" s="34"/>
      <c r="L518" s="34"/>
      <c r="M518" s="34"/>
      <c r="V518" s="36"/>
      <c r="W518" s="36"/>
      <c r="Y518" s="36"/>
    </row>
    <row r="519">
      <c r="A519" s="37"/>
      <c r="B519" s="38"/>
      <c r="D519" s="38"/>
      <c r="E519" s="38"/>
      <c r="F519" s="38"/>
      <c r="I519" s="34"/>
      <c r="K519" s="34"/>
      <c r="L519" s="34"/>
      <c r="M519" s="34"/>
      <c r="V519" s="36"/>
      <c r="W519" s="36"/>
      <c r="Y519" s="36"/>
    </row>
    <row r="520">
      <c r="A520" s="47"/>
      <c r="B520" s="48"/>
      <c r="D520" s="48"/>
      <c r="E520" s="48"/>
      <c r="F520" s="48"/>
      <c r="I520" s="34"/>
      <c r="K520" s="34"/>
      <c r="L520" s="34"/>
      <c r="M520" s="34"/>
      <c r="V520" s="36"/>
      <c r="W520" s="36"/>
      <c r="Y520" s="36"/>
    </row>
    <row r="521">
      <c r="A521" s="37"/>
      <c r="B521" s="38"/>
      <c r="D521" s="38"/>
      <c r="E521" s="38"/>
      <c r="F521" s="38"/>
      <c r="I521" s="34"/>
      <c r="K521" s="34"/>
      <c r="L521" s="34"/>
      <c r="M521" s="34"/>
      <c r="V521" s="36"/>
      <c r="W521" s="36"/>
      <c r="Y521" s="36"/>
    </row>
    <row r="522">
      <c r="A522" s="47"/>
      <c r="B522" s="48"/>
      <c r="D522" s="48"/>
      <c r="E522" s="48"/>
      <c r="F522" s="48"/>
      <c r="I522" s="34"/>
      <c r="K522" s="34"/>
      <c r="L522" s="34"/>
      <c r="M522" s="34"/>
      <c r="V522" s="36"/>
      <c r="W522" s="36"/>
      <c r="Y522" s="36"/>
    </row>
    <row r="523">
      <c r="A523" s="37"/>
      <c r="B523" s="38"/>
      <c r="D523" s="38"/>
      <c r="E523" s="38"/>
      <c r="F523" s="38"/>
      <c r="I523" s="34"/>
      <c r="K523" s="34"/>
      <c r="L523" s="34"/>
      <c r="M523" s="34"/>
      <c r="V523" s="36"/>
      <c r="W523" s="36"/>
      <c r="Y523" s="36"/>
    </row>
    <row r="524">
      <c r="A524" s="47"/>
      <c r="B524" s="48"/>
      <c r="D524" s="48"/>
      <c r="E524" s="48"/>
      <c r="F524" s="48"/>
      <c r="I524" s="34"/>
      <c r="K524" s="34"/>
      <c r="L524" s="34"/>
      <c r="M524" s="34"/>
      <c r="V524" s="36"/>
      <c r="W524" s="36"/>
      <c r="Y524" s="36"/>
    </row>
    <row r="525">
      <c r="A525" s="37"/>
      <c r="B525" s="38"/>
      <c r="D525" s="38"/>
      <c r="E525" s="38"/>
      <c r="F525" s="38"/>
      <c r="I525" s="34"/>
      <c r="K525" s="34"/>
      <c r="L525" s="34"/>
      <c r="M525" s="34"/>
      <c r="V525" s="36"/>
      <c r="W525" s="36"/>
      <c r="Y525" s="36"/>
    </row>
    <row r="526">
      <c r="A526" s="47"/>
      <c r="B526" s="48"/>
      <c r="D526" s="48"/>
      <c r="E526" s="48"/>
      <c r="F526" s="48"/>
      <c r="I526" s="34"/>
      <c r="K526" s="34"/>
      <c r="L526" s="34"/>
      <c r="M526" s="34"/>
      <c r="V526" s="36"/>
      <c r="W526" s="36"/>
      <c r="Y526" s="36"/>
    </row>
    <row r="527">
      <c r="A527" s="37"/>
      <c r="B527" s="38"/>
      <c r="D527" s="38"/>
      <c r="E527" s="38"/>
      <c r="F527" s="38"/>
      <c r="I527" s="34"/>
      <c r="K527" s="34"/>
      <c r="L527" s="34"/>
      <c r="M527" s="34"/>
      <c r="V527" s="36"/>
      <c r="W527" s="36"/>
      <c r="Y527" s="36"/>
    </row>
    <row r="528">
      <c r="A528" s="47"/>
      <c r="B528" s="48"/>
      <c r="D528" s="48"/>
      <c r="E528" s="48"/>
      <c r="F528" s="48"/>
      <c r="I528" s="34"/>
      <c r="K528" s="34"/>
      <c r="L528" s="34"/>
      <c r="M528" s="34"/>
      <c r="V528" s="36"/>
      <c r="W528" s="36"/>
      <c r="Y528" s="36"/>
    </row>
    <row r="529">
      <c r="A529" s="37"/>
      <c r="B529" s="38"/>
      <c r="D529" s="38"/>
      <c r="E529" s="38"/>
      <c r="F529" s="38"/>
      <c r="I529" s="34"/>
      <c r="K529" s="34"/>
      <c r="L529" s="34"/>
      <c r="M529" s="34"/>
      <c r="V529" s="36"/>
      <c r="W529" s="36"/>
      <c r="Y529" s="36"/>
    </row>
    <row r="530">
      <c r="A530" s="47"/>
      <c r="B530" s="48"/>
      <c r="D530" s="48"/>
      <c r="E530" s="48"/>
      <c r="F530" s="48"/>
      <c r="I530" s="34"/>
      <c r="K530" s="34"/>
      <c r="L530" s="34"/>
      <c r="M530" s="34"/>
      <c r="V530" s="36"/>
      <c r="W530" s="36"/>
      <c r="Y530" s="36"/>
    </row>
    <row r="531">
      <c r="A531" s="37"/>
      <c r="B531" s="38"/>
      <c r="D531" s="38"/>
      <c r="E531" s="38"/>
      <c r="F531" s="38"/>
      <c r="I531" s="34"/>
      <c r="K531" s="34"/>
      <c r="L531" s="34"/>
      <c r="M531" s="34"/>
      <c r="V531" s="36"/>
      <c r="W531" s="36"/>
      <c r="Y531" s="36"/>
    </row>
    <row r="532">
      <c r="A532" s="47"/>
      <c r="B532" s="48"/>
      <c r="D532" s="48"/>
      <c r="E532" s="48"/>
      <c r="F532" s="48"/>
      <c r="I532" s="34"/>
      <c r="K532" s="34"/>
      <c r="L532" s="34"/>
      <c r="M532" s="34"/>
      <c r="V532" s="36"/>
      <c r="W532" s="36"/>
      <c r="Y532" s="36"/>
    </row>
    <row r="533">
      <c r="A533" s="37"/>
      <c r="B533" s="38"/>
      <c r="D533" s="38"/>
      <c r="E533" s="38"/>
      <c r="F533" s="38"/>
      <c r="I533" s="34"/>
      <c r="K533" s="34"/>
      <c r="L533" s="34"/>
      <c r="M533" s="34"/>
      <c r="V533" s="36"/>
      <c r="W533" s="36"/>
      <c r="Y533" s="36"/>
    </row>
    <row r="534">
      <c r="A534" s="47"/>
      <c r="B534" s="48"/>
      <c r="D534" s="48"/>
      <c r="E534" s="48"/>
      <c r="F534" s="48"/>
      <c r="I534" s="34"/>
      <c r="K534" s="34"/>
      <c r="L534" s="34"/>
      <c r="M534" s="34"/>
      <c r="V534" s="36"/>
      <c r="W534" s="36"/>
      <c r="Y534" s="36"/>
    </row>
    <row r="535">
      <c r="A535" s="37"/>
      <c r="B535" s="38"/>
      <c r="D535" s="38"/>
      <c r="E535" s="38"/>
      <c r="F535" s="38"/>
      <c r="I535" s="34"/>
      <c r="K535" s="34"/>
      <c r="L535" s="34"/>
      <c r="M535" s="34"/>
      <c r="V535" s="36"/>
      <c r="W535" s="36"/>
      <c r="Y535" s="36"/>
    </row>
    <row r="536">
      <c r="A536" s="47"/>
      <c r="B536" s="48"/>
      <c r="D536" s="48"/>
      <c r="E536" s="48"/>
      <c r="F536" s="48"/>
      <c r="I536" s="34"/>
      <c r="K536" s="34"/>
      <c r="L536" s="34"/>
      <c r="M536" s="34"/>
      <c r="V536" s="36"/>
      <c r="W536" s="36"/>
      <c r="Y536" s="36"/>
    </row>
    <row r="537">
      <c r="A537" s="37"/>
      <c r="B537" s="38"/>
      <c r="D537" s="38"/>
      <c r="E537" s="38"/>
      <c r="F537" s="38"/>
      <c r="I537" s="34"/>
      <c r="K537" s="34"/>
      <c r="L537" s="34"/>
      <c r="M537" s="34"/>
      <c r="V537" s="36"/>
      <c r="W537" s="36"/>
      <c r="Y537" s="36"/>
    </row>
    <row r="538">
      <c r="A538" s="47"/>
      <c r="B538" s="48"/>
      <c r="D538" s="48"/>
      <c r="E538" s="48"/>
      <c r="F538" s="48"/>
      <c r="I538" s="34"/>
      <c r="K538" s="34"/>
      <c r="L538" s="34"/>
      <c r="M538" s="34"/>
      <c r="V538" s="36"/>
      <c r="W538" s="36"/>
      <c r="Y538" s="36"/>
    </row>
    <row r="539">
      <c r="A539" s="37"/>
      <c r="B539" s="38"/>
      <c r="D539" s="38"/>
      <c r="E539" s="38"/>
      <c r="F539" s="38"/>
      <c r="I539" s="34"/>
      <c r="K539" s="34"/>
      <c r="L539" s="34"/>
      <c r="M539" s="34"/>
      <c r="V539" s="36"/>
      <c r="W539" s="36"/>
      <c r="Y539" s="36"/>
    </row>
    <row r="540">
      <c r="A540" s="47"/>
      <c r="B540" s="48"/>
      <c r="D540" s="48"/>
      <c r="E540" s="48"/>
      <c r="F540" s="48"/>
      <c r="I540" s="34"/>
      <c r="K540" s="34"/>
      <c r="L540" s="34"/>
      <c r="M540" s="34"/>
      <c r="V540" s="36"/>
      <c r="W540" s="36"/>
      <c r="Y540" s="36"/>
    </row>
    <row r="541">
      <c r="A541" s="37"/>
      <c r="B541" s="38"/>
      <c r="D541" s="38"/>
      <c r="E541" s="38"/>
      <c r="F541" s="38"/>
      <c r="I541" s="34"/>
      <c r="K541" s="34"/>
      <c r="L541" s="34"/>
      <c r="M541" s="34"/>
      <c r="V541" s="36"/>
      <c r="W541" s="36"/>
      <c r="Y541" s="36"/>
    </row>
    <row r="542">
      <c r="A542" s="47"/>
      <c r="B542" s="48"/>
      <c r="D542" s="48"/>
      <c r="E542" s="48"/>
      <c r="F542" s="48"/>
      <c r="I542" s="34"/>
      <c r="K542" s="34"/>
      <c r="L542" s="34"/>
      <c r="M542" s="34"/>
      <c r="V542" s="36"/>
      <c r="W542" s="36"/>
      <c r="Y542" s="36"/>
    </row>
    <row r="543">
      <c r="A543" s="37"/>
      <c r="B543" s="38"/>
      <c r="D543" s="38"/>
      <c r="E543" s="38"/>
      <c r="F543" s="38"/>
      <c r="I543" s="34"/>
      <c r="K543" s="34"/>
      <c r="L543" s="34"/>
      <c r="M543" s="34"/>
      <c r="V543" s="36"/>
      <c r="W543" s="36"/>
      <c r="Y543" s="36"/>
    </row>
    <row r="544">
      <c r="A544" s="47"/>
      <c r="B544" s="48"/>
      <c r="D544" s="48"/>
      <c r="E544" s="48"/>
      <c r="F544" s="48"/>
      <c r="I544" s="34"/>
      <c r="K544" s="34"/>
      <c r="L544" s="34"/>
      <c r="M544" s="34"/>
      <c r="V544" s="36"/>
      <c r="W544" s="36"/>
      <c r="Y544" s="36"/>
    </row>
    <row r="545">
      <c r="A545" s="37"/>
      <c r="B545" s="38"/>
      <c r="D545" s="38"/>
      <c r="E545" s="38"/>
      <c r="F545" s="38"/>
      <c r="I545" s="34"/>
      <c r="K545" s="34"/>
      <c r="L545" s="34"/>
      <c r="M545" s="34"/>
      <c r="V545" s="36"/>
      <c r="W545" s="36"/>
      <c r="Y545" s="36"/>
    </row>
    <row r="546">
      <c r="A546" s="47"/>
      <c r="B546" s="48"/>
      <c r="D546" s="48"/>
      <c r="E546" s="48"/>
      <c r="F546" s="48"/>
      <c r="I546" s="34"/>
      <c r="K546" s="34"/>
      <c r="L546" s="34"/>
      <c r="M546" s="34"/>
      <c r="V546" s="36"/>
      <c r="W546" s="36"/>
      <c r="Y546" s="36"/>
    </row>
    <row r="547">
      <c r="A547" s="37"/>
      <c r="B547" s="38"/>
      <c r="D547" s="38"/>
      <c r="E547" s="38"/>
      <c r="F547" s="38"/>
      <c r="I547" s="34"/>
      <c r="K547" s="34"/>
      <c r="L547" s="34"/>
      <c r="M547" s="34"/>
      <c r="V547" s="36"/>
      <c r="W547" s="36"/>
      <c r="Y547" s="36"/>
    </row>
    <row r="548">
      <c r="A548" s="47"/>
      <c r="B548" s="48"/>
      <c r="D548" s="48"/>
      <c r="E548" s="48"/>
      <c r="F548" s="48"/>
      <c r="I548" s="34"/>
      <c r="K548" s="34"/>
      <c r="L548" s="34"/>
      <c r="M548" s="34"/>
      <c r="V548" s="36"/>
      <c r="W548" s="36"/>
      <c r="Y548" s="36"/>
    </row>
    <row r="549">
      <c r="A549" s="37"/>
      <c r="B549" s="38"/>
      <c r="D549" s="38"/>
      <c r="E549" s="38"/>
      <c r="F549" s="38"/>
      <c r="I549" s="34"/>
      <c r="K549" s="34"/>
      <c r="L549" s="34"/>
      <c r="M549" s="34"/>
      <c r="V549" s="36"/>
      <c r="W549" s="36"/>
      <c r="Y549" s="36"/>
    </row>
    <row r="550">
      <c r="A550" s="47"/>
      <c r="B550" s="48"/>
      <c r="D550" s="48"/>
      <c r="E550" s="48"/>
      <c r="F550" s="48"/>
      <c r="I550" s="34"/>
      <c r="K550" s="34"/>
      <c r="L550" s="34"/>
      <c r="M550" s="34"/>
      <c r="V550" s="36"/>
      <c r="W550" s="36"/>
      <c r="Y550" s="36"/>
    </row>
    <row r="551">
      <c r="A551" s="37"/>
      <c r="B551" s="38"/>
      <c r="D551" s="38"/>
      <c r="E551" s="38"/>
      <c r="F551" s="38"/>
      <c r="I551" s="34"/>
      <c r="K551" s="34"/>
      <c r="L551" s="34"/>
      <c r="M551" s="34"/>
      <c r="V551" s="36"/>
      <c r="W551" s="36"/>
      <c r="Y551" s="36"/>
    </row>
    <row r="552">
      <c r="A552" s="47"/>
      <c r="B552" s="48"/>
      <c r="D552" s="48"/>
      <c r="E552" s="48"/>
      <c r="F552" s="48"/>
      <c r="I552" s="34"/>
      <c r="K552" s="34"/>
      <c r="L552" s="34"/>
      <c r="M552" s="34"/>
      <c r="V552" s="36"/>
      <c r="W552" s="36"/>
      <c r="Y552" s="36"/>
    </row>
    <row r="553">
      <c r="A553" s="37"/>
      <c r="B553" s="38"/>
      <c r="D553" s="38"/>
      <c r="E553" s="38"/>
      <c r="F553" s="38"/>
      <c r="I553" s="34"/>
      <c r="K553" s="34"/>
      <c r="L553" s="34"/>
      <c r="M553" s="34"/>
      <c r="V553" s="36"/>
      <c r="W553" s="36"/>
      <c r="Y553" s="36"/>
    </row>
    <row r="554">
      <c r="A554" s="47"/>
      <c r="B554" s="48"/>
      <c r="D554" s="48"/>
      <c r="E554" s="48"/>
      <c r="F554" s="48"/>
      <c r="I554" s="34"/>
      <c r="K554" s="34"/>
      <c r="L554" s="34"/>
      <c r="M554" s="34"/>
      <c r="V554" s="36"/>
      <c r="W554" s="36"/>
      <c r="Y554" s="36"/>
    </row>
    <row r="555">
      <c r="A555" s="37"/>
      <c r="B555" s="38"/>
      <c r="D555" s="38"/>
      <c r="E555" s="38"/>
      <c r="F555" s="38"/>
      <c r="I555" s="34"/>
      <c r="K555" s="34"/>
      <c r="L555" s="34"/>
      <c r="M555" s="34"/>
      <c r="V555" s="36"/>
      <c r="W555" s="36"/>
      <c r="Y555" s="36"/>
    </row>
    <row r="556">
      <c r="A556" s="47"/>
      <c r="B556" s="48"/>
      <c r="D556" s="48"/>
      <c r="E556" s="48"/>
      <c r="F556" s="48"/>
      <c r="I556" s="34"/>
      <c r="K556" s="34"/>
      <c r="L556" s="34"/>
      <c r="M556" s="34"/>
      <c r="V556" s="36"/>
      <c r="W556" s="36"/>
      <c r="Y556" s="36"/>
    </row>
    <row r="557">
      <c r="A557" s="37"/>
      <c r="B557" s="38"/>
      <c r="D557" s="38"/>
      <c r="E557" s="38"/>
      <c r="F557" s="38"/>
      <c r="I557" s="34"/>
      <c r="K557" s="34"/>
      <c r="L557" s="34"/>
      <c r="M557" s="34"/>
      <c r="V557" s="36"/>
      <c r="W557" s="36"/>
      <c r="Y557" s="36"/>
    </row>
    <row r="558">
      <c r="A558" s="47"/>
      <c r="B558" s="48"/>
      <c r="D558" s="48"/>
      <c r="E558" s="48"/>
      <c r="F558" s="48"/>
      <c r="I558" s="34"/>
      <c r="K558" s="34"/>
      <c r="L558" s="34"/>
      <c r="M558" s="34"/>
      <c r="V558" s="36"/>
      <c r="W558" s="36"/>
      <c r="Y558" s="36"/>
    </row>
    <row r="559">
      <c r="A559" s="37"/>
      <c r="B559" s="38"/>
      <c r="D559" s="38"/>
      <c r="E559" s="38"/>
      <c r="F559" s="38"/>
      <c r="I559" s="34"/>
      <c r="K559" s="34"/>
      <c r="L559" s="34"/>
      <c r="M559" s="34"/>
      <c r="V559" s="36"/>
      <c r="W559" s="36"/>
      <c r="Y559" s="36"/>
    </row>
    <row r="560">
      <c r="A560" s="47"/>
      <c r="B560" s="48"/>
      <c r="D560" s="48"/>
      <c r="E560" s="48"/>
      <c r="F560" s="48"/>
      <c r="I560" s="34"/>
      <c r="K560" s="34"/>
      <c r="L560" s="34"/>
      <c r="M560" s="34"/>
      <c r="V560" s="36"/>
      <c r="W560" s="36"/>
      <c r="Y560" s="36"/>
    </row>
    <row r="561">
      <c r="A561" s="37"/>
      <c r="B561" s="38"/>
      <c r="D561" s="38"/>
      <c r="E561" s="38"/>
      <c r="F561" s="38"/>
      <c r="I561" s="34"/>
      <c r="K561" s="34"/>
      <c r="L561" s="34"/>
      <c r="M561" s="34"/>
      <c r="V561" s="36"/>
      <c r="W561" s="36"/>
      <c r="Y561" s="36"/>
    </row>
    <row r="562">
      <c r="A562" s="47"/>
      <c r="B562" s="48"/>
      <c r="D562" s="48"/>
      <c r="E562" s="48"/>
      <c r="F562" s="48"/>
      <c r="I562" s="34"/>
      <c r="K562" s="34"/>
      <c r="L562" s="34"/>
      <c r="M562" s="34"/>
      <c r="V562" s="36"/>
      <c r="W562" s="36"/>
      <c r="Y562" s="36"/>
    </row>
    <row r="563">
      <c r="A563" s="37"/>
      <c r="B563" s="38"/>
      <c r="D563" s="38"/>
      <c r="E563" s="38"/>
      <c r="F563" s="38"/>
      <c r="I563" s="34"/>
      <c r="K563" s="34"/>
      <c r="L563" s="34"/>
      <c r="M563" s="34"/>
      <c r="V563" s="36"/>
      <c r="W563" s="36"/>
      <c r="Y563" s="36"/>
    </row>
    <row r="564">
      <c r="A564" s="47"/>
      <c r="B564" s="48"/>
      <c r="D564" s="48"/>
      <c r="E564" s="48"/>
      <c r="F564" s="48"/>
      <c r="I564" s="34"/>
      <c r="K564" s="34"/>
      <c r="L564" s="34"/>
      <c r="M564" s="34"/>
      <c r="V564" s="36"/>
      <c r="W564" s="36"/>
      <c r="Y564" s="36"/>
    </row>
    <row r="565">
      <c r="A565" s="37"/>
      <c r="B565" s="38"/>
      <c r="D565" s="38"/>
      <c r="E565" s="38"/>
      <c r="F565" s="38"/>
      <c r="I565" s="34"/>
      <c r="K565" s="34"/>
      <c r="L565" s="34"/>
      <c r="M565" s="34"/>
      <c r="V565" s="36"/>
      <c r="W565" s="36"/>
      <c r="Y565" s="36"/>
    </row>
    <row r="566">
      <c r="A566" s="47"/>
      <c r="B566" s="48"/>
      <c r="D566" s="48"/>
      <c r="E566" s="48"/>
      <c r="F566" s="48"/>
      <c r="I566" s="34"/>
      <c r="K566" s="34"/>
      <c r="L566" s="34"/>
      <c r="M566" s="34"/>
      <c r="V566" s="36"/>
      <c r="W566" s="36"/>
      <c r="Y566" s="36"/>
    </row>
    <row r="567">
      <c r="A567" s="37"/>
      <c r="B567" s="38"/>
      <c r="D567" s="38"/>
      <c r="E567" s="38"/>
      <c r="F567" s="38"/>
      <c r="I567" s="34"/>
      <c r="K567" s="34"/>
      <c r="L567" s="34"/>
      <c r="M567" s="34"/>
      <c r="V567" s="36"/>
      <c r="W567" s="36"/>
      <c r="Y567" s="36"/>
    </row>
    <row r="568">
      <c r="A568" s="47"/>
      <c r="B568" s="48"/>
      <c r="D568" s="48"/>
      <c r="E568" s="48"/>
      <c r="F568" s="48"/>
      <c r="I568" s="34"/>
      <c r="K568" s="34"/>
      <c r="L568" s="34"/>
      <c r="M568" s="34"/>
      <c r="V568" s="36"/>
      <c r="W568" s="36"/>
      <c r="Y568" s="36"/>
    </row>
    <row r="569">
      <c r="A569" s="37"/>
      <c r="B569" s="38"/>
      <c r="D569" s="38"/>
      <c r="E569" s="38"/>
      <c r="F569" s="38"/>
      <c r="I569" s="34"/>
      <c r="K569" s="34"/>
      <c r="L569" s="34"/>
      <c r="M569" s="34"/>
      <c r="V569" s="36"/>
      <c r="W569" s="36"/>
      <c r="Y569" s="36"/>
    </row>
    <row r="570">
      <c r="A570" s="47"/>
      <c r="B570" s="48"/>
      <c r="D570" s="48"/>
      <c r="E570" s="48"/>
      <c r="F570" s="48"/>
      <c r="I570" s="34"/>
      <c r="K570" s="34"/>
      <c r="L570" s="34"/>
      <c r="M570" s="34"/>
      <c r="V570" s="36"/>
      <c r="W570" s="36"/>
      <c r="Y570" s="36"/>
    </row>
    <row r="571">
      <c r="A571" s="37"/>
      <c r="B571" s="38"/>
      <c r="D571" s="38"/>
      <c r="E571" s="38"/>
      <c r="F571" s="38"/>
      <c r="I571" s="34"/>
      <c r="K571" s="34"/>
      <c r="L571" s="34"/>
      <c r="M571" s="34"/>
      <c r="V571" s="36"/>
      <c r="W571" s="36"/>
      <c r="Y571" s="36"/>
    </row>
    <row r="572">
      <c r="A572" s="47"/>
      <c r="B572" s="48"/>
      <c r="D572" s="48"/>
      <c r="E572" s="48"/>
      <c r="F572" s="48"/>
      <c r="I572" s="34"/>
      <c r="K572" s="34"/>
      <c r="L572" s="34"/>
      <c r="M572" s="34"/>
      <c r="V572" s="36"/>
      <c r="W572" s="36"/>
      <c r="Y572" s="36"/>
    </row>
    <row r="573">
      <c r="A573" s="37"/>
      <c r="B573" s="38"/>
      <c r="D573" s="38"/>
      <c r="E573" s="38"/>
      <c r="F573" s="38"/>
      <c r="I573" s="34"/>
      <c r="K573" s="34"/>
      <c r="L573" s="34"/>
      <c r="M573" s="34"/>
      <c r="V573" s="36"/>
      <c r="W573" s="36"/>
      <c r="Y573" s="36"/>
    </row>
    <row r="574">
      <c r="A574" s="47"/>
      <c r="B574" s="48"/>
      <c r="D574" s="48"/>
      <c r="E574" s="48"/>
      <c r="F574" s="48"/>
      <c r="I574" s="34"/>
      <c r="K574" s="34"/>
      <c r="L574" s="34"/>
      <c r="M574" s="34"/>
      <c r="V574" s="36"/>
      <c r="W574" s="36"/>
      <c r="Y574" s="36"/>
    </row>
    <row r="575">
      <c r="A575" s="37"/>
      <c r="B575" s="38"/>
      <c r="D575" s="38"/>
      <c r="E575" s="38"/>
      <c r="F575" s="38"/>
      <c r="I575" s="34"/>
      <c r="K575" s="34"/>
      <c r="L575" s="34"/>
      <c r="M575" s="34"/>
      <c r="V575" s="36"/>
      <c r="W575" s="36"/>
      <c r="Y575" s="36"/>
    </row>
    <row r="576">
      <c r="A576" s="47"/>
      <c r="B576" s="48"/>
      <c r="D576" s="48"/>
      <c r="E576" s="48"/>
      <c r="F576" s="48"/>
      <c r="I576" s="34"/>
      <c r="K576" s="34"/>
      <c r="L576" s="34"/>
      <c r="M576" s="34"/>
      <c r="V576" s="36"/>
      <c r="W576" s="36"/>
      <c r="Y576" s="36"/>
    </row>
    <row r="577">
      <c r="A577" s="37"/>
      <c r="B577" s="38"/>
      <c r="D577" s="38"/>
      <c r="E577" s="38"/>
      <c r="F577" s="38"/>
      <c r="I577" s="34"/>
      <c r="K577" s="34"/>
      <c r="L577" s="34"/>
      <c r="M577" s="34"/>
      <c r="V577" s="36"/>
      <c r="W577" s="36"/>
      <c r="Y577" s="36"/>
    </row>
    <row r="578">
      <c r="A578" s="47"/>
      <c r="B578" s="48"/>
      <c r="D578" s="48"/>
      <c r="E578" s="48"/>
      <c r="F578" s="48"/>
      <c r="I578" s="34"/>
      <c r="K578" s="34"/>
      <c r="L578" s="34"/>
      <c r="M578" s="34"/>
      <c r="V578" s="36"/>
      <c r="W578" s="36"/>
      <c r="Y578" s="36"/>
    </row>
    <row r="579">
      <c r="A579" s="37"/>
      <c r="B579" s="38"/>
      <c r="D579" s="38"/>
      <c r="E579" s="38"/>
      <c r="F579" s="38"/>
      <c r="I579" s="34"/>
      <c r="K579" s="34"/>
      <c r="L579" s="34"/>
      <c r="M579" s="34"/>
      <c r="V579" s="36"/>
      <c r="W579" s="36"/>
      <c r="Y579" s="36"/>
    </row>
    <row r="580">
      <c r="A580" s="47"/>
      <c r="B580" s="48"/>
      <c r="D580" s="48"/>
      <c r="E580" s="48"/>
      <c r="F580" s="48"/>
      <c r="I580" s="34"/>
      <c r="K580" s="34"/>
      <c r="L580" s="34"/>
      <c r="M580" s="34"/>
      <c r="V580" s="36"/>
      <c r="W580" s="36"/>
      <c r="Y580" s="36"/>
    </row>
    <row r="581">
      <c r="A581" s="37"/>
      <c r="B581" s="38"/>
      <c r="D581" s="38"/>
      <c r="E581" s="38"/>
      <c r="F581" s="38"/>
      <c r="I581" s="34"/>
      <c r="K581" s="34"/>
      <c r="L581" s="34"/>
      <c r="M581" s="34"/>
      <c r="V581" s="36"/>
      <c r="W581" s="36"/>
      <c r="Y581" s="36"/>
    </row>
    <row r="582">
      <c r="A582" s="47"/>
      <c r="B582" s="48"/>
      <c r="D582" s="48"/>
      <c r="E582" s="48"/>
      <c r="F582" s="48"/>
      <c r="I582" s="34"/>
      <c r="K582" s="34"/>
      <c r="L582" s="34"/>
      <c r="M582" s="34"/>
      <c r="V582" s="36"/>
      <c r="W582" s="36"/>
      <c r="Y582" s="36"/>
    </row>
    <row r="583">
      <c r="A583" s="37"/>
      <c r="B583" s="38"/>
      <c r="D583" s="38"/>
      <c r="E583" s="38"/>
      <c r="F583" s="38"/>
      <c r="I583" s="34"/>
      <c r="K583" s="34"/>
      <c r="L583" s="34"/>
      <c r="M583" s="34"/>
      <c r="V583" s="36"/>
      <c r="W583" s="36"/>
      <c r="Y583" s="36"/>
    </row>
    <row r="584">
      <c r="A584" s="47"/>
      <c r="B584" s="48"/>
      <c r="D584" s="48"/>
      <c r="E584" s="48"/>
      <c r="F584" s="48"/>
      <c r="I584" s="34"/>
      <c r="K584" s="34"/>
      <c r="L584" s="34"/>
      <c r="M584" s="34"/>
      <c r="V584" s="36"/>
      <c r="W584" s="36"/>
      <c r="Y584" s="36"/>
    </row>
    <row r="585">
      <c r="A585" s="37"/>
      <c r="B585" s="38"/>
      <c r="D585" s="38"/>
      <c r="E585" s="38"/>
      <c r="F585" s="38"/>
      <c r="I585" s="34"/>
      <c r="K585" s="34"/>
      <c r="L585" s="34"/>
      <c r="M585" s="34"/>
      <c r="V585" s="36"/>
      <c r="W585" s="36"/>
      <c r="Y585" s="36"/>
    </row>
    <row r="586">
      <c r="A586" s="47"/>
      <c r="B586" s="48"/>
      <c r="D586" s="48"/>
      <c r="E586" s="48"/>
      <c r="F586" s="48"/>
      <c r="I586" s="34"/>
      <c r="K586" s="34"/>
      <c r="L586" s="34"/>
      <c r="M586" s="34"/>
      <c r="V586" s="36"/>
      <c r="W586" s="36"/>
      <c r="Y586" s="36"/>
    </row>
    <row r="587">
      <c r="A587" s="37"/>
      <c r="B587" s="38"/>
      <c r="D587" s="38"/>
      <c r="E587" s="38"/>
      <c r="F587" s="38"/>
      <c r="I587" s="34"/>
      <c r="K587" s="34"/>
      <c r="L587" s="34"/>
      <c r="M587" s="34"/>
      <c r="V587" s="36"/>
      <c r="W587" s="36"/>
      <c r="Y587" s="36"/>
    </row>
    <row r="588">
      <c r="A588" s="47"/>
      <c r="B588" s="48"/>
      <c r="D588" s="48"/>
      <c r="E588" s="48"/>
      <c r="F588" s="48"/>
      <c r="I588" s="34"/>
      <c r="K588" s="34"/>
      <c r="L588" s="34"/>
      <c r="M588" s="34"/>
      <c r="V588" s="36"/>
      <c r="W588" s="36"/>
      <c r="Y588" s="36"/>
    </row>
    <row r="589">
      <c r="A589" s="37"/>
      <c r="B589" s="38"/>
      <c r="D589" s="38"/>
      <c r="E589" s="38"/>
      <c r="F589" s="38"/>
      <c r="I589" s="34"/>
      <c r="K589" s="34"/>
      <c r="L589" s="34"/>
      <c r="M589" s="34"/>
      <c r="V589" s="36"/>
      <c r="W589" s="36"/>
      <c r="Y589" s="36"/>
    </row>
    <row r="590">
      <c r="A590" s="47"/>
      <c r="B590" s="48"/>
      <c r="D590" s="48"/>
      <c r="E590" s="48"/>
      <c r="F590" s="48"/>
      <c r="I590" s="34"/>
      <c r="K590" s="34"/>
      <c r="L590" s="34"/>
      <c r="M590" s="34"/>
      <c r="V590" s="36"/>
      <c r="W590" s="36"/>
      <c r="Y590" s="36"/>
    </row>
    <row r="591">
      <c r="A591" s="37"/>
      <c r="B591" s="38"/>
      <c r="D591" s="38"/>
      <c r="E591" s="38"/>
      <c r="F591" s="38"/>
      <c r="I591" s="34"/>
      <c r="K591" s="34"/>
      <c r="L591" s="34"/>
      <c r="M591" s="34"/>
      <c r="V591" s="36"/>
      <c r="W591" s="36"/>
      <c r="Y591" s="36"/>
    </row>
    <row r="592">
      <c r="A592" s="47"/>
      <c r="B592" s="48"/>
      <c r="D592" s="48"/>
      <c r="E592" s="48"/>
      <c r="F592" s="48"/>
      <c r="I592" s="34"/>
      <c r="K592" s="34"/>
      <c r="L592" s="34"/>
      <c r="M592" s="34"/>
      <c r="V592" s="36"/>
      <c r="W592" s="36"/>
      <c r="Y592" s="36"/>
    </row>
    <row r="593">
      <c r="A593" s="37"/>
      <c r="B593" s="38"/>
      <c r="D593" s="38"/>
      <c r="E593" s="38"/>
      <c r="F593" s="38"/>
      <c r="I593" s="34"/>
      <c r="K593" s="34"/>
      <c r="L593" s="34"/>
      <c r="M593" s="34"/>
      <c r="V593" s="36"/>
      <c r="W593" s="36"/>
      <c r="Y593" s="36"/>
    </row>
    <row r="594">
      <c r="A594" s="47"/>
      <c r="B594" s="48"/>
      <c r="D594" s="48"/>
      <c r="E594" s="48"/>
      <c r="F594" s="48"/>
      <c r="I594" s="34"/>
      <c r="K594" s="34"/>
      <c r="L594" s="34"/>
      <c r="M594" s="34"/>
      <c r="V594" s="36"/>
      <c r="W594" s="36"/>
      <c r="Y594" s="36"/>
    </row>
    <row r="595">
      <c r="A595" s="37"/>
      <c r="B595" s="38"/>
      <c r="D595" s="38"/>
      <c r="E595" s="38"/>
      <c r="F595" s="38"/>
      <c r="I595" s="34"/>
      <c r="K595" s="34"/>
      <c r="L595" s="34"/>
      <c r="M595" s="34"/>
      <c r="V595" s="36"/>
      <c r="W595" s="36"/>
      <c r="Y595" s="36"/>
    </row>
    <row r="596">
      <c r="A596" s="47"/>
      <c r="B596" s="48"/>
      <c r="D596" s="48"/>
      <c r="E596" s="48"/>
      <c r="F596" s="48"/>
      <c r="I596" s="34"/>
      <c r="K596" s="34"/>
      <c r="L596" s="34"/>
      <c r="M596" s="34"/>
      <c r="V596" s="36"/>
      <c r="W596" s="36"/>
      <c r="Y596" s="36"/>
    </row>
    <row r="597">
      <c r="A597" s="37"/>
      <c r="B597" s="38"/>
      <c r="D597" s="38"/>
      <c r="E597" s="38"/>
      <c r="F597" s="38"/>
      <c r="I597" s="34"/>
      <c r="K597" s="34"/>
      <c r="L597" s="34"/>
      <c r="M597" s="34"/>
      <c r="V597" s="36"/>
      <c r="W597" s="36"/>
      <c r="Y597" s="36"/>
    </row>
    <row r="598">
      <c r="A598" s="47"/>
      <c r="B598" s="48"/>
      <c r="D598" s="48"/>
      <c r="E598" s="48"/>
      <c r="F598" s="48"/>
      <c r="I598" s="34"/>
      <c r="K598" s="34"/>
      <c r="L598" s="34"/>
      <c r="M598" s="34"/>
      <c r="V598" s="36"/>
      <c r="W598" s="36"/>
      <c r="Y598" s="36"/>
    </row>
    <row r="599">
      <c r="A599" s="37"/>
      <c r="B599" s="38"/>
      <c r="D599" s="38"/>
      <c r="E599" s="38"/>
      <c r="F599" s="38"/>
      <c r="I599" s="34"/>
      <c r="K599" s="34"/>
      <c r="L599" s="34"/>
      <c r="M599" s="34"/>
      <c r="V599" s="36"/>
      <c r="W599" s="36"/>
      <c r="Y599" s="36"/>
    </row>
    <row r="600">
      <c r="A600" s="47"/>
      <c r="B600" s="48"/>
      <c r="D600" s="48"/>
      <c r="E600" s="48"/>
      <c r="F600" s="48"/>
      <c r="I600" s="34"/>
      <c r="K600" s="34"/>
      <c r="L600" s="34"/>
      <c r="M600" s="34"/>
      <c r="V600" s="36"/>
      <c r="W600" s="36"/>
      <c r="Y600" s="36"/>
    </row>
    <row r="601">
      <c r="A601" s="37"/>
      <c r="B601" s="38"/>
      <c r="D601" s="38"/>
      <c r="E601" s="38"/>
      <c r="F601" s="38"/>
      <c r="I601" s="34"/>
      <c r="K601" s="34"/>
      <c r="L601" s="34"/>
      <c r="M601" s="34"/>
      <c r="V601" s="36"/>
      <c r="W601" s="36"/>
      <c r="Y601" s="36"/>
    </row>
    <row r="602">
      <c r="A602" s="47"/>
      <c r="B602" s="48"/>
      <c r="D602" s="48"/>
      <c r="E602" s="48"/>
      <c r="F602" s="48"/>
      <c r="I602" s="34"/>
      <c r="K602" s="34"/>
      <c r="L602" s="34"/>
      <c r="M602" s="34"/>
      <c r="V602" s="36"/>
      <c r="W602" s="36"/>
      <c r="Y602" s="36"/>
    </row>
    <row r="603">
      <c r="A603" s="37"/>
      <c r="B603" s="38"/>
      <c r="D603" s="38"/>
      <c r="E603" s="38"/>
      <c r="F603" s="38"/>
      <c r="I603" s="34"/>
      <c r="K603" s="34"/>
      <c r="L603" s="34"/>
      <c r="M603" s="34"/>
      <c r="V603" s="36"/>
      <c r="W603" s="36"/>
      <c r="Y603" s="36"/>
    </row>
    <row r="604">
      <c r="A604" s="47"/>
      <c r="B604" s="48"/>
      <c r="D604" s="48"/>
      <c r="E604" s="48"/>
      <c r="F604" s="48"/>
      <c r="I604" s="34"/>
      <c r="K604" s="34"/>
      <c r="L604" s="34"/>
      <c r="M604" s="34"/>
      <c r="V604" s="36"/>
      <c r="W604" s="36"/>
      <c r="Y604" s="36"/>
    </row>
    <row r="605">
      <c r="A605" s="37"/>
      <c r="B605" s="38"/>
      <c r="D605" s="38"/>
      <c r="E605" s="38"/>
      <c r="F605" s="38"/>
      <c r="I605" s="34"/>
      <c r="K605" s="34"/>
      <c r="L605" s="34"/>
      <c r="M605" s="34"/>
      <c r="V605" s="36"/>
      <c r="W605" s="36"/>
      <c r="Y605" s="36"/>
    </row>
    <row r="606">
      <c r="A606" s="47"/>
      <c r="B606" s="48"/>
      <c r="D606" s="48"/>
      <c r="E606" s="48"/>
      <c r="F606" s="48"/>
      <c r="I606" s="34"/>
      <c r="K606" s="34"/>
      <c r="L606" s="34"/>
      <c r="M606" s="34"/>
      <c r="V606" s="36"/>
      <c r="W606" s="36"/>
      <c r="Y606" s="36"/>
    </row>
    <row r="607">
      <c r="A607" s="37"/>
      <c r="B607" s="38"/>
      <c r="D607" s="38"/>
      <c r="E607" s="38"/>
      <c r="F607" s="38"/>
      <c r="I607" s="34"/>
      <c r="K607" s="34"/>
      <c r="L607" s="34"/>
      <c r="M607" s="34"/>
      <c r="V607" s="36"/>
      <c r="W607" s="36"/>
      <c r="Y607" s="36"/>
    </row>
    <row r="608">
      <c r="A608" s="47"/>
      <c r="B608" s="48"/>
      <c r="D608" s="48"/>
      <c r="E608" s="48"/>
      <c r="F608" s="48"/>
      <c r="I608" s="34"/>
      <c r="K608" s="34"/>
      <c r="L608" s="34"/>
      <c r="M608" s="34"/>
      <c r="V608" s="36"/>
      <c r="W608" s="36"/>
      <c r="Y608" s="36"/>
    </row>
    <row r="609">
      <c r="A609" s="37"/>
      <c r="B609" s="38"/>
      <c r="D609" s="38"/>
      <c r="E609" s="38"/>
      <c r="F609" s="38"/>
      <c r="I609" s="34"/>
      <c r="K609" s="34"/>
      <c r="L609" s="34"/>
      <c r="M609" s="34"/>
      <c r="V609" s="36"/>
      <c r="W609" s="36"/>
      <c r="Y609" s="36"/>
    </row>
    <row r="610">
      <c r="A610" s="47"/>
      <c r="B610" s="48"/>
      <c r="D610" s="48"/>
      <c r="E610" s="48"/>
      <c r="F610" s="48"/>
      <c r="I610" s="34"/>
      <c r="K610" s="34"/>
      <c r="L610" s="34"/>
      <c r="M610" s="34"/>
      <c r="V610" s="36"/>
      <c r="W610" s="36"/>
      <c r="Y610" s="36"/>
    </row>
    <row r="611">
      <c r="A611" s="37"/>
      <c r="B611" s="38"/>
      <c r="D611" s="38"/>
      <c r="E611" s="38"/>
      <c r="F611" s="38"/>
      <c r="I611" s="34"/>
      <c r="K611" s="34"/>
      <c r="L611" s="34"/>
      <c r="M611" s="34"/>
      <c r="V611" s="36"/>
      <c r="W611" s="36"/>
      <c r="Y611" s="36"/>
    </row>
    <row r="612">
      <c r="A612" s="47"/>
      <c r="B612" s="48"/>
      <c r="D612" s="48"/>
      <c r="E612" s="48"/>
      <c r="F612" s="48"/>
      <c r="I612" s="34"/>
      <c r="K612" s="34"/>
      <c r="L612" s="34"/>
      <c r="M612" s="34"/>
      <c r="V612" s="36"/>
      <c r="W612" s="36"/>
      <c r="Y612" s="36"/>
    </row>
    <row r="613">
      <c r="A613" s="37"/>
      <c r="B613" s="38"/>
      <c r="D613" s="38"/>
      <c r="E613" s="38"/>
      <c r="F613" s="38"/>
      <c r="I613" s="34"/>
      <c r="K613" s="34"/>
      <c r="L613" s="34"/>
      <c r="M613" s="34"/>
      <c r="V613" s="36"/>
      <c r="W613" s="36"/>
      <c r="Y613" s="36"/>
    </row>
    <row r="614">
      <c r="A614" s="47"/>
      <c r="B614" s="48"/>
      <c r="D614" s="48"/>
      <c r="E614" s="48"/>
      <c r="F614" s="48"/>
      <c r="I614" s="34"/>
      <c r="K614" s="34"/>
      <c r="L614" s="34"/>
      <c r="M614" s="34"/>
      <c r="V614" s="36"/>
      <c r="W614" s="36"/>
      <c r="Y614" s="36"/>
    </row>
    <row r="615">
      <c r="A615" s="37"/>
      <c r="B615" s="38"/>
      <c r="D615" s="38"/>
      <c r="E615" s="38"/>
      <c r="F615" s="38"/>
      <c r="I615" s="34"/>
      <c r="K615" s="34"/>
      <c r="L615" s="34"/>
      <c r="M615" s="34"/>
      <c r="V615" s="36"/>
      <c r="W615" s="36"/>
      <c r="Y615" s="36"/>
    </row>
    <row r="616">
      <c r="A616" s="47"/>
      <c r="B616" s="48"/>
      <c r="D616" s="48"/>
      <c r="E616" s="48"/>
      <c r="F616" s="48"/>
      <c r="I616" s="34"/>
      <c r="K616" s="34"/>
      <c r="L616" s="34"/>
      <c r="M616" s="34"/>
      <c r="V616" s="36"/>
      <c r="W616" s="36"/>
      <c r="Y616" s="36"/>
    </row>
    <row r="617">
      <c r="A617" s="37"/>
      <c r="B617" s="38"/>
      <c r="D617" s="38"/>
      <c r="E617" s="38"/>
      <c r="F617" s="38"/>
      <c r="I617" s="34"/>
      <c r="K617" s="34"/>
      <c r="L617" s="34"/>
      <c r="M617" s="34"/>
      <c r="V617" s="36"/>
      <c r="W617" s="36"/>
      <c r="Y617" s="36"/>
    </row>
    <row r="618">
      <c r="A618" s="47"/>
      <c r="B618" s="48"/>
      <c r="D618" s="48"/>
      <c r="E618" s="48"/>
      <c r="F618" s="48"/>
      <c r="I618" s="34"/>
      <c r="K618" s="34"/>
      <c r="L618" s="34"/>
      <c r="M618" s="34"/>
      <c r="V618" s="36"/>
      <c r="W618" s="36"/>
      <c r="Y618" s="36"/>
    </row>
    <row r="619">
      <c r="A619" s="37"/>
      <c r="B619" s="38"/>
      <c r="D619" s="38"/>
      <c r="E619" s="38"/>
      <c r="F619" s="38"/>
      <c r="I619" s="34"/>
      <c r="K619" s="34"/>
      <c r="L619" s="34"/>
      <c r="M619" s="34"/>
      <c r="V619" s="36"/>
      <c r="W619" s="36"/>
      <c r="Y619" s="36"/>
    </row>
    <row r="620">
      <c r="A620" s="47"/>
      <c r="B620" s="48"/>
      <c r="D620" s="48"/>
      <c r="E620" s="48"/>
      <c r="F620" s="48"/>
      <c r="I620" s="34"/>
      <c r="K620" s="34"/>
      <c r="L620" s="34"/>
      <c r="M620" s="34"/>
      <c r="V620" s="36"/>
      <c r="W620" s="36"/>
      <c r="Y620" s="36"/>
    </row>
    <row r="621">
      <c r="A621" s="37"/>
      <c r="B621" s="38"/>
      <c r="D621" s="38"/>
      <c r="E621" s="38"/>
      <c r="F621" s="38"/>
      <c r="I621" s="34"/>
      <c r="K621" s="34"/>
      <c r="L621" s="34"/>
      <c r="M621" s="34"/>
      <c r="V621" s="36"/>
      <c r="W621" s="36"/>
      <c r="Y621" s="36"/>
    </row>
    <row r="622">
      <c r="A622" s="47"/>
      <c r="B622" s="48"/>
      <c r="D622" s="48"/>
      <c r="E622" s="48"/>
      <c r="F622" s="48"/>
      <c r="I622" s="34"/>
      <c r="K622" s="34"/>
      <c r="L622" s="34"/>
      <c r="M622" s="34"/>
      <c r="V622" s="36"/>
      <c r="W622" s="36"/>
      <c r="Y622" s="36"/>
    </row>
    <row r="623">
      <c r="A623" s="37"/>
      <c r="B623" s="38"/>
      <c r="D623" s="38"/>
      <c r="E623" s="38"/>
      <c r="F623" s="38"/>
      <c r="I623" s="34"/>
      <c r="K623" s="34"/>
      <c r="L623" s="34"/>
      <c r="M623" s="34"/>
      <c r="V623" s="36"/>
      <c r="W623" s="36"/>
      <c r="Y623" s="36"/>
    </row>
    <row r="624">
      <c r="A624" s="47"/>
      <c r="B624" s="48"/>
      <c r="D624" s="48"/>
      <c r="E624" s="48"/>
      <c r="F624" s="48"/>
      <c r="I624" s="34"/>
      <c r="K624" s="34"/>
      <c r="L624" s="34"/>
      <c r="M624" s="34"/>
      <c r="V624" s="36"/>
      <c r="W624" s="36"/>
      <c r="Y624" s="36"/>
    </row>
    <row r="625">
      <c r="A625" s="37"/>
      <c r="B625" s="38"/>
      <c r="D625" s="38"/>
      <c r="E625" s="38"/>
      <c r="F625" s="38"/>
      <c r="I625" s="34"/>
      <c r="K625" s="34"/>
      <c r="L625" s="34"/>
      <c r="M625" s="34"/>
      <c r="V625" s="36"/>
      <c r="W625" s="36"/>
      <c r="Y625" s="36"/>
    </row>
    <row r="626">
      <c r="A626" s="47"/>
      <c r="B626" s="48"/>
      <c r="D626" s="48"/>
      <c r="E626" s="48"/>
      <c r="F626" s="48"/>
      <c r="I626" s="34"/>
      <c r="K626" s="34"/>
      <c r="L626" s="34"/>
      <c r="M626" s="34"/>
      <c r="V626" s="36"/>
      <c r="W626" s="36"/>
      <c r="Y626" s="36"/>
    </row>
    <row r="627">
      <c r="A627" s="37"/>
      <c r="B627" s="38"/>
      <c r="D627" s="38"/>
      <c r="E627" s="38"/>
      <c r="F627" s="38"/>
      <c r="I627" s="34"/>
      <c r="K627" s="34"/>
      <c r="L627" s="34"/>
      <c r="M627" s="34"/>
      <c r="V627" s="36"/>
      <c r="W627" s="36"/>
      <c r="Y627" s="36"/>
    </row>
    <row r="628">
      <c r="A628" s="47"/>
      <c r="B628" s="48"/>
      <c r="D628" s="48"/>
      <c r="E628" s="48"/>
      <c r="F628" s="48"/>
      <c r="I628" s="34"/>
      <c r="K628" s="34"/>
      <c r="L628" s="34"/>
      <c r="M628" s="34"/>
      <c r="V628" s="36"/>
      <c r="W628" s="36"/>
      <c r="Y628" s="36"/>
    </row>
    <row r="629">
      <c r="A629" s="37"/>
      <c r="B629" s="38"/>
      <c r="D629" s="38"/>
      <c r="E629" s="38"/>
      <c r="F629" s="38"/>
      <c r="I629" s="34"/>
      <c r="K629" s="34"/>
      <c r="L629" s="34"/>
      <c r="M629" s="34"/>
      <c r="V629" s="36"/>
      <c r="W629" s="36"/>
      <c r="Y629" s="36"/>
    </row>
    <row r="630">
      <c r="A630" s="47"/>
      <c r="B630" s="48"/>
      <c r="D630" s="48"/>
      <c r="E630" s="48"/>
      <c r="F630" s="48"/>
      <c r="I630" s="34"/>
      <c r="K630" s="34"/>
      <c r="L630" s="34"/>
      <c r="M630" s="34"/>
      <c r="V630" s="36"/>
      <c r="W630" s="36"/>
      <c r="Y630" s="36"/>
    </row>
    <row r="631">
      <c r="A631" s="37"/>
      <c r="B631" s="38"/>
      <c r="D631" s="38"/>
      <c r="E631" s="38"/>
      <c r="F631" s="38"/>
      <c r="I631" s="34"/>
      <c r="K631" s="34"/>
      <c r="L631" s="34"/>
      <c r="M631" s="34"/>
      <c r="V631" s="36"/>
      <c r="W631" s="36"/>
      <c r="Y631" s="36"/>
    </row>
    <row r="632">
      <c r="A632" s="47"/>
      <c r="B632" s="48"/>
      <c r="D632" s="48"/>
      <c r="E632" s="48"/>
      <c r="F632" s="48"/>
      <c r="I632" s="34"/>
      <c r="K632" s="34"/>
      <c r="L632" s="34"/>
      <c r="M632" s="34"/>
      <c r="V632" s="36"/>
      <c r="W632" s="36"/>
      <c r="Y632" s="36"/>
    </row>
    <row r="633">
      <c r="A633" s="37"/>
      <c r="B633" s="38"/>
      <c r="D633" s="38"/>
      <c r="E633" s="38"/>
      <c r="F633" s="38"/>
      <c r="I633" s="34"/>
      <c r="K633" s="34"/>
      <c r="L633" s="34"/>
      <c r="M633" s="34"/>
      <c r="V633" s="36"/>
      <c r="W633" s="36"/>
      <c r="Y633" s="36"/>
    </row>
    <row r="634">
      <c r="A634" s="47"/>
      <c r="B634" s="48"/>
      <c r="D634" s="48"/>
      <c r="E634" s="48"/>
      <c r="F634" s="48"/>
      <c r="I634" s="34"/>
      <c r="K634" s="34"/>
      <c r="L634" s="34"/>
      <c r="M634" s="34"/>
      <c r="V634" s="36"/>
      <c r="W634" s="36"/>
      <c r="Y634" s="36"/>
    </row>
    <row r="635">
      <c r="A635" s="37"/>
      <c r="B635" s="38"/>
      <c r="D635" s="38"/>
      <c r="E635" s="38"/>
      <c r="F635" s="38"/>
      <c r="I635" s="34"/>
      <c r="K635" s="34"/>
      <c r="L635" s="34"/>
      <c r="M635" s="34"/>
      <c r="V635" s="36"/>
      <c r="W635" s="36"/>
      <c r="Y635" s="36"/>
    </row>
    <row r="636">
      <c r="A636" s="47"/>
      <c r="B636" s="48"/>
      <c r="D636" s="48"/>
      <c r="E636" s="48"/>
      <c r="F636" s="48"/>
      <c r="I636" s="34"/>
      <c r="K636" s="34"/>
      <c r="L636" s="34"/>
      <c r="M636" s="34"/>
      <c r="V636" s="36"/>
      <c r="W636" s="36"/>
      <c r="Y636" s="36"/>
    </row>
    <row r="637">
      <c r="A637" s="37"/>
      <c r="B637" s="38"/>
      <c r="D637" s="38"/>
      <c r="E637" s="38"/>
      <c r="F637" s="38"/>
      <c r="I637" s="34"/>
      <c r="K637" s="34"/>
      <c r="L637" s="34"/>
      <c r="M637" s="34"/>
      <c r="V637" s="36"/>
      <c r="W637" s="36"/>
      <c r="Y637" s="36"/>
    </row>
    <row r="638">
      <c r="A638" s="47"/>
      <c r="B638" s="48"/>
      <c r="D638" s="48"/>
      <c r="E638" s="48"/>
      <c r="F638" s="48"/>
      <c r="I638" s="34"/>
      <c r="K638" s="34"/>
      <c r="L638" s="34"/>
      <c r="M638" s="34"/>
      <c r="V638" s="36"/>
      <c r="W638" s="36"/>
      <c r="Y638" s="36"/>
    </row>
    <row r="639">
      <c r="A639" s="37"/>
      <c r="B639" s="38"/>
      <c r="D639" s="38"/>
      <c r="E639" s="38"/>
      <c r="F639" s="38"/>
      <c r="I639" s="34"/>
      <c r="K639" s="34"/>
      <c r="L639" s="34"/>
      <c r="M639" s="34"/>
      <c r="V639" s="36"/>
      <c r="W639" s="36"/>
      <c r="Y639" s="36"/>
    </row>
    <row r="640">
      <c r="A640" s="47"/>
      <c r="B640" s="48"/>
      <c r="D640" s="48"/>
      <c r="E640" s="48"/>
      <c r="F640" s="48"/>
      <c r="I640" s="34"/>
      <c r="K640" s="34"/>
      <c r="L640" s="34"/>
      <c r="M640" s="34"/>
      <c r="V640" s="36"/>
      <c r="W640" s="36"/>
      <c r="Y640" s="36"/>
    </row>
    <row r="641">
      <c r="A641" s="37"/>
      <c r="B641" s="38"/>
      <c r="D641" s="38"/>
      <c r="E641" s="38"/>
      <c r="F641" s="38"/>
      <c r="I641" s="34"/>
      <c r="K641" s="34"/>
      <c r="L641" s="34"/>
      <c r="M641" s="34"/>
      <c r="V641" s="36"/>
      <c r="W641" s="36"/>
      <c r="Y641" s="36"/>
    </row>
    <row r="642">
      <c r="A642" s="47"/>
      <c r="B642" s="48"/>
      <c r="D642" s="48"/>
      <c r="E642" s="48"/>
      <c r="F642" s="48"/>
      <c r="I642" s="34"/>
      <c r="K642" s="34"/>
      <c r="L642" s="34"/>
      <c r="M642" s="34"/>
      <c r="V642" s="36"/>
      <c r="W642" s="36"/>
      <c r="Y642" s="36"/>
    </row>
    <row r="643">
      <c r="A643" s="37"/>
      <c r="B643" s="38"/>
      <c r="D643" s="38"/>
      <c r="E643" s="38"/>
      <c r="F643" s="38"/>
      <c r="I643" s="34"/>
      <c r="K643" s="34"/>
      <c r="L643" s="34"/>
      <c r="M643" s="34"/>
      <c r="V643" s="36"/>
      <c r="W643" s="36"/>
      <c r="Y643" s="36"/>
    </row>
    <row r="644">
      <c r="A644" s="47"/>
      <c r="B644" s="48"/>
      <c r="D644" s="48"/>
      <c r="E644" s="48"/>
      <c r="F644" s="48"/>
      <c r="I644" s="34"/>
      <c r="K644" s="34"/>
      <c r="L644" s="34"/>
      <c r="M644" s="34"/>
      <c r="V644" s="36"/>
      <c r="W644" s="36"/>
      <c r="Y644" s="36"/>
    </row>
    <row r="645">
      <c r="A645" s="37"/>
      <c r="B645" s="38"/>
      <c r="D645" s="38"/>
      <c r="E645" s="38"/>
      <c r="F645" s="38"/>
      <c r="I645" s="34"/>
      <c r="K645" s="34"/>
      <c r="L645" s="34"/>
      <c r="M645" s="34"/>
      <c r="V645" s="36"/>
      <c r="W645" s="36"/>
      <c r="Y645" s="36"/>
    </row>
    <row r="646">
      <c r="A646" s="47"/>
      <c r="B646" s="48"/>
      <c r="D646" s="48"/>
      <c r="E646" s="48"/>
      <c r="F646" s="48"/>
      <c r="I646" s="34"/>
      <c r="K646" s="34"/>
      <c r="L646" s="34"/>
      <c r="M646" s="34"/>
      <c r="V646" s="36"/>
      <c r="W646" s="36"/>
      <c r="Y646" s="36"/>
    </row>
    <row r="647">
      <c r="A647" s="37"/>
      <c r="B647" s="38"/>
      <c r="D647" s="38"/>
      <c r="E647" s="38"/>
      <c r="F647" s="38"/>
      <c r="I647" s="34"/>
      <c r="K647" s="34"/>
      <c r="L647" s="34"/>
      <c r="M647" s="34"/>
      <c r="V647" s="36"/>
      <c r="W647" s="36"/>
      <c r="Y647" s="36"/>
    </row>
    <row r="648">
      <c r="A648" s="47"/>
      <c r="B648" s="48"/>
      <c r="D648" s="48"/>
      <c r="E648" s="48"/>
      <c r="F648" s="48"/>
      <c r="I648" s="34"/>
      <c r="K648" s="34"/>
      <c r="L648" s="34"/>
      <c r="M648" s="34"/>
      <c r="V648" s="36"/>
      <c r="W648" s="36"/>
      <c r="Y648" s="36"/>
    </row>
    <row r="649">
      <c r="A649" s="37"/>
      <c r="B649" s="38"/>
      <c r="D649" s="38"/>
      <c r="E649" s="38"/>
      <c r="F649" s="38"/>
      <c r="I649" s="34"/>
      <c r="K649" s="34"/>
      <c r="L649" s="34"/>
      <c r="M649" s="34"/>
      <c r="V649" s="36"/>
      <c r="W649" s="36"/>
      <c r="Y649" s="36"/>
    </row>
    <row r="650">
      <c r="A650" s="47"/>
      <c r="B650" s="48"/>
      <c r="D650" s="48"/>
      <c r="E650" s="48"/>
      <c r="F650" s="48"/>
      <c r="I650" s="34"/>
      <c r="K650" s="34"/>
      <c r="L650" s="34"/>
      <c r="M650" s="34"/>
      <c r="V650" s="36"/>
      <c r="W650" s="36"/>
      <c r="Y650" s="36"/>
    </row>
    <row r="651">
      <c r="A651" s="37"/>
      <c r="B651" s="38"/>
      <c r="D651" s="38"/>
      <c r="E651" s="38"/>
      <c r="F651" s="38"/>
      <c r="I651" s="34"/>
      <c r="K651" s="34"/>
      <c r="L651" s="34"/>
      <c r="M651" s="34"/>
      <c r="V651" s="36"/>
      <c r="W651" s="36"/>
      <c r="Y651" s="36"/>
    </row>
    <row r="652">
      <c r="A652" s="47"/>
      <c r="B652" s="48"/>
      <c r="D652" s="48"/>
      <c r="E652" s="48"/>
      <c r="F652" s="48"/>
      <c r="I652" s="34"/>
      <c r="K652" s="34"/>
      <c r="L652" s="34"/>
      <c r="M652" s="34"/>
      <c r="V652" s="36"/>
      <c r="W652" s="36"/>
      <c r="Y652" s="36"/>
    </row>
    <row r="653">
      <c r="A653" s="37"/>
      <c r="B653" s="38"/>
      <c r="D653" s="38"/>
      <c r="E653" s="38"/>
      <c r="F653" s="38"/>
      <c r="I653" s="34"/>
      <c r="K653" s="34"/>
      <c r="L653" s="34"/>
      <c r="M653" s="34"/>
      <c r="V653" s="36"/>
      <c r="W653" s="36"/>
      <c r="Y653" s="36"/>
    </row>
    <row r="654">
      <c r="A654" s="47"/>
      <c r="B654" s="48"/>
      <c r="D654" s="48"/>
      <c r="E654" s="48"/>
      <c r="F654" s="48"/>
      <c r="I654" s="34"/>
      <c r="K654" s="34"/>
      <c r="L654" s="34"/>
      <c r="M654" s="34"/>
      <c r="V654" s="36"/>
      <c r="W654" s="36"/>
      <c r="Y654" s="36"/>
    </row>
    <row r="655">
      <c r="A655" s="37"/>
      <c r="B655" s="38"/>
      <c r="D655" s="38"/>
      <c r="E655" s="38"/>
      <c r="F655" s="38"/>
      <c r="I655" s="34"/>
      <c r="K655" s="34"/>
      <c r="L655" s="34"/>
      <c r="M655" s="34"/>
      <c r="V655" s="36"/>
      <c r="W655" s="36"/>
      <c r="Y655" s="36"/>
    </row>
    <row r="656">
      <c r="A656" s="47"/>
      <c r="B656" s="48"/>
      <c r="D656" s="48"/>
      <c r="E656" s="48"/>
      <c r="F656" s="48"/>
      <c r="I656" s="34"/>
      <c r="K656" s="34"/>
      <c r="L656" s="34"/>
      <c r="M656" s="34"/>
      <c r="V656" s="36"/>
      <c r="W656" s="36"/>
      <c r="Y656" s="36"/>
    </row>
    <row r="657">
      <c r="A657" s="37"/>
      <c r="B657" s="38"/>
      <c r="D657" s="38"/>
      <c r="E657" s="38"/>
      <c r="F657" s="38"/>
      <c r="I657" s="34"/>
      <c r="K657" s="34"/>
      <c r="L657" s="34"/>
      <c r="M657" s="34"/>
      <c r="V657" s="36"/>
      <c r="W657" s="36"/>
      <c r="Y657" s="36"/>
    </row>
    <row r="658">
      <c r="A658" s="47"/>
      <c r="B658" s="48"/>
      <c r="D658" s="48"/>
      <c r="E658" s="48"/>
      <c r="F658" s="48"/>
      <c r="I658" s="34"/>
      <c r="K658" s="34"/>
      <c r="L658" s="34"/>
      <c r="M658" s="34"/>
      <c r="V658" s="36"/>
      <c r="W658" s="36"/>
      <c r="Y658" s="36"/>
    </row>
    <row r="659">
      <c r="A659" s="37"/>
      <c r="B659" s="38"/>
      <c r="D659" s="38"/>
      <c r="E659" s="38"/>
      <c r="F659" s="38"/>
      <c r="I659" s="34"/>
      <c r="K659" s="34"/>
      <c r="L659" s="34"/>
      <c r="M659" s="34"/>
      <c r="V659" s="36"/>
      <c r="W659" s="36"/>
      <c r="Y659" s="36"/>
    </row>
    <row r="660">
      <c r="A660" s="47"/>
      <c r="B660" s="48"/>
      <c r="D660" s="48"/>
      <c r="E660" s="48"/>
      <c r="F660" s="48"/>
      <c r="I660" s="34"/>
      <c r="K660" s="34"/>
      <c r="L660" s="34"/>
      <c r="M660" s="34"/>
      <c r="V660" s="36"/>
      <c r="W660" s="36"/>
      <c r="Y660" s="36"/>
    </row>
    <row r="661">
      <c r="A661" s="37"/>
      <c r="B661" s="38"/>
      <c r="D661" s="38"/>
      <c r="E661" s="38"/>
      <c r="F661" s="38"/>
      <c r="I661" s="34"/>
      <c r="K661" s="34"/>
      <c r="L661" s="34"/>
      <c r="M661" s="34"/>
      <c r="V661" s="36"/>
      <c r="W661" s="36"/>
      <c r="Y661" s="36"/>
    </row>
    <row r="662">
      <c r="A662" s="47"/>
      <c r="B662" s="48"/>
      <c r="D662" s="48"/>
      <c r="E662" s="48"/>
      <c r="F662" s="48"/>
      <c r="I662" s="34"/>
      <c r="K662" s="34"/>
      <c r="L662" s="34"/>
      <c r="M662" s="34"/>
      <c r="V662" s="36"/>
      <c r="W662" s="36"/>
      <c r="Y662" s="36"/>
    </row>
    <row r="663">
      <c r="A663" s="37"/>
      <c r="B663" s="38"/>
      <c r="D663" s="38"/>
      <c r="E663" s="38"/>
      <c r="F663" s="38"/>
      <c r="I663" s="34"/>
      <c r="K663" s="34"/>
      <c r="L663" s="34"/>
      <c r="M663" s="34"/>
      <c r="V663" s="36"/>
      <c r="W663" s="36"/>
      <c r="Y663" s="36"/>
    </row>
    <row r="664">
      <c r="A664" s="47"/>
      <c r="B664" s="48"/>
      <c r="D664" s="48"/>
      <c r="E664" s="48"/>
      <c r="F664" s="48"/>
      <c r="I664" s="34"/>
      <c r="K664" s="34"/>
      <c r="L664" s="34"/>
      <c r="M664" s="34"/>
      <c r="V664" s="36"/>
      <c r="W664" s="36"/>
      <c r="Y664" s="36"/>
    </row>
    <row r="665">
      <c r="A665" s="37"/>
      <c r="B665" s="38"/>
      <c r="D665" s="38"/>
      <c r="E665" s="38"/>
      <c r="F665" s="38"/>
      <c r="I665" s="34"/>
      <c r="K665" s="34"/>
      <c r="L665" s="34"/>
      <c r="M665" s="34"/>
      <c r="V665" s="36"/>
      <c r="W665" s="36"/>
      <c r="Y665" s="36"/>
    </row>
    <row r="666">
      <c r="A666" s="47"/>
      <c r="B666" s="48"/>
      <c r="D666" s="48"/>
      <c r="E666" s="48"/>
      <c r="F666" s="48"/>
      <c r="I666" s="34"/>
      <c r="K666" s="34"/>
      <c r="L666" s="34"/>
      <c r="M666" s="34"/>
      <c r="V666" s="36"/>
      <c r="W666" s="36"/>
      <c r="Y666" s="36"/>
    </row>
    <row r="667">
      <c r="A667" s="37"/>
      <c r="B667" s="38"/>
      <c r="D667" s="38"/>
      <c r="E667" s="38"/>
      <c r="F667" s="38"/>
      <c r="I667" s="34"/>
      <c r="K667" s="34"/>
      <c r="L667" s="34"/>
      <c r="M667" s="34"/>
      <c r="V667" s="36"/>
      <c r="W667" s="36"/>
      <c r="Y667" s="36"/>
    </row>
    <row r="668">
      <c r="A668" s="47"/>
      <c r="B668" s="48"/>
      <c r="D668" s="48"/>
      <c r="E668" s="48"/>
      <c r="F668" s="48"/>
      <c r="I668" s="34"/>
      <c r="K668" s="34"/>
      <c r="L668" s="34"/>
      <c r="M668" s="34"/>
      <c r="V668" s="36"/>
      <c r="W668" s="36"/>
      <c r="Y668" s="36"/>
    </row>
    <row r="669">
      <c r="A669" s="37"/>
      <c r="B669" s="38"/>
      <c r="D669" s="38"/>
      <c r="E669" s="38"/>
      <c r="F669" s="38"/>
      <c r="I669" s="34"/>
      <c r="K669" s="34"/>
      <c r="L669" s="34"/>
      <c r="M669" s="34"/>
      <c r="V669" s="36"/>
      <c r="W669" s="36"/>
      <c r="Y669" s="36"/>
    </row>
    <row r="670">
      <c r="A670" s="47"/>
      <c r="B670" s="48"/>
      <c r="D670" s="48"/>
      <c r="E670" s="48"/>
      <c r="F670" s="48"/>
      <c r="I670" s="34"/>
      <c r="K670" s="34"/>
      <c r="L670" s="34"/>
      <c r="M670" s="34"/>
      <c r="V670" s="36"/>
      <c r="W670" s="36"/>
      <c r="Y670" s="36"/>
    </row>
    <row r="671">
      <c r="A671" s="37"/>
      <c r="B671" s="38"/>
      <c r="D671" s="38"/>
      <c r="E671" s="38"/>
      <c r="F671" s="38"/>
      <c r="I671" s="34"/>
      <c r="K671" s="34"/>
      <c r="L671" s="34"/>
      <c r="M671" s="34"/>
      <c r="V671" s="36"/>
      <c r="W671" s="36"/>
      <c r="Y671" s="36"/>
    </row>
    <row r="672">
      <c r="A672" s="47"/>
      <c r="B672" s="48"/>
      <c r="D672" s="48"/>
      <c r="E672" s="48"/>
      <c r="F672" s="48"/>
      <c r="I672" s="34"/>
      <c r="K672" s="34"/>
      <c r="L672" s="34"/>
      <c r="M672" s="34"/>
      <c r="V672" s="36"/>
      <c r="W672" s="36"/>
      <c r="Y672" s="36"/>
    </row>
    <row r="673">
      <c r="A673" s="37"/>
      <c r="B673" s="38"/>
      <c r="D673" s="38"/>
      <c r="E673" s="38"/>
      <c r="F673" s="38"/>
      <c r="I673" s="34"/>
      <c r="K673" s="34"/>
      <c r="L673" s="34"/>
      <c r="M673" s="34"/>
      <c r="V673" s="36"/>
      <c r="W673" s="36"/>
      <c r="Y673" s="36"/>
    </row>
    <row r="674">
      <c r="A674" s="47"/>
      <c r="B674" s="48"/>
      <c r="D674" s="48"/>
      <c r="E674" s="48"/>
      <c r="F674" s="48"/>
      <c r="I674" s="34"/>
      <c r="K674" s="34"/>
      <c r="L674" s="34"/>
      <c r="M674" s="34"/>
      <c r="V674" s="36"/>
      <c r="W674" s="36"/>
      <c r="Y674" s="36"/>
    </row>
    <row r="675">
      <c r="A675" s="37"/>
      <c r="B675" s="38"/>
      <c r="D675" s="38"/>
      <c r="E675" s="38"/>
      <c r="F675" s="38"/>
      <c r="I675" s="34"/>
      <c r="K675" s="34"/>
      <c r="L675" s="34"/>
      <c r="M675" s="34"/>
      <c r="V675" s="36"/>
      <c r="W675" s="36"/>
      <c r="Y675" s="36"/>
    </row>
    <row r="676">
      <c r="A676" s="47"/>
      <c r="B676" s="48"/>
      <c r="D676" s="48"/>
      <c r="E676" s="48"/>
      <c r="F676" s="48"/>
      <c r="I676" s="34"/>
      <c r="K676" s="34"/>
      <c r="L676" s="34"/>
      <c r="M676" s="34"/>
      <c r="V676" s="36"/>
      <c r="W676" s="36"/>
      <c r="Y676" s="36"/>
    </row>
    <row r="677">
      <c r="A677" s="37"/>
      <c r="B677" s="38"/>
      <c r="D677" s="38"/>
      <c r="E677" s="38"/>
      <c r="F677" s="38"/>
      <c r="I677" s="34"/>
      <c r="K677" s="34"/>
      <c r="L677" s="34"/>
      <c r="M677" s="34"/>
      <c r="V677" s="36"/>
      <c r="W677" s="36"/>
      <c r="Y677" s="36"/>
    </row>
    <row r="678">
      <c r="A678" s="47"/>
      <c r="B678" s="48"/>
      <c r="D678" s="48"/>
      <c r="E678" s="48"/>
      <c r="F678" s="48"/>
      <c r="I678" s="34"/>
      <c r="K678" s="34"/>
      <c r="L678" s="34"/>
      <c r="M678" s="34"/>
      <c r="V678" s="36"/>
      <c r="W678" s="36"/>
      <c r="Y678" s="36"/>
    </row>
    <row r="679">
      <c r="A679" s="37"/>
      <c r="B679" s="38"/>
      <c r="D679" s="38"/>
      <c r="E679" s="38"/>
      <c r="F679" s="38"/>
      <c r="I679" s="34"/>
      <c r="K679" s="34"/>
      <c r="L679" s="34"/>
      <c r="M679" s="34"/>
      <c r="V679" s="36"/>
      <c r="W679" s="36"/>
      <c r="Y679" s="36"/>
    </row>
    <row r="680">
      <c r="A680" s="47"/>
      <c r="B680" s="48"/>
      <c r="D680" s="48"/>
      <c r="E680" s="48"/>
      <c r="F680" s="48"/>
      <c r="I680" s="34"/>
      <c r="K680" s="34"/>
      <c r="L680" s="34"/>
      <c r="M680" s="34"/>
      <c r="V680" s="36"/>
      <c r="W680" s="36"/>
      <c r="Y680" s="36"/>
    </row>
    <row r="681">
      <c r="A681" s="37"/>
      <c r="B681" s="38"/>
      <c r="D681" s="38"/>
      <c r="E681" s="38"/>
      <c r="F681" s="38"/>
      <c r="I681" s="34"/>
      <c r="K681" s="34"/>
      <c r="L681" s="34"/>
      <c r="M681" s="34"/>
      <c r="V681" s="36"/>
      <c r="W681" s="36"/>
      <c r="Y681" s="36"/>
    </row>
    <row r="682">
      <c r="A682" s="47"/>
      <c r="B682" s="48"/>
      <c r="D682" s="48"/>
      <c r="E682" s="48"/>
      <c r="F682" s="48"/>
      <c r="I682" s="34"/>
      <c r="K682" s="34"/>
      <c r="L682" s="34"/>
      <c r="M682" s="34"/>
      <c r="V682" s="36"/>
      <c r="W682" s="36"/>
      <c r="Y682" s="36"/>
    </row>
    <row r="683">
      <c r="A683" s="37"/>
      <c r="B683" s="38"/>
      <c r="D683" s="38"/>
      <c r="E683" s="38"/>
      <c r="F683" s="38"/>
      <c r="I683" s="34"/>
      <c r="K683" s="34"/>
      <c r="L683" s="34"/>
      <c r="M683" s="34"/>
      <c r="V683" s="36"/>
      <c r="W683" s="36"/>
      <c r="Y683" s="36"/>
    </row>
    <row r="684">
      <c r="A684" s="47"/>
      <c r="B684" s="48"/>
      <c r="D684" s="48"/>
      <c r="E684" s="48"/>
      <c r="F684" s="48"/>
      <c r="I684" s="34"/>
      <c r="K684" s="34"/>
      <c r="L684" s="34"/>
      <c r="M684" s="34"/>
      <c r="V684" s="36"/>
      <c r="W684" s="36"/>
      <c r="Y684" s="36"/>
    </row>
    <row r="685">
      <c r="A685" s="37"/>
      <c r="B685" s="38"/>
      <c r="D685" s="38"/>
      <c r="E685" s="38"/>
      <c r="F685" s="38"/>
      <c r="I685" s="34"/>
      <c r="K685" s="34"/>
      <c r="L685" s="34"/>
      <c r="M685" s="34"/>
      <c r="V685" s="36"/>
      <c r="W685" s="36"/>
      <c r="Y685" s="36"/>
    </row>
    <row r="686">
      <c r="A686" s="47"/>
      <c r="B686" s="48"/>
      <c r="D686" s="48"/>
      <c r="E686" s="48"/>
      <c r="F686" s="48"/>
      <c r="I686" s="34"/>
      <c r="K686" s="34"/>
      <c r="L686" s="34"/>
      <c r="M686" s="34"/>
      <c r="V686" s="36"/>
      <c r="W686" s="36"/>
      <c r="Y686" s="36"/>
    </row>
    <row r="687">
      <c r="A687" s="37"/>
      <c r="B687" s="38"/>
      <c r="D687" s="38"/>
      <c r="E687" s="38"/>
      <c r="F687" s="38"/>
      <c r="I687" s="34"/>
      <c r="K687" s="34"/>
      <c r="L687" s="34"/>
      <c r="M687" s="34"/>
      <c r="V687" s="36"/>
      <c r="W687" s="36"/>
      <c r="Y687" s="36"/>
    </row>
    <row r="688">
      <c r="A688" s="47"/>
      <c r="B688" s="48"/>
      <c r="D688" s="48"/>
      <c r="E688" s="48"/>
      <c r="F688" s="48"/>
      <c r="I688" s="34"/>
      <c r="K688" s="34"/>
      <c r="L688" s="34"/>
      <c r="M688" s="34"/>
      <c r="V688" s="36"/>
      <c r="W688" s="36"/>
      <c r="Y688" s="36"/>
    </row>
    <row r="689">
      <c r="A689" s="37"/>
      <c r="B689" s="38"/>
      <c r="D689" s="38"/>
      <c r="E689" s="38"/>
      <c r="F689" s="38"/>
      <c r="I689" s="34"/>
      <c r="K689" s="34"/>
      <c r="L689" s="34"/>
      <c r="M689" s="34"/>
      <c r="V689" s="36"/>
      <c r="W689" s="36"/>
      <c r="Y689" s="36"/>
    </row>
    <row r="690">
      <c r="A690" s="47"/>
      <c r="B690" s="48"/>
      <c r="D690" s="48"/>
      <c r="E690" s="48"/>
      <c r="F690" s="48"/>
      <c r="I690" s="34"/>
      <c r="K690" s="34"/>
      <c r="L690" s="34"/>
      <c r="M690" s="34"/>
      <c r="V690" s="36"/>
      <c r="W690" s="36"/>
      <c r="Y690" s="36"/>
    </row>
    <row r="691">
      <c r="A691" s="37"/>
      <c r="B691" s="38"/>
      <c r="D691" s="38"/>
      <c r="E691" s="38"/>
      <c r="F691" s="38"/>
      <c r="I691" s="34"/>
      <c r="K691" s="34"/>
      <c r="L691" s="34"/>
      <c r="M691" s="34"/>
      <c r="V691" s="36"/>
      <c r="W691" s="36"/>
      <c r="Y691" s="36"/>
    </row>
    <row r="692">
      <c r="A692" s="47"/>
      <c r="B692" s="48"/>
      <c r="D692" s="48"/>
      <c r="E692" s="48"/>
      <c r="F692" s="48"/>
      <c r="I692" s="34"/>
      <c r="K692" s="34"/>
      <c r="L692" s="34"/>
      <c r="M692" s="34"/>
      <c r="V692" s="36"/>
      <c r="W692" s="36"/>
      <c r="Y692" s="36"/>
    </row>
    <row r="693">
      <c r="A693" s="37"/>
      <c r="B693" s="38"/>
      <c r="D693" s="38"/>
      <c r="E693" s="38"/>
      <c r="F693" s="38"/>
      <c r="I693" s="34"/>
      <c r="K693" s="34"/>
      <c r="L693" s="34"/>
      <c r="M693" s="34"/>
      <c r="V693" s="36"/>
      <c r="W693" s="36"/>
      <c r="Y693" s="36"/>
    </row>
    <row r="694">
      <c r="A694" s="47"/>
      <c r="B694" s="48"/>
      <c r="D694" s="48"/>
      <c r="E694" s="48"/>
      <c r="F694" s="48"/>
      <c r="I694" s="34"/>
      <c r="K694" s="34"/>
      <c r="L694" s="34"/>
      <c r="M694" s="34"/>
      <c r="V694" s="36"/>
      <c r="W694" s="36"/>
      <c r="Y694" s="36"/>
    </row>
    <row r="695">
      <c r="A695" s="37"/>
      <c r="B695" s="38"/>
      <c r="D695" s="38"/>
      <c r="E695" s="38"/>
      <c r="F695" s="38"/>
      <c r="I695" s="34"/>
      <c r="K695" s="34"/>
      <c r="L695" s="34"/>
      <c r="M695" s="34"/>
      <c r="V695" s="36"/>
      <c r="W695" s="36"/>
      <c r="Y695" s="36"/>
    </row>
    <row r="696">
      <c r="A696" s="47"/>
      <c r="B696" s="48"/>
      <c r="D696" s="48"/>
      <c r="E696" s="48"/>
      <c r="F696" s="48"/>
      <c r="I696" s="34"/>
      <c r="K696" s="34"/>
      <c r="L696" s="34"/>
      <c r="M696" s="34"/>
      <c r="V696" s="36"/>
      <c r="W696" s="36"/>
      <c r="Y696" s="36"/>
    </row>
    <row r="697">
      <c r="A697" s="37"/>
      <c r="B697" s="38"/>
      <c r="D697" s="38"/>
      <c r="E697" s="38"/>
      <c r="F697" s="38"/>
      <c r="I697" s="34"/>
      <c r="K697" s="34"/>
      <c r="L697" s="34"/>
      <c r="M697" s="34"/>
      <c r="V697" s="36"/>
      <c r="W697" s="36"/>
      <c r="Y697" s="36"/>
    </row>
    <row r="698">
      <c r="A698" s="47"/>
      <c r="B698" s="48"/>
      <c r="D698" s="48"/>
      <c r="E698" s="48"/>
      <c r="F698" s="48"/>
      <c r="I698" s="34"/>
      <c r="K698" s="34"/>
      <c r="L698" s="34"/>
      <c r="M698" s="34"/>
      <c r="V698" s="36"/>
      <c r="W698" s="36"/>
      <c r="Y698" s="36"/>
    </row>
    <row r="699">
      <c r="A699" s="37"/>
      <c r="B699" s="38"/>
      <c r="D699" s="38"/>
      <c r="E699" s="38"/>
      <c r="F699" s="38"/>
      <c r="I699" s="34"/>
      <c r="K699" s="34"/>
      <c r="L699" s="34"/>
      <c r="M699" s="34"/>
      <c r="V699" s="36"/>
      <c r="W699" s="36"/>
      <c r="Y699" s="36"/>
    </row>
    <row r="700">
      <c r="A700" s="47"/>
      <c r="B700" s="48"/>
      <c r="D700" s="48"/>
      <c r="E700" s="48"/>
      <c r="F700" s="48"/>
      <c r="I700" s="34"/>
      <c r="K700" s="34"/>
      <c r="L700" s="34"/>
      <c r="M700" s="34"/>
      <c r="V700" s="36"/>
      <c r="W700" s="36"/>
      <c r="Y700" s="36"/>
    </row>
    <row r="701">
      <c r="A701" s="37"/>
      <c r="B701" s="38"/>
      <c r="D701" s="38"/>
      <c r="E701" s="38"/>
      <c r="F701" s="38"/>
      <c r="I701" s="34"/>
      <c r="K701" s="34"/>
      <c r="L701" s="34"/>
      <c r="M701" s="34"/>
      <c r="V701" s="36"/>
      <c r="W701" s="36"/>
      <c r="Y701" s="36"/>
    </row>
    <row r="702">
      <c r="A702" s="47"/>
      <c r="B702" s="48"/>
      <c r="D702" s="48"/>
      <c r="E702" s="48"/>
      <c r="F702" s="48"/>
      <c r="I702" s="34"/>
      <c r="K702" s="34"/>
      <c r="L702" s="34"/>
      <c r="M702" s="34"/>
      <c r="V702" s="36"/>
      <c r="W702" s="36"/>
      <c r="Y702" s="36"/>
    </row>
    <row r="703">
      <c r="A703" s="37"/>
      <c r="B703" s="38"/>
      <c r="D703" s="38"/>
      <c r="E703" s="38"/>
      <c r="F703" s="38"/>
      <c r="I703" s="34"/>
      <c r="K703" s="34"/>
      <c r="L703" s="34"/>
      <c r="M703" s="34"/>
      <c r="V703" s="36"/>
      <c r="W703" s="36"/>
      <c r="Y703" s="36"/>
    </row>
    <row r="704">
      <c r="A704" s="47"/>
      <c r="B704" s="48"/>
      <c r="D704" s="48"/>
      <c r="E704" s="48"/>
      <c r="F704" s="48"/>
      <c r="I704" s="34"/>
      <c r="K704" s="34"/>
      <c r="L704" s="34"/>
      <c r="M704" s="34"/>
      <c r="V704" s="36"/>
      <c r="W704" s="36"/>
      <c r="Y704" s="36"/>
    </row>
    <row r="705">
      <c r="A705" s="37"/>
      <c r="B705" s="38"/>
      <c r="D705" s="38"/>
      <c r="E705" s="38"/>
      <c r="F705" s="38"/>
      <c r="I705" s="34"/>
      <c r="K705" s="34"/>
      <c r="L705" s="34"/>
      <c r="M705" s="34"/>
      <c r="V705" s="36"/>
      <c r="W705" s="36"/>
      <c r="Y705" s="36"/>
    </row>
    <row r="706">
      <c r="A706" s="47"/>
      <c r="B706" s="48"/>
      <c r="D706" s="48"/>
      <c r="E706" s="48"/>
      <c r="F706" s="48"/>
      <c r="I706" s="34"/>
      <c r="K706" s="34"/>
      <c r="L706" s="34"/>
      <c r="M706" s="34"/>
      <c r="V706" s="36"/>
      <c r="W706" s="36"/>
      <c r="Y706" s="36"/>
    </row>
    <row r="707">
      <c r="A707" s="37"/>
      <c r="B707" s="38"/>
      <c r="D707" s="38"/>
      <c r="E707" s="38"/>
      <c r="F707" s="38"/>
      <c r="I707" s="34"/>
      <c r="K707" s="34"/>
      <c r="L707" s="34"/>
      <c r="M707" s="34"/>
      <c r="V707" s="36"/>
      <c r="W707" s="36"/>
      <c r="Y707" s="36"/>
    </row>
    <row r="708">
      <c r="A708" s="47"/>
      <c r="B708" s="48"/>
      <c r="D708" s="48"/>
      <c r="E708" s="48"/>
      <c r="F708" s="48"/>
      <c r="I708" s="34"/>
      <c r="K708" s="34"/>
      <c r="L708" s="34"/>
      <c r="M708" s="34"/>
      <c r="V708" s="36"/>
      <c r="W708" s="36"/>
      <c r="Y708" s="36"/>
    </row>
    <row r="709">
      <c r="A709" s="37"/>
      <c r="B709" s="38"/>
      <c r="D709" s="38"/>
      <c r="E709" s="38"/>
      <c r="F709" s="38"/>
      <c r="I709" s="34"/>
      <c r="K709" s="34"/>
      <c r="L709" s="34"/>
      <c r="M709" s="34"/>
      <c r="V709" s="36"/>
      <c r="W709" s="36"/>
      <c r="Y709" s="36"/>
    </row>
    <row r="710">
      <c r="A710" s="47"/>
      <c r="B710" s="48"/>
      <c r="D710" s="48"/>
      <c r="E710" s="48"/>
      <c r="F710" s="48"/>
      <c r="I710" s="34"/>
      <c r="K710" s="34"/>
      <c r="L710" s="34"/>
      <c r="M710" s="34"/>
      <c r="V710" s="36"/>
      <c r="W710" s="36"/>
      <c r="Y710" s="36"/>
    </row>
    <row r="711">
      <c r="A711" s="37"/>
      <c r="B711" s="38"/>
      <c r="D711" s="38"/>
      <c r="E711" s="38"/>
      <c r="F711" s="38"/>
      <c r="I711" s="34"/>
      <c r="K711" s="34"/>
      <c r="L711" s="34"/>
      <c r="M711" s="34"/>
      <c r="V711" s="36"/>
      <c r="W711" s="36"/>
      <c r="Y711" s="36"/>
    </row>
    <row r="712">
      <c r="A712" s="47"/>
      <c r="B712" s="48"/>
      <c r="D712" s="48"/>
      <c r="E712" s="48"/>
      <c r="F712" s="48"/>
      <c r="I712" s="34"/>
      <c r="K712" s="34"/>
      <c r="L712" s="34"/>
      <c r="M712" s="34"/>
      <c r="V712" s="36"/>
      <c r="W712" s="36"/>
      <c r="Y712" s="36"/>
    </row>
    <row r="713">
      <c r="A713" s="37"/>
      <c r="B713" s="38"/>
      <c r="D713" s="38"/>
      <c r="E713" s="38"/>
      <c r="F713" s="38"/>
      <c r="I713" s="34"/>
      <c r="K713" s="34"/>
      <c r="L713" s="34"/>
      <c r="M713" s="34"/>
      <c r="V713" s="36"/>
      <c r="W713" s="36"/>
      <c r="Y713" s="36"/>
    </row>
    <row r="714">
      <c r="A714" s="47"/>
      <c r="B714" s="48"/>
      <c r="D714" s="48"/>
      <c r="E714" s="48"/>
      <c r="F714" s="48"/>
      <c r="I714" s="34"/>
      <c r="K714" s="34"/>
      <c r="L714" s="34"/>
      <c r="M714" s="34"/>
      <c r="V714" s="36"/>
      <c r="W714" s="36"/>
      <c r="Y714" s="36"/>
    </row>
    <row r="715">
      <c r="A715" s="37"/>
      <c r="B715" s="38"/>
      <c r="D715" s="38"/>
      <c r="E715" s="38"/>
      <c r="F715" s="38"/>
      <c r="I715" s="34"/>
      <c r="K715" s="34"/>
      <c r="L715" s="34"/>
      <c r="M715" s="34"/>
      <c r="V715" s="36"/>
      <c r="W715" s="36"/>
      <c r="Y715" s="36"/>
    </row>
    <row r="716">
      <c r="A716" s="47"/>
      <c r="B716" s="48"/>
      <c r="D716" s="48"/>
      <c r="E716" s="48"/>
      <c r="F716" s="48"/>
      <c r="I716" s="34"/>
      <c r="K716" s="34"/>
      <c r="L716" s="34"/>
      <c r="M716" s="34"/>
      <c r="V716" s="36"/>
      <c r="W716" s="36"/>
      <c r="Y716" s="36"/>
    </row>
    <row r="717">
      <c r="A717" s="37"/>
      <c r="B717" s="38"/>
      <c r="D717" s="38"/>
      <c r="E717" s="38"/>
      <c r="F717" s="38"/>
      <c r="I717" s="34"/>
      <c r="K717" s="34"/>
      <c r="L717" s="34"/>
      <c r="M717" s="34"/>
      <c r="V717" s="36"/>
      <c r="W717" s="36"/>
      <c r="Y717" s="36"/>
    </row>
    <row r="718">
      <c r="A718" s="47"/>
      <c r="B718" s="48"/>
      <c r="D718" s="48"/>
      <c r="E718" s="48"/>
      <c r="F718" s="48"/>
      <c r="I718" s="34"/>
      <c r="K718" s="34"/>
      <c r="L718" s="34"/>
      <c r="M718" s="34"/>
      <c r="V718" s="36"/>
      <c r="W718" s="36"/>
      <c r="Y718" s="36"/>
    </row>
    <row r="719">
      <c r="A719" s="37"/>
      <c r="B719" s="38"/>
      <c r="D719" s="38"/>
      <c r="E719" s="38"/>
      <c r="F719" s="38"/>
      <c r="I719" s="34"/>
      <c r="K719" s="34"/>
      <c r="L719" s="34"/>
      <c r="M719" s="34"/>
      <c r="V719" s="36"/>
      <c r="W719" s="36"/>
      <c r="Y719" s="36"/>
    </row>
    <row r="720">
      <c r="A720" s="47"/>
      <c r="B720" s="48"/>
      <c r="D720" s="48"/>
      <c r="E720" s="48"/>
      <c r="F720" s="48"/>
      <c r="I720" s="34"/>
      <c r="K720" s="34"/>
      <c r="L720" s="34"/>
      <c r="M720" s="34"/>
      <c r="V720" s="36"/>
      <c r="W720" s="36"/>
      <c r="Y720" s="36"/>
    </row>
    <row r="721">
      <c r="A721" s="37"/>
      <c r="B721" s="38"/>
      <c r="D721" s="38"/>
      <c r="E721" s="38"/>
      <c r="F721" s="38"/>
      <c r="I721" s="34"/>
      <c r="K721" s="34"/>
      <c r="L721" s="34"/>
      <c r="M721" s="34"/>
      <c r="V721" s="36"/>
      <c r="W721" s="36"/>
      <c r="Y721" s="36"/>
    </row>
    <row r="722">
      <c r="A722" s="47"/>
      <c r="B722" s="48"/>
      <c r="D722" s="48"/>
      <c r="E722" s="48"/>
      <c r="F722" s="48"/>
      <c r="I722" s="34"/>
      <c r="K722" s="34"/>
      <c r="L722" s="34"/>
      <c r="M722" s="34"/>
      <c r="V722" s="36"/>
      <c r="W722" s="36"/>
      <c r="Y722" s="36"/>
    </row>
    <row r="723">
      <c r="A723" s="37"/>
      <c r="B723" s="38"/>
      <c r="D723" s="38"/>
      <c r="E723" s="38"/>
      <c r="F723" s="38"/>
      <c r="I723" s="34"/>
      <c r="K723" s="34"/>
      <c r="L723" s="34"/>
      <c r="M723" s="34"/>
      <c r="V723" s="36"/>
      <c r="W723" s="36"/>
      <c r="Y723" s="36"/>
    </row>
    <row r="724">
      <c r="A724" s="47"/>
      <c r="B724" s="48"/>
      <c r="D724" s="48"/>
      <c r="E724" s="48"/>
      <c r="F724" s="48"/>
      <c r="I724" s="34"/>
      <c r="K724" s="34"/>
      <c r="L724" s="34"/>
      <c r="M724" s="34"/>
      <c r="V724" s="36"/>
      <c r="W724" s="36"/>
      <c r="Y724" s="36"/>
    </row>
    <row r="725">
      <c r="A725" s="37"/>
      <c r="B725" s="38"/>
      <c r="D725" s="38"/>
      <c r="E725" s="38"/>
      <c r="F725" s="38"/>
      <c r="I725" s="34"/>
      <c r="K725" s="34"/>
      <c r="L725" s="34"/>
      <c r="M725" s="34"/>
      <c r="V725" s="36"/>
      <c r="W725" s="36"/>
      <c r="Y725" s="36"/>
    </row>
    <row r="726">
      <c r="A726" s="47"/>
      <c r="B726" s="48"/>
      <c r="D726" s="48"/>
      <c r="E726" s="48"/>
      <c r="F726" s="48"/>
      <c r="I726" s="34"/>
      <c r="K726" s="34"/>
      <c r="L726" s="34"/>
      <c r="M726" s="34"/>
      <c r="V726" s="36"/>
      <c r="W726" s="36"/>
      <c r="Y726" s="36"/>
    </row>
    <row r="727">
      <c r="A727" s="37"/>
      <c r="B727" s="38"/>
      <c r="D727" s="38"/>
      <c r="E727" s="38"/>
      <c r="F727" s="38"/>
      <c r="I727" s="34"/>
      <c r="K727" s="34"/>
      <c r="L727" s="34"/>
      <c r="M727" s="34"/>
      <c r="V727" s="36"/>
      <c r="W727" s="36"/>
      <c r="Y727" s="36"/>
    </row>
    <row r="728">
      <c r="A728" s="47"/>
      <c r="B728" s="48"/>
      <c r="D728" s="48"/>
      <c r="E728" s="48"/>
      <c r="F728" s="48"/>
      <c r="I728" s="34"/>
      <c r="K728" s="34"/>
      <c r="L728" s="34"/>
      <c r="M728" s="34"/>
      <c r="V728" s="36"/>
      <c r="W728" s="36"/>
      <c r="Y728" s="36"/>
    </row>
    <row r="729">
      <c r="A729" s="37"/>
      <c r="B729" s="38"/>
      <c r="D729" s="38"/>
      <c r="E729" s="38"/>
      <c r="F729" s="38"/>
      <c r="I729" s="34"/>
      <c r="K729" s="34"/>
      <c r="L729" s="34"/>
      <c r="M729" s="34"/>
      <c r="V729" s="36"/>
      <c r="W729" s="36"/>
      <c r="Y729" s="36"/>
    </row>
    <row r="730">
      <c r="A730" s="47"/>
      <c r="B730" s="48"/>
      <c r="D730" s="48"/>
      <c r="E730" s="48"/>
      <c r="F730" s="48"/>
      <c r="I730" s="34"/>
      <c r="K730" s="34"/>
      <c r="L730" s="34"/>
      <c r="M730" s="34"/>
      <c r="V730" s="36"/>
      <c r="W730" s="36"/>
      <c r="Y730" s="36"/>
    </row>
    <row r="731">
      <c r="A731" s="37"/>
      <c r="B731" s="38"/>
      <c r="D731" s="38"/>
      <c r="E731" s="38"/>
      <c r="F731" s="38"/>
      <c r="I731" s="34"/>
      <c r="K731" s="34"/>
      <c r="L731" s="34"/>
      <c r="M731" s="34"/>
      <c r="V731" s="36"/>
      <c r="W731" s="36"/>
      <c r="Y731" s="36"/>
    </row>
    <row r="732">
      <c r="A732" s="47"/>
      <c r="B732" s="48"/>
      <c r="D732" s="48"/>
      <c r="E732" s="48"/>
      <c r="F732" s="48"/>
      <c r="I732" s="34"/>
      <c r="K732" s="34"/>
      <c r="L732" s="34"/>
      <c r="M732" s="34"/>
      <c r="V732" s="36"/>
      <c r="W732" s="36"/>
      <c r="Y732" s="36"/>
    </row>
    <row r="733">
      <c r="A733" s="37"/>
      <c r="B733" s="38"/>
      <c r="D733" s="38"/>
      <c r="E733" s="38"/>
      <c r="F733" s="38"/>
      <c r="I733" s="34"/>
      <c r="K733" s="34"/>
      <c r="L733" s="34"/>
      <c r="M733" s="34"/>
      <c r="V733" s="36"/>
      <c r="W733" s="36"/>
      <c r="Y733" s="36"/>
    </row>
    <row r="734">
      <c r="A734" s="47"/>
      <c r="B734" s="48"/>
      <c r="D734" s="48"/>
      <c r="E734" s="48"/>
      <c r="F734" s="48"/>
      <c r="I734" s="34"/>
      <c r="K734" s="34"/>
      <c r="L734" s="34"/>
      <c r="M734" s="34"/>
      <c r="V734" s="36"/>
      <c r="W734" s="36"/>
      <c r="Y734" s="36"/>
    </row>
    <row r="735">
      <c r="A735" s="37"/>
      <c r="B735" s="38"/>
      <c r="D735" s="38"/>
      <c r="E735" s="38"/>
      <c r="F735" s="38"/>
      <c r="I735" s="34"/>
      <c r="K735" s="34"/>
      <c r="L735" s="34"/>
      <c r="M735" s="34"/>
      <c r="V735" s="36"/>
      <c r="W735" s="36"/>
      <c r="Y735" s="36"/>
    </row>
    <row r="736">
      <c r="A736" s="47"/>
      <c r="B736" s="48"/>
      <c r="D736" s="48"/>
      <c r="E736" s="48"/>
      <c r="F736" s="48"/>
      <c r="I736" s="34"/>
      <c r="K736" s="34"/>
      <c r="L736" s="34"/>
      <c r="M736" s="34"/>
      <c r="V736" s="36"/>
      <c r="W736" s="36"/>
      <c r="Y736" s="36"/>
    </row>
    <row r="737">
      <c r="A737" s="37"/>
      <c r="B737" s="38"/>
      <c r="D737" s="38"/>
      <c r="E737" s="38"/>
      <c r="F737" s="38"/>
      <c r="I737" s="34"/>
      <c r="K737" s="34"/>
      <c r="L737" s="34"/>
      <c r="M737" s="34"/>
      <c r="V737" s="36"/>
      <c r="W737" s="36"/>
      <c r="Y737" s="36"/>
    </row>
    <row r="738">
      <c r="A738" s="47"/>
      <c r="B738" s="48"/>
      <c r="D738" s="48"/>
      <c r="E738" s="48"/>
      <c r="F738" s="48"/>
      <c r="I738" s="34"/>
      <c r="K738" s="34"/>
      <c r="L738" s="34"/>
      <c r="M738" s="34"/>
      <c r="V738" s="36"/>
      <c r="W738" s="36"/>
      <c r="Y738" s="36"/>
    </row>
    <row r="739">
      <c r="A739" s="37"/>
      <c r="B739" s="38"/>
      <c r="D739" s="38"/>
      <c r="E739" s="38"/>
      <c r="F739" s="38"/>
      <c r="I739" s="34"/>
      <c r="K739" s="34"/>
      <c r="L739" s="34"/>
      <c r="M739" s="34"/>
      <c r="V739" s="36"/>
      <c r="W739" s="36"/>
      <c r="Y739" s="36"/>
    </row>
    <row r="740">
      <c r="A740" s="47"/>
      <c r="B740" s="48"/>
      <c r="D740" s="48"/>
      <c r="E740" s="48"/>
      <c r="F740" s="48"/>
      <c r="I740" s="34"/>
      <c r="K740" s="34"/>
      <c r="L740" s="34"/>
      <c r="M740" s="34"/>
      <c r="V740" s="36"/>
      <c r="W740" s="36"/>
      <c r="Y740" s="36"/>
    </row>
    <row r="741">
      <c r="A741" s="37"/>
      <c r="B741" s="38"/>
      <c r="D741" s="38"/>
      <c r="E741" s="38"/>
      <c r="F741" s="38"/>
      <c r="I741" s="34"/>
      <c r="K741" s="34"/>
      <c r="L741" s="34"/>
      <c r="M741" s="34"/>
      <c r="V741" s="36"/>
      <c r="W741" s="36"/>
      <c r="Y741" s="36"/>
    </row>
    <row r="742">
      <c r="A742" s="47"/>
      <c r="B742" s="48"/>
      <c r="D742" s="48"/>
      <c r="E742" s="48"/>
      <c r="F742" s="48"/>
      <c r="I742" s="34"/>
      <c r="K742" s="34"/>
      <c r="L742" s="34"/>
      <c r="M742" s="34"/>
      <c r="V742" s="36"/>
      <c r="W742" s="36"/>
      <c r="Y742" s="36"/>
    </row>
    <row r="743">
      <c r="A743" s="37"/>
      <c r="B743" s="38"/>
      <c r="D743" s="38"/>
      <c r="E743" s="38"/>
      <c r="F743" s="38"/>
      <c r="I743" s="34"/>
      <c r="K743" s="34"/>
      <c r="L743" s="34"/>
      <c r="M743" s="34"/>
      <c r="V743" s="36"/>
      <c r="W743" s="36"/>
      <c r="Y743" s="36"/>
    </row>
    <row r="744">
      <c r="A744" s="47"/>
      <c r="B744" s="48"/>
      <c r="D744" s="48"/>
      <c r="E744" s="48"/>
      <c r="F744" s="48"/>
      <c r="I744" s="34"/>
      <c r="K744" s="34"/>
      <c r="L744" s="34"/>
      <c r="M744" s="34"/>
      <c r="V744" s="36"/>
      <c r="W744" s="36"/>
      <c r="Y744" s="36"/>
    </row>
    <row r="745">
      <c r="A745" s="37"/>
      <c r="B745" s="38"/>
      <c r="D745" s="38"/>
      <c r="E745" s="38"/>
      <c r="F745" s="38"/>
      <c r="I745" s="34"/>
      <c r="K745" s="34"/>
      <c r="L745" s="34"/>
      <c r="M745" s="34"/>
      <c r="V745" s="36"/>
      <c r="W745" s="36"/>
      <c r="Y745" s="36"/>
    </row>
    <row r="746">
      <c r="A746" s="47"/>
      <c r="B746" s="48"/>
      <c r="D746" s="48"/>
      <c r="E746" s="48"/>
      <c r="F746" s="48"/>
      <c r="I746" s="34"/>
      <c r="K746" s="34"/>
      <c r="L746" s="34"/>
      <c r="M746" s="34"/>
      <c r="V746" s="36"/>
      <c r="W746" s="36"/>
      <c r="Y746" s="36"/>
    </row>
    <row r="747">
      <c r="A747" s="37"/>
      <c r="B747" s="38"/>
      <c r="D747" s="38"/>
      <c r="E747" s="38"/>
      <c r="F747" s="38"/>
      <c r="I747" s="34"/>
      <c r="K747" s="34"/>
      <c r="L747" s="34"/>
      <c r="M747" s="34"/>
      <c r="V747" s="36"/>
      <c r="W747" s="36"/>
      <c r="Y747" s="36"/>
    </row>
    <row r="748">
      <c r="A748" s="47"/>
      <c r="B748" s="48"/>
      <c r="D748" s="48"/>
      <c r="E748" s="48"/>
      <c r="F748" s="48"/>
      <c r="I748" s="34"/>
      <c r="K748" s="34"/>
      <c r="L748" s="34"/>
      <c r="M748" s="34"/>
      <c r="V748" s="36"/>
      <c r="W748" s="36"/>
      <c r="Y748" s="36"/>
    </row>
    <row r="749">
      <c r="A749" s="37"/>
      <c r="B749" s="38"/>
      <c r="D749" s="38"/>
      <c r="E749" s="38"/>
      <c r="F749" s="38"/>
      <c r="I749" s="34"/>
      <c r="K749" s="34"/>
      <c r="L749" s="34"/>
      <c r="M749" s="34"/>
      <c r="V749" s="36"/>
      <c r="W749" s="36"/>
      <c r="Y749" s="36"/>
    </row>
    <row r="750">
      <c r="A750" s="47"/>
      <c r="B750" s="48"/>
      <c r="D750" s="48"/>
      <c r="E750" s="48"/>
      <c r="F750" s="48"/>
      <c r="I750" s="34"/>
      <c r="K750" s="34"/>
      <c r="L750" s="34"/>
      <c r="M750" s="34"/>
      <c r="V750" s="36"/>
      <c r="W750" s="36"/>
      <c r="Y750" s="36"/>
    </row>
    <row r="751">
      <c r="A751" s="37"/>
      <c r="B751" s="38"/>
      <c r="D751" s="38"/>
      <c r="E751" s="38"/>
      <c r="F751" s="38"/>
      <c r="I751" s="34"/>
      <c r="K751" s="34"/>
      <c r="L751" s="34"/>
      <c r="M751" s="34"/>
      <c r="V751" s="36"/>
      <c r="W751" s="36"/>
      <c r="Y751" s="36"/>
    </row>
    <row r="752">
      <c r="A752" s="47"/>
      <c r="B752" s="48"/>
      <c r="D752" s="48"/>
      <c r="E752" s="48"/>
      <c r="F752" s="48"/>
      <c r="I752" s="34"/>
      <c r="K752" s="34"/>
      <c r="L752" s="34"/>
      <c r="M752" s="34"/>
      <c r="V752" s="36"/>
      <c r="W752" s="36"/>
      <c r="Y752" s="36"/>
    </row>
    <row r="753">
      <c r="A753" s="37"/>
      <c r="B753" s="38"/>
      <c r="D753" s="38"/>
      <c r="E753" s="38"/>
      <c r="F753" s="38"/>
      <c r="I753" s="34"/>
      <c r="K753" s="34"/>
      <c r="L753" s="34"/>
      <c r="M753" s="34"/>
      <c r="V753" s="36"/>
      <c r="W753" s="36"/>
      <c r="Y753" s="36"/>
    </row>
    <row r="754">
      <c r="A754" s="47"/>
      <c r="B754" s="48"/>
      <c r="D754" s="48"/>
      <c r="E754" s="48"/>
      <c r="F754" s="48"/>
      <c r="I754" s="34"/>
      <c r="K754" s="34"/>
      <c r="L754" s="34"/>
      <c r="M754" s="34"/>
      <c r="V754" s="36"/>
      <c r="W754" s="36"/>
      <c r="Y754" s="36"/>
    </row>
    <row r="755">
      <c r="A755" s="37"/>
      <c r="B755" s="38"/>
      <c r="D755" s="38"/>
      <c r="E755" s="38"/>
      <c r="F755" s="38"/>
      <c r="I755" s="34"/>
      <c r="K755" s="34"/>
      <c r="L755" s="34"/>
      <c r="M755" s="34"/>
      <c r="V755" s="36"/>
      <c r="W755" s="36"/>
      <c r="Y755" s="36"/>
    </row>
    <row r="756">
      <c r="A756" s="47"/>
      <c r="B756" s="48"/>
      <c r="D756" s="48"/>
      <c r="E756" s="48"/>
      <c r="F756" s="48"/>
      <c r="I756" s="34"/>
      <c r="K756" s="34"/>
      <c r="L756" s="34"/>
      <c r="M756" s="34"/>
      <c r="V756" s="36"/>
      <c r="W756" s="36"/>
      <c r="Y756" s="36"/>
    </row>
    <row r="757">
      <c r="A757" s="37"/>
      <c r="B757" s="38"/>
      <c r="D757" s="38"/>
      <c r="E757" s="38"/>
      <c r="F757" s="38"/>
      <c r="I757" s="34"/>
      <c r="K757" s="34"/>
      <c r="L757" s="34"/>
      <c r="M757" s="34"/>
      <c r="V757" s="36"/>
      <c r="W757" s="36"/>
      <c r="Y757" s="36"/>
    </row>
    <row r="758">
      <c r="A758" s="47"/>
      <c r="B758" s="48"/>
      <c r="D758" s="48"/>
      <c r="E758" s="48"/>
      <c r="F758" s="48"/>
      <c r="I758" s="34"/>
      <c r="K758" s="34"/>
      <c r="L758" s="34"/>
      <c r="M758" s="34"/>
      <c r="V758" s="36"/>
      <c r="W758" s="36"/>
      <c r="Y758" s="36"/>
    </row>
    <row r="759">
      <c r="A759" s="37"/>
      <c r="B759" s="38"/>
      <c r="D759" s="38"/>
      <c r="E759" s="38"/>
      <c r="F759" s="38"/>
      <c r="I759" s="34"/>
      <c r="K759" s="34"/>
      <c r="L759" s="34"/>
      <c r="M759" s="34"/>
      <c r="V759" s="36"/>
      <c r="W759" s="36"/>
      <c r="Y759" s="36"/>
    </row>
    <row r="760">
      <c r="A760" s="47"/>
      <c r="B760" s="48"/>
      <c r="D760" s="48"/>
      <c r="E760" s="48"/>
      <c r="F760" s="48"/>
      <c r="I760" s="34"/>
      <c r="K760" s="34"/>
      <c r="L760" s="34"/>
      <c r="M760" s="34"/>
      <c r="V760" s="36"/>
      <c r="W760" s="36"/>
      <c r="Y760" s="36"/>
    </row>
    <row r="761">
      <c r="A761" s="37"/>
      <c r="B761" s="38"/>
      <c r="D761" s="38"/>
      <c r="E761" s="38"/>
      <c r="F761" s="38"/>
      <c r="I761" s="34"/>
      <c r="K761" s="34"/>
      <c r="L761" s="34"/>
      <c r="M761" s="34"/>
      <c r="V761" s="36"/>
      <c r="W761" s="36"/>
      <c r="Y761" s="36"/>
    </row>
    <row r="762">
      <c r="A762" s="47"/>
      <c r="B762" s="48"/>
      <c r="D762" s="48"/>
      <c r="E762" s="48"/>
      <c r="F762" s="48"/>
      <c r="I762" s="34"/>
      <c r="K762" s="34"/>
      <c r="L762" s="34"/>
      <c r="M762" s="34"/>
      <c r="V762" s="36"/>
      <c r="W762" s="36"/>
      <c r="Y762" s="36"/>
    </row>
    <row r="763">
      <c r="A763" s="37"/>
      <c r="B763" s="38"/>
      <c r="D763" s="38"/>
      <c r="E763" s="38"/>
      <c r="F763" s="38"/>
      <c r="I763" s="34"/>
      <c r="K763" s="34"/>
      <c r="L763" s="34"/>
      <c r="M763" s="34"/>
      <c r="V763" s="36"/>
      <c r="W763" s="36"/>
      <c r="Y763" s="36"/>
    </row>
    <row r="764">
      <c r="A764" s="47"/>
      <c r="B764" s="48"/>
      <c r="D764" s="48"/>
      <c r="E764" s="48"/>
      <c r="F764" s="48"/>
      <c r="I764" s="34"/>
      <c r="K764" s="34"/>
      <c r="L764" s="34"/>
      <c r="M764" s="34"/>
      <c r="V764" s="36"/>
      <c r="W764" s="36"/>
      <c r="Y764" s="36"/>
    </row>
    <row r="765">
      <c r="A765" s="37"/>
      <c r="B765" s="38"/>
      <c r="D765" s="38"/>
      <c r="E765" s="38"/>
      <c r="F765" s="38"/>
      <c r="I765" s="34"/>
      <c r="K765" s="34"/>
      <c r="L765" s="34"/>
      <c r="M765" s="34"/>
      <c r="V765" s="36"/>
      <c r="W765" s="36"/>
      <c r="Y765" s="36"/>
    </row>
    <row r="766">
      <c r="A766" s="47"/>
      <c r="B766" s="48"/>
      <c r="D766" s="48"/>
      <c r="E766" s="48"/>
      <c r="F766" s="48"/>
      <c r="I766" s="34"/>
      <c r="K766" s="34"/>
      <c r="L766" s="34"/>
      <c r="M766" s="34"/>
      <c r="V766" s="36"/>
      <c r="W766" s="36"/>
      <c r="Y766" s="36"/>
    </row>
    <row r="767">
      <c r="A767" s="37"/>
      <c r="B767" s="38"/>
      <c r="D767" s="38"/>
      <c r="E767" s="38"/>
      <c r="F767" s="38"/>
      <c r="I767" s="34"/>
      <c r="K767" s="34"/>
      <c r="L767" s="34"/>
      <c r="M767" s="34"/>
      <c r="V767" s="36"/>
      <c r="W767" s="36"/>
      <c r="Y767" s="36"/>
    </row>
    <row r="768">
      <c r="A768" s="47"/>
      <c r="B768" s="48"/>
      <c r="D768" s="48"/>
      <c r="E768" s="48"/>
      <c r="F768" s="48"/>
      <c r="I768" s="34"/>
      <c r="K768" s="34"/>
      <c r="L768" s="34"/>
      <c r="M768" s="34"/>
      <c r="V768" s="36"/>
      <c r="W768" s="36"/>
      <c r="Y768" s="36"/>
    </row>
    <row r="769">
      <c r="A769" s="37"/>
      <c r="B769" s="38"/>
      <c r="D769" s="38"/>
      <c r="E769" s="38"/>
      <c r="F769" s="38"/>
      <c r="I769" s="34"/>
      <c r="K769" s="34"/>
      <c r="L769" s="34"/>
      <c r="M769" s="34"/>
      <c r="V769" s="36"/>
      <c r="W769" s="36"/>
      <c r="Y769" s="36"/>
    </row>
    <row r="770">
      <c r="A770" s="47"/>
      <c r="B770" s="48"/>
      <c r="D770" s="48"/>
      <c r="E770" s="48"/>
      <c r="F770" s="48"/>
      <c r="I770" s="34"/>
      <c r="K770" s="34"/>
      <c r="L770" s="34"/>
      <c r="M770" s="34"/>
      <c r="V770" s="36"/>
      <c r="W770" s="36"/>
      <c r="Y770" s="36"/>
    </row>
    <row r="771">
      <c r="A771" s="37"/>
      <c r="B771" s="38"/>
      <c r="D771" s="38"/>
      <c r="E771" s="38"/>
      <c r="F771" s="38"/>
      <c r="I771" s="34"/>
      <c r="K771" s="34"/>
      <c r="L771" s="34"/>
      <c r="M771" s="34"/>
      <c r="V771" s="36"/>
      <c r="W771" s="36"/>
      <c r="Y771" s="36"/>
    </row>
    <row r="772">
      <c r="A772" s="47"/>
      <c r="B772" s="48"/>
      <c r="D772" s="48"/>
      <c r="E772" s="48"/>
      <c r="F772" s="48"/>
      <c r="I772" s="34"/>
      <c r="K772" s="34"/>
      <c r="L772" s="34"/>
      <c r="M772" s="34"/>
      <c r="V772" s="36"/>
      <c r="W772" s="36"/>
      <c r="Y772" s="36"/>
    </row>
    <row r="773">
      <c r="A773" s="37"/>
      <c r="B773" s="38"/>
      <c r="D773" s="38"/>
      <c r="E773" s="38"/>
      <c r="F773" s="38"/>
      <c r="I773" s="34"/>
      <c r="K773" s="34"/>
      <c r="L773" s="34"/>
      <c r="M773" s="34"/>
      <c r="V773" s="36"/>
      <c r="W773" s="36"/>
      <c r="Y773" s="36"/>
    </row>
    <row r="774">
      <c r="A774" s="47"/>
      <c r="B774" s="48"/>
      <c r="D774" s="48"/>
      <c r="E774" s="48"/>
      <c r="F774" s="48"/>
      <c r="I774" s="34"/>
      <c r="K774" s="34"/>
      <c r="L774" s="34"/>
      <c r="M774" s="34"/>
      <c r="V774" s="36"/>
      <c r="W774" s="36"/>
      <c r="Y774" s="36"/>
    </row>
    <row r="775">
      <c r="A775" s="37"/>
      <c r="B775" s="38"/>
      <c r="D775" s="38"/>
      <c r="E775" s="38"/>
      <c r="F775" s="38"/>
      <c r="I775" s="34"/>
      <c r="K775" s="34"/>
      <c r="L775" s="34"/>
      <c r="M775" s="34"/>
      <c r="V775" s="36"/>
      <c r="W775" s="36"/>
      <c r="Y775" s="36"/>
    </row>
    <row r="776">
      <c r="A776" s="47"/>
      <c r="B776" s="48"/>
      <c r="D776" s="48"/>
      <c r="E776" s="48"/>
      <c r="F776" s="48"/>
      <c r="I776" s="34"/>
      <c r="K776" s="34"/>
      <c r="L776" s="34"/>
      <c r="M776" s="34"/>
      <c r="V776" s="36"/>
      <c r="W776" s="36"/>
      <c r="Y776" s="36"/>
    </row>
    <row r="777">
      <c r="A777" s="37"/>
      <c r="B777" s="38"/>
      <c r="D777" s="38"/>
      <c r="E777" s="38"/>
      <c r="F777" s="38"/>
      <c r="I777" s="34"/>
      <c r="K777" s="34"/>
      <c r="L777" s="34"/>
      <c r="M777" s="34"/>
      <c r="V777" s="36"/>
      <c r="W777" s="36"/>
      <c r="Y777" s="36"/>
    </row>
    <row r="778">
      <c r="A778" s="47"/>
      <c r="B778" s="48"/>
      <c r="D778" s="48"/>
      <c r="E778" s="48"/>
      <c r="F778" s="48"/>
      <c r="I778" s="34"/>
      <c r="K778" s="34"/>
      <c r="L778" s="34"/>
      <c r="M778" s="34"/>
      <c r="V778" s="36"/>
      <c r="W778" s="36"/>
      <c r="Y778" s="36"/>
    </row>
    <row r="779">
      <c r="A779" s="37"/>
      <c r="B779" s="38"/>
      <c r="D779" s="38"/>
      <c r="E779" s="38"/>
      <c r="F779" s="38"/>
      <c r="I779" s="34"/>
      <c r="K779" s="34"/>
      <c r="L779" s="34"/>
      <c r="M779" s="34"/>
      <c r="V779" s="36"/>
      <c r="W779" s="36"/>
      <c r="Y779" s="36"/>
    </row>
    <row r="780">
      <c r="A780" s="47"/>
      <c r="B780" s="48"/>
      <c r="D780" s="48"/>
      <c r="E780" s="48"/>
      <c r="F780" s="48"/>
      <c r="I780" s="34"/>
      <c r="K780" s="34"/>
      <c r="L780" s="34"/>
      <c r="M780" s="34"/>
      <c r="V780" s="36"/>
      <c r="W780" s="36"/>
      <c r="Y780" s="36"/>
    </row>
    <row r="781">
      <c r="A781" s="37"/>
      <c r="B781" s="38"/>
      <c r="D781" s="38"/>
      <c r="E781" s="38"/>
      <c r="F781" s="38"/>
      <c r="I781" s="34"/>
      <c r="K781" s="34"/>
      <c r="L781" s="34"/>
      <c r="M781" s="34"/>
      <c r="V781" s="36"/>
      <c r="W781" s="36"/>
      <c r="Y781" s="36"/>
    </row>
    <row r="782">
      <c r="A782" s="47"/>
      <c r="B782" s="48"/>
      <c r="D782" s="48"/>
      <c r="E782" s="48"/>
      <c r="F782" s="48"/>
      <c r="I782" s="34"/>
      <c r="K782" s="34"/>
      <c r="L782" s="34"/>
      <c r="M782" s="34"/>
      <c r="V782" s="36"/>
      <c r="W782" s="36"/>
      <c r="Y782" s="36"/>
    </row>
    <row r="783">
      <c r="A783" s="37"/>
      <c r="B783" s="38"/>
      <c r="D783" s="38"/>
      <c r="E783" s="38"/>
      <c r="F783" s="38"/>
      <c r="I783" s="34"/>
      <c r="K783" s="34"/>
      <c r="L783" s="34"/>
      <c r="M783" s="34"/>
      <c r="V783" s="36"/>
      <c r="W783" s="36"/>
      <c r="Y783" s="36"/>
    </row>
    <row r="784">
      <c r="A784" s="47"/>
      <c r="B784" s="48"/>
      <c r="D784" s="48"/>
      <c r="E784" s="48"/>
      <c r="F784" s="48"/>
      <c r="I784" s="34"/>
      <c r="K784" s="34"/>
      <c r="L784" s="34"/>
      <c r="M784" s="34"/>
      <c r="V784" s="36"/>
      <c r="W784" s="36"/>
      <c r="Y784" s="36"/>
    </row>
    <row r="785">
      <c r="A785" s="37"/>
      <c r="B785" s="38"/>
      <c r="D785" s="38"/>
      <c r="E785" s="38"/>
      <c r="F785" s="38"/>
      <c r="I785" s="34"/>
      <c r="K785" s="34"/>
      <c r="L785" s="34"/>
      <c r="M785" s="34"/>
      <c r="V785" s="36"/>
      <c r="W785" s="36"/>
      <c r="Y785" s="36"/>
    </row>
    <row r="786">
      <c r="A786" s="47"/>
      <c r="B786" s="48"/>
      <c r="D786" s="48"/>
      <c r="E786" s="48"/>
      <c r="F786" s="48"/>
      <c r="I786" s="34"/>
      <c r="K786" s="34"/>
      <c r="L786" s="34"/>
      <c r="M786" s="34"/>
      <c r="V786" s="36"/>
      <c r="W786" s="36"/>
      <c r="Y786" s="36"/>
    </row>
    <row r="787">
      <c r="A787" s="37"/>
      <c r="B787" s="38"/>
      <c r="D787" s="38"/>
      <c r="E787" s="38"/>
      <c r="F787" s="38"/>
      <c r="I787" s="34"/>
      <c r="K787" s="34"/>
      <c r="L787" s="34"/>
      <c r="M787" s="34"/>
      <c r="V787" s="36"/>
      <c r="W787" s="36"/>
      <c r="Y787" s="36"/>
    </row>
    <row r="788">
      <c r="A788" s="47"/>
      <c r="B788" s="48"/>
      <c r="D788" s="48"/>
      <c r="E788" s="48"/>
      <c r="F788" s="48"/>
      <c r="I788" s="34"/>
      <c r="K788" s="34"/>
      <c r="L788" s="34"/>
      <c r="M788" s="34"/>
      <c r="V788" s="36"/>
      <c r="W788" s="36"/>
      <c r="Y788" s="36"/>
    </row>
    <row r="789">
      <c r="A789" s="37"/>
      <c r="B789" s="38"/>
      <c r="D789" s="38"/>
      <c r="E789" s="38"/>
      <c r="F789" s="38"/>
      <c r="I789" s="34"/>
      <c r="K789" s="34"/>
      <c r="L789" s="34"/>
      <c r="M789" s="34"/>
      <c r="V789" s="36"/>
      <c r="W789" s="36"/>
      <c r="Y789" s="36"/>
    </row>
    <row r="790">
      <c r="A790" s="47"/>
      <c r="B790" s="48"/>
      <c r="D790" s="48"/>
      <c r="E790" s="48"/>
      <c r="F790" s="48"/>
      <c r="I790" s="34"/>
      <c r="K790" s="34"/>
      <c r="L790" s="34"/>
      <c r="M790" s="34"/>
      <c r="V790" s="36"/>
      <c r="W790" s="36"/>
      <c r="Y790" s="36"/>
    </row>
    <row r="791">
      <c r="A791" s="37"/>
      <c r="B791" s="38"/>
      <c r="D791" s="38"/>
      <c r="E791" s="38"/>
      <c r="F791" s="38"/>
      <c r="I791" s="34"/>
      <c r="K791" s="34"/>
      <c r="L791" s="34"/>
      <c r="M791" s="34"/>
      <c r="V791" s="36"/>
      <c r="W791" s="36"/>
      <c r="Y791" s="36"/>
    </row>
    <row r="792">
      <c r="A792" s="47"/>
      <c r="B792" s="48"/>
      <c r="D792" s="48"/>
      <c r="E792" s="48"/>
      <c r="F792" s="48"/>
      <c r="I792" s="34"/>
      <c r="K792" s="34"/>
      <c r="L792" s="34"/>
      <c r="M792" s="34"/>
      <c r="V792" s="36"/>
      <c r="W792" s="36"/>
      <c r="Y792" s="36"/>
    </row>
    <row r="793">
      <c r="A793" s="37"/>
      <c r="B793" s="38"/>
      <c r="D793" s="38"/>
      <c r="E793" s="38"/>
      <c r="F793" s="38"/>
      <c r="I793" s="34"/>
      <c r="K793" s="34"/>
      <c r="L793" s="34"/>
      <c r="M793" s="34"/>
      <c r="V793" s="36"/>
      <c r="W793" s="36"/>
      <c r="Y793" s="36"/>
    </row>
    <row r="794">
      <c r="A794" s="47"/>
      <c r="B794" s="48"/>
      <c r="D794" s="48"/>
      <c r="E794" s="48"/>
      <c r="F794" s="48"/>
      <c r="I794" s="34"/>
      <c r="K794" s="34"/>
      <c r="L794" s="34"/>
      <c r="M794" s="34"/>
      <c r="V794" s="36"/>
      <c r="W794" s="36"/>
      <c r="Y794" s="36"/>
    </row>
    <row r="795">
      <c r="A795" s="37"/>
      <c r="B795" s="38"/>
      <c r="D795" s="38"/>
      <c r="E795" s="38"/>
      <c r="F795" s="38"/>
      <c r="I795" s="34"/>
      <c r="K795" s="34"/>
      <c r="L795" s="34"/>
      <c r="M795" s="34"/>
      <c r="V795" s="36"/>
      <c r="W795" s="36"/>
      <c r="Y795" s="36"/>
    </row>
    <row r="796">
      <c r="A796" s="47"/>
      <c r="B796" s="48"/>
      <c r="D796" s="48"/>
      <c r="E796" s="48"/>
      <c r="F796" s="48"/>
      <c r="I796" s="34"/>
      <c r="K796" s="34"/>
      <c r="L796" s="34"/>
      <c r="M796" s="34"/>
      <c r="V796" s="36"/>
      <c r="W796" s="36"/>
      <c r="Y796" s="36"/>
    </row>
    <row r="797">
      <c r="A797" s="37"/>
      <c r="B797" s="38"/>
      <c r="D797" s="38"/>
      <c r="E797" s="38"/>
      <c r="F797" s="38"/>
      <c r="I797" s="34"/>
      <c r="K797" s="34"/>
      <c r="L797" s="34"/>
      <c r="M797" s="34"/>
      <c r="V797" s="36"/>
      <c r="W797" s="36"/>
      <c r="Y797" s="36"/>
    </row>
    <row r="798">
      <c r="A798" s="47"/>
      <c r="B798" s="48"/>
      <c r="D798" s="48"/>
      <c r="E798" s="48"/>
      <c r="F798" s="48"/>
      <c r="I798" s="34"/>
      <c r="K798" s="34"/>
      <c r="L798" s="34"/>
      <c r="M798" s="34"/>
      <c r="V798" s="36"/>
      <c r="W798" s="36"/>
      <c r="Y798" s="36"/>
    </row>
    <row r="799">
      <c r="A799" s="37"/>
      <c r="B799" s="38"/>
      <c r="D799" s="38"/>
      <c r="E799" s="38"/>
      <c r="F799" s="38"/>
      <c r="I799" s="34"/>
      <c r="K799" s="34"/>
      <c r="L799" s="34"/>
      <c r="M799" s="34"/>
      <c r="V799" s="36"/>
      <c r="W799" s="36"/>
      <c r="Y799" s="36"/>
    </row>
    <row r="800">
      <c r="A800" s="47"/>
      <c r="B800" s="48"/>
      <c r="D800" s="48"/>
      <c r="E800" s="48"/>
      <c r="F800" s="48"/>
      <c r="I800" s="34"/>
      <c r="K800" s="34"/>
      <c r="L800" s="34"/>
      <c r="M800" s="34"/>
      <c r="V800" s="36"/>
      <c r="W800" s="36"/>
      <c r="Y800" s="36"/>
    </row>
    <row r="801">
      <c r="A801" s="37"/>
      <c r="B801" s="38"/>
      <c r="D801" s="38"/>
      <c r="E801" s="38"/>
      <c r="F801" s="38"/>
      <c r="I801" s="34"/>
      <c r="K801" s="34"/>
      <c r="L801" s="34"/>
      <c r="M801" s="34"/>
      <c r="V801" s="36"/>
      <c r="W801" s="36"/>
      <c r="Y801" s="36"/>
    </row>
    <row r="802">
      <c r="A802" s="47"/>
      <c r="B802" s="48"/>
      <c r="D802" s="48"/>
      <c r="E802" s="48"/>
      <c r="F802" s="48"/>
      <c r="I802" s="34"/>
      <c r="K802" s="34"/>
      <c r="L802" s="34"/>
      <c r="M802" s="34"/>
      <c r="V802" s="36"/>
      <c r="W802" s="36"/>
      <c r="Y802" s="36"/>
    </row>
    <row r="803">
      <c r="A803" s="37"/>
      <c r="B803" s="38"/>
      <c r="D803" s="38"/>
      <c r="E803" s="38"/>
      <c r="F803" s="38"/>
      <c r="I803" s="34"/>
      <c r="K803" s="34"/>
      <c r="L803" s="34"/>
      <c r="M803" s="34"/>
      <c r="V803" s="36"/>
      <c r="W803" s="36"/>
      <c r="Y803" s="36"/>
    </row>
    <row r="804">
      <c r="A804" s="47"/>
      <c r="B804" s="48"/>
      <c r="D804" s="48"/>
      <c r="E804" s="48"/>
      <c r="F804" s="48"/>
      <c r="I804" s="34"/>
      <c r="K804" s="34"/>
      <c r="L804" s="34"/>
      <c r="M804" s="34"/>
      <c r="V804" s="36"/>
      <c r="W804" s="36"/>
      <c r="Y804" s="36"/>
    </row>
    <row r="805">
      <c r="A805" s="37"/>
      <c r="B805" s="38"/>
      <c r="D805" s="38"/>
      <c r="E805" s="38"/>
      <c r="F805" s="38"/>
      <c r="I805" s="34"/>
      <c r="K805" s="34"/>
      <c r="L805" s="34"/>
      <c r="M805" s="34"/>
      <c r="V805" s="36"/>
      <c r="W805" s="36"/>
      <c r="Y805" s="36"/>
    </row>
    <row r="806">
      <c r="A806" s="47"/>
      <c r="B806" s="48"/>
      <c r="D806" s="48"/>
      <c r="E806" s="48"/>
      <c r="F806" s="48"/>
      <c r="I806" s="34"/>
      <c r="K806" s="34"/>
      <c r="L806" s="34"/>
      <c r="M806" s="34"/>
      <c r="V806" s="36"/>
      <c r="W806" s="36"/>
      <c r="Y806" s="36"/>
    </row>
    <row r="807">
      <c r="A807" s="37"/>
      <c r="B807" s="38"/>
      <c r="D807" s="38"/>
      <c r="E807" s="38"/>
      <c r="F807" s="38"/>
      <c r="I807" s="34"/>
      <c r="K807" s="34"/>
      <c r="L807" s="34"/>
      <c r="M807" s="34"/>
      <c r="V807" s="36"/>
      <c r="W807" s="36"/>
      <c r="Y807" s="36"/>
    </row>
    <row r="808">
      <c r="A808" s="47"/>
      <c r="B808" s="48"/>
      <c r="D808" s="48"/>
      <c r="E808" s="48"/>
      <c r="F808" s="48"/>
      <c r="I808" s="34"/>
      <c r="K808" s="34"/>
      <c r="L808" s="34"/>
      <c r="M808" s="34"/>
      <c r="V808" s="36"/>
      <c r="W808" s="36"/>
      <c r="Y808" s="36"/>
    </row>
    <row r="809">
      <c r="A809" s="37"/>
      <c r="B809" s="38"/>
      <c r="D809" s="38"/>
      <c r="E809" s="38"/>
      <c r="F809" s="38"/>
      <c r="I809" s="34"/>
      <c r="K809" s="34"/>
      <c r="L809" s="34"/>
      <c r="M809" s="34"/>
      <c r="V809" s="36"/>
      <c r="W809" s="36"/>
      <c r="Y809" s="36"/>
    </row>
    <row r="810">
      <c r="A810" s="47"/>
      <c r="B810" s="48"/>
      <c r="D810" s="48"/>
      <c r="E810" s="48"/>
      <c r="F810" s="48"/>
      <c r="I810" s="34"/>
      <c r="K810" s="34"/>
      <c r="L810" s="34"/>
      <c r="M810" s="34"/>
      <c r="V810" s="36"/>
      <c r="W810" s="36"/>
      <c r="Y810" s="36"/>
    </row>
    <row r="811">
      <c r="A811" s="37"/>
      <c r="B811" s="38"/>
      <c r="D811" s="38"/>
      <c r="E811" s="38"/>
      <c r="F811" s="38"/>
      <c r="I811" s="34"/>
      <c r="K811" s="34"/>
      <c r="L811" s="34"/>
      <c r="M811" s="34"/>
      <c r="V811" s="36"/>
      <c r="W811" s="36"/>
      <c r="Y811" s="36"/>
    </row>
    <row r="812">
      <c r="A812" s="47"/>
      <c r="B812" s="48"/>
      <c r="D812" s="48"/>
      <c r="E812" s="48"/>
      <c r="F812" s="48"/>
      <c r="I812" s="34"/>
      <c r="K812" s="34"/>
      <c r="L812" s="34"/>
      <c r="M812" s="34"/>
      <c r="V812" s="36"/>
      <c r="W812" s="36"/>
      <c r="Y812" s="36"/>
    </row>
    <row r="813">
      <c r="A813" s="37"/>
      <c r="B813" s="38"/>
      <c r="D813" s="38"/>
      <c r="E813" s="38"/>
      <c r="F813" s="38"/>
      <c r="I813" s="34"/>
      <c r="K813" s="34"/>
      <c r="L813" s="34"/>
      <c r="M813" s="34"/>
      <c r="V813" s="36"/>
      <c r="W813" s="36"/>
      <c r="Y813" s="36"/>
    </row>
    <row r="814">
      <c r="A814" s="47"/>
      <c r="B814" s="48"/>
      <c r="D814" s="48"/>
      <c r="E814" s="48"/>
      <c r="F814" s="48"/>
      <c r="I814" s="34"/>
      <c r="K814" s="34"/>
      <c r="L814" s="34"/>
      <c r="M814" s="34"/>
      <c r="V814" s="36"/>
      <c r="W814" s="36"/>
      <c r="Y814" s="36"/>
    </row>
    <row r="815">
      <c r="A815" s="37"/>
      <c r="B815" s="38"/>
      <c r="D815" s="38"/>
      <c r="E815" s="38"/>
      <c r="F815" s="38"/>
      <c r="I815" s="34"/>
      <c r="K815" s="34"/>
      <c r="L815" s="34"/>
      <c r="M815" s="34"/>
      <c r="V815" s="36"/>
      <c r="W815" s="36"/>
      <c r="Y815" s="36"/>
    </row>
    <row r="816">
      <c r="A816" s="47"/>
      <c r="B816" s="48"/>
      <c r="D816" s="48"/>
      <c r="E816" s="48"/>
      <c r="F816" s="48"/>
      <c r="I816" s="34"/>
      <c r="K816" s="34"/>
      <c r="L816" s="34"/>
      <c r="M816" s="34"/>
      <c r="V816" s="36"/>
      <c r="W816" s="36"/>
      <c r="Y816" s="36"/>
    </row>
    <row r="817">
      <c r="A817" s="37"/>
      <c r="B817" s="38"/>
      <c r="D817" s="38"/>
      <c r="E817" s="38"/>
      <c r="F817" s="38"/>
      <c r="I817" s="34"/>
      <c r="K817" s="34"/>
      <c r="L817" s="34"/>
      <c r="M817" s="34"/>
      <c r="V817" s="36"/>
      <c r="W817" s="36"/>
      <c r="Y817" s="36"/>
    </row>
    <row r="818">
      <c r="A818" s="47"/>
      <c r="B818" s="48"/>
      <c r="D818" s="48"/>
      <c r="E818" s="48"/>
      <c r="F818" s="48"/>
      <c r="I818" s="34"/>
      <c r="K818" s="34"/>
      <c r="L818" s="34"/>
      <c r="M818" s="34"/>
      <c r="V818" s="36"/>
      <c r="W818" s="36"/>
      <c r="Y818" s="36"/>
    </row>
    <row r="819">
      <c r="A819" s="37"/>
      <c r="B819" s="38"/>
      <c r="D819" s="38"/>
      <c r="E819" s="38"/>
      <c r="F819" s="38"/>
      <c r="I819" s="34"/>
      <c r="K819" s="34"/>
      <c r="L819" s="34"/>
      <c r="M819" s="34"/>
      <c r="V819" s="36"/>
      <c r="W819" s="36"/>
      <c r="Y819" s="36"/>
    </row>
    <row r="820">
      <c r="A820" s="47"/>
      <c r="B820" s="48"/>
      <c r="D820" s="48"/>
      <c r="E820" s="48"/>
      <c r="F820" s="48"/>
      <c r="I820" s="34"/>
      <c r="K820" s="34"/>
      <c r="L820" s="34"/>
      <c r="M820" s="34"/>
      <c r="V820" s="36"/>
      <c r="W820" s="36"/>
      <c r="Y820" s="36"/>
    </row>
    <row r="821">
      <c r="A821" s="37"/>
      <c r="B821" s="38"/>
      <c r="D821" s="38"/>
      <c r="E821" s="38"/>
      <c r="F821" s="38"/>
      <c r="I821" s="34"/>
      <c r="K821" s="34"/>
      <c r="L821" s="34"/>
      <c r="M821" s="34"/>
      <c r="V821" s="36"/>
      <c r="W821" s="36"/>
      <c r="Y821" s="36"/>
    </row>
    <row r="822">
      <c r="A822" s="47"/>
      <c r="B822" s="48"/>
      <c r="D822" s="48"/>
      <c r="E822" s="48"/>
      <c r="F822" s="48"/>
      <c r="I822" s="34"/>
      <c r="K822" s="34"/>
      <c r="L822" s="34"/>
      <c r="M822" s="34"/>
      <c r="V822" s="36"/>
      <c r="W822" s="36"/>
      <c r="Y822" s="36"/>
    </row>
    <row r="823">
      <c r="A823" s="37"/>
      <c r="B823" s="38"/>
      <c r="D823" s="38"/>
      <c r="E823" s="38"/>
      <c r="F823" s="38"/>
      <c r="I823" s="34"/>
      <c r="K823" s="34"/>
      <c r="L823" s="34"/>
      <c r="M823" s="34"/>
      <c r="V823" s="36"/>
      <c r="W823" s="36"/>
      <c r="Y823" s="36"/>
    </row>
    <row r="824">
      <c r="A824" s="47"/>
      <c r="B824" s="48"/>
      <c r="D824" s="48"/>
      <c r="E824" s="48"/>
      <c r="F824" s="48"/>
      <c r="I824" s="34"/>
      <c r="K824" s="34"/>
      <c r="L824" s="34"/>
      <c r="M824" s="34"/>
      <c r="V824" s="36"/>
      <c r="W824" s="36"/>
      <c r="Y824" s="36"/>
    </row>
    <row r="825">
      <c r="A825" s="37"/>
      <c r="B825" s="38"/>
      <c r="D825" s="38"/>
      <c r="E825" s="38"/>
      <c r="F825" s="38"/>
      <c r="I825" s="34"/>
      <c r="K825" s="34"/>
      <c r="L825" s="34"/>
      <c r="M825" s="34"/>
      <c r="V825" s="36"/>
      <c r="W825" s="36"/>
      <c r="Y825" s="36"/>
    </row>
    <row r="826">
      <c r="A826" s="47"/>
      <c r="B826" s="48"/>
      <c r="D826" s="48"/>
      <c r="E826" s="48"/>
      <c r="F826" s="48"/>
      <c r="I826" s="34"/>
      <c r="K826" s="34"/>
      <c r="L826" s="34"/>
      <c r="M826" s="34"/>
      <c r="V826" s="36"/>
      <c r="W826" s="36"/>
      <c r="Y826" s="36"/>
    </row>
    <row r="827">
      <c r="A827" s="37"/>
      <c r="B827" s="38"/>
      <c r="D827" s="38"/>
      <c r="E827" s="38"/>
      <c r="F827" s="38"/>
      <c r="I827" s="34"/>
      <c r="K827" s="34"/>
      <c r="L827" s="34"/>
      <c r="M827" s="34"/>
      <c r="V827" s="36"/>
      <c r="W827" s="36"/>
      <c r="Y827" s="36"/>
    </row>
    <row r="828">
      <c r="A828" s="47"/>
      <c r="B828" s="48"/>
      <c r="D828" s="48"/>
      <c r="E828" s="48"/>
      <c r="F828" s="48"/>
      <c r="I828" s="34"/>
      <c r="K828" s="34"/>
      <c r="L828" s="34"/>
      <c r="M828" s="34"/>
      <c r="V828" s="36"/>
      <c r="W828" s="36"/>
      <c r="Y828" s="36"/>
    </row>
    <row r="829">
      <c r="A829" s="37"/>
      <c r="B829" s="38"/>
      <c r="D829" s="38"/>
      <c r="E829" s="38"/>
      <c r="F829" s="38"/>
      <c r="I829" s="34"/>
      <c r="K829" s="34"/>
      <c r="L829" s="34"/>
      <c r="M829" s="34"/>
      <c r="V829" s="36"/>
      <c r="W829" s="36"/>
      <c r="Y829" s="36"/>
    </row>
    <row r="830">
      <c r="A830" s="47"/>
      <c r="B830" s="48"/>
      <c r="D830" s="48"/>
      <c r="E830" s="48"/>
      <c r="F830" s="48"/>
      <c r="I830" s="34"/>
      <c r="K830" s="34"/>
      <c r="L830" s="34"/>
      <c r="M830" s="34"/>
      <c r="V830" s="36"/>
      <c r="W830" s="36"/>
      <c r="Y830" s="36"/>
    </row>
    <row r="831">
      <c r="A831" s="37"/>
      <c r="B831" s="38"/>
      <c r="D831" s="38"/>
      <c r="E831" s="38"/>
      <c r="F831" s="38"/>
      <c r="I831" s="34"/>
      <c r="K831" s="34"/>
      <c r="L831" s="34"/>
      <c r="M831" s="34"/>
      <c r="V831" s="36"/>
      <c r="W831" s="36"/>
      <c r="Y831" s="36"/>
    </row>
    <row r="832">
      <c r="A832" s="47"/>
      <c r="B832" s="48"/>
      <c r="D832" s="48"/>
      <c r="E832" s="48"/>
      <c r="F832" s="48"/>
      <c r="I832" s="34"/>
      <c r="K832" s="34"/>
      <c r="L832" s="34"/>
      <c r="M832" s="34"/>
      <c r="V832" s="36"/>
      <c r="W832" s="36"/>
      <c r="Y832" s="36"/>
    </row>
    <row r="833">
      <c r="A833" s="37"/>
      <c r="B833" s="38"/>
      <c r="D833" s="38"/>
      <c r="E833" s="38"/>
      <c r="F833" s="38"/>
      <c r="I833" s="34"/>
      <c r="K833" s="34"/>
      <c r="L833" s="34"/>
      <c r="M833" s="34"/>
      <c r="V833" s="36"/>
      <c r="W833" s="36"/>
      <c r="Y833" s="36"/>
    </row>
    <row r="834">
      <c r="A834" s="47"/>
      <c r="B834" s="48"/>
      <c r="D834" s="48"/>
      <c r="E834" s="48"/>
      <c r="F834" s="48"/>
      <c r="I834" s="34"/>
      <c r="K834" s="34"/>
      <c r="L834" s="34"/>
      <c r="M834" s="34"/>
      <c r="V834" s="36"/>
      <c r="W834" s="36"/>
      <c r="Y834" s="36"/>
    </row>
    <row r="835">
      <c r="A835" s="37"/>
      <c r="B835" s="38"/>
      <c r="D835" s="38"/>
      <c r="E835" s="38"/>
      <c r="F835" s="38"/>
      <c r="I835" s="34"/>
      <c r="K835" s="34"/>
      <c r="L835" s="34"/>
      <c r="M835" s="34"/>
      <c r="V835" s="36"/>
      <c r="W835" s="36"/>
      <c r="Y835" s="36"/>
    </row>
    <row r="836">
      <c r="A836" s="47"/>
      <c r="B836" s="48"/>
      <c r="D836" s="48"/>
      <c r="E836" s="48"/>
      <c r="F836" s="48"/>
      <c r="I836" s="34"/>
      <c r="K836" s="34"/>
      <c r="L836" s="34"/>
      <c r="M836" s="34"/>
      <c r="V836" s="36"/>
      <c r="W836" s="36"/>
      <c r="Y836" s="36"/>
    </row>
    <row r="837">
      <c r="A837" s="37"/>
      <c r="B837" s="38"/>
      <c r="D837" s="38"/>
      <c r="E837" s="38"/>
      <c r="F837" s="38"/>
      <c r="I837" s="34"/>
      <c r="K837" s="34"/>
      <c r="L837" s="34"/>
      <c r="M837" s="34"/>
      <c r="V837" s="36"/>
      <c r="W837" s="36"/>
      <c r="Y837" s="36"/>
    </row>
    <row r="838">
      <c r="A838" s="47"/>
      <c r="B838" s="48"/>
      <c r="D838" s="48"/>
      <c r="E838" s="48"/>
      <c r="F838" s="48"/>
      <c r="I838" s="34"/>
      <c r="K838" s="34"/>
      <c r="L838" s="34"/>
      <c r="M838" s="34"/>
      <c r="V838" s="36"/>
      <c r="W838" s="36"/>
      <c r="Y838" s="36"/>
    </row>
    <row r="839">
      <c r="A839" s="37"/>
      <c r="B839" s="38"/>
      <c r="D839" s="38"/>
      <c r="E839" s="38"/>
      <c r="F839" s="38"/>
      <c r="I839" s="34"/>
      <c r="K839" s="34"/>
      <c r="L839" s="34"/>
      <c r="M839" s="34"/>
      <c r="V839" s="36"/>
      <c r="W839" s="36"/>
      <c r="Y839" s="36"/>
    </row>
    <row r="840">
      <c r="A840" s="47"/>
      <c r="B840" s="48"/>
      <c r="D840" s="48"/>
      <c r="E840" s="48"/>
      <c r="F840" s="48"/>
      <c r="I840" s="34"/>
      <c r="K840" s="34"/>
      <c r="L840" s="34"/>
      <c r="M840" s="34"/>
      <c r="V840" s="36"/>
      <c r="W840" s="36"/>
      <c r="Y840" s="36"/>
    </row>
    <row r="841">
      <c r="A841" s="37"/>
      <c r="B841" s="38"/>
      <c r="D841" s="38"/>
      <c r="E841" s="38"/>
      <c r="F841" s="38"/>
      <c r="I841" s="34"/>
      <c r="K841" s="34"/>
      <c r="L841" s="34"/>
      <c r="M841" s="34"/>
      <c r="V841" s="36"/>
      <c r="W841" s="36"/>
      <c r="Y841" s="36"/>
    </row>
    <row r="842">
      <c r="A842" s="47"/>
      <c r="B842" s="48"/>
      <c r="D842" s="48"/>
      <c r="E842" s="48"/>
      <c r="F842" s="48"/>
      <c r="I842" s="34"/>
      <c r="K842" s="34"/>
      <c r="L842" s="34"/>
      <c r="M842" s="34"/>
      <c r="V842" s="36"/>
      <c r="W842" s="36"/>
      <c r="Y842" s="36"/>
    </row>
    <row r="843">
      <c r="A843" s="37"/>
      <c r="B843" s="38"/>
      <c r="D843" s="38"/>
      <c r="E843" s="38"/>
      <c r="F843" s="38"/>
      <c r="I843" s="34"/>
      <c r="K843" s="34"/>
      <c r="L843" s="34"/>
      <c r="M843" s="34"/>
      <c r="V843" s="36"/>
      <c r="W843" s="36"/>
      <c r="Y843" s="36"/>
    </row>
    <row r="844">
      <c r="A844" s="47"/>
      <c r="B844" s="48"/>
      <c r="D844" s="48"/>
      <c r="E844" s="48"/>
      <c r="F844" s="48"/>
      <c r="I844" s="34"/>
      <c r="K844" s="34"/>
      <c r="L844" s="34"/>
      <c r="M844" s="34"/>
      <c r="V844" s="36"/>
      <c r="W844" s="36"/>
      <c r="Y844" s="36"/>
    </row>
    <row r="845">
      <c r="A845" s="37"/>
      <c r="B845" s="38"/>
      <c r="D845" s="38"/>
      <c r="E845" s="38"/>
      <c r="F845" s="38"/>
      <c r="I845" s="34"/>
      <c r="K845" s="34"/>
      <c r="L845" s="34"/>
      <c r="M845" s="34"/>
      <c r="V845" s="36"/>
      <c r="W845" s="36"/>
      <c r="Y845" s="36"/>
    </row>
    <row r="846">
      <c r="A846" s="47"/>
      <c r="B846" s="48"/>
      <c r="D846" s="48"/>
      <c r="E846" s="48"/>
      <c r="F846" s="48"/>
      <c r="I846" s="34"/>
      <c r="K846" s="34"/>
      <c r="L846" s="34"/>
      <c r="M846" s="34"/>
      <c r="V846" s="36"/>
      <c r="W846" s="36"/>
      <c r="Y846" s="36"/>
    </row>
    <row r="847">
      <c r="A847" s="37"/>
      <c r="B847" s="38"/>
      <c r="D847" s="38"/>
      <c r="E847" s="38"/>
      <c r="F847" s="38"/>
      <c r="I847" s="34"/>
      <c r="K847" s="34"/>
      <c r="L847" s="34"/>
      <c r="M847" s="34"/>
      <c r="V847" s="36"/>
      <c r="W847" s="36"/>
      <c r="Y847" s="36"/>
    </row>
    <row r="848">
      <c r="A848" s="47"/>
      <c r="B848" s="48"/>
      <c r="D848" s="48"/>
      <c r="E848" s="48"/>
      <c r="F848" s="48"/>
      <c r="I848" s="34"/>
      <c r="K848" s="34"/>
      <c r="L848" s="34"/>
      <c r="M848" s="34"/>
      <c r="V848" s="36"/>
      <c r="W848" s="36"/>
      <c r="Y848" s="36"/>
    </row>
    <row r="849">
      <c r="A849" s="37"/>
      <c r="B849" s="38"/>
      <c r="D849" s="38"/>
      <c r="E849" s="38"/>
      <c r="F849" s="38"/>
      <c r="I849" s="34"/>
      <c r="K849" s="34"/>
      <c r="L849" s="34"/>
      <c r="M849" s="34"/>
      <c r="V849" s="36"/>
      <c r="W849" s="36"/>
      <c r="Y849" s="36"/>
    </row>
    <row r="850">
      <c r="A850" s="47"/>
      <c r="B850" s="48"/>
      <c r="D850" s="48"/>
      <c r="E850" s="48"/>
      <c r="F850" s="48"/>
      <c r="I850" s="34"/>
      <c r="K850" s="34"/>
      <c r="L850" s="34"/>
      <c r="M850" s="34"/>
      <c r="V850" s="36"/>
      <c r="W850" s="36"/>
      <c r="Y850" s="36"/>
    </row>
    <row r="851">
      <c r="A851" s="37"/>
      <c r="B851" s="38"/>
      <c r="D851" s="38"/>
      <c r="E851" s="38"/>
      <c r="F851" s="38"/>
      <c r="I851" s="34"/>
      <c r="K851" s="34"/>
      <c r="L851" s="34"/>
      <c r="M851" s="34"/>
      <c r="V851" s="36"/>
      <c r="W851" s="36"/>
      <c r="Y851" s="36"/>
    </row>
    <row r="852">
      <c r="A852" s="47"/>
      <c r="B852" s="48"/>
      <c r="D852" s="48"/>
      <c r="E852" s="48"/>
      <c r="F852" s="48"/>
      <c r="I852" s="34"/>
      <c r="K852" s="34"/>
      <c r="L852" s="34"/>
      <c r="M852" s="34"/>
      <c r="V852" s="36"/>
      <c r="W852" s="36"/>
      <c r="Y852" s="36"/>
    </row>
    <row r="853">
      <c r="A853" s="37"/>
      <c r="B853" s="38"/>
      <c r="D853" s="38"/>
      <c r="E853" s="38"/>
      <c r="F853" s="38"/>
      <c r="I853" s="34"/>
      <c r="K853" s="34"/>
      <c r="L853" s="34"/>
      <c r="M853" s="34"/>
      <c r="V853" s="36"/>
      <c r="W853" s="36"/>
      <c r="Y853" s="36"/>
    </row>
    <row r="854">
      <c r="A854" s="47"/>
      <c r="B854" s="48"/>
      <c r="D854" s="48"/>
      <c r="E854" s="48"/>
      <c r="F854" s="48"/>
      <c r="I854" s="34"/>
      <c r="K854" s="34"/>
      <c r="L854" s="34"/>
      <c r="M854" s="34"/>
      <c r="V854" s="36"/>
      <c r="W854" s="36"/>
      <c r="Y854" s="36"/>
    </row>
    <row r="855">
      <c r="A855" s="37"/>
      <c r="B855" s="38"/>
      <c r="D855" s="38"/>
      <c r="E855" s="38"/>
      <c r="F855" s="38"/>
      <c r="I855" s="34"/>
      <c r="K855" s="34"/>
      <c r="L855" s="34"/>
      <c r="M855" s="34"/>
      <c r="V855" s="36"/>
      <c r="W855" s="36"/>
      <c r="Y855" s="36"/>
    </row>
    <row r="856">
      <c r="A856" s="47"/>
      <c r="B856" s="48"/>
      <c r="D856" s="48"/>
      <c r="E856" s="48"/>
      <c r="F856" s="48"/>
      <c r="I856" s="34"/>
      <c r="K856" s="34"/>
      <c r="L856" s="34"/>
      <c r="M856" s="34"/>
      <c r="V856" s="36"/>
      <c r="W856" s="36"/>
      <c r="Y856" s="36"/>
    </row>
    <row r="857">
      <c r="A857" s="37"/>
      <c r="B857" s="38"/>
      <c r="D857" s="38"/>
      <c r="E857" s="38"/>
      <c r="F857" s="38"/>
      <c r="I857" s="34"/>
      <c r="K857" s="34"/>
      <c r="L857" s="34"/>
      <c r="M857" s="34"/>
      <c r="V857" s="36"/>
      <c r="W857" s="36"/>
      <c r="Y857" s="36"/>
    </row>
    <row r="858">
      <c r="A858" s="47"/>
      <c r="B858" s="48"/>
      <c r="D858" s="48"/>
      <c r="E858" s="48"/>
      <c r="F858" s="48"/>
      <c r="I858" s="34"/>
      <c r="K858" s="34"/>
      <c r="L858" s="34"/>
      <c r="M858" s="34"/>
      <c r="V858" s="36"/>
      <c r="W858" s="36"/>
      <c r="Y858" s="36"/>
    </row>
    <row r="859">
      <c r="A859" s="37"/>
      <c r="B859" s="38"/>
      <c r="D859" s="38"/>
      <c r="E859" s="38"/>
      <c r="F859" s="38"/>
      <c r="I859" s="34"/>
      <c r="K859" s="34"/>
      <c r="L859" s="34"/>
      <c r="M859" s="34"/>
      <c r="V859" s="36"/>
      <c r="W859" s="36"/>
      <c r="Y859" s="36"/>
    </row>
    <row r="860">
      <c r="A860" s="47"/>
      <c r="B860" s="48"/>
      <c r="D860" s="48"/>
      <c r="E860" s="48"/>
      <c r="F860" s="48"/>
      <c r="I860" s="34"/>
      <c r="K860" s="34"/>
      <c r="L860" s="34"/>
      <c r="M860" s="34"/>
      <c r="V860" s="36"/>
      <c r="W860" s="36"/>
      <c r="Y860" s="36"/>
    </row>
    <row r="861">
      <c r="A861" s="37"/>
      <c r="B861" s="38"/>
      <c r="D861" s="38"/>
      <c r="E861" s="38"/>
      <c r="F861" s="38"/>
      <c r="I861" s="34"/>
      <c r="K861" s="34"/>
      <c r="L861" s="34"/>
      <c r="M861" s="34"/>
      <c r="V861" s="36"/>
      <c r="W861" s="36"/>
      <c r="Y861" s="36"/>
    </row>
    <row r="862">
      <c r="A862" s="47"/>
      <c r="B862" s="48"/>
      <c r="D862" s="48"/>
      <c r="E862" s="48"/>
      <c r="F862" s="48"/>
      <c r="I862" s="34"/>
      <c r="K862" s="34"/>
      <c r="L862" s="34"/>
      <c r="M862" s="34"/>
      <c r="V862" s="36"/>
      <c r="W862" s="36"/>
      <c r="Y862" s="36"/>
    </row>
    <row r="863">
      <c r="A863" s="37"/>
      <c r="B863" s="38"/>
      <c r="D863" s="38"/>
      <c r="E863" s="38"/>
      <c r="F863" s="38"/>
      <c r="I863" s="34"/>
      <c r="K863" s="34"/>
      <c r="L863" s="34"/>
      <c r="M863" s="34"/>
      <c r="V863" s="36"/>
      <c r="W863" s="36"/>
      <c r="Y863" s="36"/>
    </row>
    <row r="864">
      <c r="A864" s="47"/>
      <c r="B864" s="48"/>
      <c r="D864" s="48"/>
      <c r="E864" s="48"/>
      <c r="F864" s="48"/>
      <c r="I864" s="34"/>
      <c r="K864" s="34"/>
      <c r="L864" s="34"/>
      <c r="M864" s="34"/>
      <c r="V864" s="36"/>
      <c r="W864" s="36"/>
      <c r="Y864" s="36"/>
    </row>
    <row r="865">
      <c r="A865" s="37"/>
      <c r="B865" s="38"/>
      <c r="D865" s="38"/>
      <c r="E865" s="38"/>
      <c r="F865" s="38"/>
      <c r="I865" s="34"/>
      <c r="K865" s="34"/>
      <c r="L865" s="34"/>
      <c r="M865" s="34"/>
      <c r="V865" s="36"/>
      <c r="W865" s="36"/>
      <c r="Y865" s="36"/>
    </row>
    <row r="866">
      <c r="A866" s="47"/>
      <c r="B866" s="48"/>
      <c r="D866" s="48"/>
      <c r="E866" s="48"/>
      <c r="F866" s="48"/>
      <c r="I866" s="34"/>
      <c r="K866" s="34"/>
      <c r="L866" s="34"/>
      <c r="M866" s="34"/>
      <c r="V866" s="36"/>
      <c r="W866" s="36"/>
      <c r="Y866" s="36"/>
    </row>
    <row r="867">
      <c r="A867" s="37"/>
      <c r="B867" s="38"/>
      <c r="D867" s="38"/>
      <c r="E867" s="38"/>
      <c r="F867" s="38"/>
      <c r="I867" s="34"/>
      <c r="K867" s="34"/>
      <c r="L867" s="34"/>
      <c r="M867" s="34"/>
      <c r="V867" s="36"/>
      <c r="W867" s="36"/>
      <c r="Y867" s="36"/>
    </row>
    <row r="868">
      <c r="A868" s="47"/>
      <c r="B868" s="48"/>
      <c r="D868" s="48"/>
      <c r="E868" s="48"/>
      <c r="F868" s="48"/>
      <c r="I868" s="34"/>
      <c r="K868" s="34"/>
      <c r="L868" s="34"/>
      <c r="M868" s="34"/>
      <c r="V868" s="36"/>
      <c r="W868" s="36"/>
      <c r="Y868" s="36"/>
    </row>
    <row r="869">
      <c r="A869" s="37"/>
      <c r="B869" s="38"/>
      <c r="D869" s="38"/>
      <c r="E869" s="38"/>
      <c r="F869" s="38"/>
      <c r="I869" s="34"/>
      <c r="K869" s="34"/>
      <c r="L869" s="34"/>
      <c r="M869" s="34"/>
      <c r="V869" s="36"/>
      <c r="W869" s="36"/>
      <c r="Y869" s="36"/>
    </row>
    <row r="870">
      <c r="A870" s="47"/>
      <c r="B870" s="48"/>
      <c r="D870" s="48"/>
      <c r="E870" s="48"/>
      <c r="F870" s="48"/>
      <c r="I870" s="34"/>
      <c r="K870" s="34"/>
      <c r="L870" s="34"/>
      <c r="M870" s="34"/>
      <c r="V870" s="36"/>
      <c r="W870" s="36"/>
      <c r="Y870" s="36"/>
    </row>
    <row r="871">
      <c r="A871" s="37"/>
      <c r="B871" s="38"/>
      <c r="D871" s="38"/>
      <c r="E871" s="38"/>
      <c r="F871" s="38"/>
      <c r="I871" s="34"/>
      <c r="K871" s="34"/>
      <c r="L871" s="34"/>
      <c r="M871" s="34"/>
      <c r="V871" s="36"/>
      <c r="W871" s="36"/>
      <c r="Y871" s="36"/>
    </row>
    <row r="872">
      <c r="A872" s="47"/>
      <c r="B872" s="48"/>
      <c r="D872" s="48"/>
      <c r="E872" s="48"/>
      <c r="F872" s="48"/>
      <c r="I872" s="34"/>
      <c r="K872" s="34"/>
      <c r="L872" s="34"/>
      <c r="M872" s="34"/>
      <c r="V872" s="36"/>
      <c r="W872" s="36"/>
      <c r="Y872" s="36"/>
    </row>
    <row r="873">
      <c r="A873" s="37"/>
      <c r="B873" s="38"/>
      <c r="D873" s="38"/>
      <c r="E873" s="38"/>
      <c r="F873" s="38"/>
      <c r="I873" s="34"/>
      <c r="K873" s="34"/>
      <c r="L873" s="34"/>
      <c r="M873" s="34"/>
      <c r="V873" s="36"/>
      <c r="W873" s="36"/>
      <c r="Y873" s="36"/>
    </row>
    <row r="874">
      <c r="A874" s="47"/>
      <c r="B874" s="48"/>
      <c r="D874" s="48"/>
      <c r="E874" s="48"/>
      <c r="F874" s="48"/>
      <c r="I874" s="34"/>
      <c r="K874" s="34"/>
      <c r="L874" s="34"/>
      <c r="M874" s="34"/>
      <c r="V874" s="36"/>
      <c r="W874" s="36"/>
      <c r="Y874" s="36"/>
    </row>
    <row r="875">
      <c r="A875" s="37"/>
      <c r="B875" s="38"/>
      <c r="D875" s="38"/>
      <c r="E875" s="38"/>
      <c r="F875" s="38"/>
      <c r="I875" s="34"/>
      <c r="K875" s="34"/>
      <c r="L875" s="34"/>
      <c r="M875" s="34"/>
      <c r="V875" s="36"/>
      <c r="W875" s="36"/>
      <c r="Y875" s="36"/>
    </row>
    <row r="876">
      <c r="A876" s="47"/>
      <c r="B876" s="48"/>
      <c r="D876" s="48"/>
      <c r="E876" s="48"/>
      <c r="F876" s="48"/>
      <c r="I876" s="34"/>
      <c r="K876" s="34"/>
      <c r="L876" s="34"/>
      <c r="M876" s="34"/>
      <c r="V876" s="36"/>
      <c r="W876" s="36"/>
      <c r="Y876" s="36"/>
    </row>
    <row r="877">
      <c r="A877" s="37"/>
      <c r="B877" s="38"/>
      <c r="D877" s="38"/>
      <c r="E877" s="38"/>
      <c r="F877" s="38"/>
      <c r="I877" s="34"/>
      <c r="K877" s="34"/>
      <c r="L877" s="34"/>
      <c r="M877" s="34"/>
      <c r="V877" s="36"/>
      <c r="W877" s="36"/>
      <c r="Y877" s="36"/>
    </row>
    <row r="878">
      <c r="A878" s="47"/>
      <c r="B878" s="48"/>
      <c r="D878" s="48"/>
      <c r="E878" s="48"/>
      <c r="F878" s="48"/>
      <c r="I878" s="34"/>
      <c r="K878" s="34"/>
      <c r="L878" s="34"/>
      <c r="M878" s="34"/>
      <c r="V878" s="36"/>
      <c r="W878" s="36"/>
      <c r="Y878" s="36"/>
    </row>
    <row r="879">
      <c r="A879" s="37"/>
      <c r="B879" s="38"/>
      <c r="D879" s="38"/>
      <c r="E879" s="38"/>
      <c r="F879" s="38"/>
      <c r="I879" s="34"/>
      <c r="K879" s="34"/>
      <c r="L879" s="34"/>
      <c r="M879" s="34"/>
      <c r="V879" s="36"/>
      <c r="W879" s="36"/>
      <c r="Y879" s="36"/>
    </row>
    <row r="880">
      <c r="A880" s="47"/>
      <c r="B880" s="48"/>
      <c r="D880" s="48"/>
      <c r="E880" s="48"/>
      <c r="F880" s="48"/>
      <c r="I880" s="34"/>
      <c r="K880" s="34"/>
      <c r="L880" s="34"/>
      <c r="M880" s="34"/>
      <c r="V880" s="36"/>
      <c r="W880" s="36"/>
      <c r="Y880" s="36"/>
    </row>
    <row r="881">
      <c r="A881" s="37"/>
      <c r="B881" s="38"/>
      <c r="D881" s="38"/>
      <c r="E881" s="38"/>
      <c r="F881" s="38"/>
      <c r="I881" s="34"/>
      <c r="K881" s="34"/>
      <c r="L881" s="34"/>
      <c r="M881" s="34"/>
      <c r="V881" s="36"/>
      <c r="W881" s="36"/>
      <c r="Y881" s="36"/>
    </row>
    <row r="882">
      <c r="A882" s="47"/>
      <c r="B882" s="48"/>
      <c r="D882" s="48"/>
      <c r="E882" s="48"/>
      <c r="F882" s="48"/>
      <c r="I882" s="34"/>
      <c r="K882" s="34"/>
      <c r="L882" s="34"/>
      <c r="M882" s="34"/>
      <c r="V882" s="36"/>
      <c r="W882" s="36"/>
      <c r="Y882" s="36"/>
    </row>
    <row r="883">
      <c r="A883" s="37"/>
      <c r="B883" s="38"/>
      <c r="D883" s="38"/>
      <c r="E883" s="38"/>
      <c r="F883" s="38"/>
      <c r="I883" s="34"/>
      <c r="K883" s="34"/>
      <c r="L883" s="34"/>
      <c r="M883" s="34"/>
      <c r="V883" s="36"/>
      <c r="W883" s="36"/>
      <c r="Y883" s="36"/>
    </row>
    <row r="884">
      <c r="A884" s="47"/>
      <c r="B884" s="48"/>
      <c r="D884" s="48"/>
      <c r="E884" s="48"/>
      <c r="F884" s="48"/>
      <c r="I884" s="34"/>
      <c r="K884" s="34"/>
      <c r="L884" s="34"/>
      <c r="M884" s="34"/>
      <c r="V884" s="36"/>
      <c r="W884" s="36"/>
      <c r="Y884" s="36"/>
    </row>
    <row r="885">
      <c r="A885" s="37"/>
      <c r="B885" s="38"/>
      <c r="D885" s="38"/>
      <c r="E885" s="38"/>
      <c r="F885" s="38"/>
      <c r="I885" s="34"/>
      <c r="K885" s="34"/>
      <c r="L885" s="34"/>
      <c r="M885" s="34"/>
      <c r="V885" s="36"/>
      <c r="W885" s="36"/>
      <c r="Y885" s="36"/>
    </row>
    <row r="886">
      <c r="A886" s="47"/>
      <c r="B886" s="48"/>
      <c r="D886" s="48"/>
      <c r="E886" s="48"/>
      <c r="F886" s="48"/>
      <c r="I886" s="34"/>
      <c r="K886" s="34"/>
      <c r="L886" s="34"/>
      <c r="M886" s="34"/>
      <c r="V886" s="36"/>
      <c r="W886" s="36"/>
      <c r="Y886" s="36"/>
    </row>
    <row r="887">
      <c r="A887" s="37"/>
      <c r="B887" s="38"/>
      <c r="D887" s="38"/>
      <c r="E887" s="38"/>
      <c r="F887" s="38"/>
      <c r="I887" s="34"/>
      <c r="K887" s="34"/>
      <c r="L887" s="34"/>
      <c r="M887" s="34"/>
      <c r="V887" s="36"/>
      <c r="W887" s="36"/>
      <c r="Y887" s="36"/>
    </row>
    <row r="888">
      <c r="A888" s="47"/>
      <c r="B888" s="48"/>
      <c r="D888" s="48"/>
      <c r="E888" s="48"/>
      <c r="F888" s="48"/>
      <c r="I888" s="34"/>
      <c r="K888" s="34"/>
      <c r="L888" s="34"/>
      <c r="M888" s="34"/>
      <c r="V888" s="36"/>
      <c r="W888" s="36"/>
      <c r="Y888" s="36"/>
    </row>
    <row r="889">
      <c r="A889" s="37"/>
      <c r="B889" s="38"/>
      <c r="D889" s="38"/>
      <c r="E889" s="38"/>
      <c r="F889" s="38"/>
      <c r="I889" s="34"/>
      <c r="K889" s="34"/>
      <c r="L889" s="34"/>
      <c r="M889" s="34"/>
      <c r="V889" s="36"/>
      <c r="W889" s="36"/>
      <c r="Y889" s="36"/>
    </row>
    <row r="890">
      <c r="A890" s="47"/>
      <c r="B890" s="48"/>
      <c r="D890" s="48"/>
      <c r="E890" s="48"/>
      <c r="F890" s="48"/>
      <c r="I890" s="34"/>
      <c r="K890" s="34"/>
      <c r="L890" s="34"/>
      <c r="M890" s="34"/>
      <c r="V890" s="36"/>
      <c r="W890" s="36"/>
      <c r="Y890" s="36"/>
    </row>
    <row r="891">
      <c r="A891" s="37"/>
      <c r="B891" s="38"/>
      <c r="D891" s="38"/>
      <c r="E891" s="38"/>
      <c r="F891" s="38"/>
      <c r="I891" s="34"/>
      <c r="K891" s="34"/>
      <c r="L891" s="34"/>
      <c r="M891" s="34"/>
      <c r="V891" s="36"/>
      <c r="W891" s="36"/>
      <c r="Y891" s="36"/>
    </row>
    <row r="892">
      <c r="A892" s="47"/>
      <c r="B892" s="48"/>
      <c r="D892" s="48"/>
      <c r="E892" s="48"/>
      <c r="F892" s="48"/>
      <c r="I892" s="34"/>
      <c r="K892" s="34"/>
      <c r="L892" s="34"/>
      <c r="M892" s="34"/>
      <c r="V892" s="36"/>
      <c r="W892" s="36"/>
      <c r="Y892" s="36"/>
    </row>
    <row r="893">
      <c r="A893" s="37"/>
      <c r="B893" s="38"/>
      <c r="D893" s="38"/>
      <c r="E893" s="38"/>
      <c r="F893" s="38"/>
      <c r="I893" s="34"/>
      <c r="K893" s="34"/>
      <c r="L893" s="34"/>
      <c r="M893" s="34"/>
      <c r="V893" s="36"/>
      <c r="W893" s="36"/>
      <c r="Y893" s="36"/>
    </row>
    <row r="894">
      <c r="A894" s="47"/>
      <c r="B894" s="48"/>
      <c r="D894" s="48"/>
      <c r="E894" s="48"/>
      <c r="F894" s="48"/>
      <c r="I894" s="34"/>
      <c r="K894" s="34"/>
      <c r="L894" s="34"/>
      <c r="M894" s="34"/>
      <c r="V894" s="36"/>
      <c r="W894" s="36"/>
      <c r="Y894" s="36"/>
    </row>
    <row r="895">
      <c r="A895" s="37"/>
      <c r="B895" s="38"/>
      <c r="D895" s="38"/>
      <c r="E895" s="38"/>
      <c r="F895" s="38"/>
      <c r="I895" s="34"/>
      <c r="K895" s="34"/>
      <c r="L895" s="34"/>
      <c r="M895" s="34"/>
      <c r="V895" s="36"/>
      <c r="W895" s="36"/>
      <c r="Y895" s="36"/>
    </row>
    <row r="896">
      <c r="A896" s="47"/>
      <c r="B896" s="48"/>
      <c r="D896" s="48"/>
      <c r="E896" s="48"/>
      <c r="F896" s="48"/>
      <c r="I896" s="34"/>
      <c r="K896" s="34"/>
      <c r="L896" s="34"/>
      <c r="M896" s="34"/>
      <c r="V896" s="36"/>
      <c r="W896" s="36"/>
      <c r="Y896" s="36"/>
    </row>
    <row r="897">
      <c r="A897" s="37"/>
      <c r="B897" s="38"/>
      <c r="D897" s="38"/>
      <c r="E897" s="38"/>
      <c r="F897" s="38"/>
      <c r="I897" s="34"/>
      <c r="K897" s="34"/>
      <c r="L897" s="34"/>
      <c r="M897" s="34"/>
      <c r="V897" s="36"/>
      <c r="W897" s="36"/>
      <c r="Y897" s="36"/>
    </row>
    <row r="898">
      <c r="A898" s="47"/>
      <c r="B898" s="48"/>
      <c r="D898" s="48"/>
      <c r="E898" s="48"/>
      <c r="F898" s="48"/>
      <c r="I898" s="34"/>
      <c r="K898" s="34"/>
      <c r="L898" s="34"/>
      <c r="M898" s="34"/>
      <c r="V898" s="36"/>
      <c r="W898" s="36"/>
      <c r="Y898" s="36"/>
    </row>
    <row r="899">
      <c r="A899" s="37"/>
      <c r="B899" s="38"/>
      <c r="D899" s="38"/>
      <c r="E899" s="38"/>
      <c r="F899" s="38"/>
      <c r="I899" s="34"/>
      <c r="K899" s="34"/>
      <c r="L899" s="34"/>
      <c r="M899" s="34"/>
      <c r="V899" s="36"/>
      <c r="W899" s="36"/>
      <c r="Y899" s="36"/>
    </row>
    <row r="900">
      <c r="A900" s="47"/>
      <c r="B900" s="48"/>
      <c r="D900" s="48"/>
      <c r="E900" s="48"/>
      <c r="F900" s="48"/>
      <c r="I900" s="34"/>
      <c r="K900" s="34"/>
      <c r="L900" s="34"/>
      <c r="M900" s="34"/>
      <c r="V900" s="36"/>
      <c r="W900" s="36"/>
      <c r="Y900" s="36"/>
    </row>
    <row r="901">
      <c r="A901" s="37"/>
      <c r="B901" s="38"/>
      <c r="D901" s="38"/>
      <c r="E901" s="38"/>
      <c r="F901" s="38"/>
      <c r="I901" s="34"/>
      <c r="K901" s="34"/>
      <c r="L901" s="34"/>
      <c r="M901" s="34"/>
      <c r="V901" s="36"/>
      <c r="W901" s="36"/>
      <c r="Y901" s="36"/>
    </row>
    <row r="902">
      <c r="A902" s="47"/>
      <c r="B902" s="48"/>
      <c r="D902" s="48"/>
      <c r="E902" s="48"/>
      <c r="F902" s="48"/>
      <c r="I902" s="34"/>
      <c r="K902" s="34"/>
      <c r="L902" s="34"/>
      <c r="M902" s="34"/>
      <c r="V902" s="36"/>
      <c r="W902" s="36"/>
      <c r="Y902" s="36"/>
    </row>
    <row r="903">
      <c r="A903" s="37"/>
      <c r="B903" s="38"/>
      <c r="D903" s="38"/>
      <c r="E903" s="38"/>
      <c r="F903" s="38"/>
      <c r="I903" s="34"/>
      <c r="K903" s="34"/>
      <c r="L903" s="34"/>
      <c r="M903" s="34"/>
      <c r="V903" s="36"/>
      <c r="W903" s="36"/>
      <c r="Y903" s="36"/>
    </row>
    <row r="904">
      <c r="A904" s="47"/>
      <c r="B904" s="48"/>
      <c r="D904" s="48"/>
      <c r="E904" s="48"/>
      <c r="F904" s="48"/>
      <c r="I904" s="34"/>
      <c r="K904" s="34"/>
      <c r="L904" s="34"/>
      <c r="M904" s="34"/>
      <c r="V904" s="36"/>
      <c r="W904" s="36"/>
      <c r="Y904" s="36"/>
    </row>
    <row r="905">
      <c r="A905" s="37"/>
      <c r="B905" s="38"/>
      <c r="D905" s="38"/>
      <c r="E905" s="38"/>
      <c r="F905" s="38"/>
      <c r="I905" s="34"/>
      <c r="K905" s="34"/>
      <c r="L905" s="34"/>
      <c r="M905" s="34"/>
      <c r="V905" s="36"/>
      <c r="W905" s="36"/>
      <c r="Y905" s="36"/>
    </row>
    <row r="906">
      <c r="A906" s="47"/>
      <c r="B906" s="48"/>
      <c r="D906" s="48"/>
      <c r="E906" s="48"/>
      <c r="F906" s="48"/>
      <c r="I906" s="34"/>
      <c r="K906" s="34"/>
      <c r="L906" s="34"/>
      <c r="M906" s="34"/>
      <c r="V906" s="36"/>
      <c r="W906" s="36"/>
      <c r="Y906" s="36"/>
    </row>
    <row r="907">
      <c r="A907" s="37"/>
      <c r="B907" s="38"/>
      <c r="D907" s="38"/>
      <c r="E907" s="38"/>
      <c r="F907" s="38"/>
      <c r="I907" s="34"/>
      <c r="K907" s="34"/>
      <c r="L907" s="34"/>
      <c r="M907" s="34"/>
      <c r="V907" s="36"/>
      <c r="W907" s="36"/>
      <c r="Y907" s="36"/>
    </row>
    <row r="908">
      <c r="A908" s="47"/>
      <c r="B908" s="48"/>
      <c r="D908" s="48"/>
      <c r="E908" s="48"/>
      <c r="F908" s="48"/>
      <c r="I908" s="34"/>
      <c r="K908" s="34"/>
      <c r="L908" s="34"/>
      <c r="M908" s="34"/>
      <c r="V908" s="36"/>
      <c r="W908" s="36"/>
      <c r="Y908" s="36"/>
    </row>
    <row r="909">
      <c r="A909" s="37"/>
      <c r="B909" s="38"/>
      <c r="D909" s="38"/>
      <c r="E909" s="38"/>
      <c r="F909" s="38"/>
      <c r="I909" s="34"/>
      <c r="K909" s="34"/>
      <c r="L909" s="34"/>
      <c r="M909" s="34"/>
      <c r="V909" s="36"/>
      <c r="W909" s="36"/>
      <c r="Y909" s="36"/>
    </row>
    <row r="910">
      <c r="A910" s="47"/>
      <c r="B910" s="48"/>
      <c r="D910" s="48"/>
      <c r="E910" s="48"/>
      <c r="F910" s="48"/>
      <c r="I910" s="34"/>
      <c r="K910" s="34"/>
      <c r="L910" s="34"/>
      <c r="M910" s="34"/>
      <c r="V910" s="36"/>
      <c r="W910" s="36"/>
      <c r="Y910" s="36"/>
    </row>
    <row r="911">
      <c r="A911" s="37"/>
      <c r="B911" s="38"/>
      <c r="D911" s="38"/>
      <c r="E911" s="38"/>
      <c r="F911" s="38"/>
      <c r="I911" s="34"/>
      <c r="K911" s="34"/>
      <c r="L911" s="34"/>
      <c r="M911" s="34"/>
      <c r="V911" s="36"/>
      <c r="W911" s="36"/>
      <c r="Y911" s="36"/>
    </row>
    <row r="912">
      <c r="A912" s="47"/>
      <c r="B912" s="48"/>
      <c r="D912" s="48"/>
      <c r="E912" s="48"/>
      <c r="F912" s="48"/>
      <c r="I912" s="34"/>
      <c r="K912" s="34"/>
      <c r="L912" s="34"/>
      <c r="M912" s="34"/>
      <c r="V912" s="36"/>
      <c r="W912" s="36"/>
      <c r="Y912" s="36"/>
    </row>
    <row r="913">
      <c r="A913" s="37"/>
      <c r="B913" s="38"/>
      <c r="D913" s="38"/>
      <c r="E913" s="38"/>
      <c r="F913" s="38"/>
      <c r="I913" s="34"/>
      <c r="K913" s="34"/>
      <c r="L913" s="34"/>
      <c r="M913" s="34"/>
      <c r="V913" s="36"/>
      <c r="W913" s="36"/>
      <c r="Y913" s="36"/>
    </row>
    <row r="914">
      <c r="A914" s="47"/>
      <c r="B914" s="48"/>
      <c r="D914" s="48"/>
      <c r="E914" s="48"/>
      <c r="F914" s="48"/>
      <c r="I914" s="34"/>
      <c r="K914" s="34"/>
      <c r="L914" s="34"/>
      <c r="M914" s="34"/>
      <c r="V914" s="36"/>
      <c r="W914" s="36"/>
      <c r="Y914" s="36"/>
    </row>
    <row r="915">
      <c r="A915" s="37"/>
      <c r="B915" s="38"/>
      <c r="D915" s="38"/>
      <c r="E915" s="38"/>
      <c r="F915" s="38"/>
      <c r="I915" s="34"/>
      <c r="K915" s="34"/>
      <c r="L915" s="34"/>
      <c r="M915" s="34"/>
      <c r="V915" s="36"/>
      <c r="W915" s="36"/>
      <c r="Y915" s="36"/>
    </row>
    <row r="916">
      <c r="A916" s="47"/>
      <c r="B916" s="48"/>
      <c r="D916" s="48"/>
      <c r="E916" s="48"/>
      <c r="F916" s="48"/>
      <c r="I916" s="34"/>
      <c r="K916" s="34"/>
      <c r="L916" s="34"/>
      <c r="M916" s="34"/>
      <c r="V916" s="36"/>
      <c r="W916" s="36"/>
      <c r="Y916" s="36"/>
    </row>
    <row r="917">
      <c r="A917" s="37"/>
      <c r="B917" s="38"/>
      <c r="D917" s="38"/>
      <c r="E917" s="38"/>
      <c r="F917" s="38"/>
      <c r="I917" s="34"/>
      <c r="K917" s="34"/>
      <c r="L917" s="34"/>
      <c r="M917" s="34"/>
      <c r="V917" s="36"/>
      <c r="W917" s="36"/>
      <c r="Y917" s="36"/>
    </row>
    <row r="918">
      <c r="A918" s="47"/>
      <c r="B918" s="48"/>
      <c r="D918" s="48"/>
      <c r="E918" s="48"/>
      <c r="F918" s="48"/>
      <c r="I918" s="34"/>
      <c r="K918" s="34"/>
      <c r="L918" s="34"/>
      <c r="M918" s="34"/>
      <c r="V918" s="36"/>
      <c r="W918" s="36"/>
      <c r="Y918" s="36"/>
    </row>
    <row r="919">
      <c r="A919" s="37"/>
      <c r="B919" s="38"/>
      <c r="D919" s="38"/>
      <c r="E919" s="38"/>
      <c r="F919" s="38"/>
      <c r="I919" s="34"/>
      <c r="K919" s="34"/>
      <c r="L919" s="34"/>
      <c r="M919" s="34"/>
      <c r="V919" s="36"/>
      <c r="W919" s="36"/>
      <c r="Y919" s="36"/>
    </row>
    <row r="920">
      <c r="A920" s="47"/>
      <c r="B920" s="48"/>
      <c r="D920" s="48"/>
      <c r="E920" s="48"/>
      <c r="F920" s="48"/>
      <c r="I920" s="34"/>
      <c r="K920" s="34"/>
      <c r="L920" s="34"/>
      <c r="M920" s="34"/>
      <c r="V920" s="36"/>
      <c r="W920" s="36"/>
      <c r="Y920" s="36"/>
    </row>
    <row r="921">
      <c r="A921" s="37"/>
      <c r="B921" s="38"/>
      <c r="D921" s="38"/>
      <c r="E921" s="38"/>
      <c r="F921" s="38"/>
      <c r="I921" s="34"/>
      <c r="K921" s="34"/>
      <c r="L921" s="34"/>
      <c r="M921" s="34"/>
      <c r="V921" s="36"/>
      <c r="W921" s="36"/>
      <c r="Y921" s="36"/>
    </row>
    <row r="922">
      <c r="A922" s="47"/>
      <c r="B922" s="48"/>
      <c r="D922" s="48"/>
      <c r="E922" s="48"/>
      <c r="F922" s="48"/>
      <c r="I922" s="34"/>
      <c r="K922" s="34"/>
      <c r="L922" s="34"/>
      <c r="M922" s="34"/>
      <c r="V922" s="36"/>
      <c r="W922" s="36"/>
      <c r="Y922" s="36"/>
    </row>
    <row r="923">
      <c r="A923" s="37"/>
      <c r="B923" s="38"/>
      <c r="D923" s="38"/>
      <c r="E923" s="38"/>
      <c r="F923" s="38"/>
      <c r="I923" s="34"/>
      <c r="K923" s="34"/>
      <c r="L923" s="34"/>
      <c r="M923" s="34"/>
      <c r="V923" s="36"/>
      <c r="W923" s="36"/>
      <c r="Y923" s="36"/>
    </row>
    <row r="924">
      <c r="A924" s="47"/>
      <c r="B924" s="48"/>
      <c r="D924" s="48"/>
      <c r="E924" s="48"/>
      <c r="F924" s="48"/>
      <c r="I924" s="34"/>
      <c r="K924" s="34"/>
      <c r="L924" s="34"/>
      <c r="M924" s="34"/>
      <c r="V924" s="36"/>
      <c r="W924" s="36"/>
      <c r="Y924" s="36"/>
    </row>
    <row r="925">
      <c r="A925" s="37"/>
      <c r="B925" s="38"/>
      <c r="D925" s="38"/>
      <c r="E925" s="38"/>
      <c r="F925" s="38"/>
      <c r="I925" s="34"/>
      <c r="K925" s="34"/>
      <c r="L925" s="34"/>
      <c r="M925" s="34"/>
      <c r="V925" s="36"/>
      <c r="W925" s="36"/>
      <c r="Y925" s="36"/>
    </row>
    <row r="926">
      <c r="A926" s="47"/>
      <c r="B926" s="48"/>
      <c r="D926" s="48"/>
      <c r="E926" s="48"/>
      <c r="F926" s="48"/>
      <c r="I926" s="34"/>
      <c r="K926" s="34"/>
      <c r="L926" s="34"/>
      <c r="M926" s="34"/>
      <c r="V926" s="36"/>
      <c r="W926" s="36"/>
      <c r="Y926" s="36"/>
    </row>
    <row r="927">
      <c r="A927" s="37"/>
      <c r="B927" s="38"/>
      <c r="D927" s="38"/>
      <c r="E927" s="38"/>
      <c r="F927" s="38"/>
      <c r="I927" s="34"/>
      <c r="K927" s="34"/>
      <c r="L927" s="34"/>
      <c r="M927" s="34"/>
      <c r="V927" s="36"/>
      <c r="W927" s="36"/>
      <c r="Y927" s="36"/>
    </row>
    <row r="928">
      <c r="A928" s="47"/>
      <c r="B928" s="48"/>
      <c r="D928" s="48"/>
      <c r="E928" s="48"/>
      <c r="F928" s="48"/>
      <c r="I928" s="34"/>
      <c r="K928" s="34"/>
      <c r="L928" s="34"/>
      <c r="M928" s="34"/>
      <c r="V928" s="36"/>
      <c r="W928" s="36"/>
      <c r="Y928" s="36"/>
    </row>
    <row r="929">
      <c r="A929" s="37"/>
      <c r="B929" s="38"/>
      <c r="D929" s="38"/>
      <c r="E929" s="38"/>
      <c r="F929" s="38"/>
      <c r="I929" s="34"/>
      <c r="K929" s="34"/>
      <c r="L929" s="34"/>
      <c r="M929" s="34"/>
      <c r="V929" s="36"/>
      <c r="W929" s="36"/>
      <c r="Y929" s="36"/>
    </row>
    <row r="930">
      <c r="A930" s="47"/>
      <c r="B930" s="48"/>
      <c r="D930" s="48"/>
      <c r="E930" s="48"/>
      <c r="F930" s="48"/>
      <c r="I930" s="34"/>
      <c r="K930" s="34"/>
      <c r="L930" s="34"/>
      <c r="M930" s="34"/>
      <c r="V930" s="36"/>
      <c r="W930" s="36"/>
      <c r="Y930" s="36"/>
    </row>
    <row r="931">
      <c r="A931" s="37"/>
      <c r="B931" s="38"/>
      <c r="D931" s="38"/>
      <c r="E931" s="38"/>
      <c r="F931" s="38"/>
      <c r="I931" s="34"/>
      <c r="K931" s="34"/>
      <c r="L931" s="34"/>
      <c r="M931" s="34"/>
      <c r="V931" s="36"/>
      <c r="W931" s="36"/>
      <c r="Y931" s="36"/>
    </row>
    <row r="932">
      <c r="A932" s="47"/>
      <c r="B932" s="48"/>
      <c r="D932" s="48"/>
      <c r="E932" s="48"/>
      <c r="F932" s="48"/>
      <c r="I932" s="34"/>
      <c r="K932" s="34"/>
      <c r="L932" s="34"/>
      <c r="M932" s="34"/>
      <c r="V932" s="36"/>
      <c r="W932" s="36"/>
      <c r="Y932" s="36"/>
    </row>
    <row r="933">
      <c r="A933" s="37"/>
      <c r="B933" s="38"/>
      <c r="D933" s="38"/>
      <c r="E933" s="38"/>
      <c r="F933" s="38"/>
      <c r="I933" s="34"/>
      <c r="K933" s="34"/>
      <c r="L933" s="34"/>
      <c r="M933" s="34"/>
      <c r="V933" s="36"/>
      <c r="W933" s="36"/>
      <c r="Y933" s="36"/>
    </row>
    <row r="934">
      <c r="A934" s="47"/>
      <c r="B934" s="48"/>
      <c r="D934" s="48"/>
      <c r="E934" s="48"/>
      <c r="F934" s="48"/>
      <c r="I934" s="34"/>
      <c r="K934" s="34"/>
      <c r="L934" s="34"/>
      <c r="M934" s="34"/>
      <c r="V934" s="36"/>
      <c r="W934" s="36"/>
      <c r="Y934" s="36"/>
    </row>
    <row r="935">
      <c r="A935" s="37"/>
      <c r="B935" s="38"/>
      <c r="D935" s="38"/>
      <c r="E935" s="38"/>
      <c r="F935" s="38"/>
      <c r="I935" s="34"/>
      <c r="K935" s="34"/>
      <c r="L935" s="34"/>
      <c r="M935" s="34"/>
      <c r="V935" s="36"/>
      <c r="W935" s="36"/>
      <c r="Y935" s="36"/>
    </row>
    <row r="936">
      <c r="A936" s="47"/>
      <c r="B936" s="48"/>
      <c r="D936" s="48"/>
      <c r="E936" s="48"/>
      <c r="F936" s="48"/>
      <c r="I936" s="34"/>
      <c r="K936" s="34"/>
      <c r="L936" s="34"/>
      <c r="M936" s="34"/>
      <c r="V936" s="36"/>
      <c r="W936" s="36"/>
      <c r="Y936" s="36"/>
    </row>
    <row r="937">
      <c r="A937" s="37"/>
      <c r="B937" s="38"/>
      <c r="D937" s="38"/>
      <c r="E937" s="38"/>
      <c r="F937" s="38"/>
      <c r="I937" s="34"/>
      <c r="K937" s="34"/>
      <c r="L937" s="34"/>
      <c r="M937" s="34"/>
      <c r="V937" s="36"/>
      <c r="W937" s="36"/>
      <c r="Y937" s="36"/>
    </row>
    <row r="938">
      <c r="A938" s="47"/>
      <c r="B938" s="48"/>
      <c r="D938" s="48"/>
      <c r="E938" s="48"/>
      <c r="F938" s="48"/>
      <c r="I938" s="34"/>
      <c r="K938" s="34"/>
      <c r="L938" s="34"/>
      <c r="M938" s="34"/>
      <c r="V938" s="36"/>
      <c r="W938" s="36"/>
      <c r="Y938" s="36"/>
    </row>
    <row r="939">
      <c r="A939" s="37"/>
      <c r="B939" s="38"/>
      <c r="D939" s="38"/>
      <c r="E939" s="38"/>
      <c r="F939" s="38"/>
      <c r="I939" s="34"/>
      <c r="K939" s="34"/>
      <c r="L939" s="34"/>
      <c r="M939" s="34"/>
      <c r="V939" s="36"/>
      <c r="W939" s="36"/>
      <c r="Y939" s="36"/>
    </row>
    <row r="940">
      <c r="A940" s="47"/>
      <c r="B940" s="48"/>
      <c r="D940" s="48"/>
      <c r="E940" s="48"/>
      <c r="F940" s="48"/>
      <c r="I940" s="34"/>
      <c r="K940" s="34"/>
      <c r="L940" s="34"/>
      <c r="M940" s="34"/>
      <c r="V940" s="36"/>
      <c r="W940" s="36"/>
      <c r="Y940" s="36"/>
    </row>
    <row r="941">
      <c r="A941" s="37"/>
      <c r="B941" s="38"/>
      <c r="D941" s="38"/>
      <c r="E941" s="38"/>
      <c r="F941" s="38"/>
      <c r="I941" s="34"/>
      <c r="K941" s="34"/>
      <c r="L941" s="34"/>
      <c r="M941" s="34"/>
      <c r="V941" s="36"/>
      <c r="W941" s="36"/>
      <c r="Y941" s="36"/>
    </row>
    <row r="942">
      <c r="A942" s="47"/>
      <c r="B942" s="48"/>
      <c r="D942" s="48"/>
      <c r="E942" s="48"/>
      <c r="F942" s="48"/>
      <c r="I942" s="34"/>
      <c r="K942" s="34"/>
      <c r="L942" s="34"/>
      <c r="M942" s="34"/>
      <c r="V942" s="36"/>
      <c r="W942" s="36"/>
      <c r="Y942" s="36"/>
    </row>
    <row r="943">
      <c r="A943" s="37"/>
      <c r="B943" s="38"/>
      <c r="D943" s="38"/>
      <c r="E943" s="38"/>
      <c r="F943" s="38"/>
      <c r="I943" s="34"/>
      <c r="K943" s="34"/>
      <c r="L943" s="34"/>
      <c r="M943" s="34"/>
      <c r="V943" s="36"/>
      <c r="W943" s="36"/>
      <c r="Y943" s="36"/>
    </row>
    <row r="944">
      <c r="A944" s="47"/>
      <c r="B944" s="48"/>
      <c r="D944" s="48"/>
      <c r="E944" s="48"/>
      <c r="F944" s="48"/>
      <c r="I944" s="34"/>
      <c r="K944" s="34"/>
      <c r="L944" s="34"/>
      <c r="M944" s="34"/>
      <c r="V944" s="36"/>
      <c r="W944" s="36"/>
      <c r="Y944" s="36"/>
    </row>
    <row r="945">
      <c r="A945" s="37"/>
      <c r="B945" s="38"/>
      <c r="D945" s="38"/>
      <c r="E945" s="38"/>
      <c r="F945" s="38"/>
      <c r="I945" s="34"/>
      <c r="K945" s="34"/>
      <c r="L945" s="34"/>
      <c r="M945" s="34"/>
      <c r="V945" s="36"/>
      <c r="W945" s="36"/>
      <c r="Y945" s="36"/>
    </row>
    <row r="946">
      <c r="A946" s="47"/>
      <c r="B946" s="48"/>
      <c r="D946" s="48"/>
      <c r="E946" s="48"/>
      <c r="F946" s="48"/>
      <c r="I946" s="34"/>
      <c r="K946" s="34"/>
      <c r="L946" s="34"/>
      <c r="M946" s="34"/>
      <c r="V946" s="36"/>
      <c r="W946" s="36"/>
      <c r="Y946" s="36"/>
    </row>
    <row r="947">
      <c r="A947" s="37"/>
      <c r="B947" s="38"/>
      <c r="D947" s="38"/>
      <c r="E947" s="38"/>
      <c r="F947" s="38"/>
      <c r="I947" s="34"/>
      <c r="K947" s="34"/>
      <c r="L947" s="34"/>
      <c r="M947" s="34"/>
      <c r="V947" s="36"/>
      <c r="W947" s="36"/>
      <c r="Y947" s="36"/>
    </row>
    <row r="948">
      <c r="A948" s="47"/>
      <c r="B948" s="48"/>
      <c r="D948" s="48"/>
      <c r="E948" s="48"/>
      <c r="F948" s="48"/>
      <c r="I948" s="34"/>
      <c r="K948" s="34"/>
      <c r="L948" s="34"/>
      <c r="M948" s="34"/>
      <c r="V948" s="36"/>
      <c r="W948" s="36"/>
      <c r="Y948" s="36"/>
    </row>
    <row r="949">
      <c r="A949" s="37"/>
      <c r="B949" s="38"/>
      <c r="D949" s="38"/>
      <c r="E949" s="38"/>
      <c r="F949" s="38"/>
      <c r="I949" s="34"/>
      <c r="K949" s="34"/>
      <c r="L949" s="34"/>
      <c r="M949" s="34"/>
      <c r="V949" s="36"/>
      <c r="W949" s="36"/>
      <c r="Y949" s="36"/>
    </row>
    <row r="950">
      <c r="A950" s="47"/>
      <c r="B950" s="48"/>
      <c r="D950" s="48"/>
      <c r="E950" s="48"/>
      <c r="F950" s="48"/>
      <c r="I950" s="34"/>
      <c r="K950" s="34"/>
      <c r="L950" s="34"/>
      <c r="M950" s="34"/>
      <c r="V950" s="36"/>
      <c r="W950" s="36"/>
      <c r="Y950" s="36"/>
    </row>
    <row r="951">
      <c r="A951" s="37"/>
      <c r="B951" s="38"/>
      <c r="D951" s="38"/>
      <c r="E951" s="38"/>
      <c r="F951" s="38"/>
      <c r="I951" s="34"/>
      <c r="K951" s="34"/>
      <c r="L951" s="34"/>
      <c r="M951" s="34"/>
      <c r="V951" s="36"/>
      <c r="W951" s="36"/>
      <c r="Y951" s="36"/>
    </row>
    <row r="952">
      <c r="A952" s="47"/>
      <c r="B952" s="48"/>
      <c r="D952" s="48"/>
      <c r="E952" s="48"/>
      <c r="F952" s="48"/>
      <c r="I952" s="34"/>
      <c r="K952" s="34"/>
      <c r="L952" s="34"/>
      <c r="M952" s="34"/>
      <c r="V952" s="36"/>
      <c r="W952" s="36"/>
      <c r="Y952" s="36"/>
    </row>
    <row r="953">
      <c r="A953" s="37"/>
      <c r="B953" s="38"/>
      <c r="D953" s="38"/>
      <c r="E953" s="38"/>
      <c r="F953" s="38"/>
      <c r="I953" s="34"/>
      <c r="K953" s="34"/>
      <c r="L953" s="34"/>
      <c r="M953" s="34"/>
      <c r="V953" s="36"/>
      <c r="W953" s="36"/>
      <c r="Y953" s="36"/>
    </row>
    <row r="954">
      <c r="A954" s="47"/>
      <c r="B954" s="48"/>
      <c r="D954" s="48"/>
      <c r="E954" s="48"/>
      <c r="F954" s="48"/>
      <c r="I954" s="34"/>
      <c r="K954" s="34"/>
      <c r="L954" s="34"/>
      <c r="M954" s="34"/>
      <c r="V954" s="36"/>
      <c r="W954" s="36"/>
      <c r="Y954" s="36"/>
    </row>
    <row r="955">
      <c r="A955" s="37"/>
      <c r="B955" s="38"/>
      <c r="D955" s="38"/>
      <c r="E955" s="38"/>
      <c r="F955" s="38"/>
      <c r="I955" s="34"/>
      <c r="K955" s="34"/>
      <c r="L955" s="34"/>
      <c r="M955" s="34"/>
      <c r="V955" s="36"/>
      <c r="W955" s="36"/>
      <c r="Y955" s="36"/>
    </row>
    <row r="956">
      <c r="A956" s="47"/>
      <c r="B956" s="48"/>
      <c r="D956" s="48"/>
      <c r="E956" s="48"/>
      <c r="F956" s="48"/>
      <c r="I956" s="34"/>
      <c r="K956" s="34"/>
      <c r="L956" s="34"/>
      <c r="M956" s="34"/>
      <c r="V956" s="36"/>
      <c r="W956" s="36"/>
      <c r="Y956" s="36"/>
    </row>
    <row r="957">
      <c r="A957" s="37"/>
      <c r="B957" s="38"/>
      <c r="D957" s="38"/>
      <c r="E957" s="38"/>
      <c r="F957" s="38"/>
      <c r="I957" s="34"/>
      <c r="K957" s="34"/>
      <c r="L957" s="34"/>
      <c r="M957" s="34"/>
      <c r="V957" s="36"/>
      <c r="W957" s="36"/>
      <c r="Y957" s="36"/>
    </row>
    <row r="958">
      <c r="A958" s="47"/>
      <c r="B958" s="48"/>
      <c r="D958" s="48"/>
      <c r="E958" s="48"/>
      <c r="F958" s="48"/>
      <c r="I958" s="34"/>
      <c r="K958" s="34"/>
      <c r="L958" s="34"/>
      <c r="M958" s="34"/>
      <c r="V958" s="36"/>
      <c r="W958" s="36"/>
      <c r="Y958" s="36"/>
    </row>
    <row r="959">
      <c r="A959" s="37"/>
      <c r="B959" s="38"/>
      <c r="D959" s="38"/>
      <c r="E959" s="38"/>
      <c r="F959" s="38"/>
      <c r="I959" s="34"/>
      <c r="K959" s="34"/>
      <c r="L959" s="34"/>
      <c r="M959" s="34"/>
      <c r="V959" s="36"/>
      <c r="W959" s="36"/>
      <c r="Y959" s="36"/>
    </row>
    <row r="960">
      <c r="A960" s="47"/>
      <c r="B960" s="48"/>
      <c r="D960" s="48"/>
      <c r="E960" s="48"/>
      <c r="F960" s="48"/>
      <c r="I960" s="34"/>
      <c r="K960" s="34"/>
      <c r="L960" s="34"/>
      <c r="M960" s="34"/>
      <c r="V960" s="36"/>
      <c r="W960" s="36"/>
      <c r="Y960" s="36"/>
    </row>
    <row r="961">
      <c r="A961" s="37"/>
      <c r="B961" s="38"/>
      <c r="D961" s="38"/>
      <c r="E961" s="38"/>
      <c r="F961" s="38"/>
      <c r="I961" s="34"/>
      <c r="K961" s="34"/>
      <c r="L961" s="34"/>
      <c r="M961" s="34"/>
      <c r="V961" s="36"/>
      <c r="W961" s="36"/>
      <c r="Y961" s="36"/>
    </row>
    <row r="962">
      <c r="A962" s="47"/>
      <c r="B962" s="48"/>
      <c r="D962" s="48"/>
      <c r="E962" s="48"/>
      <c r="F962" s="48"/>
      <c r="I962" s="34"/>
      <c r="K962" s="34"/>
      <c r="L962" s="34"/>
      <c r="M962" s="34"/>
      <c r="V962" s="36"/>
      <c r="W962" s="36"/>
      <c r="Y962" s="36"/>
    </row>
    <row r="963">
      <c r="A963" s="37"/>
      <c r="B963" s="38"/>
      <c r="D963" s="38"/>
      <c r="E963" s="38"/>
      <c r="F963" s="38"/>
      <c r="I963" s="34"/>
      <c r="K963" s="34"/>
      <c r="L963" s="34"/>
      <c r="M963" s="34"/>
      <c r="V963" s="36"/>
      <c r="W963" s="36"/>
      <c r="Y963" s="36"/>
    </row>
    <row r="964">
      <c r="A964" s="47"/>
      <c r="B964" s="48"/>
      <c r="D964" s="48"/>
      <c r="E964" s="48"/>
      <c r="F964" s="48"/>
      <c r="I964" s="34"/>
      <c r="K964" s="34"/>
      <c r="L964" s="34"/>
      <c r="M964" s="34"/>
      <c r="V964" s="36"/>
      <c r="W964" s="36"/>
      <c r="Y964" s="36"/>
    </row>
    <row r="965">
      <c r="A965" s="37"/>
      <c r="B965" s="38"/>
      <c r="D965" s="38"/>
      <c r="E965" s="38"/>
      <c r="F965" s="38"/>
      <c r="I965" s="34"/>
      <c r="K965" s="34"/>
      <c r="L965" s="34"/>
      <c r="M965" s="34"/>
      <c r="V965" s="36"/>
      <c r="W965" s="36"/>
      <c r="Y965" s="36"/>
    </row>
    <row r="966">
      <c r="A966" s="47"/>
      <c r="B966" s="48"/>
      <c r="D966" s="48"/>
      <c r="E966" s="48"/>
      <c r="F966" s="48"/>
      <c r="I966" s="34"/>
      <c r="K966" s="34"/>
      <c r="L966" s="34"/>
      <c r="M966" s="34"/>
      <c r="V966" s="36"/>
      <c r="W966" s="36"/>
      <c r="Y966" s="36"/>
    </row>
    <row r="967">
      <c r="A967" s="37"/>
      <c r="B967" s="38"/>
      <c r="D967" s="38"/>
      <c r="E967" s="38"/>
      <c r="F967" s="38"/>
      <c r="I967" s="34"/>
      <c r="K967" s="34"/>
      <c r="L967" s="34"/>
      <c r="M967" s="34"/>
      <c r="V967" s="36"/>
      <c r="W967" s="36"/>
      <c r="Y967" s="36"/>
    </row>
    <row r="968">
      <c r="A968" s="47"/>
      <c r="B968" s="48"/>
      <c r="D968" s="48"/>
      <c r="E968" s="48"/>
      <c r="F968" s="48"/>
      <c r="I968" s="34"/>
      <c r="K968" s="34"/>
      <c r="L968" s="34"/>
      <c r="M968" s="34"/>
      <c r="V968" s="36"/>
      <c r="W968" s="36"/>
      <c r="Y968" s="36"/>
    </row>
    <row r="969">
      <c r="A969" s="37"/>
      <c r="B969" s="38"/>
      <c r="D969" s="38"/>
      <c r="E969" s="38"/>
      <c r="F969" s="38"/>
      <c r="I969" s="34"/>
      <c r="K969" s="34"/>
      <c r="L969" s="34"/>
      <c r="M969" s="34"/>
      <c r="V969" s="36"/>
      <c r="W969" s="36"/>
      <c r="Y969" s="36"/>
    </row>
    <row r="970">
      <c r="A970" s="47"/>
      <c r="B970" s="48"/>
      <c r="D970" s="48"/>
      <c r="E970" s="48"/>
      <c r="F970" s="48"/>
      <c r="I970" s="34"/>
      <c r="K970" s="34"/>
      <c r="L970" s="34"/>
      <c r="M970" s="34"/>
      <c r="V970" s="36"/>
      <c r="W970" s="36"/>
      <c r="Y970" s="36"/>
    </row>
    <row r="971">
      <c r="A971" s="37"/>
      <c r="B971" s="38"/>
      <c r="D971" s="38"/>
      <c r="E971" s="38"/>
      <c r="F971" s="38"/>
      <c r="I971" s="34"/>
      <c r="K971" s="34"/>
      <c r="L971" s="34"/>
      <c r="M971" s="34"/>
      <c r="V971" s="36"/>
      <c r="W971" s="36"/>
      <c r="Y971" s="36"/>
    </row>
    <row r="972">
      <c r="A972" s="47"/>
      <c r="B972" s="48"/>
      <c r="D972" s="48"/>
      <c r="E972" s="48"/>
      <c r="F972" s="48"/>
      <c r="I972" s="34"/>
      <c r="K972" s="34"/>
      <c r="L972" s="34"/>
      <c r="M972" s="34"/>
      <c r="V972" s="36"/>
      <c r="W972" s="36"/>
      <c r="Y972" s="36"/>
    </row>
    <row r="973">
      <c r="A973" s="37"/>
      <c r="B973" s="38"/>
      <c r="D973" s="38"/>
      <c r="E973" s="38"/>
      <c r="F973" s="38"/>
      <c r="I973" s="34"/>
      <c r="K973" s="34"/>
      <c r="L973" s="34"/>
      <c r="M973" s="34"/>
      <c r="V973" s="36"/>
      <c r="W973" s="36"/>
      <c r="Y973" s="36"/>
    </row>
    <row r="974">
      <c r="A974" s="47"/>
      <c r="B974" s="48"/>
      <c r="D974" s="48"/>
      <c r="E974" s="48"/>
      <c r="F974" s="48"/>
      <c r="I974" s="34"/>
      <c r="K974" s="34"/>
      <c r="L974" s="34"/>
      <c r="M974" s="34"/>
      <c r="V974" s="36"/>
      <c r="W974" s="36"/>
      <c r="Y974" s="36"/>
    </row>
    <row r="975">
      <c r="A975" s="37"/>
      <c r="B975" s="38"/>
      <c r="D975" s="38"/>
      <c r="E975" s="38"/>
      <c r="F975" s="38"/>
      <c r="I975" s="34"/>
      <c r="K975" s="34"/>
      <c r="L975" s="34"/>
      <c r="M975" s="34"/>
      <c r="V975" s="36"/>
      <c r="W975" s="36"/>
      <c r="Y975" s="36"/>
    </row>
    <row r="976">
      <c r="A976" s="47"/>
      <c r="B976" s="48"/>
      <c r="D976" s="48"/>
      <c r="E976" s="48"/>
      <c r="F976" s="48"/>
      <c r="I976" s="34"/>
      <c r="K976" s="34"/>
      <c r="L976" s="34"/>
      <c r="M976" s="34"/>
      <c r="V976" s="36"/>
      <c r="W976" s="36"/>
      <c r="Y976" s="36"/>
    </row>
    <row r="977">
      <c r="A977" s="37"/>
      <c r="B977" s="38"/>
      <c r="D977" s="38"/>
      <c r="E977" s="38"/>
      <c r="F977" s="38"/>
      <c r="I977" s="34"/>
      <c r="K977" s="34"/>
      <c r="L977" s="34"/>
      <c r="M977" s="34"/>
      <c r="V977" s="36"/>
      <c r="W977" s="36"/>
      <c r="Y977" s="36"/>
    </row>
    <row r="978">
      <c r="A978" s="47"/>
      <c r="B978" s="48"/>
      <c r="D978" s="48"/>
      <c r="E978" s="48"/>
      <c r="F978" s="48"/>
      <c r="I978" s="34"/>
      <c r="K978" s="34"/>
      <c r="L978" s="34"/>
      <c r="M978" s="34"/>
      <c r="V978" s="36"/>
      <c r="W978" s="36"/>
      <c r="Y978" s="36"/>
    </row>
    <row r="979">
      <c r="A979" s="37"/>
      <c r="B979" s="38"/>
      <c r="D979" s="38"/>
      <c r="E979" s="38"/>
      <c r="F979" s="38"/>
      <c r="I979" s="34"/>
      <c r="K979" s="34"/>
      <c r="L979" s="34"/>
      <c r="M979" s="34"/>
      <c r="V979" s="36"/>
      <c r="W979" s="36"/>
      <c r="Y979" s="36"/>
    </row>
    <row r="980">
      <c r="A980" s="47"/>
      <c r="B980" s="48"/>
      <c r="D980" s="48"/>
      <c r="E980" s="48"/>
      <c r="F980" s="48"/>
      <c r="I980" s="34"/>
      <c r="K980" s="34"/>
      <c r="L980" s="34"/>
      <c r="M980" s="34"/>
      <c r="V980" s="36"/>
      <c r="W980" s="36"/>
      <c r="Y980" s="36"/>
    </row>
    <row r="981">
      <c r="A981" s="37"/>
      <c r="B981" s="38"/>
      <c r="D981" s="38"/>
      <c r="E981" s="38"/>
      <c r="F981" s="38"/>
      <c r="I981" s="34"/>
      <c r="K981" s="34"/>
      <c r="L981" s="34"/>
      <c r="M981" s="34"/>
      <c r="V981" s="36"/>
      <c r="W981" s="36"/>
      <c r="Y981" s="36"/>
    </row>
    <row r="982">
      <c r="A982" s="47"/>
      <c r="B982" s="48"/>
      <c r="D982" s="48"/>
      <c r="E982" s="48"/>
      <c r="F982" s="48"/>
      <c r="I982" s="34"/>
      <c r="K982" s="34"/>
      <c r="L982" s="34"/>
      <c r="M982" s="34"/>
      <c r="V982" s="36"/>
      <c r="W982" s="36"/>
      <c r="Y982" s="36"/>
    </row>
    <row r="983">
      <c r="A983" s="37"/>
      <c r="B983" s="38"/>
      <c r="D983" s="38"/>
      <c r="E983" s="38"/>
      <c r="F983" s="38"/>
      <c r="I983" s="34"/>
      <c r="K983" s="34"/>
      <c r="L983" s="34"/>
      <c r="M983" s="34"/>
      <c r="V983" s="36"/>
      <c r="W983" s="36"/>
      <c r="Y983" s="36"/>
    </row>
    <row r="984">
      <c r="A984" s="47"/>
      <c r="B984" s="48"/>
      <c r="D984" s="48"/>
      <c r="E984" s="48"/>
      <c r="F984" s="48"/>
      <c r="I984" s="34"/>
      <c r="K984" s="34"/>
      <c r="L984" s="34"/>
      <c r="M984" s="34"/>
      <c r="V984" s="36"/>
      <c r="W984" s="36"/>
      <c r="Y984" s="36"/>
    </row>
    <row r="985">
      <c r="A985" s="37"/>
      <c r="B985" s="38"/>
      <c r="D985" s="38"/>
      <c r="E985" s="38"/>
      <c r="F985" s="38"/>
      <c r="I985" s="34"/>
      <c r="K985" s="34"/>
      <c r="L985" s="34"/>
      <c r="M985" s="34"/>
      <c r="V985" s="36"/>
      <c r="W985" s="36"/>
      <c r="Y985" s="36"/>
    </row>
    <row r="986">
      <c r="A986" s="47"/>
      <c r="B986" s="48"/>
      <c r="D986" s="48"/>
      <c r="E986" s="48"/>
      <c r="F986" s="48"/>
      <c r="I986" s="34"/>
      <c r="K986" s="34"/>
      <c r="L986" s="34"/>
      <c r="M986" s="34"/>
      <c r="V986" s="36"/>
      <c r="W986" s="36"/>
      <c r="Y986" s="36"/>
    </row>
    <row r="987">
      <c r="A987" s="37"/>
      <c r="B987" s="38"/>
      <c r="D987" s="38"/>
      <c r="E987" s="38"/>
      <c r="F987" s="38"/>
      <c r="I987" s="34"/>
      <c r="K987" s="34"/>
      <c r="L987" s="34"/>
      <c r="M987" s="34"/>
      <c r="V987" s="36"/>
      <c r="W987" s="36"/>
      <c r="Y987" s="36"/>
    </row>
    <row r="988">
      <c r="A988" s="47"/>
      <c r="B988" s="48"/>
      <c r="D988" s="48"/>
      <c r="E988" s="48"/>
      <c r="F988" s="48"/>
      <c r="I988" s="34"/>
      <c r="K988" s="34"/>
      <c r="L988" s="34"/>
      <c r="M988" s="34"/>
      <c r="V988" s="36"/>
      <c r="W988" s="36"/>
      <c r="Y988" s="36"/>
    </row>
    <row r="989">
      <c r="A989" s="37"/>
      <c r="B989" s="38"/>
      <c r="D989" s="38"/>
      <c r="E989" s="38"/>
      <c r="F989" s="38"/>
      <c r="I989" s="34"/>
      <c r="K989" s="34"/>
      <c r="L989" s="34"/>
      <c r="M989" s="34"/>
      <c r="V989" s="36"/>
      <c r="W989" s="36"/>
      <c r="Y989" s="36"/>
    </row>
    <row r="990">
      <c r="A990" s="47"/>
      <c r="B990" s="48"/>
      <c r="D990" s="48"/>
      <c r="E990" s="48"/>
      <c r="F990" s="48"/>
      <c r="I990" s="34"/>
      <c r="K990" s="34"/>
      <c r="L990" s="34"/>
      <c r="M990" s="34"/>
      <c r="V990" s="36"/>
      <c r="W990" s="36"/>
      <c r="Y990" s="36"/>
    </row>
    <row r="991">
      <c r="A991" s="37"/>
      <c r="B991" s="38"/>
      <c r="D991" s="38"/>
      <c r="E991" s="38"/>
      <c r="F991" s="38"/>
      <c r="I991" s="34"/>
      <c r="K991" s="34"/>
      <c r="L991" s="34"/>
      <c r="M991" s="34"/>
      <c r="V991" s="36"/>
      <c r="W991" s="36"/>
      <c r="Y991" s="36"/>
    </row>
    <row r="992">
      <c r="A992" s="47"/>
      <c r="B992" s="48"/>
      <c r="D992" s="48"/>
      <c r="E992" s="48"/>
      <c r="F992" s="48"/>
      <c r="I992" s="34"/>
      <c r="K992" s="34"/>
      <c r="L992" s="34"/>
      <c r="M992" s="34"/>
      <c r="V992" s="36"/>
      <c r="W992" s="36"/>
      <c r="Y992" s="36"/>
    </row>
    <row r="993">
      <c r="A993" s="37"/>
      <c r="B993" s="38"/>
      <c r="D993" s="38"/>
      <c r="E993" s="38"/>
      <c r="F993" s="38"/>
      <c r="I993" s="34"/>
      <c r="K993" s="34"/>
      <c r="L993" s="34"/>
      <c r="M993" s="34"/>
      <c r="V993" s="36"/>
      <c r="W993" s="36"/>
      <c r="Y993" s="36"/>
    </row>
    <row r="994">
      <c r="A994" s="47"/>
      <c r="B994" s="48"/>
      <c r="D994" s="48"/>
      <c r="E994" s="48"/>
      <c r="F994" s="48"/>
      <c r="I994" s="34"/>
      <c r="K994" s="34"/>
      <c r="L994" s="34"/>
      <c r="M994" s="34"/>
      <c r="V994" s="36"/>
      <c r="W994" s="36"/>
      <c r="Y994" s="36"/>
    </row>
    <row r="995">
      <c r="A995" s="37"/>
      <c r="B995" s="38"/>
      <c r="D995" s="38"/>
      <c r="E995" s="38"/>
      <c r="F995" s="38"/>
      <c r="I995" s="34"/>
      <c r="K995" s="34"/>
      <c r="L995" s="34"/>
      <c r="M995" s="34"/>
      <c r="V995" s="36"/>
      <c r="W995" s="36"/>
      <c r="Y995" s="36"/>
    </row>
    <row r="996">
      <c r="A996" s="47"/>
      <c r="B996" s="48"/>
      <c r="D996" s="48"/>
      <c r="E996" s="48"/>
      <c r="F996" s="48"/>
      <c r="I996" s="34"/>
      <c r="K996" s="34"/>
      <c r="L996" s="34"/>
      <c r="M996" s="34"/>
      <c r="V996" s="36"/>
      <c r="W996" s="36"/>
      <c r="Y996" s="36"/>
    </row>
    <row r="997">
      <c r="A997" s="37"/>
      <c r="B997" s="38"/>
      <c r="D997" s="38"/>
      <c r="E997" s="38"/>
      <c r="F997" s="38"/>
      <c r="I997" s="34"/>
      <c r="K997" s="34"/>
      <c r="L997" s="34"/>
      <c r="M997" s="34"/>
      <c r="V997" s="36"/>
      <c r="W997" s="36"/>
      <c r="Y997" s="36"/>
    </row>
    <row r="998">
      <c r="A998" s="47"/>
      <c r="B998" s="48"/>
      <c r="D998" s="48"/>
      <c r="E998" s="48"/>
      <c r="F998" s="48"/>
      <c r="I998" s="34"/>
      <c r="K998" s="34"/>
      <c r="L998" s="34"/>
      <c r="M998" s="34"/>
      <c r="V998" s="36"/>
      <c r="W998" s="36"/>
      <c r="Y998" s="36"/>
    </row>
    <row r="999">
      <c r="A999" s="37"/>
      <c r="B999" s="38"/>
      <c r="D999" s="38"/>
      <c r="E999" s="38"/>
      <c r="F999" s="38"/>
      <c r="I999" s="34"/>
      <c r="K999" s="34"/>
      <c r="L999" s="34"/>
      <c r="M999" s="34"/>
      <c r="V999" s="36"/>
      <c r="W999" s="36"/>
      <c r="Y999" s="36"/>
    </row>
    <row r="1000">
      <c r="A1000" s="47"/>
      <c r="B1000" s="48"/>
      <c r="D1000" s="48"/>
      <c r="E1000" s="48"/>
      <c r="F1000" s="48"/>
      <c r="I1000" s="34"/>
      <c r="K1000" s="34"/>
      <c r="L1000" s="34"/>
      <c r="M1000" s="34"/>
      <c r="V1000" s="36"/>
      <c r="W1000" s="36"/>
      <c r="Y1000" s="36"/>
    </row>
    <row r="1001">
      <c r="A1001" s="37"/>
      <c r="B1001" s="38"/>
      <c r="D1001" s="38"/>
      <c r="E1001" s="38"/>
      <c r="F1001" s="38"/>
      <c r="I1001" s="34"/>
      <c r="K1001" s="34"/>
      <c r="L1001" s="34"/>
      <c r="M1001" s="34"/>
      <c r="V1001" s="36"/>
      <c r="W1001" s="36"/>
      <c r="Y1001" s="36"/>
    </row>
  </sheetData>
  <mergeCells count="2">
    <mergeCell ref="A236:M236"/>
    <mergeCell ref="A247:I247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88"/>
  </cols>
  <sheetData>
    <row r="1"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3" t="s">
        <v>314</v>
      </c>
      <c r="B1" s="114" t="s">
        <v>307</v>
      </c>
      <c r="C1" s="114" t="s">
        <v>308</v>
      </c>
      <c r="D1" s="114" t="s">
        <v>309</v>
      </c>
      <c r="E1" s="115" t="s">
        <v>310</v>
      </c>
      <c r="F1" s="115" t="s">
        <v>311</v>
      </c>
      <c r="G1" s="115" t="s">
        <v>312</v>
      </c>
      <c r="H1" s="116"/>
      <c r="I1" s="117" t="s">
        <v>314</v>
      </c>
      <c r="J1" s="118" t="s">
        <v>315</v>
      </c>
      <c r="K1" s="118" t="s">
        <v>316</v>
      </c>
      <c r="L1" s="118" t="s">
        <v>317</v>
      </c>
      <c r="M1" s="119" t="s">
        <v>318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</row>
    <row r="2">
      <c r="A2" s="120">
        <v>1.0</v>
      </c>
      <c r="B2" s="21">
        <v>590425.162066</v>
      </c>
      <c r="C2" s="21">
        <v>36.04465337923077</v>
      </c>
      <c r="D2" s="21">
        <v>62.81937356230769</v>
      </c>
      <c r="E2" s="21">
        <v>16.548388209046156</v>
      </c>
      <c r="F2" s="121">
        <v>15.210930834661536</v>
      </c>
      <c r="G2" s="36">
        <v>5.4213073930807685</v>
      </c>
      <c r="I2" s="120">
        <v>1.0</v>
      </c>
      <c r="J2" s="21">
        <v>62.81937356230769</v>
      </c>
      <c r="K2" s="21">
        <v>16.548388209046156</v>
      </c>
      <c r="L2" s="21">
        <v>15.210930834661536</v>
      </c>
      <c r="M2" s="122">
        <v>5.4213073930807685</v>
      </c>
    </row>
    <row r="3">
      <c r="A3" s="120">
        <v>2.0</v>
      </c>
      <c r="B3" s="21">
        <v>3399310.2309557</v>
      </c>
      <c r="C3" s="21">
        <v>48.78990351249998</v>
      </c>
      <c r="D3" s="21">
        <v>82.21049288115385</v>
      </c>
      <c r="E3" s="21">
        <v>5.6884250737999995</v>
      </c>
      <c r="F3" s="121">
        <v>7.898143785928653</v>
      </c>
      <c r="G3" s="36">
        <v>4.2853488130380395</v>
      </c>
      <c r="I3" s="120">
        <v>2.0</v>
      </c>
      <c r="J3" s="21">
        <v>82.21049288115385</v>
      </c>
      <c r="K3" s="21">
        <v>5.6884250737999995</v>
      </c>
      <c r="L3" s="21">
        <v>7.898143785928653</v>
      </c>
      <c r="M3" s="122">
        <v>4.2853488130380395</v>
      </c>
    </row>
    <row r="4">
      <c r="A4" s="120">
        <v>3.0</v>
      </c>
      <c r="B4" s="21">
        <v>2547619.30686911</v>
      </c>
      <c r="C4" s="21">
        <v>64.68569564857141</v>
      </c>
      <c r="D4" s="21">
        <v>96.43047199916667</v>
      </c>
      <c r="E4" s="21">
        <v>1.5917138205244468</v>
      </c>
      <c r="F4" s="121">
        <v>1.4834060647462586</v>
      </c>
      <c r="G4" s="36">
        <v>0.5726535551862274</v>
      </c>
      <c r="I4" s="120">
        <v>3.0</v>
      </c>
      <c r="J4" s="21">
        <v>96.43047199916667</v>
      </c>
      <c r="K4" s="21">
        <v>1.5917138205244468</v>
      </c>
      <c r="L4" s="21">
        <v>1.4834060647462586</v>
      </c>
      <c r="M4" s="122">
        <v>0.5726535551862274</v>
      </c>
    </row>
    <row r="5">
      <c r="A5" s="123">
        <v>4.0</v>
      </c>
      <c r="B5" s="124">
        <v>1212076.06757531</v>
      </c>
      <c r="C5" s="124">
        <v>79.35545727871427</v>
      </c>
      <c r="D5" s="124">
        <v>99.5601979202899</v>
      </c>
      <c r="E5" s="124">
        <v>0.1769010855043478</v>
      </c>
      <c r="F5" s="125">
        <v>0.24084589125997594</v>
      </c>
      <c r="G5" s="126">
        <v>0.022055377049999998</v>
      </c>
      <c r="I5" s="123">
        <v>4.0</v>
      </c>
      <c r="J5" s="124">
        <v>99.5601979202899</v>
      </c>
      <c r="K5" s="124">
        <v>0.1769010855043478</v>
      </c>
      <c r="L5" s="124">
        <v>0.24084589125997594</v>
      </c>
      <c r="M5" s="127">
        <v>0.022055377049999998</v>
      </c>
    </row>
    <row r="39">
      <c r="B39" s="112"/>
      <c r="C39" s="112"/>
      <c r="D39" s="112"/>
      <c r="E39" s="112"/>
      <c r="F39" s="112"/>
      <c r="G39" s="112"/>
      <c r="H39" s="1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28" t="s">
        <v>258</v>
      </c>
      <c r="B1" s="129" t="s">
        <v>249</v>
      </c>
      <c r="C1" s="129" t="s">
        <v>250</v>
      </c>
      <c r="D1" s="129" t="s">
        <v>251</v>
      </c>
      <c r="E1" s="129" t="s">
        <v>252</v>
      </c>
    </row>
    <row r="2">
      <c r="A2" s="130" t="s">
        <v>267</v>
      </c>
      <c r="B2" s="17" t="s">
        <v>10</v>
      </c>
      <c r="C2" s="17" t="s">
        <v>11</v>
      </c>
      <c r="D2" s="17" t="s">
        <v>12</v>
      </c>
      <c r="E2" s="17" t="s">
        <v>13</v>
      </c>
    </row>
    <row r="3">
      <c r="A3" s="131">
        <v>0.0</v>
      </c>
      <c r="B3" s="25" t="s">
        <v>20</v>
      </c>
      <c r="C3" s="25" t="s">
        <v>20</v>
      </c>
      <c r="D3" s="25" t="s">
        <v>20</v>
      </c>
      <c r="E3" s="25" t="s">
        <v>20</v>
      </c>
    </row>
    <row r="4">
      <c r="A4" s="131">
        <v>0.0</v>
      </c>
      <c r="B4" s="25" t="s">
        <v>20</v>
      </c>
      <c r="C4" s="25" t="s">
        <v>20</v>
      </c>
      <c r="D4" s="25" t="s">
        <v>20</v>
      </c>
      <c r="E4" s="25" t="s">
        <v>20</v>
      </c>
    </row>
    <row r="5">
      <c r="A5" s="131">
        <v>0.0</v>
      </c>
      <c r="B5" s="25" t="s">
        <v>20</v>
      </c>
      <c r="C5" s="25" t="s">
        <v>20</v>
      </c>
      <c r="D5" s="25" t="s">
        <v>20</v>
      </c>
      <c r="E5" s="25" t="s">
        <v>20</v>
      </c>
    </row>
    <row r="6">
      <c r="A6" s="131">
        <v>0.0</v>
      </c>
      <c r="B6" s="25" t="s">
        <v>20</v>
      </c>
      <c r="C6" s="25" t="s">
        <v>20</v>
      </c>
      <c r="D6" s="25" t="s">
        <v>20</v>
      </c>
      <c r="E6" s="25" t="s">
        <v>20</v>
      </c>
    </row>
    <row r="7">
      <c r="A7" s="131">
        <v>0.0</v>
      </c>
      <c r="B7" s="25" t="s">
        <v>20</v>
      </c>
      <c r="C7" s="25" t="s">
        <v>20</v>
      </c>
      <c r="D7" s="25" t="s">
        <v>20</v>
      </c>
      <c r="E7" s="25" t="s">
        <v>20</v>
      </c>
    </row>
    <row r="8">
      <c r="A8" s="131">
        <v>0.0</v>
      </c>
      <c r="B8" s="25" t="s">
        <v>20</v>
      </c>
      <c r="C8" s="25" t="s">
        <v>20</v>
      </c>
      <c r="D8" s="25" t="s">
        <v>20</v>
      </c>
      <c r="E8" s="25" t="s">
        <v>20</v>
      </c>
    </row>
    <row r="9">
      <c r="A9" s="131">
        <v>0.0</v>
      </c>
      <c r="B9" s="25" t="s">
        <v>20</v>
      </c>
      <c r="C9" s="25" t="s">
        <v>20</v>
      </c>
      <c r="D9" s="25" t="s">
        <v>20</v>
      </c>
      <c r="E9" s="25" t="s">
        <v>20</v>
      </c>
    </row>
    <row r="10">
      <c r="A10" s="131">
        <v>0.0</v>
      </c>
      <c r="B10" s="25" t="s">
        <v>20</v>
      </c>
      <c r="C10" s="25" t="s">
        <v>20</v>
      </c>
      <c r="D10" s="25" t="s">
        <v>20</v>
      </c>
      <c r="E10" s="25" t="s">
        <v>20</v>
      </c>
    </row>
    <row r="11">
      <c r="A11" s="131">
        <v>0.0</v>
      </c>
      <c r="B11" s="25" t="s">
        <v>20</v>
      </c>
      <c r="C11" s="25" t="s">
        <v>20</v>
      </c>
      <c r="D11" s="25" t="s">
        <v>20</v>
      </c>
      <c r="E11" s="25" t="s">
        <v>20</v>
      </c>
    </row>
    <row r="12">
      <c r="A12" s="131">
        <v>0.0</v>
      </c>
      <c r="B12" s="25" t="s">
        <v>20</v>
      </c>
      <c r="C12" s="25" t="s">
        <v>20</v>
      </c>
      <c r="D12" s="25" t="s">
        <v>20</v>
      </c>
      <c r="E12" s="25" t="s">
        <v>20</v>
      </c>
    </row>
    <row r="13">
      <c r="A13" s="131">
        <v>0.0</v>
      </c>
      <c r="B13" s="25" t="s">
        <v>20</v>
      </c>
      <c r="C13" s="25" t="s">
        <v>20</v>
      </c>
      <c r="D13" s="25" t="s">
        <v>20</v>
      </c>
      <c r="E13" s="25" t="s">
        <v>20</v>
      </c>
    </row>
    <row r="14">
      <c r="A14" s="131">
        <v>1.0</v>
      </c>
      <c r="B14" s="25" t="s">
        <v>20</v>
      </c>
      <c r="C14" s="25" t="s">
        <v>20</v>
      </c>
      <c r="D14" s="25" t="s">
        <v>20</v>
      </c>
      <c r="E14" s="25" t="s">
        <v>20</v>
      </c>
    </row>
    <row r="15">
      <c r="A15" s="131">
        <v>2.0</v>
      </c>
      <c r="B15" s="25" t="s">
        <v>20</v>
      </c>
      <c r="C15" s="25" t="s">
        <v>20</v>
      </c>
      <c r="D15" s="25" t="s">
        <v>20</v>
      </c>
      <c r="E15" s="25" t="s">
        <v>20</v>
      </c>
    </row>
    <row r="16">
      <c r="A16" s="131">
        <v>2.0</v>
      </c>
      <c r="B16" s="25">
        <v>100.0</v>
      </c>
      <c r="C16" s="25">
        <v>0.0</v>
      </c>
      <c r="D16" s="25">
        <v>0.0</v>
      </c>
      <c r="E16" s="25">
        <v>0.0</v>
      </c>
    </row>
    <row r="17">
      <c r="A17" s="131">
        <v>3.0</v>
      </c>
      <c r="B17" s="25" t="s">
        <v>20</v>
      </c>
      <c r="C17" s="25" t="s">
        <v>20</v>
      </c>
      <c r="D17" s="25" t="s">
        <v>20</v>
      </c>
      <c r="E17" s="25" t="s">
        <v>20</v>
      </c>
    </row>
    <row r="18">
      <c r="A18" s="131">
        <v>4.0</v>
      </c>
      <c r="B18" s="25" t="s">
        <v>20</v>
      </c>
      <c r="C18" s="25" t="s">
        <v>20</v>
      </c>
      <c r="D18" s="25" t="s">
        <v>20</v>
      </c>
      <c r="E18" s="25" t="s">
        <v>20</v>
      </c>
    </row>
    <row r="19">
      <c r="A19" s="131">
        <v>4.0</v>
      </c>
      <c r="B19" s="25">
        <v>95.30083</v>
      </c>
      <c r="C19" s="25">
        <v>4.69917</v>
      </c>
      <c r="D19" s="25">
        <v>0.0</v>
      </c>
      <c r="E19" s="25">
        <v>0.0</v>
      </c>
    </row>
    <row r="20">
      <c r="A20" s="131">
        <v>5.0</v>
      </c>
      <c r="B20" s="25" t="s">
        <v>20</v>
      </c>
      <c r="C20" s="25" t="s">
        <v>20</v>
      </c>
      <c r="D20" s="25" t="s">
        <v>20</v>
      </c>
      <c r="E20" s="25" t="s">
        <v>20</v>
      </c>
    </row>
    <row r="21">
      <c r="A21" s="131">
        <v>5.0</v>
      </c>
      <c r="B21" s="25">
        <v>100.0</v>
      </c>
      <c r="C21" s="25">
        <v>0.0</v>
      </c>
      <c r="D21" s="25">
        <v>0.0</v>
      </c>
      <c r="E21" s="25">
        <v>0.0</v>
      </c>
    </row>
    <row r="22">
      <c r="A22" s="131">
        <v>6.0</v>
      </c>
      <c r="B22" s="25">
        <v>100.0</v>
      </c>
      <c r="C22" s="25">
        <v>0.0</v>
      </c>
      <c r="D22" s="25">
        <v>0.0</v>
      </c>
      <c r="E22" s="25">
        <v>0.0</v>
      </c>
    </row>
    <row r="23">
      <c r="A23" s="131">
        <v>6.0</v>
      </c>
      <c r="B23" s="25" t="s">
        <v>20</v>
      </c>
      <c r="C23" s="25" t="s">
        <v>20</v>
      </c>
      <c r="D23" s="25" t="s">
        <v>20</v>
      </c>
      <c r="E23" s="25" t="s">
        <v>20</v>
      </c>
    </row>
    <row r="24">
      <c r="A24" s="131">
        <v>7.0</v>
      </c>
      <c r="B24" s="25">
        <v>100.0</v>
      </c>
      <c r="C24" s="25">
        <v>0.0</v>
      </c>
      <c r="D24" s="25">
        <v>0.0</v>
      </c>
      <c r="E24" s="25">
        <v>0.0</v>
      </c>
    </row>
    <row r="25">
      <c r="A25" s="131">
        <v>8.0</v>
      </c>
      <c r="B25" s="25" t="s">
        <v>20</v>
      </c>
      <c r="C25" s="25" t="s">
        <v>20</v>
      </c>
      <c r="D25" s="25" t="s">
        <v>20</v>
      </c>
      <c r="E25" s="25" t="s">
        <v>20</v>
      </c>
    </row>
    <row r="26">
      <c r="A26" s="131">
        <v>8.0</v>
      </c>
      <c r="B26" s="25">
        <v>100.0</v>
      </c>
      <c r="C26" s="25">
        <v>0.0</v>
      </c>
      <c r="D26" s="25">
        <v>0.0</v>
      </c>
      <c r="E26" s="25">
        <v>0.0</v>
      </c>
    </row>
    <row r="27">
      <c r="A27" s="131">
        <v>8.0</v>
      </c>
      <c r="B27" s="25" t="s">
        <v>20</v>
      </c>
      <c r="C27" s="25" t="s">
        <v>20</v>
      </c>
      <c r="D27" s="25" t="s">
        <v>20</v>
      </c>
      <c r="E27" s="25" t="s">
        <v>20</v>
      </c>
    </row>
    <row r="28">
      <c r="A28" s="131">
        <v>8.0</v>
      </c>
      <c r="B28" s="25" t="s">
        <v>20</v>
      </c>
      <c r="C28" s="25" t="s">
        <v>20</v>
      </c>
      <c r="D28" s="25" t="s">
        <v>20</v>
      </c>
      <c r="E28" s="25" t="s">
        <v>20</v>
      </c>
    </row>
    <row r="29">
      <c r="A29" s="131">
        <v>9.0</v>
      </c>
      <c r="B29" s="25">
        <v>98.5952381</v>
      </c>
      <c r="C29" s="25">
        <v>0.0</v>
      </c>
      <c r="D29" s="25">
        <v>1.404761905</v>
      </c>
      <c r="E29" s="25">
        <v>0.0</v>
      </c>
    </row>
    <row r="30">
      <c r="A30" s="131">
        <v>9.0</v>
      </c>
      <c r="B30" s="25">
        <v>97.31147869</v>
      </c>
      <c r="C30" s="25">
        <v>0.6239465945</v>
      </c>
      <c r="D30" s="25">
        <v>2.024714716</v>
      </c>
      <c r="E30" s="25">
        <v>0.03986</v>
      </c>
    </row>
    <row r="31">
      <c r="A31" s="131">
        <v>10.0</v>
      </c>
      <c r="B31" s="25" t="s">
        <v>20</v>
      </c>
      <c r="C31" s="25" t="s">
        <v>20</v>
      </c>
      <c r="D31" s="25" t="s">
        <v>20</v>
      </c>
      <c r="E31" s="25" t="s">
        <v>20</v>
      </c>
    </row>
    <row r="32">
      <c r="A32" s="131">
        <v>10.0</v>
      </c>
      <c r="B32" s="25" t="s">
        <v>20</v>
      </c>
      <c r="C32" s="25" t="s">
        <v>20</v>
      </c>
      <c r="D32" s="25" t="s">
        <v>20</v>
      </c>
      <c r="E32" s="25" t="s">
        <v>20</v>
      </c>
    </row>
    <row r="33">
      <c r="A33" s="131">
        <v>10.0</v>
      </c>
      <c r="B33" s="25">
        <v>44.74588901</v>
      </c>
      <c r="C33" s="25">
        <v>10.51114859</v>
      </c>
      <c r="D33" s="25">
        <v>44.7429624</v>
      </c>
      <c r="E33" s="25" t="s">
        <v>20</v>
      </c>
    </row>
    <row r="34">
      <c r="A34" s="131">
        <v>11.0</v>
      </c>
      <c r="B34" s="25" t="s">
        <v>20</v>
      </c>
      <c r="C34" s="25" t="s">
        <v>20</v>
      </c>
      <c r="D34" s="25" t="s">
        <v>20</v>
      </c>
      <c r="E34" s="25" t="s">
        <v>20</v>
      </c>
    </row>
    <row r="35">
      <c r="A35" s="131">
        <v>11.0</v>
      </c>
      <c r="B35" s="25" t="s">
        <v>20</v>
      </c>
      <c r="C35" s="25" t="s">
        <v>20</v>
      </c>
      <c r="D35" s="25" t="s">
        <v>20</v>
      </c>
      <c r="E35" s="25" t="s">
        <v>20</v>
      </c>
    </row>
    <row r="36">
      <c r="A36" s="131">
        <v>12.0</v>
      </c>
      <c r="B36" s="25">
        <v>100.0</v>
      </c>
      <c r="C36" s="25">
        <v>0.0</v>
      </c>
      <c r="D36" s="25">
        <v>0.0</v>
      </c>
      <c r="E36" s="25">
        <v>0.0</v>
      </c>
    </row>
    <row r="37">
      <c r="A37" s="131">
        <v>12.0</v>
      </c>
      <c r="B37" s="25">
        <v>100.0</v>
      </c>
      <c r="C37" s="25">
        <v>0.0</v>
      </c>
      <c r="D37" s="25">
        <v>0.0</v>
      </c>
      <c r="E37" s="25">
        <v>0.0</v>
      </c>
    </row>
    <row r="38">
      <c r="A38" s="131">
        <v>12.0</v>
      </c>
      <c r="B38" s="25">
        <v>99.71937474</v>
      </c>
      <c r="C38" s="25">
        <v>0.0</v>
      </c>
      <c r="D38" s="25">
        <v>0.2806252626</v>
      </c>
      <c r="E38" s="25">
        <v>0.0</v>
      </c>
    </row>
    <row r="39">
      <c r="A39" s="131">
        <v>12.0</v>
      </c>
      <c r="B39" s="25">
        <v>100.0</v>
      </c>
      <c r="C39" s="25">
        <v>0.0</v>
      </c>
      <c r="D39" s="25">
        <v>0.0</v>
      </c>
      <c r="E39" s="25">
        <v>0.0</v>
      </c>
    </row>
    <row r="40">
      <c r="A40" s="131">
        <v>12.0</v>
      </c>
      <c r="B40" s="25" t="s">
        <v>20</v>
      </c>
      <c r="C40" s="25" t="s">
        <v>20</v>
      </c>
      <c r="D40" s="25" t="s">
        <v>20</v>
      </c>
      <c r="E40" s="25" t="s">
        <v>20</v>
      </c>
    </row>
    <row r="41">
      <c r="A41" s="131">
        <v>13.0</v>
      </c>
      <c r="B41" s="25" t="s">
        <v>20</v>
      </c>
      <c r="C41" s="25" t="s">
        <v>20</v>
      </c>
      <c r="D41" s="25" t="s">
        <v>20</v>
      </c>
      <c r="E41" s="25" t="s">
        <v>20</v>
      </c>
    </row>
    <row r="42">
      <c r="A42" s="131">
        <v>13.0</v>
      </c>
      <c r="B42" s="25">
        <v>100.0</v>
      </c>
      <c r="C42" s="25">
        <v>0.0</v>
      </c>
      <c r="D42" s="25">
        <v>0.0</v>
      </c>
      <c r="E42" s="25">
        <v>0.0</v>
      </c>
    </row>
    <row r="43">
      <c r="A43" s="131">
        <v>13.0</v>
      </c>
      <c r="B43" s="25">
        <v>100.0</v>
      </c>
      <c r="C43" s="25">
        <v>0.0</v>
      </c>
      <c r="D43" s="25">
        <v>0.0</v>
      </c>
      <c r="E43" s="25">
        <v>0.0</v>
      </c>
    </row>
    <row r="44">
      <c r="A44" s="131">
        <v>13.0</v>
      </c>
      <c r="B44" s="25" t="s">
        <v>20</v>
      </c>
      <c r="C44" s="25" t="s">
        <v>20</v>
      </c>
      <c r="D44" s="25" t="s">
        <v>20</v>
      </c>
      <c r="E44" s="25" t="s">
        <v>20</v>
      </c>
    </row>
    <row r="45">
      <c r="A45" s="131">
        <v>13.0</v>
      </c>
      <c r="B45" s="25">
        <v>95.94525953</v>
      </c>
      <c r="C45" s="25">
        <v>0.9789509154</v>
      </c>
      <c r="D45" s="25">
        <v>3.075789551</v>
      </c>
      <c r="E45" s="25" t="s">
        <v>20</v>
      </c>
    </row>
    <row r="46">
      <c r="A46" s="131">
        <v>14.0</v>
      </c>
      <c r="B46" s="25" t="s">
        <v>20</v>
      </c>
      <c r="C46" s="25" t="s">
        <v>20</v>
      </c>
      <c r="D46" s="25" t="s">
        <v>20</v>
      </c>
      <c r="E46" s="25" t="s">
        <v>20</v>
      </c>
    </row>
    <row r="47">
      <c r="A47" s="131">
        <v>14.0</v>
      </c>
      <c r="B47" s="25">
        <v>76.25077991</v>
      </c>
      <c r="C47" s="25">
        <v>21.63212113</v>
      </c>
      <c r="D47" s="25">
        <v>1.897409218</v>
      </c>
      <c r="E47" s="25">
        <v>0.2196897375</v>
      </c>
    </row>
    <row r="48">
      <c r="A48" s="131">
        <v>14.0</v>
      </c>
      <c r="B48" s="25">
        <v>100.0</v>
      </c>
      <c r="C48" s="25">
        <v>0.0</v>
      </c>
      <c r="D48" s="25">
        <v>0.0</v>
      </c>
      <c r="E48" s="25">
        <v>0.0</v>
      </c>
    </row>
    <row r="49">
      <c r="A49" s="131">
        <v>14.0</v>
      </c>
      <c r="B49" s="25">
        <v>100.0</v>
      </c>
      <c r="C49" s="25">
        <v>0.0</v>
      </c>
      <c r="D49" s="25">
        <v>0.0</v>
      </c>
      <c r="E49" s="25">
        <v>0.0</v>
      </c>
    </row>
    <row r="50">
      <c r="A50" s="131">
        <v>16.0</v>
      </c>
      <c r="B50" s="25" t="s">
        <v>20</v>
      </c>
      <c r="C50" s="25" t="s">
        <v>20</v>
      </c>
      <c r="D50" s="25" t="s">
        <v>20</v>
      </c>
      <c r="E50" s="25" t="s">
        <v>20</v>
      </c>
    </row>
    <row r="51">
      <c r="A51" s="131">
        <v>16.0</v>
      </c>
      <c r="B51" s="25">
        <v>100.0</v>
      </c>
      <c r="C51" s="25">
        <v>0.0</v>
      </c>
      <c r="D51" s="25">
        <v>0.0</v>
      </c>
      <c r="E51" s="25">
        <v>0.0</v>
      </c>
    </row>
    <row r="52">
      <c r="A52" s="131">
        <v>17.0</v>
      </c>
      <c r="B52" s="25">
        <v>100.0</v>
      </c>
      <c r="C52" s="25">
        <v>0.0</v>
      </c>
      <c r="D52" s="25">
        <v>0.0</v>
      </c>
      <c r="E52" s="25">
        <v>0.0</v>
      </c>
    </row>
    <row r="53">
      <c r="A53" s="131">
        <v>17.0</v>
      </c>
      <c r="B53" s="25">
        <v>90.30446437</v>
      </c>
      <c r="C53" s="25">
        <v>1.385315508</v>
      </c>
      <c r="D53" s="25">
        <v>1.115118127</v>
      </c>
      <c r="E53" s="25">
        <v>7.195101991</v>
      </c>
    </row>
    <row r="54">
      <c r="A54" s="131">
        <v>17.0</v>
      </c>
      <c r="B54" s="25">
        <v>99.67078734</v>
      </c>
      <c r="C54" s="25">
        <v>0.0</v>
      </c>
      <c r="D54" s="25">
        <v>0.3292126628</v>
      </c>
      <c r="E54" s="25">
        <v>0.0</v>
      </c>
    </row>
    <row r="55">
      <c r="A55" s="131">
        <v>18.0</v>
      </c>
      <c r="B55" s="25">
        <v>99.0604959</v>
      </c>
      <c r="C55" s="25">
        <v>0.0</v>
      </c>
      <c r="D55" s="25">
        <v>0.9395041006</v>
      </c>
      <c r="E55" s="25">
        <v>0.0</v>
      </c>
    </row>
    <row r="56">
      <c r="A56" s="131">
        <v>19.0</v>
      </c>
      <c r="B56" s="25">
        <v>99.75698503</v>
      </c>
      <c r="C56" s="25">
        <v>0.0</v>
      </c>
      <c r="D56" s="25">
        <v>0.2430149677</v>
      </c>
      <c r="E56" s="25">
        <v>0.0</v>
      </c>
    </row>
    <row r="57">
      <c r="A57" s="131">
        <v>19.0</v>
      </c>
      <c r="B57" s="25">
        <v>99.64625</v>
      </c>
      <c r="C57" s="25">
        <v>0.35375</v>
      </c>
      <c r="D57" s="25">
        <v>0.0</v>
      </c>
      <c r="E57" s="25">
        <v>0.0</v>
      </c>
    </row>
    <row r="58">
      <c r="A58" s="131">
        <v>19.0</v>
      </c>
      <c r="B58" s="25" t="s">
        <v>20</v>
      </c>
      <c r="C58" s="25" t="s">
        <v>20</v>
      </c>
      <c r="D58" s="25" t="s">
        <v>20</v>
      </c>
      <c r="E58" s="25" t="s">
        <v>20</v>
      </c>
    </row>
    <row r="59">
      <c r="A59" s="131">
        <v>19.0</v>
      </c>
      <c r="B59" s="25">
        <v>100.0</v>
      </c>
      <c r="C59" s="25">
        <v>0.0</v>
      </c>
      <c r="D59" s="25">
        <v>0.0</v>
      </c>
      <c r="E59" s="25">
        <v>0.0</v>
      </c>
    </row>
    <row r="60">
      <c r="A60" s="131">
        <v>19.0</v>
      </c>
      <c r="B60" s="25">
        <v>86.76707282</v>
      </c>
      <c r="C60" s="25">
        <v>0.7312282016</v>
      </c>
      <c r="D60" s="25">
        <v>5.13386897</v>
      </c>
      <c r="E60" s="25">
        <v>7.367830005</v>
      </c>
    </row>
    <row r="61">
      <c r="A61" s="131">
        <v>19.0</v>
      </c>
      <c r="B61" s="25" t="s">
        <v>20</v>
      </c>
      <c r="C61" s="25" t="s">
        <v>20</v>
      </c>
      <c r="D61" s="25" t="s">
        <v>20</v>
      </c>
      <c r="E61" s="25" t="s">
        <v>20</v>
      </c>
    </row>
    <row r="62">
      <c r="A62" s="131">
        <v>19.0</v>
      </c>
      <c r="B62" s="25">
        <v>100.0</v>
      </c>
      <c r="C62" s="25">
        <v>0.0</v>
      </c>
      <c r="D62" s="25">
        <v>0.0</v>
      </c>
      <c r="E62" s="25">
        <v>0.0</v>
      </c>
    </row>
    <row r="63">
      <c r="A63" s="131">
        <v>19.0</v>
      </c>
      <c r="B63" s="25">
        <v>98.33706893</v>
      </c>
      <c r="C63" s="25">
        <v>0.0</v>
      </c>
      <c r="D63" s="25">
        <v>1.662931067</v>
      </c>
      <c r="E63" s="25">
        <v>0.0</v>
      </c>
    </row>
    <row r="64">
      <c r="A64" s="131">
        <v>20.0</v>
      </c>
      <c r="B64" s="25">
        <v>100.0</v>
      </c>
      <c r="C64" s="25">
        <v>0.0</v>
      </c>
      <c r="D64" s="25">
        <v>0.0</v>
      </c>
      <c r="E64" s="25">
        <v>0.0</v>
      </c>
    </row>
    <row r="65">
      <c r="A65" s="131">
        <v>21.0</v>
      </c>
      <c r="B65" s="25">
        <v>78.17294282</v>
      </c>
      <c r="C65" s="25">
        <v>0.0</v>
      </c>
      <c r="D65" s="25">
        <v>21.82705718</v>
      </c>
      <c r="E65" s="25">
        <v>0.0</v>
      </c>
    </row>
    <row r="66">
      <c r="A66" s="131">
        <v>21.0</v>
      </c>
      <c r="B66" s="25">
        <v>98.56412231</v>
      </c>
      <c r="C66" s="25">
        <v>0.9955971951</v>
      </c>
      <c r="D66" s="25">
        <v>0.4402804931</v>
      </c>
      <c r="E66" s="25">
        <v>0.0</v>
      </c>
    </row>
    <row r="67">
      <c r="A67" s="131">
        <v>22.0</v>
      </c>
      <c r="B67" s="25">
        <v>94.42972</v>
      </c>
      <c r="C67" s="25">
        <v>5.39028</v>
      </c>
      <c r="D67" s="25">
        <v>0.18</v>
      </c>
      <c r="E67" s="25">
        <v>0.0</v>
      </c>
    </row>
    <row r="68">
      <c r="A68" s="131">
        <v>22.0</v>
      </c>
      <c r="B68" s="25" t="s">
        <v>20</v>
      </c>
      <c r="C68" s="25" t="s">
        <v>20</v>
      </c>
      <c r="D68" s="25" t="s">
        <v>20</v>
      </c>
      <c r="E68" s="25" t="s">
        <v>20</v>
      </c>
    </row>
    <row r="69">
      <c r="A69" s="131">
        <v>22.0</v>
      </c>
      <c r="B69" s="25">
        <v>47.28073293</v>
      </c>
      <c r="C69" s="25">
        <v>12.06161014</v>
      </c>
      <c r="D69" s="25">
        <v>30.73550468</v>
      </c>
      <c r="E69" s="25">
        <v>9.922152249</v>
      </c>
    </row>
    <row r="70">
      <c r="A70" s="131">
        <v>22.0</v>
      </c>
      <c r="B70" s="25">
        <v>80.79943849</v>
      </c>
      <c r="C70" s="25">
        <v>1.596943771</v>
      </c>
      <c r="D70" s="25">
        <v>9.612691163</v>
      </c>
      <c r="E70" s="25">
        <v>7.990926578</v>
      </c>
    </row>
    <row r="71">
      <c r="A71" s="131">
        <v>23.0</v>
      </c>
      <c r="B71" s="25">
        <v>98.71555642</v>
      </c>
      <c r="C71" s="25">
        <v>0.3174006273</v>
      </c>
      <c r="D71" s="25">
        <v>0.9670429576</v>
      </c>
      <c r="E71" s="25" t="s">
        <v>20</v>
      </c>
    </row>
    <row r="72">
      <c r="A72" s="131">
        <v>23.0</v>
      </c>
      <c r="B72" s="25">
        <v>94.38665114</v>
      </c>
      <c r="C72" s="25">
        <v>2.591752445</v>
      </c>
      <c r="D72" s="25">
        <v>1.905972935</v>
      </c>
      <c r="E72" s="25">
        <v>1.115623477</v>
      </c>
    </row>
    <row r="73">
      <c r="A73" s="131">
        <v>23.0</v>
      </c>
      <c r="B73" s="25">
        <v>90.19744812</v>
      </c>
      <c r="C73" s="25">
        <v>0.5444513971</v>
      </c>
      <c r="D73" s="25">
        <v>9.258100478</v>
      </c>
      <c r="E73" s="25" t="s">
        <v>20</v>
      </c>
    </row>
    <row r="74">
      <c r="A74" s="131">
        <v>23.0</v>
      </c>
      <c r="B74" s="25">
        <v>100.0</v>
      </c>
      <c r="C74" s="25">
        <v>0.0</v>
      </c>
      <c r="D74" s="25">
        <v>0.0</v>
      </c>
      <c r="E74" s="25">
        <v>0.0</v>
      </c>
    </row>
    <row r="75">
      <c r="A75" s="131">
        <v>24.0</v>
      </c>
      <c r="B75" s="25">
        <v>97.40128797</v>
      </c>
      <c r="C75" s="25">
        <v>0.0</v>
      </c>
      <c r="D75" s="25">
        <v>2.598712031</v>
      </c>
      <c r="E75" s="25">
        <v>0.0</v>
      </c>
    </row>
    <row r="76">
      <c r="A76" s="131">
        <v>24.0</v>
      </c>
      <c r="B76" s="25">
        <v>93.82873538</v>
      </c>
      <c r="C76" s="25">
        <v>4.297948765</v>
      </c>
      <c r="D76" s="25">
        <v>1.602839669</v>
      </c>
      <c r="E76" s="25">
        <v>0.2704761905</v>
      </c>
    </row>
    <row r="77">
      <c r="A77" s="131">
        <v>24.0</v>
      </c>
      <c r="B77" s="25">
        <v>96.02516977</v>
      </c>
      <c r="C77" s="25">
        <v>2.684574639</v>
      </c>
      <c r="D77" s="25">
        <v>0.7882555911</v>
      </c>
      <c r="E77" s="25">
        <v>0.502</v>
      </c>
    </row>
    <row r="78">
      <c r="A78" s="131">
        <v>25.0</v>
      </c>
      <c r="B78" s="25" t="s">
        <v>20</v>
      </c>
      <c r="C78" s="25" t="s">
        <v>20</v>
      </c>
      <c r="D78" s="25" t="s">
        <v>20</v>
      </c>
      <c r="E78" s="25" t="s">
        <v>20</v>
      </c>
    </row>
    <row r="79">
      <c r="A79" s="131">
        <v>25.0</v>
      </c>
      <c r="B79" s="25">
        <v>91.54410196</v>
      </c>
      <c r="C79" s="25">
        <v>1.583163513</v>
      </c>
      <c r="D79" s="25">
        <v>6.872734531</v>
      </c>
      <c r="E79" s="25" t="s">
        <v>20</v>
      </c>
    </row>
    <row r="80">
      <c r="A80" s="131">
        <v>26.0</v>
      </c>
      <c r="B80" s="25">
        <v>74.30061449</v>
      </c>
      <c r="C80" s="25">
        <v>19.71184258</v>
      </c>
      <c r="D80" s="25">
        <v>1.729405704</v>
      </c>
      <c r="E80" s="25">
        <v>4.258137228</v>
      </c>
    </row>
    <row r="81">
      <c r="A81" s="131">
        <v>26.0</v>
      </c>
      <c r="B81" s="25">
        <v>100.0</v>
      </c>
      <c r="C81" s="25">
        <v>0.0</v>
      </c>
      <c r="D81" s="25">
        <v>0.0</v>
      </c>
      <c r="E81" s="25">
        <v>0.0</v>
      </c>
    </row>
    <row r="82">
      <c r="A82" s="131">
        <v>26.0</v>
      </c>
      <c r="B82" s="25">
        <v>99.8175993</v>
      </c>
      <c r="C82" s="25">
        <v>0.0</v>
      </c>
      <c r="D82" s="25">
        <v>0.1824006965</v>
      </c>
      <c r="E82" s="25">
        <v>0.0</v>
      </c>
    </row>
    <row r="83">
      <c r="A83" s="131">
        <v>26.0</v>
      </c>
      <c r="B83" s="25">
        <v>90.03753791</v>
      </c>
      <c r="C83" s="25">
        <v>8.79672214</v>
      </c>
      <c r="D83" s="25">
        <v>0.9946030281</v>
      </c>
      <c r="E83" s="25">
        <v>0.1711369258</v>
      </c>
    </row>
    <row r="84">
      <c r="A84" s="131">
        <v>27.0</v>
      </c>
      <c r="B84" s="25">
        <v>93.45439508</v>
      </c>
      <c r="C84" s="25">
        <v>0.7804762049</v>
      </c>
      <c r="D84" s="25">
        <v>0.0</v>
      </c>
      <c r="E84" s="25">
        <v>5.765128712</v>
      </c>
    </row>
    <row r="85">
      <c r="A85" s="131">
        <v>28.0</v>
      </c>
      <c r="B85" s="25" t="s">
        <v>20</v>
      </c>
      <c r="C85" s="25" t="s">
        <v>20</v>
      </c>
      <c r="D85" s="25" t="s">
        <v>20</v>
      </c>
      <c r="E85" s="25" t="s">
        <v>20</v>
      </c>
    </row>
    <row r="86">
      <c r="A86" s="131">
        <v>28.0</v>
      </c>
      <c r="B86" s="25">
        <v>100.0</v>
      </c>
      <c r="C86" s="25">
        <v>0.0</v>
      </c>
      <c r="D86" s="25">
        <v>0.0</v>
      </c>
      <c r="E86" s="25">
        <v>0.0</v>
      </c>
    </row>
    <row r="87">
      <c r="A87" s="131">
        <v>29.0</v>
      </c>
      <c r="B87" s="25">
        <v>79.04372386</v>
      </c>
      <c r="C87" s="25">
        <v>15.15494718</v>
      </c>
      <c r="D87" s="25">
        <v>1.596119156</v>
      </c>
      <c r="E87" s="25">
        <v>4.20520981</v>
      </c>
    </row>
    <row r="88">
      <c r="A88" s="131">
        <v>29.0</v>
      </c>
      <c r="B88" s="25">
        <v>94.83114678</v>
      </c>
      <c r="C88" s="25">
        <v>2.599251339</v>
      </c>
      <c r="D88" s="25">
        <v>0.0</v>
      </c>
      <c r="E88" s="25">
        <v>2.569601877</v>
      </c>
    </row>
    <row r="89">
      <c r="A89" s="131">
        <v>29.0</v>
      </c>
      <c r="B89" s="25" t="s">
        <v>20</v>
      </c>
      <c r="C89" s="25" t="s">
        <v>20</v>
      </c>
      <c r="D89" s="25" t="s">
        <v>20</v>
      </c>
      <c r="E89" s="25" t="s">
        <v>20</v>
      </c>
    </row>
    <row r="90">
      <c r="A90" s="131">
        <v>30.0</v>
      </c>
      <c r="B90" s="25">
        <v>79.93664283</v>
      </c>
      <c r="C90" s="25">
        <v>0.2447364082</v>
      </c>
      <c r="D90" s="25">
        <v>3.954133693</v>
      </c>
      <c r="E90" s="25">
        <v>15.86448707</v>
      </c>
    </row>
    <row r="91">
      <c r="A91" s="131">
        <v>30.0</v>
      </c>
      <c r="B91" s="25">
        <v>93.93623193</v>
      </c>
      <c r="C91" s="25">
        <v>3.351687357</v>
      </c>
      <c r="D91" s="25">
        <v>2.71208071</v>
      </c>
      <c r="E91" s="25">
        <v>0.0</v>
      </c>
    </row>
    <row r="92">
      <c r="A92" s="131">
        <v>30.0</v>
      </c>
      <c r="B92" s="25">
        <v>100.0</v>
      </c>
      <c r="C92" s="25">
        <v>0.0</v>
      </c>
      <c r="D92" s="25">
        <v>0.0</v>
      </c>
      <c r="E92" s="25">
        <v>0.0</v>
      </c>
    </row>
    <row r="93">
      <c r="A93" s="131">
        <v>31.0</v>
      </c>
      <c r="B93" s="25" t="s">
        <v>20</v>
      </c>
      <c r="C93" s="25" t="s">
        <v>20</v>
      </c>
      <c r="D93" s="25" t="s">
        <v>20</v>
      </c>
      <c r="E93" s="25" t="s">
        <v>20</v>
      </c>
    </row>
    <row r="94">
      <c r="A94" s="131">
        <v>31.0</v>
      </c>
      <c r="B94" s="25">
        <v>61.07075114</v>
      </c>
      <c r="C94" s="25">
        <v>3.084170572</v>
      </c>
      <c r="D94" s="25">
        <v>17.58078116</v>
      </c>
      <c r="E94" s="25">
        <v>18.26429713</v>
      </c>
    </row>
    <row r="95">
      <c r="A95" s="131">
        <v>32.0</v>
      </c>
      <c r="B95" s="25">
        <v>98.57922314</v>
      </c>
      <c r="C95" s="25">
        <v>0.0</v>
      </c>
      <c r="D95" s="25">
        <v>1.42077686</v>
      </c>
      <c r="E95" s="25">
        <v>0.0</v>
      </c>
    </row>
    <row r="96">
      <c r="A96" s="131">
        <v>32.0</v>
      </c>
      <c r="B96" s="25">
        <v>93.78278023</v>
      </c>
      <c r="C96" s="25">
        <v>0.0</v>
      </c>
      <c r="D96" s="25">
        <v>6.217219771</v>
      </c>
      <c r="E96" s="25">
        <v>0.0</v>
      </c>
    </row>
    <row r="97">
      <c r="A97" s="131">
        <v>32.0</v>
      </c>
      <c r="B97" s="25">
        <v>86.32308326</v>
      </c>
      <c r="C97" s="25">
        <v>1.791982583</v>
      </c>
      <c r="D97" s="25">
        <v>7.162364342</v>
      </c>
      <c r="E97" s="25">
        <v>4.722569811</v>
      </c>
    </row>
    <row r="98">
      <c r="A98" s="131">
        <v>32.0</v>
      </c>
      <c r="B98" s="25">
        <v>45.72441318</v>
      </c>
      <c r="C98" s="25">
        <v>10.6323901</v>
      </c>
      <c r="D98" s="25">
        <v>24.40516973</v>
      </c>
      <c r="E98" s="25">
        <v>19.23802699</v>
      </c>
    </row>
    <row r="99">
      <c r="A99" s="131">
        <v>33.0</v>
      </c>
      <c r="B99" s="25">
        <v>80.11452544</v>
      </c>
      <c r="C99" s="25">
        <v>9.911127022</v>
      </c>
      <c r="D99" s="25">
        <v>9.623217003</v>
      </c>
      <c r="E99" s="25">
        <v>0.3511305397</v>
      </c>
    </row>
    <row r="100">
      <c r="A100" s="131">
        <v>33.0</v>
      </c>
      <c r="B100" s="25">
        <v>98.16188754</v>
      </c>
      <c r="C100" s="25">
        <v>0.0</v>
      </c>
      <c r="D100" s="25">
        <v>1.821833386</v>
      </c>
      <c r="E100" s="25">
        <v>0.01627906977</v>
      </c>
    </row>
    <row r="101">
      <c r="A101" s="131">
        <v>33.0</v>
      </c>
      <c r="B101" s="25">
        <v>99.84576172</v>
      </c>
      <c r="C101" s="25">
        <v>0.0</v>
      </c>
      <c r="D101" s="25">
        <v>0.1542382836</v>
      </c>
      <c r="E101" s="25">
        <v>0.0</v>
      </c>
    </row>
    <row r="102">
      <c r="A102" s="131">
        <v>33.0</v>
      </c>
      <c r="B102" s="25">
        <v>27.80822661</v>
      </c>
      <c r="C102" s="25">
        <v>8.740488389</v>
      </c>
      <c r="D102" s="25">
        <v>22.93315258</v>
      </c>
      <c r="E102" s="25">
        <v>40.51813242</v>
      </c>
    </row>
    <row r="103">
      <c r="A103" s="131">
        <v>33.0</v>
      </c>
      <c r="B103" s="25">
        <v>83.32948118</v>
      </c>
      <c r="C103" s="25">
        <v>6.977359359</v>
      </c>
      <c r="D103" s="25">
        <v>3.776999287</v>
      </c>
      <c r="E103" s="25">
        <v>5.916160173</v>
      </c>
    </row>
    <row r="104">
      <c r="A104" s="131">
        <v>34.0</v>
      </c>
      <c r="B104" s="25">
        <v>96.57441263</v>
      </c>
      <c r="C104" s="25">
        <v>1.60029586</v>
      </c>
      <c r="D104" s="25">
        <v>0.1598017947</v>
      </c>
      <c r="E104" s="25">
        <v>1.66548972</v>
      </c>
    </row>
    <row r="105">
      <c r="A105" s="131">
        <v>34.0</v>
      </c>
      <c r="B105" s="25">
        <v>99.73877609</v>
      </c>
      <c r="C105" s="25">
        <v>0.0</v>
      </c>
      <c r="D105" s="25">
        <v>0.2612239122</v>
      </c>
      <c r="E105" s="25">
        <v>0.0</v>
      </c>
    </row>
    <row r="106">
      <c r="A106" s="131">
        <v>36.0</v>
      </c>
      <c r="B106" s="25">
        <v>100.0</v>
      </c>
      <c r="C106" s="25">
        <v>0.0</v>
      </c>
      <c r="D106" s="25">
        <v>0.0</v>
      </c>
      <c r="E106" s="25">
        <v>0.0</v>
      </c>
    </row>
    <row r="107">
      <c r="A107" s="131">
        <v>36.0</v>
      </c>
      <c r="B107" s="25">
        <v>98.13492075</v>
      </c>
      <c r="C107" s="25">
        <v>0.0</v>
      </c>
      <c r="D107" s="25">
        <v>1.865079247</v>
      </c>
      <c r="E107" s="25">
        <v>0.0</v>
      </c>
    </row>
    <row r="108">
      <c r="A108" s="131">
        <v>36.0</v>
      </c>
      <c r="B108" s="25">
        <v>87.05074495</v>
      </c>
      <c r="C108" s="25">
        <v>0.009631811022</v>
      </c>
      <c r="D108" s="25">
        <v>7.26819549</v>
      </c>
      <c r="E108" s="25">
        <v>5.671427747</v>
      </c>
    </row>
    <row r="109">
      <c r="A109" s="131">
        <v>36.0</v>
      </c>
      <c r="B109" s="25">
        <v>77.34612896</v>
      </c>
      <c r="C109" s="25">
        <v>12.03707816</v>
      </c>
      <c r="D109" s="25">
        <v>6.623063373</v>
      </c>
      <c r="E109" s="25">
        <v>3.993729502</v>
      </c>
    </row>
    <row r="110">
      <c r="A110" s="131">
        <v>37.0</v>
      </c>
      <c r="B110" s="25">
        <v>69.18852321</v>
      </c>
      <c r="C110" s="25">
        <v>16.49783239</v>
      </c>
      <c r="D110" s="25">
        <v>14.24376547</v>
      </c>
      <c r="E110" s="25">
        <v>0.0698789368</v>
      </c>
    </row>
    <row r="111">
      <c r="A111" s="131">
        <v>37.0</v>
      </c>
      <c r="B111" s="25">
        <v>100.0</v>
      </c>
      <c r="C111" s="25">
        <v>0.0</v>
      </c>
      <c r="D111" s="25">
        <v>0.0</v>
      </c>
      <c r="E111" s="25">
        <v>0.0</v>
      </c>
    </row>
    <row r="112">
      <c r="A112" s="131">
        <v>38.0</v>
      </c>
      <c r="B112" s="25" t="s">
        <v>20</v>
      </c>
      <c r="C112" s="25" t="s">
        <v>20</v>
      </c>
      <c r="D112" s="25" t="s">
        <v>20</v>
      </c>
      <c r="E112" s="25" t="s">
        <v>20</v>
      </c>
    </row>
    <row r="113">
      <c r="A113" s="131">
        <v>38.0</v>
      </c>
      <c r="B113" s="25">
        <v>94.09135806</v>
      </c>
      <c r="C113" s="25">
        <v>2.305264955</v>
      </c>
      <c r="D113" s="25">
        <v>3.603376986</v>
      </c>
      <c r="E113" s="25">
        <v>0.0</v>
      </c>
    </row>
    <row r="114">
      <c r="A114" s="131">
        <v>38.0</v>
      </c>
      <c r="B114" s="25">
        <v>99.11122753</v>
      </c>
      <c r="C114" s="25">
        <v>0.8887724684</v>
      </c>
      <c r="D114" s="25">
        <v>0.0</v>
      </c>
      <c r="E114" s="25">
        <v>0.0</v>
      </c>
    </row>
    <row r="115">
      <c r="A115" s="131">
        <v>38.0</v>
      </c>
      <c r="B115" s="25">
        <v>88.75362488</v>
      </c>
      <c r="C115" s="25">
        <v>0.3564402606</v>
      </c>
      <c r="D115" s="25">
        <v>10.18993486</v>
      </c>
      <c r="E115" s="25">
        <v>0.7</v>
      </c>
    </row>
    <row r="116">
      <c r="A116" s="131">
        <v>38.0</v>
      </c>
      <c r="B116" s="25">
        <v>89.66123351</v>
      </c>
      <c r="C116" s="25">
        <v>1.832679086</v>
      </c>
      <c r="D116" s="25">
        <v>8.506087409</v>
      </c>
      <c r="E116" s="25">
        <v>0.0</v>
      </c>
    </row>
    <row r="117">
      <c r="A117" s="131">
        <v>40.0</v>
      </c>
      <c r="B117" s="25">
        <v>100.0</v>
      </c>
      <c r="C117" s="25">
        <v>0.0</v>
      </c>
      <c r="D117" s="25">
        <v>0.0</v>
      </c>
      <c r="E117" s="25">
        <v>0.0</v>
      </c>
    </row>
    <row r="118">
      <c r="A118" s="131">
        <v>41.0</v>
      </c>
      <c r="B118" s="25">
        <v>94.2718842</v>
      </c>
      <c r="C118" s="25">
        <v>0.0</v>
      </c>
      <c r="D118" s="25">
        <v>5.703923618</v>
      </c>
      <c r="E118" s="25">
        <v>0.02419218345</v>
      </c>
    </row>
    <row r="119">
      <c r="A119" s="131">
        <v>41.0</v>
      </c>
      <c r="B119" s="25">
        <v>59.10744663</v>
      </c>
      <c r="C119" s="25">
        <v>3.520974285</v>
      </c>
      <c r="D119" s="25">
        <v>29.78017368</v>
      </c>
      <c r="E119" s="25">
        <v>7.5914054</v>
      </c>
    </row>
    <row r="120">
      <c r="A120" s="131">
        <v>41.0</v>
      </c>
      <c r="B120" s="25">
        <v>100.0</v>
      </c>
      <c r="C120" s="25">
        <v>0.0</v>
      </c>
      <c r="D120" s="25">
        <v>0.0</v>
      </c>
      <c r="E120" s="25">
        <v>0.0</v>
      </c>
    </row>
    <row r="121">
      <c r="A121" s="131">
        <v>42.0</v>
      </c>
      <c r="B121" s="25">
        <v>97.46871457</v>
      </c>
      <c r="C121" s="25">
        <v>1.505202232</v>
      </c>
      <c r="D121" s="25">
        <v>0.9105631982</v>
      </c>
      <c r="E121" s="25">
        <v>0.11552</v>
      </c>
    </row>
    <row r="122">
      <c r="A122" s="131">
        <v>42.0</v>
      </c>
      <c r="B122" s="25" t="s">
        <v>20</v>
      </c>
      <c r="C122" s="25" t="s">
        <v>20</v>
      </c>
      <c r="D122" s="25" t="s">
        <v>20</v>
      </c>
      <c r="E122" s="25" t="s">
        <v>20</v>
      </c>
    </row>
    <row r="123">
      <c r="A123" s="131">
        <v>42.0</v>
      </c>
      <c r="B123" s="25">
        <v>89.87579955</v>
      </c>
      <c r="C123" s="25">
        <v>0.8067095079</v>
      </c>
      <c r="D123" s="25">
        <v>9.317490946</v>
      </c>
      <c r="E123" s="25">
        <v>0.0</v>
      </c>
    </row>
    <row r="124">
      <c r="A124" s="131">
        <v>42.0</v>
      </c>
      <c r="B124" s="25">
        <v>91.93925234</v>
      </c>
      <c r="C124" s="25">
        <v>1.862616064</v>
      </c>
      <c r="D124" s="25">
        <v>6.014693049</v>
      </c>
      <c r="E124" s="25">
        <v>0.1834385438</v>
      </c>
    </row>
    <row r="125">
      <c r="A125" s="131">
        <v>42.0</v>
      </c>
      <c r="B125" s="25">
        <v>43.52758112</v>
      </c>
      <c r="C125" s="25">
        <v>12.67259943</v>
      </c>
      <c r="D125" s="25">
        <v>30.12380645</v>
      </c>
      <c r="E125" s="25">
        <v>13.676013</v>
      </c>
    </row>
    <row r="126">
      <c r="A126" s="131">
        <v>43.0</v>
      </c>
      <c r="B126" s="25">
        <v>89.08802405</v>
      </c>
      <c r="C126" s="25">
        <v>0.0</v>
      </c>
      <c r="D126" s="25">
        <v>5.759897938</v>
      </c>
      <c r="E126" s="25">
        <v>5.152078012</v>
      </c>
    </row>
    <row r="127">
      <c r="A127" s="131">
        <v>43.0</v>
      </c>
      <c r="B127" s="25">
        <v>42.8457001</v>
      </c>
      <c r="C127" s="25">
        <v>13.25598695</v>
      </c>
      <c r="D127" s="25">
        <v>43.89831295</v>
      </c>
      <c r="E127" s="25">
        <v>0.0</v>
      </c>
    </row>
    <row r="128">
      <c r="A128" s="131">
        <v>43.0</v>
      </c>
      <c r="B128" s="25">
        <v>71.89275005</v>
      </c>
      <c r="C128" s="25">
        <v>11.93454827</v>
      </c>
      <c r="D128" s="25">
        <v>4.999356483</v>
      </c>
      <c r="E128" s="25">
        <v>11.17334519</v>
      </c>
    </row>
    <row r="129">
      <c r="A129" s="131">
        <v>43.0</v>
      </c>
      <c r="B129" s="25">
        <v>85.66796238</v>
      </c>
      <c r="C129" s="25">
        <v>1.17809123</v>
      </c>
      <c r="D129" s="25">
        <v>10.61491462</v>
      </c>
      <c r="E129" s="25">
        <v>2.539031772</v>
      </c>
    </row>
    <row r="130">
      <c r="A130" s="131">
        <v>44.0</v>
      </c>
      <c r="B130" s="25">
        <v>60.99418489</v>
      </c>
      <c r="C130" s="25">
        <v>2.096609799</v>
      </c>
      <c r="D130" s="25">
        <v>36.90920532</v>
      </c>
      <c r="E130" s="25">
        <v>0.0</v>
      </c>
    </row>
    <row r="131">
      <c r="A131" s="131">
        <v>44.0</v>
      </c>
      <c r="B131" s="25">
        <v>85.39991216</v>
      </c>
      <c r="C131" s="25">
        <v>8.490737371</v>
      </c>
      <c r="D131" s="25">
        <v>2.568971895</v>
      </c>
      <c r="E131" s="25">
        <v>3.540378574</v>
      </c>
    </row>
    <row r="132">
      <c r="A132" s="131">
        <v>44.0</v>
      </c>
      <c r="B132" s="25">
        <v>95.84497475</v>
      </c>
      <c r="C132" s="25">
        <v>3.545864028</v>
      </c>
      <c r="D132" s="25">
        <v>0.5711602866</v>
      </c>
      <c r="E132" s="25">
        <v>0.03800093141</v>
      </c>
    </row>
    <row r="133">
      <c r="A133" s="131">
        <v>44.0</v>
      </c>
      <c r="B133" s="25">
        <v>90.92579795</v>
      </c>
      <c r="C133" s="25">
        <v>2.391535671</v>
      </c>
      <c r="D133" s="25">
        <v>6.682666377</v>
      </c>
      <c r="E133" s="25">
        <v>0.0</v>
      </c>
    </row>
    <row r="134">
      <c r="A134" s="131">
        <v>45.0</v>
      </c>
      <c r="B134" s="25" t="s">
        <v>20</v>
      </c>
      <c r="C134" s="25" t="s">
        <v>20</v>
      </c>
      <c r="D134" s="25" t="s">
        <v>20</v>
      </c>
      <c r="E134" s="25" t="s">
        <v>20</v>
      </c>
    </row>
    <row r="135">
      <c r="A135" s="131">
        <v>45.0</v>
      </c>
      <c r="B135" s="25">
        <v>49.9113389</v>
      </c>
      <c r="C135" s="25">
        <v>18.49039689</v>
      </c>
      <c r="D135" s="25">
        <v>31.5496173</v>
      </c>
      <c r="E135" s="25">
        <v>0.04864690722</v>
      </c>
    </row>
    <row r="136">
      <c r="A136" s="131">
        <v>45.0</v>
      </c>
      <c r="B136" s="25">
        <v>92.082745</v>
      </c>
      <c r="C136" s="25">
        <v>7.917255</v>
      </c>
      <c r="D136" s="25">
        <v>0.0</v>
      </c>
      <c r="E136" s="25">
        <v>0.0</v>
      </c>
    </row>
    <row r="137">
      <c r="A137" s="131">
        <v>46.0</v>
      </c>
      <c r="B137" s="25">
        <v>100.0</v>
      </c>
      <c r="C137" s="25">
        <v>0.0</v>
      </c>
      <c r="D137" s="25">
        <v>0.0</v>
      </c>
      <c r="E137" s="25">
        <v>0.0</v>
      </c>
    </row>
    <row r="138">
      <c r="A138" s="131">
        <v>46.0</v>
      </c>
      <c r="B138" s="25">
        <v>100.0</v>
      </c>
      <c r="C138" s="25">
        <v>0.0</v>
      </c>
      <c r="D138" s="25">
        <v>0.0</v>
      </c>
      <c r="E138" s="25">
        <v>0.0</v>
      </c>
    </row>
    <row r="139">
      <c r="A139" s="131">
        <v>47.0</v>
      </c>
      <c r="B139" s="25" t="s">
        <v>20</v>
      </c>
      <c r="C139" s="25" t="s">
        <v>20</v>
      </c>
      <c r="D139" s="25" t="s">
        <v>20</v>
      </c>
      <c r="E139" s="25" t="s">
        <v>20</v>
      </c>
    </row>
    <row r="140">
      <c r="A140" s="131">
        <v>47.0</v>
      </c>
      <c r="B140" s="25" t="s">
        <v>20</v>
      </c>
      <c r="C140" s="25" t="s">
        <v>20</v>
      </c>
      <c r="D140" s="25" t="s">
        <v>20</v>
      </c>
      <c r="E140" s="25" t="s">
        <v>20</v>
      </c>
    </row>
    <row r="141">
      <c r="A141" s="131">
        <v>47.0</v>
      </c>
      <c r="B141" s="25">
        <v>100.0</v>
      </c>
      <c r="C141" s="25">
        <v>0.0</v>
      </c>
      <c r="D141" s="25">
        <v>0.0</v>
      </c>
      <c r="E141" s="25">
        <v>0.0</v>
      </c>
    </row>
    <row r="142">
      <c r="A142" s="131">
        <v>48.0</v>
      </c>
      <c r="B142" s="25">
        <v>71.25616743</v>
      </c>
      <c r="C142" s="25">
        <v>11.97218925</v>
      </c>
      <c r="D142" s="25">
        <v>7.081803759</v>
      </c>
      <c r="E142" s="25">
        <v>9.689839563</v>
      </c>
    </row>
    <row r="143">
      <c r="A143" s="131">
        <v>48.0</v>
      </c>
      <c r="B143" s="25">
        <v>64.10021689</v>
      </c>
      <c r="C143" s="25">
        <v>6.537775797</v>
      </c>
      <c r="D143" s="25">
        <v>3.383709875</v>
      </c>
      <c r="E143" s="25">
        <v>25.97829744</v>
      </c>
    </row>
    <row r="144">
      <c r="A144" s="131">
        <v>48.0</v>
      </c>
      <c r="B144" s="25">
        <v>90.1193298</v>
      </c>
      <c r="C144" s="25">
        <v>1.849169999</v>
      </c>
      <c r="D144" s="25">
        <v>4.583438691</v>
      </c>
      <c r="E144" s="25">
        <v>3.448061508</v>
      </c>
    </row>
    <row r="145">
      <c r="A145" s="131">
        <v>48.0</v>
      </c>
      <c r="B145" s="25">
        <v>55.72244686</v>
      </c>
      <c r="C145" s="25">
        <v>13.34316829</v>
      </c>
      <c r="D145" s="25">
        <v>23.17527956</v>
      </c>
      <c r="E145" s="25">
        <v>7.759105289</v>
      </c>
    </row>
    <row r="146">
      <c r="A146" s="131">
        <v>48.0</v>
      </c>
      <c r="B146" s="25">
        <v>61.65821003</v>
      </c>
      <c r="C146" s="25">
        <v>7.128924583</v>
      </c>
      <c r="D146" s="25">
        <v>20.92487535</v>
      </c>
      <c r="E146" s="25">
        <v>10.28799004</v>
      </c>
    </row>
    <row r="147">
      <c r="A147" s="131">
        <v>49.0</v>
      </c>
      <c r="B147" s="25">
        <v>100.0</v>
      </c>
      <c r="C147" s="25">
        <v>0.0</v>
      </c>
      <c r="D147" s="25">
        <v>0.0</v>
      </c>
      <c r="E147" s="25">
        <v>0.0</v>
      </c>
    </row>
    <row r="148">
      <c r="A148" s="131">
        <v>50.0</v>
      </c>
      <c r="B148" s="25">
        <v>96.07258236</v>
      </c>
      <c r="C148" s="25">
        <v>0.0</v>
      </c>
      <c r="D148" s="25">
        <v>0.0</v>
      </c>
      <c r="E148" s="25">
        <v>3.927417637</v>
      </c>
    </row>
    <row r="149">
      <c r="A149" s="131">
        <v>51.0</v>
      </c>
      <c r="B149" s="25" t="s">
        <v>20</v>
      </c>
      <c r="C149" s="25" t="s">
        <v>20</v>
      </c>
      <c r="D149" s="25" t="s">
        <v>20</v>
      </c>
      <c r="E149" s="25" t="s">
        <v>20</v>
      </c>
    </row>
    <row r="150">
      <c r="A150" s="131">
        <v>51.0</v>
      </c>
      <c r="B150" s="25">
        <v>97.33333333</v>
      </c>
      <c r="C150" s="25">
        <v>2.666666667</v>
      </c>
      <c r="D150" s="25">
        <v>0.0</v>
      </c>
      <c r="E150" s="25">
        <v>0.0</v>
      </c>
    </row>
    <row r="151">
      <c r="A151" s="131">
        <v>52.0</v>
      </c>
      <c r="B151" s="25">
        <v>58.05226799</v>
      </c>
      <c r="C151" s="25">
        <v>12.70520504</v>
      </c>
      <c r="D151" s="25">
        <v>23.97796833</v>
      </c>
      <c r="E151" s="25">
        <v>5.264558634</v>
      </c>
    </row>
    <row r="152">
      <c r="A152" s="131">
        <v>52.0</v>
      </c>
      <c r="B152" s="25">
        <v>75.2429282</v>
      </c>
      <c r="C152" s="25">
        <v>4.052382433</v>
      </c>
      <c r="D152" s="25">
        <v>20.51245174</v>
      </c>
      <c r="E152" s="25">
        <v>0.1922376314</v>
      </c>
    </row>
    <row r="153">
      <c r="A153" s="131">
        <v>53.0</v>
      </c>
      <c r="B153" s="25">
        <v>91.06193322</v>
      </c>
      <c r="C153" s="25">
        <v>3.959520428</v>
      </c>
      <c r="D153" s="25">
        <v>4.978546347</v>
      </c>
      <c r="E153" s="25">
        <v>0.0</v>
      </c>
    </row>
    <row r="154">
      <c r="A154" s="131">
        <v>54.0</v>
      </c>
      <c r="B154" s="25" t="s">
        <v>20</v>
      </c>
      <c r="C154" s="25" t="s">
        <v>20</v>
      </c>
      <c r="D154" s="25" t="s">
        <v>20</v>
      </c>
      <c r="E154" s="25" t="s">
        <v>20</v>
      </c>
    </row>
    <row r="155">
      <c r="A155" s="131">
        <v>54.0</v>
      </c>
      <c r="B155" s="25" t="s">
        <v>20</v>
      </c>
      <c r="C155" s="25" t="s">
        <v>20</v>
      </c>
      <c r="D155" s="25" t="s">
        <v>20</v>
      </c>
      <c r="E155" s="25" t="s">
        <v>20</v>
      </c>
    </row>
    <row r="156">
      <c r="A156" s="131">
        <v>54.0</v>
      </c>
      <c r="B156" s="25">
        <v>97.99520758</v>
      </c>
      <c r="C156" s="25">
        <v>1.358317682</v>
      </c>
      <c r="D156" s="25">
        <v>0.6464747393</v>
      </c>
      <c r="E156" s="25">
        <v>0.0</v>
      </c>
    </row>
    <row r="157">
      <c r="A157" s="131">
        <v>54.0</v>
      </c>
      <c r="B157" s="25">
        <v>37.07586282</v>
      </c>
      <c r="C157" s="25">
        <v>36.64324958</v>
      </c>
      <c r="D157" s="25">
        <v>21.82149546</v>
      </c>
      <c r="E157" s="25">
        <v>4.459392143</v>
      </c>
    </row>
    <row r="158">
      <c r="A158" s="131">
        <v>54.0</v>
      </c>
      <c r="B158" s="25">
        <v>21.98279234</v>
      </c>
      <c r="C158" s="25">
        <v>12.68294146</v>
      </c>
      <c r="D158" s="25">
        <v>51.21598167</v>
      </c>
      <c r="E158" s="25">
        <v>14.11828453</v>
      </c>
    </row>
    <row r="159">
      <c r="A159" s="131">
        <v>55.0</v>
      </c>
      <c r="B159" s="25">
        <v>48.22728833</v>
      </c>
      <c r="C159" s="25">
        <v>8.331703613</v>
      </c>
      <c r="D159" s="25">
        <v>31.60865444</v>
      </c>
      <c r="E159" s="25">
        <v>11.83235362</v>
      </c>
    </row>
    <row r="160">
      <c r="A160" s="131">
        <v>56.0</v>
      </c>
      <c r="B160" s="25">
        <v>49.8319053</v>
      </c>
      <c r="C160" s="25">
        <v>9.285773026</v>
      </c>
      <c r="D160" s="25">
        <v>40.31645129</v>
      </c>
      <c r="E160" s="25">
        <v>0.5658703845</v>
      </c>
    </row>
    <row r="161">
      <c r="A161" s="131">
        <v>56.0</v>
      </c>
      <c r="B161" s="25">
        <v>72.08089521</v>
      </c>
      <c r="C161" s="25">
        <v>3.78241223</v>
      </c>
      <c r="D161" s="25">
        <v>21.72810084</v>
      </c>
      <c r="E161" s="25">
        <v>2.408591717</v>
      </c>
    </row>
    <row r="162">
      <c r="A162" s="131">
        <v>57.0</v>
      </c>
      <c r="B162" s="25">
        <v>85.48103812</v>
      </c>
      <c r="C162" s="25">
        <v>1.52256302</v>
      </c>
      <c r="D162" s="25">
        <v>12.99639886</v>
      </c>
      <c r="E162" s="25">
        <v>0.0</v>
      </c>
    </row>
    <row r="163">
      <c r="A163" s="131">
        <v>57.0</v>
      </c>
      <c r="B163" s="25">
        <v>52.75270267</v>
      </c>
      <c r="C163" s="25">
        <v>5.221136889</v>
      </c>
      <c r="D163" s="25">
        <v>23.14294909</v>
      </c>
      <c r="E163" s="25">
        <v>18.88321135</v>
      </c>
    </row>
    <row r="164">
      <c r="A164" s="131">
        <v>57.0</v>
      </c>
      <c r="B164" s="25">
        <v>52.11755275</v>
      </c>
      <c r="C164" s="25">
        <v>8.187542019</v>
      </c>
      <c r="D164" s="25">
        <v>20.7910842</v>
      </c>
      <c r="E164" s="25">
        <v>18.90382103</v>
      </c>
    </row>
    <row r="165">
      <c r="A165" s="131">
        <v>57.0</v>
      </c>
      <c r="B165" s="25">
        <v>99.33283515</v>
      </c>
      <c r="C165" s="25">
        <v>0.3359418224</v>
      </c>
      <c r="D165" s="25">
        <v>0.3312230319</v>
      </c>
      <c r="E165" s="25">
        <v>0.0</v>
      </c>
    </row>
    <row r="166">
      <c r="A166" s="131">
        <v>58.0</v>
      </c>
      <c r="B166" s="25" t="s">
        <v>20</v>
      </c>
      <c r="C166" s="25" t="s">
        <v>20</v>
      </c>
      <c r="D166" s="25" t="s">
        <v>20</v>
      </c>
      <c r="E166" s="25" t="s">
        <v>20</v>
      </c>
    </row>
    <row r="167">
      <c r="A167" s="131">
        <v>58.0</v>
      </c>
      <c r="B167" s="25">
        <v>96.73119365</v>
      </c>
      <c r="C167" s="25">
        <v>3.268806351</v>
      </c>
      <c r="D167" s="25">
        <v>0.0</v>
      </c>
      <c r="E167" s="25">
        <v>0.0</v>
      </c>
    </row>
    <row r="168">
      <c r="A168" s="131">
        <v>58.0</v>
      </c>
      <c r="B168" s="25">
        <v>28.10659415</v>
      </c>
      <c r="C168" s="25">
        <v>19.4058899</v>
      </c>
      <c r="D168" s="25">
        <v>46.37307301</v>
      </c>
      <c r="E168" s="25">
        <v>6.114442944</v>
      </c>
    </row>
    <row r="169">
      <c r="A169" s="131">
        <v>59.0</v>
      </c>
      <c r="B169" s="25">
        <v>99.9190125</v>
      </c>
      <c r="C169" s="25">
        <v>0.0809875</v>
      </c>
      <c r="D169" s="25">
        <v>0.0</v>
      </c>
      <c r="E169" s="25">
        <v>0.0</v>
      </c>
    </row>
    <row r="170">
      <c r="A170" s="131">
        <v>59.0</v>
      </c>
      <c r="B170" s="25">
        <v>99.82768234</v>
      </c>
      <c r="C170" s="25">
        <v>0.0</v>
      </c>
      <c r="D170" s="25">
        <v>0.1723176618</v>
      </c>
      <c r="E170" s="25">
        <v>0.0</v>
      </c>
    </row>
    <row r="171">
      <c r="A171" s="131">
        <v>60.0</v>
      </c>
      <c r="B171" s="25" t="s">
        <v>20</v>
      </c>
      <c r="C171" s="25" t="s">
        <v>20</v>
      </c>
      <c r="D171" s="25" t="s">
        <v>20</v>
      </c>
      <c r="E171" s="25" t="s">
        <v>20</v>
      </c>
    </row>
    <row r="172">
      <c r="A172" s="131">
        <v>61.0</v>
      </c>
      <c r="B172" s="25">
        <v>36.40642028</v>
      </c>
      <c r="C172" s="25">
        <v>1.601776163</v>
      </c>
      <c r="D172" s="25">
        <v>43.95389345</v>
      </c>
      <c r="E172" s="25">
        <v>18.03791011</v>
      </c>
    </row>
    <row r="173">
      <c r="A173" s="131">
        <v>62.0</v>
      </c>
      <c r="B173" s="25">
        <v>50.68133437</v>
      </c>
      <c r="C173" s="25">
        <v>33.53021373</v>
      </c>
      <c r="D173" s="25">
        <v>11.60782393</v>
      </c>
      <c r="E173" s="25">
        <v>4.180627978</v>
      </c>
    </row>
    <row r="174">
      <c r="A174" s="131">
        <v>62.0</v>
      </c>
      <c r="B174" s="25">
        <v>97.88023776</v>
      </c>
      <c r="C174" s="25">
        <v>0.8581049804</v>
      </c>
      <c r="D174" s="25">
        <v>0.3164802414</v>
      </c>
      <c r="E174" s="25">
        <v>0.9451770151</v>
      </c>
    </row>
    <row r="175">
      <c r="A175" s="131">
        <v>63.0</v>
      </c>
      <c r="B175" s="25">
        <v>87.258429</v>
      </c>
      <c r="C175" s="25">
        <v>2.606070485</v>
      </c>
      <c r="D175" s="25">
        <v>2.954593684</v>
      </c>
      <c r="E175" s="25">
        <v>7.180906832</v>
      </c>
    </row>
    <row r="176">
      <c r="A176" s="131">
        <v>63.0</v>
      </c>
      <c r="B176" s="25">
        <v>50.74817899</v>
      </c>
      <c r="C176" s="25">
        <v>26.14432944</v>
      </c>
      <c r="D176" s="25">
        <v>9.704719143</v>
      </c>
      <c r="E176" s="25">
        <v>13.40277243</v>
      </c>
    </row>
    <row r="177">
      <c r="A177" s="131">
        <v>63.0</v>
      </c>
      <c r="B177" s="25">
        <v>48.8666865</v>
      </c>
      <c r="C177" s="25">
        <v>12.64088359</v>
      </c>
      <c r="D177" s="25">
        <v>23.6862564</v>
      </c>
      <c r="E177" s="25">
        <v>14.80617352</v>
      </c>
    </row>
    <row r="178">
      <c r="A178" s="131">
        <v>63.0</v>
      </c>
      <c r="B178" s="25">
        <v>95.51453844</v>
      </c>
      <c r="C178" s="25">
        <v>0.0</v>
      </c>
      <c r="D178" s="25">
        <v>4.48546156</v>
      </c>
      <c r="E178" s="25">
        <v>0.0</v>
      </c>
    </row>
    <row r="179">
      <c r="A179" s="131">
        <v>63.0</v>
      </c>
      <c r="B179" s="25">
        <v>88.59986076</v>
      </c>
      <c r="C179" s="25">
        <v>3.852278117</v>
      </c>
      <c r="D179" s="25">
        <v>5.174596509</v>
      </c>
      <c r="E179" s="25">
        <v>2.373264617</v>
      </c>
    </row>
    <row r="180">
      <c r="A180" s="131">
        <v>64.0</v>
      </c>
      <c r="B180" s="25">
        <v>78.47295942</v>
      </c>
      <c r="C180" s="25">
        <v>5.598583786</v>
      </c>
      <c r="D180" s="25">
        <v>15.0109696</v>
      </c>
      <c r="E180" s="25">
        <v>0.9174871957</v>
      </c>
    </row>
    <row r="181">
      <c r="A181" s="131">
        <v>65.0</v>
      </c>
      <c r="B181" s="25">
        <v>53.19902707</v>
      </c>
      <c r="C181" s="25">
        <v>27.45764451</v>
      </c>
      <c r="D181" s="25">
        <v>5.637660008</v>
      </c>
      <c r="E181" s="25">
        <v>13.70566842</v>
      </c>
    </row>
    <row r="182">
      <c r="A182" s="131">
        <v>65.0</v>
      </c>
      <c r="B182" s="25">
        <v>45.44696534</v>
      </c>
      <c r="C182" s="25">
        <v>13.98368881</v>
      </c>
      <c r="D182" s="25">
        <v>21.21996133</v>
      </c>
      <c r="E182" s="25">
        <v>19.34938452</v>
      </c>
    </row>
    <row r="183">
      <c r="A183" s="131">
        <v>65.0</v>
      </c>
      <c r="B183" s="25">
        <v>88.78250313</v>
      </c>
      <c r="C183" s="25">
        <v>5.902210054</v>
      </c>
      <c r="D183" s="25">
        <v>4.57637573</v>
      </c>
      <c r="E183" s="25">
        <v>0.7389110856</v>
      </c>
    </row>
    <row r="184">
      <c r="A184" s="131">
        <v>68.0</v>
      </c>
      <c r="B184" s="25">
        <v>48.28242885</v>
      </c>
      <c r="C184" s="25">
        <v>18.59098467</v>
      </c>
      <c r="D184" s="25">
        <v>23.01364655</v>
      </c>
      <c r="E184" s="25">
        <v>10.11293992</v>
      </c>
    </row>
    <row r="185">
      <c r="A185" s="131">
        <v>69.0</v>
      </c>
      <c r="B185" s="25" t="s">
        <v>20</v>
      </c>
      <c r="C185" s="25" t="s">
        <v>20</v>
      </c>
      <c r="D185" s="25" t="s">
        <v>20</v>
      </c>
      <c r="E185" s="25" t="s">
        <v>20</v>
      </c>
    </row>
    <row r="186">
      <c r="A186" s="131">
        <v>69.0</v>
      </c>
      <c r="B186" s="25">
        <v>80.48779562</v>
      </c>
      <c r="C186" s="25">
        <v>2.049364675</v>
      </c>
      <c r="D186" s="25">
        <v>11.26233968</v>
      </c>
      <c r="E186" s="25">
        <v>6.200500018</v>
      </c>
    </row>
    <row r="187">
      <c r="A187" s="131">
        <v>69.0</v>
      </c>
      <c r="B187" s="25">
        <v>32.7182589</v>
      </c>
      <c r="C187" s="25">
        <v>38.62690254</v>
      </c>
      <c r="D187" s="25">
        <v>28.3404457</v>
      </c>
      <c r="E187" s="25">
        <v>0.3143928626</v>
      </c>
    </row>
    <row r="188">
      <c r="A188" s="131">
        <v>69.0</v>
      </c>
      <c r="B188" s="25">
        <v>78.42256469</v>
      </c>
      <c r="C188" s="25">
        <v>2.316962142</v>
      </c>
      <c r="D188" s="25">
        <v>6.592393694</v>
      </c>
      <c r="E188" s="25">
        <v>12.66807947</v>
      </c>
    </row>
    <row r="189">
      <c r="A189" s="131">
        <v>71.0</v>
      </c>
      <c r="B189" s="25">
        <v>63.65035482</v>
      </c>
      <c r="C189" s="25">
        <v>13.55843013</v>
      </c>
      <c r="D189" s="25">
        <v>15.73132479</v>
      </c>
      <c r="E189" s="25">
        <v>7.059890254</v>
      </c>
    </row>
    <row r="190">
      <c r="A190" s="131">
        <v>72.0</v>
      </c>
      <c r="B190" s="25">
        <v>76.6435992</v>
      </c>
      <c r="C190" s="25">
        <v>3.207143928</v>
      </c>
      <c r="D190" s="25">
        <v>4.140706948</v>
      </c>
      <c r="E190" s="25">
        <v>16.00854992</v>
      </c>
    </row>
    <row r="191">
      <c r="A191" s="131">
        <v>72.0</v>
      </c>
      <c r="B191" s="25">
        <v>51.77997893</v>
      </c>
      <c r="C191" s="25">
        <v>11.56900419</v>
      </c>
      <c r="D191" s="25">
        <v>12.51911322</v>
      </c>
      <c r="E191" s="25">
        <v>24.13190366</v>
      </c>
    </row>
    <row r="192">
      <c r="A192" s="131">
        <v>73.0</v>
      </c>
      <c r="B192" s="25">
        <v>93.9284905</v>
      </c>
      <c r="C192" s="25">
        <v>1.646193862</v>
      </c>
      <c r="D192" s="25">
        <v>1.561274833</v>
      </c>
      <c r="E192" s="25">
        <v>2.864040809</v>
      </c>
    </row>
    <row r="193">
      <c r="A193" s="131">
        <v>74.0</v>
      </c>
      <c r="B193" s="25">
        <v>88.39720123</v>
      </c>
      <c r="C193" s="25">
        <v>1.255132675</v>
      </c>
      <c r="D193" s="25">
        <v>0.0</v>
      </c>
      <c r="E193" s="25">
        <v>10.3476661</v>
      </c>
    </row>
    <row r="194">
      <c r="A194" s="131">
        <v>74.0</v>
      </c>
      <c r="B194" s="25">
        <v>66.32791521</v>
      </c>
      <c r="C194" s="25">
        <v>1.956824851</v>
      </c>
      <c r="D194" s="25">
        <v>19.68294895</v>
      </c>
      <c r="E194" s="25">
        <v>12.03231098</v>
      </c>
    </row>
    <row r="195">
      <c r="A195" s="131">
        <v>75.0</v>
      </c>
      <c r="B195" s="25">
        <v>59.40526749</v>
      </c>
      <c r="C195" s="25">
        <v>6.528523649</v>
      </c>
      <c r="D195" s="25">
        <v>26.955911</v>
      </c>
      <c r="E195" s="25">
        <v>7.110297857</v>
      </c>
    </row>
    <row r="196">
      <c r="A196" s="131">
        <v>75.0</v>
      </c>
      <c r="B196" s="25">
        <v>48.23118958</v>
      </c>
      <c r="C196" s="25">
        <v>31.78469426</v>
      </c>
      <c r="D196" s="25">
        <v>14.07616061</v>
      </c>
      <c r="E196" s="25">
        <v>5.907955546</v>
      </c>
    </row>
    <row r="197">
      <c r="A197" s="131">
        <v>76.0</v>
      </c>
      <c r="B197" s="25">
        <v>62.46644874</v>
      </c>
      <c r="C197" s="25">
        <v>12.29969513</v>
      </c>
      <c r="D197" s="25">
        <v>12.45046093</v>
      </c>
      <c r="E197" s="25">
        <v>12.78339519</v>
      </c>
    </row>
    <row r="198">
      <c r="A198" s="131">
        <v>76.0</v>
      </c>
      <c r="B198" s="25">
        <v>37.57521525</v>
      </c>
      <c r="C198" s="25">
        <v>14.35396111</v>
      </c>
      <c r="D198" s="25">
        <v>38.52496761</v>
      </c>
      <c r="E198" s="25">
        <v>9.545856027</v>
      </c>
    </row>
    <row r="199">
      <c r="A199" s="131">
        <v>76.0</v>
      </c>
      <c r="B199" s="25">
        <v>65.06715583</v>
      </c>
      <c r="C199" s="25">
        <v>15.51772278</v>
      </c>
      <c r="D199" s="25">
        <v>7.492899307</v>
      </c>
      <c r="E199" s="25">
        <v>11.92222209</v>
      </c>
    </row>
    <row r="200">
      <c r="A200" s="131">
        <v>77.0</v>
      </c>
      <c r="B200" s="25">
        <v>98.46807854</v>
      </c>
      <c r="C200" s="25">
        <v>1.103159706</v>
      </c>
      <c r="D200" s="25">
        <v>0.4287617551</v>
      </c>
      <c r="E200" s="25">
        <v>0.0</v>
      </c>
    </row>
    <row r="201">
      <c r="A201" s="131">
        <v>78.0</v>
      </c>
      <c r="B201" s="25">
        <v>40.03013919</v>
      </c>
      <c r="C201" s="25">
        <v>30.18668334</v>
      </c>
      <c r="D201" s="25">
        <v>23.49561327</v>
      </c>
      <c r="E201" s="25">
        <v>6.287564203</v>
      </c>
    </row>
    <row r="202">
      <c r="A202" s="131">
        <v>79.0</v>
      </c>
      <c r="B202" s="25">
        <v>90.20327165</v>
      </c>
      <c r="C202" s="25">
        <v>4.207348246</v>
      </c>
      <c r="D202" s="25">
        <v>4.269023951</v>
      </c>
      <c r="E202" s="25">
        <v>1.320356149</v>
      </c>
    </row>
    <row r="203">
      <c r="A203" s="131">
        <v>80.0</v>
      </c>
      <c r="B203" s="25">
        <v>33.59362881</v>
      </c>
      <c r="C203" s="25">
        <v>42.16438068</v>
      </c>
      <c r="D203" s="25">
        <v>14.11109616</v>
      </c>
      <c r="E203" s="25">
        <v>10.13089435</v>
      </c>
    </row>
    <row r="204">
      <c r="A204" s="131">
        <v>81.0</v>
      </c>
      <c r="B204" s="25">
        <v>96.81402383</v>
      </c>
      <c r="C204" s="25">
        <v>1.734152255</v>
      </c>
      <c r="D204" s="25">
        <v>1.451823918</v>
      </c>
      <c r="E204" s="25">
        <v>0.0</v>
      </c>
    </row>
    <row r="205">
      <c r="A205" s="131">
        <v>81.0</v>
      </c>
      <c r="B205" s="25">
        <v>90.5374357</v>
      </c>
      <c r="C205" s="25">
        <v>0.7032099038</v>
      </c>
      <c r="D205" s="25">
        <v>6.510488612</v>
      </c>
      <c r="E205" s="25">
        <v>2.248865782</v>
      </c>
    </row>
    <row r="206">
      <c r="A206" s="131">
        <v>82.0</v>
      </c>
      <c r="B206" s="25">
        <v>91.78032287</v>
      </c>
      <c r="C206" s="25">
        <v>6.220703339</v>
      </c>
      <c r="D206" s="25">
        <v>1.72769216</v>
      </c>
      <c r="E206" s="25">
        <v>0.2712816327</v>
      </c>
    </row>
    <row r="207">
      <c r="A207" s="131">
        <v>83.0</v>
      </c>
      <c r="B207" s="25">
        <v>55.64246823</v>
      </c>
      <c r="C207" s="25">
        <v>25.08014133</v>
      </c>
      <c r="D207" s="25">
        <v>14.77886772</v>
      </c>
      <c r="E207" s="25">
        <v>4.498522714</v>
      </c>
    </row>
    <row r="208">
      <c r="A208" s="131">
        <v>83.0</v>
      </c>
      <c r="B208" s="25">
        <v>66.58504376</v>
      </c>
      <c r="C208" s="25">
        <v>24.41415803</v>
      </c>
      <c r="D208" s="25">
        <v>6.383874146</v>
      </c>
      <c r="E208" s="25">
        <v>2.616924066</v>
      </c>
    </row>
    <row r="209">
      <c r="A209" s="131">
        <v>83.0</v>
      </c>
      <c r="B209" s="25">
        <v>39.15415932</v>
      </c>
      <c r="C209" s="25">
        <v>23.98774039</v>
      </c>
      <c r="D209" s="25">
        <v>31.99150648</v>
      </c>
      <c r="E209" s="25">
        <v>4.866593813</v>
      </c>
    </row>
    <row r="210">
      <c r="A210" s="131">
        <v>86.0</v>
      </c>
      <c r="B210" s="25" t="s">
        <v>20</v>
      </c>
      <c r="C210" s="25" t="s">
        <v>20</v>
      </c>
      <c r="D210" s="25" t="s">
        <v>20</v>
      </c>
      <c r="E210" s="25" t="s">
        <v>20</v>
      </c>
    </row>
    <row r="211">
      <c r="A211" s="131">
        <v>86.0</v>
      </c>
      <c r="B211" s="25">
        <v>57.68576527</v>
      </c>
      <c r="C211" s="25">
        <v>21.25148213</v>
      </c>
      <c r="D211" s="25">
        <v>16.89675238</v>
      </c>
      <c r="E211" s="25">
        <v>4.166000219</v>
      </c>
    </row>
    <row r="212">
      <c r="A212" s="131">
        <v>87.0</v>
      </c>
      <c r="B212" s="25">
        <v>39.07134367</v>
      </c>
      <c r="C212" s="25">
        <v>2.429850293</v>
      </c>
      <c r="D212" s="25">
        <v>24.43180086</v>
      </c>
      <c r="E212" s="25">
        <v>34.06700517</v>
      </c>
    </row>
    <row r="213">
      <c r="A213" s="131">
        <v>91.0</v>
      </c>
      <c r="B213" s="25" t="s">
        <v>20</v>
      </c>
      <c r="C213" s="25" t="s">
        <v>20</v>
      </c>
      <c r="D213" s="25" t="s">
        <v>20</v>
      </c>
      <c r="E213" s="25" t="s">
        <v>20</v>
      </c>
    </row>
    <row r="214">
      <c r="A214" s="131">
        <v>100.0</v>
      </c>
      <c r="B214" s="25">
        <v>99.70767665</v>
      </c>
      <c r="C214" s="25">
        <v>0.0</v>
      </c>
      <c r="D214" s="25">
        <v>0.2923233459</v>
      </c>
      <c r="E214" s="25">
        <v>0.0</v>
      </c>
    </row>
    <row r="215">
      <c r="A215" s="132">
        <v>100.0</v>
      </c>
      <c r="B215" s="133">
        <v>99.14328736</v>
      </c>
      <c r="C215" s="133">
        <v>0.0</v>
      </c>
      <c r="D215" s="133">
        <v>0.856712639</v>
      </c>
      <c r="E215" s="133">
        <v>0.0</v>
      </c>
    </row>
    <row r="216">
      <c r="A216" s="36"/>
      <c r="B216" s="36"/>
      <c r="C216" s="36"/>
      <c r="D216" s="36"/>
      <c r="E216" s="36"/>
    </row>
    <row r="217">
      <c r="A217" s="36"/>
      <c r="B217" s="36"/>
      <c r="C217" s="36"/>
      <c r="D217" s="36"/>
      <c r="E217" s="36"/>
    </row>
    <row r="218">
      <c r="A218" s="36"/>
      <c r="B218" s="36"/>
      <c r="C218" s="36"/>
      <c r="D218" s="36"/>
      <c r="E218" s="36"/>
    </row>
    <row r="219">
      <c r="A219" s="36"/>
      <c r="B219" s="36"/>
      <c r="C219" s="36"/>
      <c r="D219" s="36"/>
      <c r="E219" s="36"/>
    </row>
    <row r="220">
      <c r="A220" s="36"/>
      <c r="B220" s="36"/>
      <c r="C220" s="36"/>
      <c r="D220" s="34"/>
      <c r="E220" s="34"/>
    </row>
    <row r="221">
      <c r="A221" s="36"/>
      <c r="B221" s="36"/>
      <c r="C221" s="36"/>
      <c r="D221" s="36"/>
      <c r="E221" s="36"/>
    </row>
    <row r="222">
      <c r="A222" s="36"/>
      <c r="B222" s="36"/>
      <c r="C222" s="36"/>
      <c r="D222" s="36"/>
      <c r="E222" s="36"/>
    </row>
    <row r="223">
      <c r="A223" s="36"/>
      <c r="B223" s="36"/>
      <c r="C223" s="36"/>
      <c r="D223" s="36"/>
      <c r="E223" s="36"/>
    </row>
    <row r="224">
      <c r="A224" s="36"/>
      <c r="B224" s="36"/>
      <c r="C224" s="36"/>
      <c r="D224" s="36"/>
      <c r="E224" s="36"/>
    </row>
    <row r="225">
      <c r="A225" s="36"/>
      <c r="B225" s="36"/>
      <c r="C225" s="36"/>
      <c r="D225" s="36"/>
      <c r="E225" s="36"/>
    </row>
    <row r="226">
      <c r="A226" s="36"/>
      <c r="B226" s="36"/>
      <c r="C226" s="36"/>
      <c r="D226" s="36"/>
      <c r="E226" s="36"/>
    </row>
    <row r="227">
      <c r="A227" s="36"/>
      <c r="B227" s="36"/>
      <c r="C227" s="36"/>
      <c r="D227" s="36"/>
      <c r="E227" s="36"/>
    </row>
    <row r="228">
      <c r="A228" s="36"/>
      <c r="B228" s="36"/>
      <c r="C228" s="36"/>
      <c r="D228" s="36"/>
      <c r="E228" s="36"/>
    </row>
    <row r="229">
      <c r="A229" s="36"/>
      <c r="B229" s="36"/>
      <c r="C229" s="36"/>
      <c r="D229" s="36"/>
      <c r="E229" s="36"/>
    </row>
    <row r="230">
      <c r="A230" s="36"/>
      <c r="B230" s="36"/>
      <c r="C230" s="36"/>
      <c r="D230" s="36"/>
      <c r="E230" s="36"/>
    </row>
    <row r="231">
      <c r="A231" s="36"/>
      <c r="B231" s="36"/>
      <c r="C231" s="36"/>
      <c r="D231" s="36"/>
      <c r="E231" s="36"/>
    </row>
    <row r="232">
      <c r="A232" s="36"/>
      <c r="B232" s="36"/>
      <c r="C232" s="36"/>
      <c r="D232" s="36"/>
      <c r="E232" s="36"/>
    </row>
    <row r="233">
      <c r="A233" s="36"/>
      <c r="B233" s="36"/>
      <c r="C233" s="36"/>
      <c r="D233" s="36"/>
      <c r="E233" s="36"/>
    </row>
    <row r="234">
      <c r="A234" s="36"/>
      <c r="B234" s="36"/>
      <c r="C234" s="36"/>
      <c r="D234" s="36"/>
      <c r="E234" s="36"/>
    </row>
    <row r="235">
      <c r="A235" s="36"/>
      <c r="B235" s="36"/>
      <c r="C235" s="36"/>
      <c r="D235" s="36"/>
      <c r="E235" s="36"/>
    </row>
    <row r="236">
      <c r="A236" s="36"/>
      <c r="B236" s="36"/>
      <c r="C236" s="36"/>
      <c r="D236" s="36"/>
      <c r="E236" s="36"/>
    </row>
    <row r="237">
      <c r="A237" s="36"/>
      <c r="B237" s="36"/>
      <c r="C237" s="36"/>
      <c r="D237" s="36"/>
      <c r="E237" s="36"/>
    </row>
    <row r="238">
      <c r="A238" s="36"/>
      <c r="B238" s="36"/>
      <c r="C238" s="36"/>
      <c r="D238" s="36"/>
      <c r="E238" s="36"/>
    </row>
    <row r="239">
      <c r="A239" s="36"/>
      <c r="B239" s="36"/>
      <c r="C239" s="36"/>
      <c r="D239" s="36"/>
      <c r="E239" s="36"/>
    </row>
    <row r="240">
      <c r="A240" s="36"/>
      <c r="B240" s="36"/>
      <c r="C240" s="36"/>
      <c r="D240" s="36"/>
      <c r="E240" s="36"/>
    </row>
    <row r="241">
      <c r="A241" s="36"/>
      <c r="B241" s="36"/>
      <c r="C241" s="36"/>
      <c r="D241" s="36"/>
      <c r="E241" s="36"/>
    </row>
    <row r="242">
      <c r="A242" s="36"/>
      <c r="B242" s="36"/>
      <c r="C242" s="36"/>
      <c r="D242" s="36"/>
      <c r="E242" s="36"/>
    </row>
    <row r="243">
      <c r="A243" s="36"/>
      <c r="B243" s="36"/>
      <c r="C243" s="36"/>
      <c r="D243" s="36"/>
      <c r="E243" s="36"/>
    </row>
    <row r="244">
      <c r="A244" s="36"/>
      <c r="B244" s="36"/>
      <c r="C244" s="36"/>
      <c r="D244" s="36"/>
      <c r="E244" s="36"/>
    </row>
    <row r="245">
      <c r="A245" s="36"/>
      <c r="B245" s="36"/>
      <c r="C245" s="36"/>
      <c r="D245" s="36"/>
      <c r="E245" s="36"/>
    </row>
    <row r="246">
      <c r="A246" s="36"/>
      <c r="B246" s="36"/>
      <c r="C246" s="36"/>
      <c r="D246" s="36"/>
      <c r="E246" s="36"/>
    </row>
    <row r="247">
      <c r="A247" s="36"/>
      <c r="B247" s="36"/>
      <c r="C247" s="36"/>
      <c r="D247" s="36"/>
      <c r="E247" s="36"/>
    </row>
    <row r="248">
      <c r="A248" s="36"/>
      <c r="B248" s="36"/>
      <c r="C248" s="36"/>
      <c r="D248" s="36"/>
      <c r="E248" s="36"/>
    </row>
    <row r="249">
      <c r="A249" s="36"/>
      <c r="B249" s="36"/>
      <c r="C249" s="36"/>
      <c r="D249" s="36"/>
      <c r="E249" s="36"/>
    </row>
    <row r="250">
      <c r="A250" s="36"/>
      <c r="B250" s="36"/>
      <c r="C250" s="36"/>
      <c r="D250" s="36"/>
      <c r="E250" s="36"/>
    </row>
    <row r="251">
      <c r="A251" s="36"/>
      <c r="B251" s="36"/>
      <c r="C251" s="36"/>
      <c r="D251" s="36"/>
      <c r="E251" s="36"/>
    </row>
    <row r="252">
      <c r="A252" s="36"/>
      <c r="B252" s="36"/>
      <c r="C252" s="36"/>
      <c r="D252" s="36"/>
      <c r="E252" s="36"/>
    </row>
    <row r="253">
      <c r="A253" s="36"/>
      <c r="B253" s="36"/>
      <c r="C253" s="36"/>
      <c r="D253" s="36"/>
      <c r="E253" s="36"/>
    </row>
    <row r="254">
      <c r="A254" s="36"/>
      <c r="B254" s="36"/>
      <c r="C254" s="36"/>
      <c r="D254" s="36"/>
      <c r="E254" s="36"/>
    </row>
    <row r="255">
      <c r="A255" s="36"/>
      <c r="B255" s="36"/>
      <c r="C255" s="36"/>
      <c r="D255" s="36"/>
      <c r="E255" s="36"/>
    </row>
    <row r="256">
      <c r="A256" s="36"/>
      <c r="B256" s="36"/>
      <c r="C256" s="36"/>
      <c r="D256" s="36"/>
      <c r="E256" s="36"/>
    </row>
    <row r="257">
      <c r="A257" s="36"/>
      <c r="B257" s="36"/>
      <c r="C257" s="36"/>
      <c r="D257" s="36"/>
      <c r="E257" s="36"/>
    </row>
    <row r="258">
      <c r="A258" s="36"/>
      <c r="B258" s="36"/>
      <c r="C258" s="36"/>
      <c r="D258" s="36"/>
      <c r="E258" s="36"/>
    </row>
    <row r="259">
      <c r="A259" s="36"/>
      <c r="B259" s="36"/>
      <c r="C259" s="36"/>
      <c r="D259" s="36"/>
      <c r="E259" s="36"/>
    </row>
    <row r="260">
      <c r="A260" s="36"/>
      <c r="B260" s="36"/>
      <c r="C260" s="36"/>
      <c r="D260" s="36"/>
      <c r="E260" s="36"/>
    </row>
    <row r="261">
      <c r="A261" s="36"/>
      <c r="B261" s="36"/>
      <c r="C261" s="36"/>
      <c r="D261" s="36"/>
      <c r="E261" s="36"/>
    </row>
    <row r="262">
      <c r="A262" s="36"/>
      <c r="B262" s="36"/>
      <c r="C262" s="36"/>
      <c r="D262" s="36"/>
      <c r="E262" s="36"/>
    </row>
    <row r="263">
      <c r="A263" s="36"/>
      <c r="B263" s="36"/>
      <c r="C263" s="36"/>
      <c r="D263" s="36"/>
      <c r="E263" s="36"/>
    </row>
    <row r="264">
      <c r="A264" s="36"/>
      <c r="B264" s="36"/>
      <c r="C264" s="36"/>
      <c r="D264" s="36"/>
      <c r="E264" s="36"/>
    </row>
    <row r="265">
      <c r="A265" s="36"/>
      <c r="B265" s="36"/>
      <c r="C265" s="36"/>
      <c r="D265" s="36"/>
      <c r="E265" s="36"/>
    </row>
    <row r="266">
      <c r="A266" s="36"/>
      <c r="B266" s="36"/>
      <c r="C266" s="36"/>
      <c r="D266" s="36"/>
      <c r="E266" s="36"/>
    </row>
    <row r="267">
      <c r="A267" s="36"/>
      <c r="B267" s="36"/>
      <c r="C267" s="36"/>
      <c r="D267" s="36"/>
      <c r="E267" s="36"/>
    </row>
    <row r="268">
      <c r="A268" s="36"/>
      <c r="B268" s="36"/>
      <c r="C268" s="36"/>
      <c r="D268" s="36"/>
      <c r="E268" s="36"/>
    </row>
    <row r="269">
      <c r="A269" s="36"/>
      <c r="B269" s="36"/>
      <c r="C269" s="36"/>
      <c r="D269" s="36"/>
      <c r="E269" s="36"/>
    </row>
    <row r="270">
      <c r="A270" s="36"/>
      <c r="B270" s="36"/>
      <c r="C270" s="36"/>
      <c r="D270" s="36"/>
      <c r="E270" s="36"/>
    </row>
    <row r="271">
      <c r="A271" s="36"/>
      <c r="B271" s="36"/>
      <c r="C271" s="36"/>
      <c r="D271" s="36"/>
      <c r="E271" s="36"/>
    </row>
    <row r="272">
      <c r="A272" s="36"/>
      <c r="B272" s="36"/>
      <c r="C272" s="36"/>
      <c r="D272" s="36"/>
      <c r="E272" s="36"/>
    </row>
    <row r="273">
      <c r="A273" s="36"/>
      <c r="B273" s="36"/>
      <c r="C273" s="36"/>
      <c r="D273" s="36"/>
      <c r="E273" s="36"/>
    </row>
    <row r="274">
      <c r="A274" s="36"/>
      <c r="B274" s="36"/>
      <c r="C274" s="36"/>
      <c r="D274" s="36"/>
      <c r="E274" s="36"/>
    </row>
    <row r="275">
      <c r="A275" s="36"/>
      <c r="B275" s="36"/>
      <c r="C275" s="36"/>
      <c r="D275" s="36"/>
      <c r="E275" s="36"/>
    </row>
    <row r="276">
      <c r="A276" s="36"/>
      <c r="B276" s="36"/>
      <c r="C276" s="36"/>
      <c r="D276" s="36"/>
      <c r="E276" s="36"/>
    </row>
    <row r="277">
      <c r="A277" s="36"/>
      <c r="B277" s="36"/>
      <c r="C277" s="36"/>
      <c r="D277" s="36"/>
      <c r="E277" s="36"/>
    </row>
    <row r="278">
      <c r="A278" s="36"/>
      <c r="B278" s="36"/>
      <c r="C278" s="36"/>
      <c r="D278" s="36"/>
      <c r="E278" s="36"/>
    </row>
    <row r="279">
      <c r="A279" s="36"/>
      <c r="B279" s="36"/>
      <c r="C279" s="36"/>
      <c r="D279" s="36"/>
      <c r="E279" s="36"/>
    </row>
    <row r="280">
      <c r="A280" s="36"/>
      <c r="B280" s="36"/>
      <c r="C280" s="36"/>
      <c r="D280" s="36"/>
      <c r="E280" s="36"/>
    </row>
    <row r="281">
      <c r="A281" s="36"/>
      <c r="B281" s="36"/>
      <c r="C281" s="36"/>
      <c r="D281" s="36"/>
      <c r="E281" s="36"/>
    </row>
    <row r="282">
      <c r="A282" s="36"/>
      <c r="B282" s="36"/>
      <c r="C282" s="36"/>
      <c r="D282" s="36"/>
      <c r="E282" s="36"/>
    </row>
    <row r="283">
      <c r="A283" s="36"/>
      <c r="B283" s="36"/>
      <c r="C283" s="36"/>
      <c r="D283" s="36"/>
      <c r="E283" s="36"/>
    </row>
    <row r="284">
      <c r="A284" s="36"/>
      <c r="B284" s="36"/>
      <c r="C284" s="36"/>
      <c r="D284" s="36"/>
      <c r="E284" s="36"/>
    </row>
    <row r="285">
      <c r="A285" s="36"/>
      <c r="B285" s="36"/>
      <c r="C285" s="36"/>
      <c r="D285" s="36"/>
      <c r="E285" s="36"/>
    </row>
    <row r="286">
      <c r="A286" s="36"/>
      <c r="B286" s="36"/>
      <c r="C286" s="36"/>
      <c r="D286" s="36"/>
      <c r="E286" s="36"/>
    </row>
    <row r="287">
      <c r="A287" s="36"/>
      <c r="B287" s="36"/>
      <c r="C287" s="36"/>
      <c r="D287" s="36"/>
      <c r="E287" s="36"/>
    </row>
    <row r="288">
      <c r="A288" s="36"/>
      <c r="B288" s="36"/>
      <c r="C288" s="36"/>
      <c r="D288" s="36"/>
      <c r="E288" s="36"/>
    </row>
    <row r="289">
      <c r="A289" s="36"/>
      <c r="B289" s="36"/>
      <c r="C289" s="36"/>
      <c r="D289" s="36"/>
      <c r="E289" s="36"/>
    </row>
    <row r="290">
      <c r="A290" s="36"/>
      <c r="B290" s="36"/>
      <c r="C290" s="36"/>
      <c r="D290" s="36"/>
      <c r="E290" s="36"/>
    </row>
    <row r="291">
      <c r="A291" s="36"/>
      <c r="B291" s="36"/>
      <c r="C291" s="36"/>
      <c r="D291" s="36"/>
      <c r="E291" s="36"/>
    </row>
    <row r="292">
      <c r="A292" s="36"/>
      <c r="B292" s="36"/>
      <c r="C292" s="36"/>
      <c r="D292" s="36"/>
      <c r="E292" s="36"/>
    </row>
    <row r="293">
      <c r="A293" s="36"/>
      <c r="B293" s="36"/>
      <c r="C293" s="36"/>
      <c r="D293" s="36"/>
      <c r="E293" s="36"/>
    </row>
    <row r="294">
      <c r="A294" s="36"/>
      <c r="B294" s="36"/>
      <c r="C294" s="36"/>
      <c r="D294" s="36"/>
      <c r="E294" s="36"/>
    </row>
    <row r="295">
      <c r="A295" s="36"/>
      <c r="B295" s="36"/>
      <c r="C295" s="36"/>
      <c r="D295" s="36"/>
      <c r="E295" s="36"/>
    </row>
    <row r="296">
      <c r="A296" s="36"/>
      <c r="B296" s="36"/>
      <c r="C296" s="36"/>
      <c r="D296" s="36"/>
      <c r="E296" s="36"/>
    </row>
    <row r="297">
      <c r="A297" s="36"/>
      <c r="B297" s="36"/>
      <c r="C297" s="36"/>
      <c r="D297" s="36"/>
      <c r="E297" s="36"/>
    </row>
    <row r="298">
      <c r="A298" s="36"/>
      <c r="B298" s="36"/>
      <c r="C298" s="36"/>
      <c r="D298" s="36"/>
      <c r="E298" s="36"/>
    </row>
    <row r="299">
      <c r="A299" s="36"/>
      <c r="B299" s="36"/>
      <c r="C299" s="36"/>
      <c r="D299" s="36"/>
      <c r="E299" s="36"/>
    </row>
    <row r="300">
      <c r="A300" s="36"/>
      <c r="B300" s="36"/>
      <c r="C300" s="36"/>
      <c r="D300" s="36"/>
      <c r="E300" s="36"/>
    </row>
    <row r="301">
      <c r="A301" s="36"/>
      <c r="B301" s="36"/>
      <c r="C301" s="36"/>
      <c r="D301" s="36"/>
      <c r="E301" s="36"/>
    </row>
    <row r="302">
      <c r="A302" s="36"/>
      <c r="B302" s="36"/>
      <c r="C302" s="36"/>
      <c r="D302" s="36"/>
      <c r="E302" s="36"/>
    </row>
    <row r="303">
      <c r="A303" s="36"/>
      <c r="B303" s="36"/>
      <c r="C303" s="36"/>
      <c r="D303" s="36"/>
      <c r="E303" s="36"/>
    </row>
    <row r="304">
      <c r="A304" s="36"/>
      <c r="B304" s="36"/>
      <c r="C304" s="36"/>
      <c r="D304" s="36"/>
      <c r="E304" s="36"/>
    </row>
    <row r="305">
      <c r="A305" s="36"/>
      <c r="B305" s="36"/>
      <c r="C305" s="36"/>
      <c r="D305" s="36"/>
      <c r="E305" s="36"/>
    </row>
    <row r="306">
      <c r="A306" s="36"/>
      <c r="B306" s="36"/>
      <c r="C306" s="36"/>
      <c r="D306" s="36"/>
      <c r="E306" s="36"/>
    </row>
    <row r="307">
      <c r="A307" s="36"/>
      <c r="B307" s="36"/>
      <c r="C307" s="36"/>
      <c r="D307" s="36"/>
      <c r="E307" s="36"/>
    </row>
    <row r="308">
      <c r="A308" s="36"/>
      <c r="B308" s="36"/>
      <c r="C308" s="36"/>
      <c r="D308" s="36"/>
      <c r="E308" s="36"/>
    </row>
    <row r="309">
      <c r="A309" s="36"/>
      <c r="B309" s="36"/>
      <c r="C309" s="36"/>
      <c r="D309" s="36"/>
      <c r="E309" s="36"/>
    </row>
    <row r="310">
      <c r="A310" s="36"/>
      <c r="B310" s="36"/>
      <c r="C310" s="36"/>
      <c r="D310" s="36"/>
      <c r="E310" s="36"/>
    </row>
    <row r="311">
      <c r="A311" s="36"/>
      <c r="B311" s="36"/>
      <c r="C311" s="36"/>
      <c r="D311" s="36"/>
      <c r="E311" s="36"/>
    </row>
    <row r="312">
      <c r="A312" s="36"/>
      <c r="B312" s="36"/>
      <c r="C312" s="36"/>
      <c r="D312" s="36"/>
      <c r="E312" s="36"/>
    </row>
    <row r="313">
      <c r="A313" s="36"/>
      <c r="B313" s="36"/>
      <c r="C313" s="36"/>
      <c r="D313" s="36"/>
      <c r="E313" s="36"/>
    </row>
    <row r="314">
      <c r="A314" s="36"/>
      <c r="B314" s="36"/>
      <c r="C314" s="36"/>
      <c r="D314" s="36"/>
      <c r="E314" s="36"/>
    </row>
    <row r="315">
      <c r="A315" s="36"/>
      <c r="B315" s="36"/>
      <c r="C315" s="36"/>
      <c r="D315" s="36"/>
      <c r="E315" s="36"/>
    </row>
    <row r="316">
      <c r="A316" s="36"/>
      <c r="B316" s="36"/>
      <c r="C316" s="36"/>
      <c r="D316" s="36"/>
      <c r="E316" s="36"/>
    </row>
    <row r="317">
      <c r="A317" s="36"/>
      <c r="B317" s="36"/>
      <c r="C317" s="36"/>
      <c r="D317" s="36"/>
      <c r="E317" s="36"/>
    </row>
    <row r="318">
      <c r="A318" s="36"/>
      <c r="B318" s="36"/>
      <c r="C318" s="36"/>
      <c r="D318" s="36"/>
      <c r="E318" s="36"/>
    </row>
    <row r="319">
      <c r="A319" s="36"/>
      <c r="B319" s="36"/>
      <c r="C319" s="36"/>
      <c r="D319" s="36"/>
      <c r="E319" s="36"/>
    </row>
    <row r="320">
      <c r="A320" s="36"/>
      <c r="B320" s="36"/>
      <c r="C320" s="36"/>
      <c r="D320" s="36"/>
      <c r="E320" s="36"/>
    </row>
    <row r="321">
      <c r="A321" s="36"/>
      <c r="B321" s="36"/>
      <c r="C321" s="36"/>
      <c r="D321" s="36"/>
      <c r="E321" s="36"/>
    </row>
    <row r="322">
      <c r="A322" s="36"/>
      <c r="B322" s="36"/>
      <c r="C322" s="36"/>
      <c r="D322" s="36"/>
      <c r="E322" s="36"/>
    </row>
    <row r="323">
      <c r="A323" s="36"/>
      <c r="B323" s="36"/>
      <c r="C323" s="36"/>
      <c r="D323" s="36"/>
      <c r="E323" s="36"/>
    </row>
    <row r="324">
      <c r="A324" s="36"/>
      <c r="B324" s="36"/>
      <c r="C324" s="36"/>
      <c r="D324" s="36"/>
      <c r="E324" s="36"/>
    </row>
    <row r="325">
      <c r="A325" s="36"/>
      <c r="B325" s="36"/>
      <c r="C325" s="36"/>
      <c r="D325" s="36"/>
      <c r="E325" s="36"/>
    </row>
    <row r="326">
      <c r="A326" s="36"/>
      <c r="B326" s="36"/>
      <c r="C326" s="36"/>
      <c r="D326" s="36"/>
      <c r="E326" s="36"/>
    </row>
    <row r="327">
      <c r="A327" s="36"/>
      <c r="B327" s="36"/>
      <c r="C327" s="36"/>
      <c r="D327" s="36"/>
      <c r="E327" s="36"/>
    </row>
    <row r="328">
      <c r="A328" s="36"/>
      <c r="B328" s="36"/>
      <c r="C328" s="36"/>
      <c r="D328" s="36"/>
      <c r="E328" s="36"/>
    </row>
    <row r="329">
      <c r="A329" s="36"/>
      <c r="B329" s="36"/>
      <c r="C329" s="36"/>
      <c r="D329" s="36"/>
      <c r="E329" s="36"/>
    </row>
    <row r="330">
      <c r="A330" s="36"/>
      <c r="B330" s="36"/>
      <c r="C330" s="36"/>
      <c r="D330" s="36"/>
      <c r="E330" s="36"/>
    </row>
    <row r="331">
      <c r="A331" s="36"/>
      <c r="B331" s="36"/>
      <c r="C331" s="36"/>
      <c r="D331" s="36"/>
      <c r="E331" s="36"/>
    </row>
    <row r="332">
      <c r="A332" s="36"/>
      <c r="B332" s="36"/>
      <c r="C332" s="36"/>
      <c r="D332" s="36"/>
      <c r="E332" s="36"/>
    </row>
    <row r="333">
      <c r="A333" s="36"/>
      <c r="B333" s="36"/>
      <c r="C333" s="36"/>
      <c r="D333" s="36"/>
      <c r="E333" s="36"/>
    </row>
    <row r="334">
      <c r="A334" s="36"/>
      <c r="B334" s="36"/>
      <c r="C334" s="36"/>
      <c r="D334" s="36"/>
      <c r="E334" s="36"/>
    </row>
    <row r="335">
      <c r="A335" s="36"/>
      <c r="B335" s="36"/>
      <c r="C335" s="36"/>
      <c r="D335" s="36"/>
      <c r="E335" s="36"/>
    </row>
    <row r="336">
      <c r="A336" s="36"/>
      <c r="B336" s="36"/>
      <c r="C336" s="36"/>
      <c r="D336" s="36"/>
      <c r="E336" s="36"/>
    </row>
    <row r="337">
      <c r="A337" s="36"/>
      <c r="B337" s="36"/>
      <c r="C337" s="36"/>
      <c r="D337" s="36"/>
      <c r="E337" s="36"/>
    </row>
    <row r="338">
      <c r="A338" s="36"/>
      <c r="B338" s="36"/>
      <c r="C338" s="36"/>
      <c r="D338" s="36"/>
      <c r="E338" s="36"/>
    </row>
    <row r="339">
      <c r="A339" s="36"/>
      <c r="B339" s="36"/>
      <c r="C339" s="36"/>
      <c r="D339" s="36"/>
      <c r="E339" s="36"/>
    </row>
    <row r="340">
      <c r="A340" s="36"/>
      <c r="B340" s="36"/>
      <c r="C340" s="36"/>
      <c r="D340" s="36"/>
      <c r="E340" s="36"/>
    </row>
    <row r="341">
      <c r="A341" s="36"/>
      <c r="B341" s="36"/>
      <c r="C341" s="36"/>
      <c r="D341" s="36"/>
      <c r="E341" s="36"/>
    </row>
    <row r="342">
      <c r="A342" s="36"/>
      <c r="B342" s="36"/>
      <c r="C342" s="36"/>
      <c r="D342" s="36"/>
      <c r="E342" s="36"/>
    </row>
    <row r="343">
      <c r="A343" s="36"/>
      <c r="B343" s="36"/>
      <c r="C343" s="36"/>
      <c r="D343" s="36"/>
      <c r="E343" s="36"/>
    </row>
    <row r="344">
      <c r="A344" s="36"/>
      <c r="B344" s="36"/>
      <c r="C344" s="36"/>
      <c r="D344" s="36"/>
      <c r="E344" s="36"/>
    </row>
    <row r="345">
      <c r="A345" s="36"/>
      <c r="B345" s="36"/>
      <c r="C345" s="36"/>
      <c r="D345" s="36"/>
      <c r="E345" s="36"/>
    </row>
    <row r="346">
      <c r="A346" s="36"/>
      <c r="B346" s="36"/>
      <c r="C346" s="36"/>
      <c r="D346" s="36"/>
      <c r="E346" s="36"/>
    </row>
    <row r="347">
      <c r="A347" s="36"/>
      <c r="B347" s="36"/>
      <c r="C347" s="36"/>
      <c r="D347" s="36"/>
      <c r="E347" s="36"/>
    </row>
    <row r="348">
      <c r="A348" s="36"/>
      <c r="B348" s="36"/>
      <c r="C348" s="36"/>
      <c r="D348" s="36"/>
      <c r="E348" s="36"/>
    </row>
    <row r="349">
      <c r="A349" s="36"/>
      <c r="B349" s="36"/>
      <c r="C349" s="36"/>
      <c r="D349" s="36"/>
      <c r="E349" s="36"/>
    </row>
    <row r="350">
      <c r="A350" s="36"/>
      <c r="B350" s="36"/>
      <c r="C350" s="36"/>
      <c r="D350" s="36"/>
      <c r="E350" s="36"/>
    </row>
    <row r="351">
      <c r="A351" s="36"/>
      <c r="B351" s="36"/>
      <c r="C351" s="36"/>
      <c r="D351" s="36"/>
      <c r="E351" s="36"/>
    </row>
    <row r="352">
      <c r="A352" s="36"/>
      <c r="B352" s="36"/>
      <c r="C352" s="36"/>
      <c r="D352" s="36"/>
      <c r="E352" s="36"/>
    </row>
    <row r="353">
      <c r="A353" s="36"/>
      <c r="B353" s="36"/>
      <c r="C353" s="36"/>
      <c r="D353" s="36"/>
      <c r="E353" s="36"/>
    </row>
    <row r="354">
      <c r="A354" s="36"/>
      <c r="B354" s="36"/>
      <c r="C354" s="36"/>
      <c r="D354" s="36"/>
      <c r="E354" s="36"/>
    </row>
    <row r="355">
      <c r="A355" s="36"/>
      <c r="B355" s="36"/>
      <c r="C355" s="36"/>
      <c r="D355" s="36"/>
      <c r="E355" s="36"/>
    </row>
    <row r="356">
      <c r="A356" s="36"/>
      <c r="B356" s="36"/>
      <c r="C356" s="36"/>
      <c r="D356" s="36"/>
      <c r="E356" s="36"/>
    </row>
    <row r="357">
      <c r="A357" s="36"/>
      <c r="B357" s="36"/>
      <c r="C357" s="36"/>
      <c r="D357" s="36"/>
      <c r="E357" s="36"/>
    </row>
    <row r="358">
      <c r="A358" s="36"/>
      <c r="B358" s="36"/>
      <c r="C358" s="36"/>
      <c r="D358" s="36"/>
      <c r="E358" s="36"/>
    </row>
    <row r="359">
      <c r="A359" s="36"/>
      <c r="B359" s="36"/>
      <c r="C359" s="36"/>
      <c r="D359" s="36"/>
      <c r="E359" s="36"/>
    </row>
    <row r="360">
      <c r="A360" s="36"/>
      <c r="B360" s="36"/>
      <c r="C360" s="36"/>
      <c r="D360" s="36"/>
      <c r="E360" s="36"/>
    </row>
    <row r="361">
      <c r="A361" s="36"/>
      <c r="B361" s="36"/>
      <c r="C361" s="36"/>
      <c r="D361" s="36"/>
      <c r="E361" s="36"/>
    </row>
    <row r="362">
      <c r="A362" s="36"/>
      <c r="B362" s="36"/>
      <c r="C362" s="36"/>
      <c r="D362" s="36"/>
      <c r="E362" s="36"/>
    </row>
    <row r="363">
      <c r="A363" s="36"/>
      <c r="B363" s="36"/>
      <c r="C363" s="36"/>
      <c r="D363" s="36"/>
      <c r="E363" s="36"/>
    </row>
    <row r="364">
      <c r="A364" s="36"/>
      <c r="B364" s="36"/>
      <c r="C364" s="36"/>
      <c r="D364" s="36"/>
      <c r="E364" s="36"/>
    </row>
    <row r="365">
      <c r="A365" s="36"/>
      <c r="B365" s="36"/>
      <c r="C365" s="36"/>
      <c r="D365" s="36"/>
      <c r="E365" s="36"/>
    </row>
    <row r="366">
      <c r="A366" s="36"/>
      <c r="B366" s="36"/>
      <c r="C366" s="36"/>
      <c r="D366" s="36"/>
      <c r="E366" s="36"/>
    </row>
    <row r="367">
      <c r="A367" s="36"/>
      <c r="B367" s="36"/>
      <c r="C367" s="36"/>
      <c r="D367" s="36"/>
      <c r="E367" s="36"/>
    </row>
    <row r="368">
      <c r="A368" s="36"/>
      <c r="B368" s="36"/>
      <c r="C368" s="36"/>
      <c r="D368" s="36"/>
      <c r="E368" s="36"/>
    </row>
    <row r="369">
      <c r="A369" s="36"/>
      <c r="B369" s="36"/>
      <c r="C369" s="36"/>
      <c r="D369" s="36"/>
      <c r="E369" s="36"/>
    </row>
    <row r="370">
      <c r="A370" s="36"/>
      <c r="B370" s="36"/>
      <c r="C370" s="36"/>
      <c r="D370" s="36"/>
      <c r="E370" s="36"/>
    </row>
    <row r="371">
      <c r="A371" s="36"/>
      <c r="B371" s="36"/>
      <c r="C371" s="36"/>
      <c r="D371" s="36"/>
      <c r="E371" s="36"/>
    </row>
    <row r="372">
      <c r="A372" s="36"/>
      <c r="B372" s="36"/>
      <c r="C372" s="36"/>
      <c r="D372" s="36"/>
      <c r="E372" s="36"/>
    </row>
    <row r="373">
      <c r="A373" s="36"/>
      <c r="B373" s="36"/>
      <c r="C373" s="36"/>
      <c r="D373" s="36"/>
      <c r="E373" s="36"/>
    </row>
    <row r="374">
      <c r="A374" s="36"/>
      <c r="B374" s="36"/>
      <c r="C374" s="36"/>
      <c r="D374" s="36"/>
      <c r="E374" s="36"/>
    </row>
    <row r="375">
      <c r="A375" s="36"/>
      <c r="B375" s="36"/>
      <c r="C375" s="36"/>
      <c r="D375" s="36"/>
      <c r="E375" s="36"/>
    </row>
    <row r="376">
      <c r="A376" s="36"/>
      <c r="B376" s="36"/>
      <c r="C376" s="36"/>
      <c r="D376" s="36"/>
      <c r="E376" s="36"/>
    </row>
    <row r="377">
      <c r="A377" s="36"/>
      <c r="B377" s="36"/>
      <c r="C377" s="36"/>
      <c r="D377" s="36"/>
      <c r="E377" s="36"/>
    </row>
    <row r="378">
      <c r="A378" s="36"/>
      <c r="B378" s="36"/>
      <c r="C378" s="36"/>
      <c r="D378" s="36"/>
      <c r="E378" s="36"/>
    </row>
    <row r="379">
      <c r="A379" s="36"/>
      <c r="B379" s="36"/>
      <c r="C379" s="36"/>
      <c r="D379" s="36"/>
      <c r="E379" s="36"/>
    </row>
    <row r="380">
      <c r="A380" s="36"/>
      <c r="B380" s="36"/>
      <c r="C380" s="36"/>
      <c r="D380" s="36"/>
      <c r="E380" s="36"/>
    </row>
    <row r="381">
      <c r="A381" s="36"/>
      <c r="B381" s="36"/>
      <c r="C381" s="36"/>
      <c r="D381" s="36"/>
      <c r="E381" s="36"/>
    </row>
    <row r="382">
      <c r="A382" s="36"/>
      <c r="B382" s="36"/>
      <c r="C382" s="36"/>
      <c r="D382" s="36"/>
      <c r="E382" s="36"/>
    </row>
    <row r="383">
      <c r="A383" s="36"/>
      <c r="B383" s="36"/>
      <c r="C383" s="36"/>
      <c r="D383" s="36"/>
      <c r="E383" s="36"/>
    </row>
    <row r="384">
      <c r="A384" s="36"/>
      <c r="B384" s="36"/>
      <c r="C384" s="36"/>
      <c r="D384" s="36"/>
      <c r="E384" s="36"/>
    </row>
    <row r="385">
      <c r="A385" s="36"/>
      <c r="B385" s="36"/>
      <c r="C385" s="36"/>
      <c r="D385" s="36"/>
      <c r="E385" s="36"/>
    </row>
    <row r="386">
      <c r="A386" s="36"/>
      <c r="B386" s="36"/>
      <c r="C386" s="36"/>
      <c r="D386" s="36"/>
      <c r="E386" s="36"/>
    </row>
    <row r="387">
      <c r="A387" s="36"/>
      <c r="B387" s="36"/>
      <c r="C387" s="36"/>
      <c r="D387" s="36"/>
      <c r="E387" s="36"/>
    </row>
    <row r="388">
      <c r="A388" s="36"/>
      <c r="B388" s="36"/>
      <c r="C388" s="36"/>
      <c r="D388" s="36"/>
      <c r="E388" s="36"/>
    </row>
    <row r="389">
      <c r="A389" s="36"/>
      <c r="B389" s="36"/>
      <c r="C389" s="36"/>
      <c r="D389" s="36"/>
      <c r="E389" s="36"/>
    </row>
    <row r="390">
      <c r="A390" s="36"/>
      <c r="B390" s="36"/>
      <c r="C390" s="36"/>
      <c r="D390" s="36"/>
      <c r="E390" s="36"/>
    </row>
    <row r="391">
      <c r="A391" s="36"/>
      <c r="B391" s="36"/>
      <c r="C391" s="36"/>
      <c r="D391" s="36"/>
      <c r="E391" s="36"/>
    </row>
    <row r="392">
      <c r="A392" s="36"/>
      <c r="B392" s="36"/>
      <c r="C392" s="36"/>
      <c r="D392" s="36"/>
      <c r="E392" s="36"/>
    </row>
    <row r="393">
      <c r="A393" s="36"/>
      <c r="B393" s="36"/>
      <c r="C393" s="36"/>
      <c r="D393" s="36"/>
      <c r="E393" s="36"/>
    </row>
    <row r="394">
      <c r="A394" s="36"/>
      <c r="B394" s="36"/>
      <c r="C394" s="36"/>
      <c r="D394" s="36"/>
      <c r="E394" s="36"/>
    </row>
    <row r="395">
      <c r="A395" s="36"/>
      <c r="B395" s="36"/>
      <c r="C395" s="36"/>
      <c r="D395" s="36"/>
      <c r="E395" s="36"/>
    </row>
    <row r="396">
      <c r="A396" s="36"/>
      <c r="B396" s="36"/>
      <c r="C396" s="36"/>
      <c r="D396" s="36"/>
      <c r="E396" s="36"/>
    </row>
    <row r="397">
      <c r="A397" s="36"/>
      <c r="B397" s="36"/>
      <c r="C397" s="36"/>
      <c r="D397" s="36"/>
      <c r="E397" s="36"/>
    </row>
    <row r="398">
      <c r="A398" s="36"/>
      <c r="B398" s="36"/>
      <c r="C398" s="36"/>
      <c r="D398" s="36"/>
      <c r="E398" s="36"/>
    </row>
    <row r="399">
      <c r="A399" s="36"/>
      <c r="B399" s="36"/>
      <c r="C399" s="36"/>
      <c r="D399" s="36"/>
      <c r="E399" s="36"/>
    </row>
    <row r="400">
      <c r="A400" s="36"/>
      <c r="B400" s="36"/>
      <c r="C400" s="36"/>
      <c r="D400" s="36"/>
      <c r="E400" s="36"/>
    </row>
    <row r="401">
      <c r="A401" s="36"/>
      <c r="B401" s="36"/>
      <c r="C401" s="36"/>
      <c r="D401" s="36"/>
      <c r="E401" s="36"/>
    </row>
    <row r="402">
      <c r="A402" s="36"/>
      <c r="B402" s="36"/>
      <c r="C402" s="36"/>
      <c r="D402" s="36"/>
      <c r="E402" s="36"/>
    </row>
    <row r="403">
      <c r="A403" s="36"/>
      <c r="B403" s="36"/>
      <c r="C403" s="36"/>
      <c r="D403" s="36"/>
      <c r="E403" s="36"/>
    </row>
    <row r="404">
      <c r="A404" s="36"/>
      <c r="B404" s="36"/>
      <c r="C404" s="36"/>
      <c r="D404" s="36"/>
      <c r="E404" s="36"/>
    </row>
    <row r="405">
      <c r="A405" s="36"/>
      <c r="B405" s="36"/>
      <c r="C405" s="36"/>
      <c r="D405" s="36"/>
      <c r="E405" s="36"/>
    </row>
    <row r="406">
      <c r="A406" s="36"/>
      <c r="B406" s="36"/>
      <c r="C406" s="36"/>
      <c r="D406" s="36"/>
      <c r="E406" s="36"/>
    </row>
    <row r="407">
      <c r="A407" s="36"/>
      <c r="B407" s="36"/>
      <c r="C407" s="36"/>
      <c r="D407" s="36"/>
      <c r="E407" s="36"/>
    </row>
    <row r="408">
      <c r="A408" s="36"/>
      <c r="B408" s="36"/>
      <c r="C408" s="36"/>
      <c r="D408" s="36"/>
      <c r="E408" s="36"/>
    </row>
    <row r="409">
      <c r="A409" s="36"/>
      <c r="B409" s="36"/>
      <c r="C409" s="36"/>
      <c r="D409" s="36"/>
      <c r="E409" s="36"/>
    </row>
    <row r="410">
      <c r="A410" s="36"/>
      <c r="B410" s="36"/>
      <c r="C410" s="36"/>
      <c r="D410" s="36"/>
      <c r="E410" s="36"/>
    </row>
    <row r="411">
      <c r="A411" s="36"/>
      <c r="B411" s="36"/>
      <c r="C411" s="36"/>
      <c r="D411" s="36"/>
      <c r="E411" s="36"/>
    </row>
    <row r="412">
      <c r="A412" s="36"/>
      <c r="B412" s="36"/>
      <c r="C412" s="36"/>
      <c r="D412" s="36"/>
      <c r="E412" s="36"/>
    </row>
    <row r="413">
      <c r="A413" s="36"/>
      <c r="B413" s="36"/>
      <c r="C413" s="36"/>
      <c r="D413" s="36"/>
      <c r="E413" s="36"/>
    </row>
    <row r="414">
      <c r="A414" s="36"/>
      <c r="B414" s="36"/>
      <c r="C414" s="36"/>
      <c r="D414" s="36"/>
      <c r="E414" s="36"/>
    </row>
    <row r="415">
      <c r="A415" s="36"/>
      <c r="B415" s="36"/>
      <c r="C415" s="36"/>
      <c r="D415" s="36"/>
      <c r="E415" s="36"/>
    </row>
    <row r="416">
      <c r="A416" s="36"/>
      <c r="B416" s="36"/>
      <c r="C416" s="36"/>
      <c r="D416" s="36"/>
      <c r="E416" s="36"/>
    </row>
    <row r="417">
      <c r="A417" s="36"/>
      <c r="B417" s="36"/>
      <c r="C417" s="36"/>
      <c r="D417" s="36"/>
      <c r="E417" s="36"/>
    </row>
    <row r="418">
      <c r="A418" s="36"/>
      <c r="B418" s="36"/>
      <c r="C418" s="36"/>
      <c r="D418" s="36"/>
      <c r="E418" s="36"/>
    </row>
    <row r="419">
      <c r="A419" s="36"/>
      <c r="B419" s="36"/>
      <c r="C419" s="36"/>
      <c r="D419" s="36"/>
      <c r="E419" s="36"/>
    </row>
    <row r="420">
      <c r="A420" s="36"/>
      <c r="B420" s="36"/>
      <c r="C420" s="36"/>
      <c r="D420" s="36"/>
      <c r="E420" s="36"/>
    </row>
    <row r="421">
      <c r="A421" s="36"/>
      <c r="B421" s="36"/>
      <c r="C421" s="36"/>
      <c r="D421" s="36"/>
      <c r="E421" s="36"/>
    </row>
    <row r="422">
      <c r="A422" s="36"/>
      <c r="B422" s="36"/>
      <c r="C422" s="36"/>
      <c r="D422" s="36"/>
      <c r="E422" s="36"/>
    </row>
    <row r="423">
      <c r="A423" s="36"/>
      <c r="B423" s="36"/>
      <c r="C423" s="36"/>
      <c r="D423" s="36"/>
      <c r="E423" s="36"/>
    </row>
    <row r="424">
      <c r="A424" s="36"/>
      <c r="B424" s="36"/>
      <c r="C424" s="36"/>
      <c r="D424" s="36"/>
      <c r="E424" s="36"/>
    </row>
    <row r="425">
      <c r="A425" s="36"/>
      <c r="B425" s="36"/>
      <c r="C425" s="36"/>
      <c r="D425" s="36"/>
      <c r="E425" s="36"/>
    </row>
    <row r="426">
      <c r="A426" s="36"/>
      <c r="B426" s="36"/>
      <c r="C426" s="36"/>
      <c r="D426" s="36"/>
      <c r="E426" s="36"/>
    </row>
    <row r="427">
      <c r="A427" s="36"/>
      <c r="B427" s="36"/>
      <c r="C427" s="36"/>
      <c r="D427" s="36"/>
      <c r="E427" s="36"/>
    </row>
    <row r="428">
      <c r="A428" s="36"/>
      <c r="B428" s="36"/>
      <c r="C428" s="36"/>
      <c r="D428" s="36"/>
      <c r="E428" s="36"/>
    </row>
    <row r="429">
      <c r="A429" s="36"/>
      <c r="B429" s="36"/>
      <c r="C429" s="36"/>
      <c r="D429" s="36"/>
      <c r="E429" s="36"/>
    </row>
    <row r="430">
      <c r="A430" s="36"/>
      <c r="B430" s="36"/>
      <c r="C430" s="36"/>
      <c r="D430" s="36"/>
      <c r="E430" s="36"/>
    </row>
    <row r="431">
      <c r="A431" s="36"/>
      <c r="B431" s="36"/>
      <c r="C431" s="36"/>
      <c r="D431" s="36"/>
      <c r="E431" s="36"/>
    </row>
    <row r="432">
      <c r="A432" s="36"/>
      <c r="B432" s="36"/>
      <c r="C432" s="36"/>
      <c r="D432" s="36"/>
      <c r="E432" s="36"/>
    </row>
    <row r="433">
      <c r="A433" s="36"/>
      <c r="B433" s="36"/>
      <c r="C433" s="36"/>
      <c r="D433" s="36"/>
      <c r="E433" s="36"/>
    </row>
    <row r="434">
      <c r="A434" s="36"/>
      <c r="B434" s="36"/>
      <c r="C434" s="36"/>
      <c r="D434" s="36"/>
      <c r="E434" s="36"/>
    </row>
    <row r="435">
      <c r="A435" s="36"/>
      <c r="B435" s="36"/>
      <c r="C435" s="36"/>
      <c r="D435" s="36"/>
      <c r="E435" s="36"/>
    </row>
    <row r="436">
      <c r="A436" s="36"/>
      <c r="B436" s="36"/>
      <c r="C436" s="36"/>
      <c r="D436" s="36"/>
      <c r="E436" s="36"/>
    </row>
    <row r="437">
      <c r="A437" s="36"/>
      <c r="B437" s="36"/>
      <c r="C437" s="36"/>
      <c r="D437" s="36"/>
      <c r="E437" s="36"/>
    </row>
    <row r="438">
      <c r="A438" s="36"/>
      <c r="B438" s="36"/>
      <c r="C438" s="36"/>
      <c r="D438" s="36"/>
      <c r="E438" s="36"/>
    </row>
    <row r="439">
      <c r="A439" s="36"/>
      <c r="B439" s="36"/>
      <c r="C439" s="36"/>
      <c r="D439" s="36"/>
      <c r="E439" s="36"/>
    </row>
    <row r="440">
      <c r="A440" s="36"/>
      <c r="B440" s="36"/>
      <c r="C440" s="36"/>
      <c r="D440" s="36"/>
      <c r="E440" s="36"/>
    </row>
    <row r="441">
      <c r="A441" s="36"/>
      <c r="B441" s="36"/>
      <c r="C441" s="36"/>
      <c r="D441" s="36"/>
      <c r="E441" s="36"/>
    </row>
    <row r="442">
      <c r="A442" s="36"/>
      <c r="B442" s="36"/>
      <c r="C442" s="36"/>
      <c r="D442" s="36"/>
      <c r="E442" s="36"/>
    </row>
    <row r="443">
      <c r="A443" s="36"/>
      <c r="B443" s="36"/>
      <c r="C443" s="36"/>
      <c r="D443" s="36"/>
      <c r="E443" s="36"/>
    </row>
    <row r="444">
      <c r="A444" s="36"/>
      <c r="B444" s="36"/>
      <c r="C444" s="36"/>
      <c r="D444" s="36"/>
      <c r="E444" s="36"/>
    </row>
    <row r="445">
      <c r="A445" s="36"/>
      <c r="B445" s="36"/>
      <c r="C445" s="36"/>
      <c r="D445" s="36"/>
      <c r="E445" s="36"/>
    </row>
    <row r="446">
      <c r="A446" s="36"/>
      <c r="B446" s="36"/>
      <c r="C446" s="36"/>
      <c r="D446" s="36"/>
      <c r="E446" s="36"/>
    </row>
    <row r="447">
      <c r="A447" s="36"/>
      <c r="B447" s="36"/>
      <c r="C447" s="36"/>
      <c r="D447" s="36"/>
      <c r="E447" s="36"/>
    </row>
    <row r="448">
      <c r="A448" s="36"/>
      <c r="B448" s="36"/>
      <c r="C448" s="36"/>
      <c r="D448" s="36"/>
      <c r="E448" s="36"/>
    </row>
    <row r="449">
      <c r="A449" s="36"/>
      <c r="B449" s="36"/>
      <c r="C449" s="36"/>
      <c r="D449" s="36"/>
      <c r="E449" s="36"/>
    </row>
    <row r="450">
      <c r="A450" s="36"/>
      <c r="B450" s="36"/>
      <c r="C450" s="36"/>
      <c r="D450" s="36"/>
      <c r="E450" s="36"/>
    </row>
    <row r="451">
      <c r="A451" s="36"/>
      <c r="B451" s="36"/>
      <c r="C451" s="36"/>
      <c r="D451" s="36"/>
      <c r="E451" s="36"/>
    </row>
    <row r="452">
      <c r="A452" s="36"/>
      <c r="B452" s="36"/>
      <c r="C452" s="36"/>
      <c r="D452" s="36"/>
      <c r="E452" s="36"/>
    </row>
    <row r="453">
      <c r="A453" s="36"/>
      <c r="B453" s="36"/>
      <c r="C453" s="36"/>
      <c r="D453" s="36"/>
      <c r="E453" s="36"/>
    </row>
    <row r="454">
      <c r="A454" s="36"/>
      <c r="B454" s="36"/>
      <c r="C454" s="36"/>
      <c r="D454" s="36"/>
      <c r="E454" s="36"/>
    </row>
    <row r="455">
      <c r="A455" s="36"/>
      <c r="B455" s="36"/>
      <c r="C455" s="36"/>
      <c r="D455" s="36"/>
      <c r="E455" s="36"/>
    </row>
    <row r="456">
      <c r="A456" s="36"/>
      <c r="B456" s="36"/>
      <c r="C456" s="36"/>
      <c r="D456" s="36"/>
      <c r="E456" s="36"/>
    </row>
    <row r="457">
      <c r="A457" s="36"/>
      <c r="B457" s="36"/>
      <c r="C457" s="36"/>
      <c r="D457" s="36"/>
      <c r="E457" s="36"/>
    </row>
    <row r="458">
      <c r="A458" s="36"/>
      <c r="B458" s="36"/>
      <c r="C458" s="36"/>
      <c r="D458" s="36"/>
      <c r="E458" s="36"/>
    </row>
    <row r="459">
      <c r="A459" s="36"/>
      <c r="B459" s="36"/>
      <c r="C459" s="36"/>
      <c r="D459" s="36"/>
      <c r="E459" s="36"/>
    </row>
    <row r="460">
      <c r="A460" s="36"/>
      <c r="B460" s="36"/>
      <c r="C460" s="36"/>
      <c r="D460" s="36"/>
      <c r="E460" s="36"/>
    </row>
    <row r="461">
      <c r="A461" s="36"/>
      <c r="B461" s="36"/>
      <c r="C461" s="36"/>
      <c r="D461" s="36"/>
      <c r="E461" s="36"/>
    </row>
    <row r="462">
      <c r="A462" s="36"/>
      <c r="B462" s="36"/>
      <c r="C462" s="36"/>
      <c r="D462" s="36"/>
      <c r="E462" s="36"/>
    </row>
    <row r="463">
      <c r="A463" s="36"/>
      <c r="B463" s="36"/>
      <c r="C463" s="36"/>
      <c r="D463" s="36"/>
      <c r="E463" s="36"/>
    </row>
    <row r="464">
      <c r="A464" s="36"/>
      <c r="B464" s="36"/>
      <c r="C464" s="36"/>
      <c r="D464" s="36"/>
      <c r="E464" s="36"/>
    </row>
    <row r="465">
      <c r="A465" s="36"/>
      <c r="B465" s="36"/>
      <c r="C465" s="36"/>
      <c r="D465" s="36"/>
      <c r="E465" s="36"/>
    </row>
    <row r="466">
      <c r="A466" s="36"/>
      <c r="B466" s="36"/>
      <c r="C466" s="36"/>
      <c r="D466" s="36"/>
      <c r="E466" s="36"/>
    </row>
    <row r="467">
      <c r="A467" s="36"/>
      <c r="B467" s="36"/>
      <c r="C467" s="36"/>
      <c r="D467" s="36"/>
      <c r="E467" s="36"/>
    </row>
    <row r="468">
      <c r="A468" s="36"/>
      <c r="B468" s="36"/>
      <c r="C468" s="36"/>
      <c r="D468" s="36"/>
      <c r="E468" s="36"/>
    </row>
    <row r="469">
      <c r="A469" s="36"/>
      <c r="B469" s="36"/>
      <c r="C469" s="36"/>
      <c r="D469" s="36"/>
      <c r="E469" s="36"/>
    </row>
    <row r="470">
      <c r="A470" s="36"/>
      <c r="B470" s="36"/>
      <c r="C470" s="36"/>
      <c r="D470" s="36"/>
      <c r="E470" s="36"/>
    </row>
    <row r="471">
      <c r="A471" s="36"/>
      <c r="B471" s="36"/>
      <c r="C471" s="36"/>
      <c r="D471" s="36"/>
      <c r="E471" s="36"/>
    </row>
    <row r="472">
      <c r="A472" s="36"/>
      <c r="B472" s="36"/>
      <c r="C472" s="36"/>
      <c r="D472" s="36"/>
      <c r="E472" s="36"/>
    </row>
    <row r="473">
      <c r="A473" s="36"/>
      <c r="B473" s="36"/>
      <c r="C473" s="36"/>
      <c r="D473" s="36"/>
      <c r="E473" s="36"/>
    </row>
    <row r="474">
      <c r="A474" s="36"/>
      <c r="B474" s="36"/>
      <c r="C474" s="36"/>
      <c r="D474" s="36"/>
      <c r="E474" s="36"/>
    </row>
    <row r="475">
      <c r="A475" s="36"/>
      <c r="B475" s="36"/>
      <c r="C475" s="36"/>
      <c r="D475" s="36"/>
      <c r="E475" s="36"/>
    </row>
    <row r="476">
      <c r="A476" s="36"/>
      <c r="B476" s="36"/>
      <c r="C476" s="36"/>
      <c r="D476" s="36"/>
      <c r="E476" s="36"/>
    </row>
    <row r="477">
      <c r="A477" s="36"/>
      <c r="B477" s="36"/>
      <c r="C477" s="36"/>
      <c r="D477" s="36"/>
      <c r="E477" s="36"/>
    </row>
    <row r="478">
      <c r="A478" s="36"/>
      <c r="B478" s="36"/>
      <c r="C478" s="36"/>
      <c r="D478" s="36"/>
      <c r="E478" s="36"/>
    </row>
    <row r="479">
      <c r="A479" s="36"/>
      <c r="B479" s="36"/>
      <c r="C479" s="36"/>
      <c r="D479" s="36"/>
      <c r="E479" s="36"/>
    </row>
    <row r="480">
      <c r="A480" s="36"/>
      <c r="B480" s="36"/>
      <c r="C480" s="36"/>
      <c r="D480" s="36"/>
      <c r="E480" s="36"/>
    </row>
    <row r="481">
      <c r="A481" s="36"/>
      <c r="B481" s="36"/>
      <c r="C481" s="36"/>
      <c r="D481" s="36"/>
      <c r="E481" s="36"/>
    </row>
    <row r="482">
      <c r="A482" s="36"/>
      <c r="B482" s="36"/>
      <c r="C482" s="36"/>
      <c r="D482" s="36"/>
      <c r="E482" s="36"/>
    </row>
    <row r="483">
      <c r="A483" s="36"/>
      <c r="B483" s="36"/>
      <c r="C483" s="36"/>
      <c r="D483" s="36"/>
      <c r="E483" s="36"/>
    </row>
    <row r="484">
      <c r="A484" s="36"/>
      <c r="B484" s="36"/>
      <c r="C484" s="36"/>
      <c r="D484" s="36"/>
      <c r="E484" s="36"/>
    </row>
    <row r="485">
      <c r="A485" s="36"/>
      <c r="B485" s="36"/>
      <c r="C485" s="36"/>
      <c r="D485" s="36"/>
      <c r="E485" s="36"/>
    </row>
    <row r="486">
      <c r="A486" s="36"/>
      <c r="B486" s="36"/>
      <c r="C486" s="36"/>
      <c r="D486" s="36"/>
      <c r="E486" s="36"/>
    </row>
    <row r="487">
      <c r="A487" s="36"/>
      <c r="B487" s="36"/>
      <c r="C487" s="36"/>
      <c r="D487" s="36"/>
      <c r="E487" s="36"/>
    </row>
    <row r="488">
      <c r="A488" s="36"/>
      <c r="B488" s="36"/>
      <c r="C488" s="36"/>
      <c r="D488" s="36"/>
      <c r="E488" s="36"/>
    </row>
    <row r="489">
      <c r="A489" s="36"/>
      <c r="B489" s="36"/>
      <c r="C489" s="36"/>
      <c r="D489" s="36"/>
      <c r="E489" s="36"/>
    </row>
    <row r="490">
      <c r="A490" s="36"/>
      <c r="B490" s="36"/>
      <c r="C490" s="36"/>
      <c r="D490" s="36"/>
      <c r="E490" s="36"/>
    </row>
    <row r="491">
      <c r="A491" s="36"/>
      <c r="B491" s="36"/>
      <c r="C491" s="36"/>
      <c r="D491" s="36"/>
      <c r="E491" s="36"/>
    </row>
    <row r="492">
      <c r="A492" s="36"/>
      <c r="B492" s="36"/>
      <c r="C492" s="36"/>
      <c r="D492" s="36"/>
      <c r="E492" s="36"/>
    </row>
    <row r="493">
      <c r="A493" s="36"/>
      <c r="B493" s="36"/>
      <c r="C493" s="36"/>
      <c r="D493" s="36"/>
      <c r="E493" s="36"/>
    </row>
    <row r="494">
      <c r="A494" s="36"/>
      <c r="B494" s="36"/>
      <c r="C494" s="36"/>
      <c r="D494" s="36"/>
      <c r="E494" s="36"/>
    </row>
    <row r="495">
      <c r="A495" s="36"/>
      <c r="B495" s="36"/>
      <c r="C495" s="36"/>
      <c r="D495" s="36"/>
      <c r="E495" s="36"/>
    </row>
    <row r="496">
      <c r="A496" s="36"/>
      <c r="B496" s="36"/>
      <c r="C496" s="36"/>
      <c r="D496" s="36"/>
      <c r="E496" s="36"/>
    </row>
    <row r="497">
      <c r="A497" s="36"/>
      <c r="B497" s="36"/>
      <c r="C497" s="36"/>
      <c r="D497" s="36"/>
      <c r="E497" s="36"/>
    </row>
    <row r="498">
      <c r="A498" s="36"/>
      <c r="B498" s="36"/>
      <c r="C498" s="36"/>
      <c r="D498" s="36"/>
      <c r="E498" s="36"/>
    </row>
    <row r="499">
      <c r="A499" s="36"/>
      <c r="B499" s="36"/>
      <c r="C499" s="36"/>
      <c r="D499" s="36"/>
      <c r="E499" s="36"/>
    </row>
    <row r="500">
      <c r="A500" s="36"/>
      <c r="B500" s="36"/>
      <c r="C500" s="36"/>
      <c r="D500" s="36"/>
      <c r="E500" s="36"/>
    </row>
    <row r="501">
      <c r="A501" s="36"/>
      <c r="B501" s="36"/>
      <c r="C501" s="36"/>
      <c r="D501" s="36"/>
      <c r="E501" s="36"/>
    </row>
    <row r="502">
      <c r="A502" s="36"/>
      <c r="B502" s="36"/>
      <c r="C502" s="36"/>
      <c r="D502" s="36"/>
      <c r="E502" s="36"/>
    </row>
    <row r="503">
      <c r="A503" s="36"/>
      <c r="B503" s="36"/>
      <c r="C503" s="36"/>
      <c r="D503" s="36"/>
      <c r="E503" s="36"/>
    </row>
    <row r="504">
      <c r="A504" s="36"/>
      <c r="B504" s="36"/>
      <c r="C504" s="36"/>
      <c r="D504" s="36"/>
      <c r="E504" s="36"/>
    </row>
    <row r="505">
      <c r="A505" s="36"/>
      <c r="B505" s="36"/>
      <c r="C505" s="36"/>
      <c r="D505" s="36"/>
      <c r="E505" s="36"/>
    </row>
    <row r="506">
      <c r="A506" s="36"/>
      <c r="B506" s="36"/>
      <c r="C506" s="36"/>
      <c r="D506" s="36"/>
      <c r="E506" s="36"/>
    </row>
    <row r="507">
      <c r="A507" s="36"/>
      <c r="B507" s="36"/>
      <c r="C507" s="36"/>
      <c r="D507" s="36"/>
      <c r="E507" s="36"/>
    </row>
    <row r="508">
      <c r="A508" s="36"/>
      <c r="B508" s="36"/>
      <c r="C508" s="36"/>
      <c r="D508" s="36"/>
      <c r="E508" s="36"/>
    </row>
    <row r="509">
      <c r="A509" s="36"/>
      <c r="B509" s="36"/>
      <c r="C509" s="36"/>
      <c r="D509" s="36"/>
      <c r="E509" s="36"/>
    </row>
    <row r="510">
      <c r="A510" s="36"/>
      <c r="B510" s="36"/>
      <c r="C510" s="36"/>
      <c r="D510" s="36"/>
      <c r="E510" s="36"/>
    </row>
    <row r="511">
      <c r="A511" s="36"/>
      <c r="B511" s="36"/>
      <c r="C511" s="36"/>
      <c r="D511" s="36"/>
      <c r="E511" s="36"/>
    </row>
    <row r="512">
      <c r="A512" s="36"/>
      <c r="B512" s="36"/>
      <c r="C512" s="36"/>
      <c r="D512" s="36"/>
      <c r="E512" s="36"/>
    </row>
    <row r="513">
      <c r="A513" s="36"/>
      <c r="B513" s="36"/>
      <c r="C513" s="36"/>
      <c r="D513" s="36"/>
      <c r="E513" s="36"/>
    </row>
    <row r="514">
      <c r="A514" s="36"/>
      <c r="B514" s="36"/>
      <c r="C514" s="36"/>
      <c r="D514" s="36"/>
      <c r="E514" s="36"/>
    </row>
    <row r="515">
      <c r="A515" s="36"/>
      <c r="B515" s="36"/>
      <c r="C515" s="36"/>
      <c r="D515" s="36"/>
      <c r="E515" s="36"/>
    </row>
    <row r="516">
      <c r="A516" s="36"/>
      <c r="B516" s="36"/>
      <c r="C516" s="36"/>
      <c r="D516" s="36"/>
      <c r="E516" s="36"/>
    </row>
    <row r="517">
      <c r="A517" s="36"/>
      <c r="B517" s="36"/>
      <c r="C517" s="36"/>
      <c r="D517" s="36"/>
      <c r="E517" s="36"/>
    </row>
    <row r="518">
      <c r="A518" s="36"/>
      <c r="B518" s="36"/>
      <c r="C518" s="36"/>
      <c r="D518" s="36"/>
      <c r="E518" s="36"/>
    </row>
    <row r="519">
      <c r="A519" s="36"/>
      <c r="B519" s="36"/>
      <c r="C519" s="36"/>
      <c r="D519" s="36"/>
      <c r="E519" s="36"/>
    </row>
    <row r="520">
      <c r="A520" s="36"/>
      <c r="B520" s="36"/>
      <c r="C520" s="36"/>
      <c r="D520" s="36"/>
      <c r="E520" s="36"/>
    </row>
    <row r="521">
      <c r="A521" s="36"/>
      <c r="B521" s="36"/>
      <c r="C521" s="36"/>
      <c r="D521" s="36"/>
      <c r="E521" s="36"/>
    </row>
    <row r="522">
      <c r="A522" s="36"/>
      <c r="B522" s="36"/>
      <c r="C522" s="36"/>
      <c r="D522" s="36"/>
      <c r="E522" s="36"/>
    </row>
    <row r="523">
      <c r="A523" s="36"/>
      <c r="B523" s="36"/>
      <c r="C523" s="36"/>
      <c r="D523" s="36"/>
      <c r="E523" s="36"/>
    </row>
    <row r="524">
      <c r="A524" s="36"/>
      <c r="B524" s="36"/>
      <c r="C524" s="36"/>
      <c r="D524" s="36"/>
      <c r="E524" s="36"/>
    </row>
    <row r="525">
      <c r="A525" s="36"/>
      <c r="B525" s="36"/>
      <c r="C525" s="36"/>
      <c r="D525" s="36"/>
      <c r="E525" s="36"/>
    </row>
    <row r="526">
      <c r="A526" s="36"/>
      <c r="B526" s="36"/>
      <c r="C526" s="36"/>
      <c r="D526" s="36"/>
      <c r="E526" s="36"/>
    </row>
    <row r="527">
      <c r="A527" s="36"/>
      <c r="B527" s="36"/>
      <c r="C527" s="36"/>
      <c r="D527" s="36"/>
      <c r="E527" s="36"/>
    </row>
    <row r="528">
      <c r="A528" s="36"/>
      <c r="B528" s="36"/>
      <c r="C528" s="36"/>
      <c r="D528" s="36"/>
      <c r="E528" s="36"/>
    </row>
    <row r="529">
      <c r="A529" s="36"/>
      <c r="B529" s="36"/>
      <c r="C529" s="36"/>
      <c r="D529" s="36"/>
      <c r="E529" s="36"/>
    </row>
    <row r="530">
      <c r="A530" s="36"/>
      <c r="B530" s="36"/>
      <c r="C530" s="36"/>
      <c r="D530" s="36"/>
      <c r="E530" s="36"/>
    </row>
    <row r="531">
      <c r="A531" s="36"/>
      <c r="B531" s="36"/>
      <c r="C531" s="36"/>
      <c r="D531" s="36"/>
      <c r="E531" s="36"/>
    </row>
    <row r="532">
      <c r="A532" s="36"/>
      <c r="B532" s="36"/>
      <c r="C532" s="36"/>
      <c r="D532" s="36"/>
      <c r="E532" s="36"/>
    </row>
    <row r="533">
      <c r="A533" s="36"/>
      <c r="B533" s="36"/>
      <c r="C533" s="36"/>
      <c r="D533" s="36"/>
      <c r="E533" s="36"/>
    </row>
    <row r="534">
      <c r="A534" s="36"/>
      <c r="B534" s="36"/>
      <c r="C534" s="36"/>
      <c r="D534" s="36"/>
      <c r="E534" s="36"/>
    </row>
    <row r="535">
      <c r="A535" s="36"/>
      <c r="B535" s="36"/>
      <c r="C535" s="36"/>
      <c r="D535" s="36"/>
      <c r="E535" s="36"/>
    </row>
    <row r="536">
      <c r="A536" s="36"/>
      <c r="B536" s="36"/>
      <c r="C536" s="36"/>
      <c r="D536" s="36"/>
      <c r="E536" s="36"/>
    </row>
    <row r="537">
      <c r="A537" s="36"/>
      <c r="B537" s="36"/>
      <c r="C537" s="36"/>
      <c r="D537" s="36"/>
      <c r="E537" s="36"/>
    </row>
    <row r="538">
      <c r="A538" s="36"/>
      <c r="B538" s="36"/>
      <c r="C538" s="36"/>
      <c r="D538" s="36"/>
      <c r="E538" s="36"/>
    </row>
    <row r="539">
      <c r="A539" s="36"/>
      <c r="B539" s="36"/>
      <c r="C539" s="36"/>
      <c r="D539" s="36"/>
      <c r="E539" s="36"/>
    </row>
    <row r="540">
      <c r="A540" s="36"/>
      <c r="B540" s="36"/>
      <c r="C540" s="36"/>
      <c r="D540" s="36"/>
      <c r="E540" s="36"/>
    </row>
    <row r="541">
      <c r="A541" s="36"/>
      <c r="B541" s="36"/>
      <c r="C541" s="36"/>
      <c r="D541" s="36"/>
      <c r="E541" s="36"/>
    </row>
    <row r="542">
      <c r="A542" s="36"/>
      <c r="B542" s="36"/>
      <c r="C542" s="36"/>
      <c r="D542" s="36"/>
      <c r="E542" s="36"/>
    </row>
    <row r="543">
      <c r="A543" s="36"/>
      <c r="B543" s="36"/>
      <c r="C543" s="36"/>
      <c r="D543" s="36"/>
      <c r="E543" s="36"/>
    </row>
    <row r="544">
      <c r="A544" s="36"/>
      <c r="B544" s="36"/>
      <c r="C544" s="36"/>
      <c r="D544" s="36"/>
      <c r="E544" s="36"/>
    </row>
    <row r="545">
      <c r="A545" s="36"/>
      <c r="B545" s="36"/>
      <c r="C545" s="36"/>
      <c r="D545" s="36"/>
      <c r="E545" s="36"/>
    </row>
    <row r="546">
      <c r="A546" s="36"/>
      <c r="B546" s="36"/>
      <c r="C546" s="36"/>
      <c r="D546" s="36"/>
      <c r="E546" s="36"/>
    </row>
    <row r="547">
      <c r="A547" s="36"/>
      <c r="B547" s="36"/>
      <c r="C547" s="36"/>
      <c r="D547" s="36"/>
      <c r="E547" s="36"/>
    </row>
    <row r="548">
      <c r="A548" s="36"/>
      <c r="B548" s="36"/>
      <c r="C548" s="36"/>
      <c r="D548" s="36"/>
      <c r="E548" s="36"/>
    </row>
    <row r="549">
      <c r="A549" s="36"/>
      <c r="B549" s="36"/>
      <c r="C549" s="36"/>
      <c r="D549" s="36"/>
      <c r="E549" s="36"/>
    </row>
    <row r="550">
      <c r="A550" s="36"/>
      <c r="B550" s="36"/>
      <c r="C550" s="36"/>
      <c r="D550" s="36"/>
      <c r="E550" s="36"/>
    </row>
    <row r="551">
      <c r="A551" s="36"/>
      <c r="B551" s="36"/>
      <c r="C551" s="36"/>
      <c r="D551" s="36"/>
      <c r="E551" s="36"/>
    </row>
    <row r="552">
      <c r="A552" s="36"/>
      <c r="B552" s="36"/>
      <c r="C552" s="36"/>
      <c r="D552" s="36"/>
      <c r="E552" s="36"/>
    </row>
    <row r="553">
      <c r="A553" s="36"/>
      <c r="B553" s="36"/>
      <c r="C553" s="36"/>
      <c r="D553" s="36"/>
      <c r="E553" s="36"/>
    </row>
    <row r="554">
      <c r="A554" s="36"/>
      <c r="B554" s="36"/>
      <c r="C554" s="36"/>
      <c r="D554" s="36"/>
      <c r="E554" s="36"/>
    </row>
    <row r="555">
      <c r="A555" s="36"/>
      <c r="B555" s="36"/>
      <c r="C555" s="36"/>
      <c r="D555" s="36"/>
      <c r="E555" s="36"/>
    </row>
    <row r="556">
      <c r="A556" s="36"/>
      <c r="B556" s="36"/>
      <c r="C556" s="36"/>
      <c r="D556" s="36"/>
      <c r="E556" s="36"/>
    </row>
    <row r="557">
      <c r="A557" s="36"/>
      <c r="B557" s="36"/>
      <c r="C557" s="36"/>
      <c r="D557" s="36"/>
      <c r="E557" s="36"/>
    </row>
    <row r="558">
      <c r="A558" s="36"/>
      <c r="B558" s="36"/>
      <c r="C558" s="36"/>
      <c r="D558" s="36"/>
      <c r="E558" s="36"/>
    </row>
    <row r="559">
      <c r="A559" s="36"/>
      <c r="B559" s="36"/>
      <c r="C559" s="36"/>
      <c r="D559" s="36"/>
      <c r="E559" s="36"/>
    </row>
    <row r="560">
      <c r="A560" s="36"/>
      <c r="B560" s="36"/>
      <c r="C560" s="36"/>
      <c r="D560" s="36"/>
      <c r="E560" s="36"/>
    </row>
    <row r="561">
      <c r="A561" s="36"/>
      <c r="B561" s="36"/>
      <c r="C561" s="36"/>
      <c r="D561" s="36"/>
      <c r="E561" s="36"/>
    </row>
    <row r="562">
      <c r="A562" s="36"/>
      <c r="B562" s="36"/>
      <c r="C562" s="36"/>
      <c r="D562" s="36"/>
      <c r="E562" s="36"/>
    </row>
    <row r="563">
      <c r="A563" s="36"/>
      <c r="B563" s="36"/>
      <c r="C563" s="36"/>
      <c r="D563" s="36"/>
      <c r="E563" s="36"/>
    </row>
    <row r="564">
      <c r="A564" s="36"/>
      <c r="B564" s="36"/>
      <c r="C564" s="36"/>
      <c r="D564" s="36"/>
      <c r="E564" s="36"/>
    </row>
    <row r="565">
      <c r="A565" s="36"/>
      <c r="B565" s="36"/>
      <c r="C565" s="36"/>
      <c r="D565" s="36"/>
      <c r="E565" s="36"/>
    </row>
    <row r="566">
      <c r="A566" s="36"/>
      <c r="B566" s="36"/>
      <c r="C566" s="36"/>
      <c r="D566" s="36"/>
      <c r="E566" s="36"/>
    </row>
    <row r="567">
      <c r="A567" s="36"/>
      <c r="B567" s="36"/>
      <c r="C567" s="36"/>
      <c r="D567" s="36"/>
      <c r="E567" s="36"/>
    </row>
    <row r="568">
      <c r="A568" s="36"/>
      <c r="B568" s="36"/>
      <c r="C568" s="36"/>
      <c r="D568" s="36"/>
      <c r="E568" s="36"/>
    </row>
    <row r="569">
      <c r="A569" s="36"/>
      <c r="B569" s="36"/>
      <c r="C569" s="36"/>
      <c r="D569" s="36"/>
      <c r="E569" s="36"/>
    </row>
    <row r="570">
      <c r="A570" s="36"/>
      <c r="B570" s="36"/>
      <c r="C570" s="36"/>
      <c r="D570" s="36"/>
      <c r="E570" s="36"/>
    </row>
    <row r="571">
      <c r="A571" s="36"/>
      <c r="B571" s="36"/>
      <c r="C571" s="36"/>
      <c r="D571" s="36"/>
      <c r="E571" s="36"/>
    </row>
    <row r="572">
      <c r="A572" s="36"/>
      <c r="B572" s="36"/>
      <c r="C572" s="36"/>
      <c r="D572" s="36"/>
      <c r="E572" s="36"/>
    </row>
    <row r="573">
      <c r="A573" s="36"/>
      <c r="B573" s="36"/>
      <c r="C573" s="36"/>
      <c r="D573" s="36"/>
      <c r="E573" s="36"/>
    </row>
    <row r="574">
      <c r="A574" s="36"/>
      <c r="B574" s="36"/>
      <c r="C574" s="36"/>
      <c r="D574" s="36"/>
      <c r="E574" s="36"/>
    </row>
    <row r="575">
      <c r="A575" s="36"/>
      <c r="B575" s="36"/>
      <c r="C575" s="36"/>
      <c r="D575" s="36"/>
      <c r="E575" s="36"/>
    </row>
    <row r="576">
      <c r="A576" s="36"/>
      <c r="B576" s="36"/>
      <c r="C576" s="36"/>
      <c r="D576" s="36"/>
      <c r="E576" s="36"/>
    </row>
    <row r="577">
      <c r="A577" s="36"/>
      <c r="B577" s="36"/>
      <c r="C577" s="36"/>
      <c r="D577" s="36"/>
      <c r="E577" s="36"/>
    </row>
    <row r="578">
      <c r="A578" s="36"/>
      <c r="B578" s="36"/>
      <c r="C578" s="36"/>
      <c r="D578" s="36"/>
      <c r="E578" s="36"/>
    </row>
    <row r="579">
      <c r="A579" s="36"/>
      <c r="B579" s="36"/>
      <c r="C579" s="36"/>
      <c r="D579" s="36"/>
      <c r="E579" s="36"/>
    </row>
    <row r="580">
      <c r="A580" s="36"/>
      <c r="B580" s="36"/>
      <c r="C580" s="36"/>
      <c r="D580" s="36"/>
      <c r="E580" s="36"/>
    </row>
    <row r="581">
      <c r="A581" s="36"/>
      <c r="B581" s="36"/>
      <c r="C581" s="36"/>
      <c r="D581" s="36"/>
      <c r="E581" s="36"/>
    </row>
    <row r="582">
      <c r="A582" s="36"/>
      <c r="B582" s="36"/>
      <c r="C582" s="36"/>
      <c r="D582" s="36"/>
      <c r="E582" s="36"/>
    </row>
    <row r="583">
      <c r="A583" s="36"/>
      <c r="B583" s="36"/>
      <c r="C583" s="36"/>
      <c r="D583" s="36"/>
      <c r="E583" s="36"/>
    </row>
    <row r="584">
      <c r="A584" s="36"/>
      <c r="B584" s="36"/>
      <c r="C584" s="36"/>
      <c r="D584" s="36"/>
      <c r="E584" s="36"/>
    </row>
    <row r="585">
      <c r="A585" s="36"/>
      <c r="B585" s="36"/>
      <c r="C585" s="36"/>
      <c r="D585" s="36"/>
      <c r="E585" s="36"/>
    </row>
    <row r="586">
      <c r="A586" s="36"/>
      <c r="B586" s="36"/>
      <c r="C586" s="36"/>
      <c r="D586" s="36"/>
      <c r="E586" s="36"/>
    </row>
    <row r="587">
      <c r="A587" s="36"/>
      <c r="B587" s="36"/>
      <c r="C587" s="36"/>
      <c r="D587" s="36"/>
      <c r="E587" s="36"/>
    </row>
    <row r="588">
      <c r="A588" s="36"/>
      <c r="B588" s="36"/>
      <c r="C588" s="36"/>
      <c r="D588" s="36"/>
      <c r="E588" s="36"/>
    </row>
    <row r="589">
      <c r="A589" s="36"/>
      <c r="B589" s="36"/>
      <c r="C589" s="36"/>
      <c r="D589" s="36"/>
      <c r="E589" s="36"/>
    </row>
    <row r="590">
      <c r="A590" s="36"/>
      <c r="B590" s="36"/>
      <c r="C590" s="36"/>
      <c r="D590" s="36"/>
      <c r="E590" s="36"/>
    </row>
    <row r="591">
      <c r="A591" s="36"/>
      <c r="B591" s="36"/>
      <c r="C591" s="36"/>
      <c r="D591" s="36"/>
      <c r="E591" s="36"/>
    </row>
    <row r="592">
      <c r="A592" s="36"/>
      <c r="B592" s="36"/>
      <c r="C592" s="36"/>
      <c r="D592" s="36"/>
      <c r="E592" s="36"/>
    </row>
    <row r="593">
      <c r="A593" s="36"/>
      <c r="B593" s="36"/>
      <c r="C593" s="36"/>
      <c r="D593" s="36"/>
      <c r="E593" s="36"/>
    </row>
    <row r="594">
      <c r="A594" s="36"/>
      <c r="B594" s="36"/>
      <c r="C594" s="36"/>
      <c r="D594" s="36"/>
      <c r="E594" s="36"/>
    </row>
    <row r="595">
      <c r="A595" s="36"/>
      <c r="B595" s="36"/>
      <c r="C595" s="36"/>
      <c r="D595" s="36"/>
      <c r="E595" s="36"/>
    </row>
    <row r="596">
      <c r="A596" s="36"/>
      <c r="B596" s="36"/>
      <c r="C596" s="36"/>
      <c r="D596" s="36"/>
      <c r="E596" s="36"/>
    </row>
    <row r="597">
      <c r="A597" s="36"/>
      <c r="B597" s="36"/>
      <c r="C597" s="36"/>
      <c r="D597" s="36"/>
      <c r="E597" s="36"/>
    </row>
    <row r="598">
      <c r="A598" s="36"/>
      <c r="B598" s="36"/>
      <c r="C598" s="36"/>
      <c r="D598" s="36"/>
      <c r="E598" s="36"/>
    </row>
    <row r="599">
      <c r="A599" s="36"/>
      <c r="B599" s="36"/>
      <c r="C599" s="36"/>
      <c r="D599" s="36"/>
      <c r="E599" s="36"/>
    </row>
    <row r="600">
      <c r="A600" s="36"/>
      <c r="B600" s="36"/>
      <c r="C600" s="36"/>
      <c r="D600" s="36"/>
      <c r="E600" s="36"/>
    </row>
    <row r="601">
      <c r="A601" s="36"/>
      <c r="B601" s="36"/>
      <c r="C601" s="36"/>
      <c r="D601" s="36"/>
      <c r="E601" s="36"/>
    </row>
    <row r="602">
      <c r="A602" s="36"/>
      <c r="B602" s="36"/>
      <c r="C602" s="36"/>
      <c r="D602" s="36"/>
      <c r="E602" s="36"/>
    </row>
    <row r="603">
      <c r="A603" s="36"/>
      <c r="B603" s="36"/>
      <c r="C603" s="36"/>
      <c r="D603" s="36"/>
      <c r="E603" s="36"/>
    </row>
    <row r="604">
      <c r="A604" s="36"/>
      <c r="B604" s="36"/>
      <c r="C604" s="36"/>
      <c r="D604" s="36"/>
      <c r="E604" s="36"/>
    </row>
    <row r="605">
      <c r="A605" s="36"/>
      <c r="B605" s="36"/>
      <c r="C605" s="36"/>
      <c r="D605" s="36"/>
      <c r="E605" s="36"/>
    </row>
    <row r="606">
      <c r="A606" s="36"/>
      <c r="B606" s="36"/>
      <c r="C606" s="36"/>
      <c r="D606" s="36"/>
      <c r="E606" s="36"/>
    </row>
    <row r="607">
      <c r="A607" s="36"/>
      <c r="B607" s="36"/>
      <c r="C607" s="36"/>
      <c r="D607" s="36"/>
      <c r="E607" s="36"/>
    </row>
    <row r="608">
      <c r="A608" s="36"/>
      <c r="B608" s="36"/>
      <c r="C608" s="36"/>
      <c r="D608" s="36"/>
      <c r="E608" s="36"/>
    </row>
    <row r="609">
      <c r="A609" s="36"/>
      <c r="B609" s="36"/>
      <c r="C609" s="36"/>
      <c r="D609" s="36"/>
      <c r="E609" s="36"/>
    </row>
    <row r="610">
      <c r="A610" s="36"/>
      <c r="B610" s="36"/>
      <c r="C610" s="36"/>
      <c r="D610" s="36"/>
      <c r="E610" s="36"/>
    </row>
    <row r="611">
      <c r="A611" s="36"/>
      <c r="B611" s="36"/>
      <c r="C611" s="36"/>
      <c r="D611" s="36"/>
      <c r="E611" s="36"/>
    </row>
    <row r="612">
      <c r="A612" s="36"/>
      <c r="B612" s="36"/>
      <c r="C612" s="36"/>
      <c r="D612" s="36"/>
      <c r="E612" s="36"/>
    </row>
    <row r="613">
      <c r="A613" s="36"/>
      <c r="B613" s="36"/>
      <c r="C613" s="36"/>
      <c r="D613" s="36"/>
      <c r="E613" s="36"/>
    </row>
    <row r="614">
      <c r="A614" s="36"/>
      <c r="B614" s="36"/>
      <c r="C614" s="36"/>
      <c r="D614" s="36"/>
      <c r="E614" s="36"/>
    </row>
    <row r="615">
      <c r="A615" s="36"/>
      <c r="B615" s="36"/>
      <c r="C615" s="36"/>
      <c r="D615" s="36"/>
      <c r="E615" s="36"/>
    </row>
    <row r="616">
      <c r="A616" s="36"/>
      <c r="B616" s="36"/>
      <c r="C616" s="36"/>
      <c r="D616" s="36"/>
      <c r="E616" s="36"/>
    </row>
    <row r="617">
      <c r="A617" s="36"/>
      <c r="B617" s="36"/>
      <c r="C617" s="36"/>
      <c r="D617" s="36"/>
      <c r="E617" s="36"/>
    </row>
    <row r="618">
      <c r="A618" s="36"/>
      <c r="B618" s="36"/>
      <c r="C618" s="36"/>
      <c r="D618" s="36"/>
      <c r="E618" s="36"/>
    </row>
    <row r="619">
      <c r="A619" s="36"/>
      <c r="B619" s="36"/>
      <c r="C619" s="36"/>
      <c r="D619" s="36"/>
      <c r="E619" s="36"/>
    </row>
    <row r="620">
      <c r="A620" s="36"/>
      <c r="B620" s="36"/>
      <c r="C620" s="36"/>
      <c r="D620" s="36"/>
      <c r="E620" s="36"/>
    </row>
    <row r="621">
      <c r="A621" s="36"/>
      <c r="B621" s="36"/>
      <c r="C621" s="36"/>
      <c r="D621" s="36"/>
      <c r="E621" s="36"/>
    </row>
    <row r="622">
      <c r="A622" s="36"/>
      <c r="B622" s="36"/>
      <c r="C622" s="36"/>
      <c r="D622" s="36"/>
      <c r="E622" s="36"/>
    </row>
    <row r="623">
      <c r="A623" s="36"/>
      <c r="B623" s="36"/>
      <c r="C623" s="36"/>
      <c r="D623" s="36"/>
      <c r="E623" s="36"/>
    </row>
    <row r="624">
      <c r="A624" s="36"/>
      <c r="B624" s="36"/>
      <c r="C624" s="36"/>
      <c r="D624" s="36"/>
      <c r="E624" s="36"/>
    </row>
    <row r="625">
      <c r="A625" s="36"/>
      <c r="B625" s="36"/>
      <c r="C625" s="36"/>
      <c r="D625" s="36"/>
      <c r="E625" s="36"/>
    </row>
    <row r="626">
      <c r="A626" s="36"/>
      <c r="B626" s="36"/>
      <c r="C626" s="36"/>
      <c r="D626" s="36"/>
      <c r="E626" s="36"/>
    </row>
    <row r="627">
      <c r="A627" s="36"/>
      <c r="B627" s="36"/>
      <c r="C627" s="36"/>
      <c r="D627" s="36"/>
      <c r="E627" s="36"/>
    </row>
    <row r="628">
      <c r="A628" s="36"/>
      <c r="B628" s="36"/>
      <c r="C628" s="36"/>
      <c r="D628" s="36"/>
      <c r="E628" s="36"/>
    </row>
    <row r="629">
      <c r="A629" s="36"/>
      <c r="B629" s="36"/>
      <c r="C629" s="36"/>
      <c r="D629" s="36"/>
      <c r="E629" s="36"/>
    </row>
    <row r="630">
      <c r="A630" s="36"/>
      <c r="B630" s="36"/>
      <c r="C630" s="36"/>
      <c r="D630" s="36"/>
      <c r="E630" s="36"/>
    </row>
    <row r="631">
      <c r="A631" s="36"/>
      <c r="B631" s="36"/>
      <c r="C631" s="36"/>
      <c r="D631" s="36"/>
      <c r="E631" s="36"/>
    </row>
    <row r="632">
      <c r="A632" s="36"/>
      <c r="B632" s="36"/>
      <c r="C632" s="36"/>
      <c r="D632" s="36"/>
      <c r="E632" s="36"/>
    </row>
    <row r="633">
      <c r="A633" s="36"/>
      <c r="B633" s="36"/>
      <c r="C633" s="36"/>
      <c r="D633" s="36"/>
      <c r="E633" s="36"/>
    </row>
    <row r="634">
      <c r="A634" s="36"/>
      <c r="B634" s="36"/>
      <c r="C634" s="36"/>
      <c r="D634" s="36"/>
      <c r="E634" s="36"/>
    </row>
    <row r="635">
      <c r="A635" s="36"/>
      <c r="B635" s="36"/>
      <c r="C635" s="36"/>
      <c r="D635" s="36"/>
      <c r="E635" s="36"/>
    </row>
    <row r="636">
      <c r="A636" s="36"/>
      <c r="B636" s="36"/>
      <c r="C636" s="36"/>
      <c r="D636" s="36"/>
      <c r="E636" s="36"/>
    </row>
    <row r="637">
      <c r="A637" s="36"/>
      <c r="B637" s="36"/>
      <c r="C637" s="36"/>
      <c r="D637" s="36"/>
      <c r="E637" s="36"/>
    </row>
    <row r="638">
      <c r="A638" s="36"/>
      <c r="B638" s="36"/>
      <c r="C638" s="36"/>
      <c r="D638" s="36"/>
      <c r="E638" s="36"/>
    </row>
    <row r="639">
      <c r="A639" s="36"/>
      <c r="B639" s="36"/>
      <c r="C639" s="36"/>
      <c r="D639" s="36"/>
      <c r="E639" s="36"/>
    </row>
    <row r="640">
      <c r="A640" s="36"/>
      <c r="B640" s="36"/>
      <c r="C640" s="36"/>
      <c r="D640" s="36"/>
      <c r="E640" s="36"/>
    </row>
    <row r="641">
      <c r="A641" s="36"/>
      <c r="B641" s="36"/>
      <c r="C641" s="36"/>
      <c r="D641" s="36"/>
      <c r="E641" s="36"/>
    </row>
    <row r="642">
      <c r="A642" s="36"/>
      <c r="B642" s="36"/>
      <c r="C642" s="36"/>
      <c r="D642" s="36"/>
      <c r="E642" s="36"/>
    </row>
    <row r="643">
      <c r="A643" s="36"/>
      <c r="B643" s="36"/>
      <c r="C643" s="36"/>
      <c r="D643" s="36"/>
      <c r="E643" s="36"/>
    </row>
    <row r="644">
      <c r="A644" s="36"/>
      <c r="B644" s="36"/>
      <c r="C644" s="36"/>
      <c r="D644" s="36"/>
      <c r="E644" s="36"/>
    </row>
    <row r="645">
      <c r="A645" s="36"/>
      <c r="B645" s="36"/>
      <c r="C645" s="36"/>
      <c r="D645" s="36"/>
      <c r="E645" s="36"/>
    </row>
    <row r="646">
      <c r="A646" s="36"/>
      <c r="B646" s="36"/>
      <c r="C646" s="36"/>
      <c r="D646" s="36"/>
      <c r="E646" s="36"/>
    </row>
    <row r="647">
      <c r="A647" s="36"/>
      <c r="B647" s="36"/>
      <c r="C647" s="36"/>
      <c r="D647" s="36"/>
      <c r="E647" s="36"/>
    </row>
    <row r="648">
      <c r="A648" s="36"/>
      <c r="B648" s="36"/>
      <c r="C648" s="36"/>
      <c r="D648" s="36"/>
      <c r="E648" s="36"/>
    </row>
    <row r="649">
      <c r="A649" s="36"/>
      <c r="B649" s="36"/>
      <c r="C649" s="36"/>
      <c r="D649" s="36"/>
      <c r="E649" s="36"/>
    </row>
    <row r="650">
      <c r="A650" s="36"/>
      <c r="B650" s="36"/>
      <c r="C650" s="36"/>
      <c r="D650" s="36"/>
      <c r="E650" s="36"/>
    </row>
    <row r="651">
      <c r="A651" s="36"/>
      <c r="B651" s="36"/>
      <c r="C651" s="36"/>
      <c r="D651" s="36"/>
      <c r="E651" s="36"/>
    </row>
    <row r="652">
      <c r="A652" s="36"/>
      <c r="B652" s="36"/>
      <c r="C652" s="36"/>
      <c r="D652" s="36"/>
      <c r="E652" s="36"/>
    </row>
    <row r="653">
      <c r="A653" s="36"/>
      <c r="B653" s="36"/>
      <c r="C653" s="36"/>
      <c r="D653" s="36"/>
      <c r="E653" s="36"/>
    </row>
    <row r="654">
      <c r="A654" s="36"/>
      <c r="B654" s="36"/>
      <c r="C654" s="36"/>
      <c r="D654" s="36"/>
      <c r="E654" s="36"/>
    </row>
    <row r="655">
      <c r="A655" s="36"/>
      <c r="B655" s="36"/>
      <c r="C655" s="36"/>
      <c r="D655" s="36"/>
      <c r="E655" s="36"/>
    </row>
    <row r="656">
      <c r="A656" s="36"/>
      <c r="B656" s="36"/>
      <c r="C656" s="36"/>
      <c r="D656" s="36"/>
      <c r="E656" s="36"/>
    </row>
    <row r="657">
      <c r="A657" s="36"/>
      <c r="B657" s="36"/>
      <c r="C657" s="36"/>
      <c r="D657" s="36"/>
      <c r="E657" s="36"/>
    </row>
    <row r="658">
      <c r="A658" s="36"/>
      <c r="B658" s="36"/>
      <c r="C658" s="36"/>
      <c r="D658" s="36"/>
      <c r="E658" s="36"/>
    </row>
    <row r="659">
      <c r="A659" s="36"/>
      <c r="B659" s="36"/>
      <c r="C659" s="36"/>
      <c r="D659" s="36"/>
      <c r="E659" s="36"/>
    </row>
    <row r="660">
      <c r="A660" s="36"/>
      <c r="B660" s="36"/>
      <c r="C660" s="36"/>
      <c r="D660" s="36"/>
      <c r="E660" s="36"/>
    </row>
    <row r="661">
      <c r="A661" s="36"/>
      <c r="B661" s="36"/>
      <c r="C661" s="36"/>
      <c r="D661" s="36"/>
      <c r="E661" s="36"/>
    </row>
    <row r="662">
      <c r="A662" s="36"/>
      <c r="B662" s="36"/>
      <c r="C662" s="36"/>
      <c r="D662" s="36"/>
      <c r="E662" s="36"/>
    </row>
    <row r="663">
      <c r="A663" s="36"/>
      <c r="B663" s="36"/>
      <c r="C663" s="36"/>
      <c r="D663" s="36"/>
      <c r="E663" s="36"/>
    </row>
    <row r="664">
      <c r="A664" s="36"/>
      <c r="B664" s="36"/>
      <c r="C664" s="36"/>
      <c r="D664" s="36"/>
      <c r="E664" s="36"/>
    </row>
    <row r="665">
      <c r="A665" s="36"/>
      <c r="B665" s="36"/>
      <c r="C665" s="36"/>
      <c r="D665" s="36"/>
      <c r="E665" s="36"/>
    </row>
    <row r="666">
      <c r="A666" s="36"/>
      <c r="B666" s="36"/>
      <c r="C666" s="36"/>
      <c r="D666" s="36"/>
      <c r="E666" s="36"/>
    </row>
    <row r="667">
      <c r="A667" s="36"/>
      <c r="B667" s="36"/>
      <c r="C667" s="36"/>
      <c r="D667" s="36"/>
      <c r="E667" s="36"/>
    </row>
    <row r="668">
      <c r="A668" s="36"/>
      <c r="B668" s="36"/>
      <c r="C668" s="36"/>
      <c r="D668" s="36"/>
      <c r="E668" s="36"/>
    </row>
    <row r="669">
      <c r="A669" s="36"/>
      <c r="B669" s="36"/>
      <c r="C669" s="36"/>
      <c r="D669" s="36"/>
      <c r="E669" s="36"/>
    </row>
    <row r="670">
      <c r="A670" s="36"/>
      <c r="B670" s="36"/>
      <c r="C670" s="36"/>
      <c r="D670" s="36"/>
      <c r="E670" s="36"/>
    </row>
    <row r="671">
      <c r="A671" s="36"/>
      <c r="B671" s="36"/>
      <c r="C671" s="36"/>
      <c r="D671" s="36"/>
      <c r="E671" s="36"/>
    </row>
    <row r="672">
      <c r="A672" s="36"/>
      <c r="B672" s="36"/>
      <c r="C672" s="36"/>
      <c r="D672" s="36"/>
      <c r="E672" s="36"/>
    </row>
    <row r="673">
      <c r="A673" s="36"/>
      <c r="B673" s="36"/>
      <c r="C673" s="36"/>
      <c r="D673" s="36"/>
      <c r="E673" s="36"/>
    </row>
    <row r="674">
      <c r="A674" s="36"/>
      <c r="B674" s="36"/>
      <c r="C674" s="36"/>
      <c r="D674" s="36"/>
      <c r="E674" s="36"/>
    </row>
    <row r="675">
      <c r="A675" s="36"/>
      <c r="B675" s="36"/>
      <c r="C675" s="36"/>
      <c r="D675" s="36"/>
      <c r="E675" s="36"/>
    </row>
    <row r="676">
      <c r="A676" s="36"/>
      <c r="B676" s="36"/>
      <c r="C676" s="36"/>
      <c r="D676" s="36"/>
      <c r="E676" s="36"/>
    </row>
    <row r="677">
      <c r="A677" s="36"/>
      <c r="B677" s="36"/>
      <c r="C677" s="36"/>
      <c r="D677" s="36"/>
      <c r="E677" s="36"/>
    </row>
    <row r="678">
      <c r="A678" s="36"/>
      <c r="B678" s="36"/>
      <c r="C678" s="36"/>
      <c r="D678" s="36"/>
      <c r="E678" s="36"/>
    </row>
    <row r="679">
      <c r="A679" s="36"/>
      <c r="B679" s="36"/>
      <c r="C679" s="36"/>
      <c r="D679" s="36"/>
      <c r="E679" s="36"/>
    </row>
    <row r="680">
      <c r="A680" s="36"/>
      <c r="B680" s="36"/>
      <c r="C680" s="36"/>
      <c r="D680" s="36"/>
      <c r="E680" s="36"/>
    </row>
    <row r="681">
      <c r="A681" s="36"/>
      <c r="B681" s="36"/>
      <c r="C681" s="36"/>
      <c r="D681" s="36"/>
      <c r="E681" s="36"/>
    </row>
    <row r="682">
      <c r="A682" s="36"/>
      <c r="B682" s="36"/>
      <c r="C682" s="36"/>
      <c r="D682" s="36"/>
      <c r="E682" s="36"/>
    </row>
    <row r="683">
      <c r="A683" s="36"/>
      <c r="B683" s="36"/>
      <c r="C683" s="36"/>
      <c r="D683" s="36"/>
      <c r="E683" s="36"/>
    </row>
    <row r="684">
      <c r="A684" s="36"/>
      <c r="B684" s="36"/>
      <c r="C684" s="36"/>
      <c r="D684" s="36"/>
      <c r="E684" s="36"/>
    </row>
    <row r="685">
      <c r="A685" s="36"/>
      <c r="B685" s="36"/>
      <c r="C685" s="36"/>
      <c r="D685" s="36"/>
      <c r="E685" s="36"/>
    </row>
    <row r="686">
      <c r="A686" s="36"/>
      <c r="B686" s="36"/>
      <c r="C686" s="36"/>
      <c r="D686" s="36"/>
      <c r="E686" s="36"/>
    </row>
    <row r="687">
      <c r="A687" s="36"/>
      <c r="B687" s="36"/>
      <c r="C687" s="36"/>
      <c r="D687" s="36"/>
      <c r="E687" s="36"/>
    </row>
    <row r="688">
      <c r="A688" s="36"/>
      <c r="B688" s="36"/>
      <c r="C688" s="36"/>
      <c r="D688" s="36"/>
      <c r="E688" s="36"/>
    </row>
    <row r="689">
      <c r="A689" s="36"/>
      <c r="B689" s="36"/>
      <c r="C689" s="36"/>
      <c r="D689" s="36"/>
      <c r="E689" s="36"/>
    </row>
    <row r="690">
      <c r="A690" s="36"/>
      <c r="B690" s="36"/>
      <c r="C690" s="36"/>
      <c r="D690" s="36"/>
      <c r="E690" s="36"/>
    </row>
    <row r="691">
      <c r="A691" s="36"/>
      <c r="B691" s="36"/>
      <c r="C691" s="36"/>
      <c r="D691" s="36"/>
      <c r="E691" s="36"/>
    </row>
    <row r="692">
      <c r="A692" s="36"/>
      <c r="B692" s="36"/>
      <c r="C692" s="36"/>
      <c r="D692" s="36"/>
      <c r="E692" s="36"/>
    </row>
    <row r="693">
      <c r="A693" s="36"/>
      <c r="B693" s="36"/>
      <c r="C693" s="36"/>
      <c r="D693" s="36"/>
      <c r="E693" s="36"/>
    </row>
    <row r="694">
      <c r="A694" s="36"/>
      <c r="B694" s="36"/>
      <c r="C694" s="36"/>
      <c r="D694" s="36"/>
      <c r="E694" s="36"/>
    </row>
    <row r="695">
      <c r="A695" s="36"/>
      <c r="B695" s="36"/>
      <c r="C695" s="36"/>
      <c r="D695" s="36"/>
      <c r="E695" s="36"/>
    </row>
    <row r="696">
      <c r="A696" s="36"/>
      <c r="B696" s="36"/>
      <c r="C696" s="36"/>
      <c r="D696" s="36"/>
      <c r="E696" s="36"/>
    </row>
    <row r="697">
      <c r="A697" s="36"/>
      <c r="B697" s="36"/>
      <c r="C697" s="36"/>
      <c r="D697" s="36"/>
      <c r="E697" s="36"/>
    </row>
    <row r="698">
      <c r="A698" s="36"/>
      <c r="B698" s="36"/>
      <c r="C698" s="36"/>
      <c r="D698" s="36"/>
      <c r="E698" s="36"/>
    </row>
    <row r="699">
      <c r="A699" s="36"/>
      <c r="B699" s="36"/>
      <c r="C699" s="36"/>
      <c r="D699" s="36"/>
      <c r="E699" s="36"/>
    </row>
    <row r="700">
      <c r="A700" s="36"/>
      <c r="B700" s="36"/>
      <c r="C700" s="36"/>
      <c r="D700" s="36"/>
      <c r="E700" s="36"/>
    </row>
    <row r="701">
      <c r="A701" s="36"/>
      <c r="B701" s="36"/>
      <c r="C701" s="36"/>
      <c r="D701" s="36"/>
      <c r="E701" s="36"/>
    </row>
    <row r="702">
      <c r="A702" s="36"/>
      <c r="B702" s="36"/>
      <c r="C702" s="36"/>
      <c r="D702" s="36"/>
      <c r="E702" s="36"/>
    </row>
    <row r="703">
      <c r="A703" s="36"/>
      <c r="B703" s="36"/>
      <c r="C703" s="36"/>
      <c r="D703" s="36"/>
      <c r="E703" s="36"/>
    </row>
    <row r="704">
      <c r="A704" s="36"/>
      <c r="B704" s="36"/>
      <c r="C704" s="36"/>
      <c r="D704" s="36"/>
      <c r="E704" s="36"/>
    </row>
    <row r="705">
      <c r="A705" s="36"/>
      <c r="B705" s="36"/>
      <c r="C705" s="36"/>
      <c r="D705" s="36"/>
      <c r="E705" s="36"/>
    </row>
    <row r="706">
      <c r="A706" s="36"/>
      <c r="B706" s="36"/>
      <c r="C706" s="36"/>
      <c r="D706" s="36"/>
      <c r="E706" s="36"/>
    </row>
    <row r="707">
      <c r="A707" s="36"/>
      <c r="B707" s="36"/>
      <c r="C707" s="36"/>
      <c r="D707" s="36"/>
      <c r="E707" s="36"/>
    </row>
    <row r="708">
      <c r="A708" s="36"/>
      <c r="B708" s="36"/>
      <c r="C708" s="36"/>
      <c r="D708" s="36"/>
      <c r="E708" s="36"/>
    </row>
    <row r="709">
      <c r="A709" s="36"/>
      <c r="B709" s="36"/>
      <c r="C709" s="36"/>
      <c r="D709" s="36"/>
      <c r="E709" s="36"/>
    </row>
    <row r="710">
      <c r="A710" s="36"/>
      <c r="B710" s="36"/>
      <c r="C710" s="36"/>
      <c r="D710" s="36"/>
      <c r="E710" s="36"/>
    </row>
    <row r="711">
      <c r="A711" s="36"/>
      <c r="B711" s="36"/>
      <c r="C711" s="36"/>
      <c r="D711" s="36"/>
      <c r="E711" s="36"/>
    </row>
    <row r="712">
      <c r="A712" s="36"/>
      <c r="B712" s="36"/>
      <c r="C712" s="36"/>
      <c r="D712" s="36"/>
      <c r="E712" s="36"/>
    </row>
    <row r="713">
      <c r="A713" s="36"/>
      <c r="B713" s="36"/>
      <c r="C713" s="36"/>
      <c r="D713" s="36"/>
      <c r="E713" s="36"/>
    </row>
    <row r="714">
      <c r="A714" s="36"/>
      <c r="B714" s="36"/>
      <c r="C714" s="36"/>
      <c r="D714" s="36"/>
      <c r="E714" s="36"/>
    </row>
    <row r="715">
      <c r="A715" s="36"/>
      <c r="B715" s="36"/>
      <c r="C715" s="36"/>
      <c r="D715" s="36"/>
      <c r="E715" s="36"/>
    </row>
    <row r="716">
      <c r="A716" s="36"/>
      <c r="B716" s="36"/>
      <c r="C716" s="36"/>
      <c r="D716" s="36"/>
      <c r="E716" s="36"/>
    </row>
    <row r="717">
      <c r="A717" s="36"/>
      <c r="B717" s="36"/>
      <c r="C717" s="36"/>
      <c r="D717" s="36"/>
      <c r="E717" s="36"/>
    </row>
    <row r="718">
      <c r="A718" s="36"/>
      <c r="B718" s="36"/>
      <c r="C718" s="36"/>
      <c r="D718" s="36"/>
      <c r="E718" s="36"/>
    </row>
    <row r="719">
      <c r="A719" s="36"/>
      <c r="B719" s="36"/>
      <c r="C719" s="36"/>
      <c r="D719" s="36"/>
      <c r="E719" s="36"/>
    </row>
    <row r="720">
      <c r="A720" s="36"/>
      <c r="B720" s="36"/>
      <c r="C720" s="36"/>
      <c r="D720" s="36"/>
      <c r="E720" s="36"/>
    </row>
    <row r="721">
      <c r="A721" s="36"/>
      <c r="B721" s="36"/>
      <c r="C721" s="36"/>
      <c r="D721" s="36"/>
      <c r="E721" s="36"/>
    </row>
    <row r="722">
      <c r="A722" s="36"/>
      <c r="B722" s="36"/>
      <c r="C722" s="36"/>
      <c r="D722" s="36"/>
      <c r="E722" s="36"/>
    </row>
    <row r="723">
      <c r="A723" s="36"/>
      <c r="B723" s="36"/>
      <c r="C723" s="36"/>
      <c r="D723" s="36"/>
      <c r="E723" s="36"/>
    </row>
    <row r="724">
      <c r="A724" s="36"/>
      <c r="B724" s="36"/>
      <c r="C724" s="36"/>
      <c r="D724" s="36"/>
      <c r="E724" s="36"/>
    </row>
    <row r="725">
      <c r="A725" s="36"/>
      <c r="B725" s="36"/>
      <c r="C725" s="36"/>
      <c r="D725" s="36"/>
      <c r="E725" s="36"/>
    </row>
    <row r="726">
      <c r="A726" s="36"/>
      <c r="B726" s="36"/>
      <c r="C726" s="36"/>
      <c r="D726" s="36"/>
      <c r="E726" s="36"/>
    </row>
    <row r="727">
      <c r="A727" s="36"/>
      <c r="B727" s="36"/>
      <c r="C727" s="36"/>
      <c r="D727" s="36"/>
      <c r="E727" s="36"/>
    </row>
    <row r="728">
      <c r="A728" s="36"/>
      <c r="B728" s="36"/>
      <c r="C728" s="36"/>
      <c r="D728" s="36"/>
      <c r="E728" s="36"/>
    </row>
    <row r="729">
      <c r="A729" s="36"/>
      <c r="B729" s="36"/>
      <c r="C729" s="36"/>
      <c r="D729" s="36"/>
      <c r="E729" s="36"/>
    </row>
    <row r="730">
      <c r="A730" s="36"/>
      <c r="B730" s="36"/>
      <c r="C730" s="36"/>
      <c r="D730" s="36"/>
      <c r="E730" s="36"/>
    </row>
    <row r="731">
      <c r="A731" s="36"/>
      <c r="B731" s="36"/>
      <c r="C731" s="36"/>
      <c r="D731" s="36"/>
      <c r="E731" s="36"/>
    </row>
    <row r="732">
      <c r="A732" s="36"/>
      <c r="B732" s="36"/>
      <c r="C732" s="36"/>
      <c r="D732" s="36"/>
      <c r="E732" s="36"/>
    </row>
    <row r="733">
      <c r="A733" s="36"/>
      <c r="B733" s="36"/>
      <c r="C733" s="36"/>
      <c r="D733" s="36"/>
      <c r="E733" s="36"/>
    </row>
    <row r="734">
      <c r="A734" s="36"/>
      <c r="B734" s="36"/>
      <c r="C734" s="36"/>
      <c r="D734" s="36"/>
      <c r="E734" s="36"/>
    </row>
    <row r="735">
      <c r="A735" s="36"/>
      <c r="B735" s="36"/>
      <c r="C735" s="36"/>
      <c r="D735" s="36"/>
      <c r="E735" s="36"/>
    </row>
    <row r="736">
      <c r="A736" s="36"/>
      <c r="B736" s="36"/>
      <c r="C736" s="36"/>
      <c r="D736" s="36"/>
      <c r="E736" s="36"/>
    </row>
    <row r="737">
      <c r="A737" s="36"/>
      <c r="B737" s="36"/>
      <c r="C737" s="36"/>
      <c r="D737" s="36"/>
      <c r="E737" s="36"/>
    </row>
    <row r="738">
      <c r="A738" s="36"/>
      <c r="B738" s="36"/>
      <c r="C738" s="36"/>
      <c r="D738" s="36"/>
      <c r="E738" s="36"/>
    </row>
    <row r="739">
      <c r="A739" s="36"/>
      <c r="B739" s="36"/>
      <c r="C739" s="36"/>
      <c r="D739" s="36"/>
      <c r="E739" s="36"/>
    </row>
    <row r="740">
      <c r="A740" s="36"/>
      <c r="B740" s="36"/>
      <c r="C740" s="36"/>
      <c r="D740" s="36"/>
      <c r="E740" s="36"/>
    </row>
    <row r="741">
      <c r="A741" s="36"/>
      <c r="B741" s="36"/>
      <c r="C741" s="36"/>
      <c r="D741" s="36"/>
      <c r="E741" s="36"/>
    </row>
    <row r="742">
      <c r="A742" s="36"/>
      <c r="B742" s="36"/>
      <c r="C742" s="36"/>
      <c r="D742" s="36"/>
      <c r="E742" s="36"/>
    </row>
    <row r="743">
      <c r="A743" s="36"/>
      <c r="B743" s="36"/>
      <c r="C743" s="36"/>
      <c r="D743" s="36"/>
      <c r="E743" s="36"/>
    </row>
    <row r="744">
      <c r="A744" s="36"/>
      <c r="B744" s="36"/>
      <c r="C744" s="36"/>
      <c r="D744" s="36"/>
      <c r="E744" s="36"/>
    </row>
    <row r="745">
      <c r="A745" s="36"/>
      <c r="B745" s="36"/>
      <c r="C745" s="36"/>
      <c r="D745" s="36"/>
      <c r="E745" s="36"/>
    </row>
    <row r="746">
      <c r="A746" s="36"/>
      <c r="B746" s="36"/>
      <c r="C746" s="36"/>
      <c r="D746" s="36"/>
      <c r="E746" s="36"/>
    </row>
    <row r="747">
      <c r="A747" s="36"/>
      <c r="B747" s="36"/>
      <c r="C747" s="36"/>
      <c r="D747" s="36"/>
      <c r="E747" s="36"/>
    </row>
    <row r="748">
      <c r="A748" s="36"/>
      <c r="B748" s="36"/>
      <c r="C748" s="36"/>
      <c r="D748" s="36"/>
      <c r="E748" s="36"/>
    </row>
    <row r="749">
      <c r="A749" s="36"/>
      <c r="B749" s="36"/>
      <c r="C749" s="36"/>
      <c r="D749" s="36"/>
      <c r="E749" s="36"/>
    </row>
    <row r="750">
      <c r="A750" s="36"/>
      <c r="B750" s="36"/>
      <c r="C750" s="36"/>
      <c r="D750" s="36"/>
      <c r="E750" s="36"/>
    </row>
    <row r="751">
      <c r="A751" s="36"/>
      <c r="B751" s="36"/>
      <c r="C751" s="36"/>
      <c r="D751" s="36"/>
      <c r="E751" s="36"/>
    </row>
    <row r="752">
      <c r="A752" s="36"/>
      <c r="B752" s="36"/>
      <c r="C752" s="36"/>
      <c r="D752" s="36"/>
      <c r="E752" s="36"/>
    </row>
    <row r="753">
      <c r="A753" s="36"/>
      <c r="B753" s="36"/>
      <c r="C753" s="36"/>
      <c r="D753" s="36"/>
      <c r="E753" s="36"/>
    </row>
    <row r="754">
      <c r="A754" s="36"/>
      <c r="B754" s="36"/>
      <c r="C754" s="36"/>
      <c r="D754" s="36"/>
      <c r="E754" s="36"/>
    </row>
    <row r="755">
      <c r="A755" s="36"/>
      <c r="B755" s="36"/>
      <c r="C755" s="36"/>
      <c r="D755" s="36"/>
      <c r="E755" s="36"/>
    </row>
    <row r="756">
      <c r="A756" s="36"/>
      <c r="B756" s="36"/>
      <c r="C756" s="36"/>
      <c r="D756" s="36"/>
      <c r="E756" s="36"/>
    </row>
    <row r="757">
      <c r="A757" s="36"/>
      <c r="B757" s="36"/>
      <c r="C757" s="36"/>
      <c r="D757" s="36"/>
      <c r="E757" s="36"/>
    </row>
    <row r="758">
      <c r="A758" s="36"/>
      <c r="B758" s="36"/>
      <c r="C758" s="36"/>
      <c r="D758" s="36"/>
      <c r="E758" s="36"/>
    </row>
    <row r="759">
      <c r="A759" s="36"/>
      <c r="B759" s="36"/>
      <c r="C759" s="36"/>
      <c r="D759" s="36"/>
      <c r="E759" s="36"/>
    </row>
    <row r="760">
      <c r="A760" s="36"/>
      <c r="B760" s="36"/>
      <c r="C760" s="36"/>
      <c r="D760" s="36"/>
      <c r="E760" s="36"/>
    </row>
    <row r="761">
      <c r="A761" s="36"/>
      <c r="B761" s="36"/>
      <c r="C761" s="36"/>
      <c r="D761" s="36"/>
      <c r="E761" s="36"/>
    </row>
    <row r="762">
      <c r="A762" s="36"/>
      <c r="B762" s="36"/>
      <c r="C762" s="36"/>
      <c r="D762" s="36"/>
      <c r="E762" s="36"/>
    </row>
    <row r="763">
      <c r="A763" s="36"/>
      <c r="B763" s="36"/>
      <c r="C763" s="36"/>
      <c r="D763" s="36"/>
      <c r="E763" s="36"/>
    </row>
    <row r="764">
      <c r="A764" s="36"/>
      <c r="B764" s="36"/>
      <c r="C764" s="36"/>
      <c r="D764" s="36"/>
      <c r="E764" s="36"/>
    </row>
    <row r="765">
      <c r="A765" s="36"/>
      <c r="B765" s="36"/>
      <c r="C765" s="36"/>
      <c r="D765" s="36"/>
      <c r="E765" s="36"/>
    </row>
    <row r="766">
      <c r="A766" s="36"/>
      <c r="B766" s="36"/>
      <c r="C766" s="36"/>
      <c r="D766" s="36"/>
      <c r="E766" s="36"/>
    </row>
    <row r="767">
      <c r="A767" s="36"/>
      <c r="B767" s="36"/>
      <c r="C767" s="36"/>
      <c r="D767" s="36"/>
      <c r="E767" s="36"/>
    </row>
    <row r="768">
      <c r="A768" s="36"/>
      <c r="B768" s="36"/>
      <c r="C768" s="36"/>
      <c r="D768" s="36"/>
      <c r="E768" s="36"/>
    </row>
    <row r="769">
      <c r="A769" s="36"/>
      <c r="B769" s="36"/>
      <c r="C769" s="36"/>
      <c r="D769" s="36"/>
      <c r="E769" s="36"/>
    </row>
    <row r="770">
      <c r="A770" s="36"/>
      <c r="B770" s="36"/>
      <c r="C770" s="36"/>
      <c r="D770" s="36"/>
      <c r="E770" s="36"/>
    </row>
    <row r="771">
      <c r="A771" s="36"/>
      <c r="B771" s="36"/>
      <c r="C771" s="36"/>
      <c r="D771" s="36"/>
      <c r="E771" s="36"/>
    </row>
    <row r="772">
      <c r="A772" s="36"/>
      <c r="B772" s="36"/>
      <c r="C772" s="36"/>
      <c r="D772" s="36"/>
      <c r="E772" s="36"/>
    </row>
    <row r="773">
      <c r="A773" s="36"/>
      <c r="B773" s="36"/>
      <c r="C773" s="36"/>
      <c r="D773" s="36"/>
      <c r="E773" s="36"/>
    </row>
    <row r="774">
      <c r="A774" s="36"/>
      <c r="B774" s="36"/>
      <c r="C774" s="36"/>
      <c r="D774" s="36"/>
      <c r="E774" s="36"/>
    </row>
    <row r="775">
      <c r="A775" s="36"/>
      <c r="B775" s="36"/>
      <c r="C775" s="36"/>
      <c r="D775" s="36"/>
      <c r="E775" s="36"/>
    </row>
    <row r="776">
      <c r="A776" s="36"/>
      <c r="B776" s="36"/>
      <c r="C776" s="36"/>
      <c r="D776" s="36"/>
      <c r="E776" s="36"/>
    </row>
    <row r="777">
      <c r="A777" s="36"/>
      <c r="B777" s="36"/>
      <c r="C777" s="36"/>
      <c r="D777" s="36"/>
      <c r="E777" s="36"/>
    </row>
    <row r="778">
      <c r="A778" s="36"/>
      <c r="B778" s="36"/>
      <c r="C778" s="36"/>
      <c r="D778" s="36"/>
      <c r="E778" s="36"/>
    </row>
    <row r="779">
      <c r="A779" s="36"/>
      <c r="B779" s="36"/>
      <c r="C779" s="36"/>
      <c r="D779" s="36"/>
      <c r="E779" s="36"/>
    </row>
    <row r="780">
      <c r="A780" s="36"/>
      <c r="B780" s="36"/>
      <c r="C780" s="36"/>
      <c r="D780" s="36"/>
      <c r="E780" s="36"/>
    </row>
    <row r="781">
      <c r="A781" s="36"/>
      <c r="B781" s="36"/>
      <c r="C781" s="36"/>
      <c r="D781" s="36"/>
      <c r="E781" s="36"/>
    </row>
    <row r="782">
      <c r="A782" s="36"/>
      <c r="B782" s="36"/>
      <c r="C782" s="36"/>
      <c r="D782" s="36"/>
      <c r="E782" s="36"/>
    </row>
    <row r="783">
      <c r="A783" s="36"/>
      <c r="B783" s="36"/>
      <c r="C783" s="36"/>
      <c r="D783" s="36"/>
      <c r="E783" s="36"/>
    </row>
    <row r="784">
      <c r="A784" s="36"/>
      <c r="B784" s="36"/>
      <c r="C784" s="36"/>
      <c r="D784" s="36"/>
      <c r="E784" s="36"/>
    </row>
    <row r="785">
      <c r="A785" s="36"/>
      <c r="B785" s="36"/>
      <c r="C785" s="36"/>
      <c r="D785" s="36"/>
      <c r="E785" s="36"/>
    </row>
    <row r="786">
      <c r="A786" s="36"/>
      <c r="B786" s="36"/>
      <c r="C786" s="36"/>
      <c r="D786" s="36"/>
      <c r="E786" s="36"/>
    </row>
    <row r="787">
      <c r="A787" s="36"/>
      <c r="B787" s="36"/>
      <c r="C787" s="36"/>
      <c r="D787" s="36"/>
      <c r="E787" s="36"/>
    </row>
    <row r="788">
      <c r="A788" s="36"/>
      <c r="B788" s="36"/>
      <c r="C788" s="36"/>
      <c r="D788" s="36"/>
      <c r="E788" s="36"/>
    </row>
    <row r="789">
      <c r="A789" s="36"/>
      <c r="B789" s="36"/>
      <c r="C789" s="36"/>
      <c r="D789" s="36"/>
      <c r="E789" s="36"/>
    </row>
    <row r="790">
      <c r="A790" s="36"/>
      <c r="B790" s="36"/>
      <c r="C790" s="36"/>
      <c r="D790" s="36"/>
      <c r="E790" s="36"/>
    </row>
    <row r="791">
      <c r="A791" s="36"/>
      <c r="B791" s="36"/>
      <c r="C791" s="36"/>
      <c r="D791" s="36"/>
      <c r="E791" s="36"/>
    </row>
    <row r="792">
      <c r="A792" s="36"/>
      <c r="B792" s="36"/>
      <c r="C792" s="36"/>
      <c r="D792" s="36"/>
      <c r="E792" s="36"/>
    </row>
    <row r="793">
      <c r="A793" s="36"/>
      <c r="B793" s="36"/>
      <c r="C793" s="36"/>
      <c r="D793" s="36"/>
      <c r="E793" s="36"/>
    </row>
    <row r="794">
      <c r="A794" s="36"/>
      <c r="B794" s="36"/>
      <c r="C794" s="36"/>
      <c r="D794" s="36"/>
      <c r="E794" s="36"/>
    </row>
    <row r="795">
      <c r="A795" s="36"/>
      <c r="B795" s="36"/>
      <c r="C795" s="36"/>
      <c r="D795" s="36"/>
      <c r="E795" s="36"/>
    </row>
    <row r="796">
      <c r="A796" s="36"/>
      <c r="B796" s="36"/>
      <c r="C796" s="36"/>
      <c r="D796" s="36"/>
      <c r="E796" s="36"/>
    </row>
    <row r="797">
      <c r="A797" s="36"/>
      <c r="B797" s="36"/>
      <c r="C797" s="36"/>
      <c r="D797" s="36"/>
      <c r="E797" s="36"/>
    </row>
    <row r="798">
      <c r="A798" s="36"/>
      <c r="B798" s="36"/>
      <c r="C798" s="36"/>
      <c r="D798" s="36"/>
      <c r="E798" s="36"/>
    </row>
    <row r="799">
      <c r="A799" s="36"/>
      <c r="B799" s="36"/>
      <c r="C799" s="36"/>
      <c r="D799" s="36"/>
      <c r="E799" s="36"/>
    </row>
    <row r="800">
      <c r="A800" s="36"/>
      <c r="B800" s="36"/>
      <c r="C800" s="36"/>
      <c r="D800" s="36"/>
      <c r="E800" s="36"/>
    </row>
    <row r="801">
      <c r="A801" s="36"/>
      <c r="B801" s="36"/>
      <c r="C801" s="36"/>
      <c r="D801" s="36"/>
      <c r="E801" s="36"/>
    </row>
    <row r="802">
      <c r="A802" s="36"/>
      <c r="B802" s="36"/>
      <c r="C802" s="36"/>
      <c r="D802" s="36"/>
      <c r="E802" s="36"/>
    </row>
    <row r="803">
      <c r="A803" s="36"/>
      <c r="B803" s="36"/>
      <c r="C803" s="36"/>
      <c r="D803" s="36"/>
      <c r="E803" s="36"/>
    </row>
    <row r="804">
      <c r="A804" s="36"/>
      <c r="B804" s="36"/>
      <c r="C804" s="36"/>
      <c r="D804" s="36"/>
      <c r="E804" s="36"/>
    </row>
    <row r="805">
      <c r="A805" s="36"/>
      <c r="B805" s="36"/>
      <c r="C805" s="36"/>
      <c r="D805" s="36"/>
      <c r="E805" s="36"/>
    </row>
    <row r="806">
      <c r="A806" s="36"/>
      <c r="B806" s="36"/>
      <c r="C806" s="36"/>
      <c r="D806" s="36"/>
      <c r="E806" s="36"/>
    </row>
    <row r="807">
      <c r="A807" s="36"/>
      <c r="B807" s="36"/>
      <c r="C807" s="36"/>
      <c r="D807" s="36"/>
      <c r="E807" s="36"/>
    </row>
    <row r="808">
      <c r="A808" s="36"/>
      <c r="B808" s="36"/>
      <c r="C808" s="36"/>
      <c r="D808" s="36"/>
      <c r="E808" s="36"/>
    </row>
    <row r="809">
      <c r="A809" s="36"/>
      <c r="B809" s="36"/>
      <c r="C809" s="36"/>
      <c r="D809" s="36"/>
      <c r="E809" s="36"/>
    </row>
    <row r="810">
      <c r="A810" s="36"/>
      <c r="B810" s="36"/>
      <c r="C810" s="36"/>
      <c r="D810" s="36"/>
      <c r="E810" s="36"/>
    </row>
    <row r="811">
      <c r="A811" s="36"/>
      <c r="B811" s="36"/>
      <c r="C811" s="36"/>
      <c r="D811" s="36"/>
      <c r="E811" s="36"/>
    </row>
    <row r="812">
      <c r="A812" s="36"/>
      <c r="B812" s="36"/>
      <c r="C812" s="36"/>
      <c r="D812" s="36"/>
      <c r="E812" s="36"/>
    </row>
    <row r="813">
      <c r="A813" s="36"/>
      <c r="B813" s="36"/>
      <c r="C813" s="36"/>
      <c r="D813" s="36"/>
      <c r="E813" s="36"/>
    </row>
    <row r="814">
      <c r="A814" s="36"/>
      <c r="B814" s="36"/>
      <c r="C814" s="36"/>
      <c r="D814" s="36"/>
      <c r="E814" s="36"/>
    </row>
    <row r="815">
      <c r="A815" s="36"/>
      <c r="B815" s="36"/>
      <c r="C815" s="36"/>
      <c r="D815" s="36"/>
      <c r="E815" s="36"/>
    </row>
    <row r="816">
      <c r="A816" s="36"/>
      <c r="B816" s="36"/>
      <c r="C816" s="36"/>
      <c r="D816" s="36"/>
      <c r="E816" s="36"/>
    </row>
    <row r="817">
      <c r="A817" s="36"/>
      <c r="B817" s="36"/>
      <c r="C817" s="36"/>
      <c r="D817" s="36"/>
      <c r="E817" s="36"/>
    </row>
    <row r="818">
      <c r="A818" s="36"/>
      <c r="B818" s="36"/>
      <c r="C818" s="36"/>
      <c r="D818" s="36"/>
      <c r="E818" s="36"/>
    </row>
    <row r="819">
      <c r="A819" s="36"/>
      <c r="B819" s="36"/>
      <c r="C819" s="36"/>
      <c r="D819" s="36"/>
      <c r="E819" s="36"/>
    </row>
    <row r="820">
      <c r="A820" s="36"/>
      <c r="B820" s="36"/>
      <c r="C820" s="36"/>
      <c r="D820" s="36"/>
      <c r="E820" s="36"/>
    </row>
    <row r="821">
      <c r="A821" s="36"/>
      <c r="B821" s="36"/>
      <c r="C821" s="36"/>
      <c r="D821" s="36"/>
      <c r="E821" s="36"/>
    </row>
    <row r="822">
      <c r="A822" s="36"/>
      <c r="B822" s="36"/>
      <c r="C822" s="36"/>
      <c r="D822" s="36"/>
      <c r="E822" s="36"/>
    </row>
    <row r="823">
      <c r="A823" s="36"/>
      <c r="B823" s="36"/>
      <c r="C823" s="36"/>
      <c r="D823" s="36"/>
      <c r="E823" s="36"/>
    </row>
    <row r="824">
      <c r="A824" s="36"/>
      <c r="B824" s="36"/>
      <c r="C824" s="36"/>
      <c r="D824" s="36"/>
      <c r="E824" s="36"/>
    </row>
    <row r="825">
      <c r="A825" s="36"/>
      <c r="B825" s="36"/>
      <c r="C825" s="36"/>
      <c r="D825" s="36"/>
      <c r="E825" s="36"/>
    </row>
    <row r="826">
      <c r="A826" s="36"/>
      <c r="B826" s="36"/>
      <c r="C826" s="36"/>
      <c r="D826" s="36"/>
      <c r="E826" s="36"/>
    </row>
    <row r="827">
      <c r="A827" s="36"/>
      <c r="B827" s="36"/>
      <c r="C827" s="36"/>
      <c r="D827" s="36"/>
      <c r="E827" s="36"/>
    </row>
    <row r="828">
      <c r="A828" s="36"/>
      <c r="B828" s="36"/>
      <c r="C828" s="36"/>
      <c r="D828" s="36"/>
      <c r="E828" s="36"/>
    </row>
    <row r="829">
      <c r="A829" s="36"/>
      <c r="B829" s="36"/>
      <c r="C829" s="36"/>
      <c r="D829" s="36"/>
      <c r="E829" s="36"/>
    </row>
    <row r="830">
      <c r="A830" s="36"/>
      <c r="B830" s="36"/>
      <c r="C830" s="36"/>
      <c r="D830" s="36"/>
      <c r="E830" s="36"/>
    </row>
    <row r="831">
      <c r="A831" s="36"/>
      <c r="B831" s="36"/>
      <c r="C831" s="36"/>
      <c r="D831" s="36"/>
      <c r="E831" s="36"/>
    </row>
    <row r="832">
      <c r="A832" s="36"/>
      <c r="B832" s="36"/>
      <c r="C832" s="36"/>
      <c r="D832" s="36"/>
      <c r="E832" s="36"/>
    </row>
    <row r="833">
      <c r="A833" s="36"/>
      <c r="B833" s="36"/>
      <c r="C833" s="36"/>
      <c r="D833" s="36"/>
      <c r="E833" s="36"/>
    </row>
    <row r="834">
      <c r="A834" s="36"/>
      <c r="B834" s="36"/>
      <c r="C834" s="36"/>
      <c r="D834" s="36"/>
      <c r="E834" s="36"/>
    </row>
    <row r="835">
      <c r="A835" s="36"/>
      <c r="B835" s="36"/>
      <c r="C835" s="36"/>
      <c r="D835" s="36"/>
      <c r="E835" s="36"/>
    </row>
    <row r="836">
      <c r="A836" s="36"/>
      <c r="B836" s="36"/>
      <c r="C836" s="36"/>
      <c r="D836" s="36"/>
      <c r="E836" s="36"/>
    </row>
    <row r="837">
      <c r="A837" s="36"/>
      <c r="B837" s="36"/>
      <c r="C837" s="36"/>
      <c r="D837" s="36"/>
      <c r="E837" s="36"/>
    </row>
    <row r="838">
      <c r="A838" s="36"/>
      <c r="B838" s="36"/>
      <c r="C838" s="36"/>
      <c r="D838" s="36"/>
      <c r="E838" s="36"/>
    </row>
    <row r="839">
      <c r="A839" s="36"/>
      <c r="B839" s="36"/>
      <c r="C839" s="36"/>
      <c r="D839" s="36"/>
      <c r="E839" s="36"/>
    </row>
    <row r="840">
      <c r="A840" s="36"/>
      <c r="B840" s="36"/>
      <c r="C840" s="36"/>
      <c r="D840" s="36"/>
      <c r="E840" s="36"/>
    </row>
    <row r="841">
      <c r="A841" s="36"/>
      <c r="B841" s="36"/>
      <c r="C841" s="36"/>
      <c r="D841" s="36"/>
      <c r="E841" s="36"/>
    </row>
    <row r="842">
      <c r="A842" s="36"/>
      <c r="B842" s="36"/>
      <c r="C842" s="36"/>
      <c r="D842" s="36"/>
      <c r="E842" s="36"/>
    </row>
    <row r="843">
      <c r="A843" s="36"/>
      <c r="B843" s="36"/>
      <c r="C843" s="36"/>
      <c r="D843" s="36"/>
      <c r="E843" s="36"/>
    </row>
    <row r="844">
      <c r="A844" s="36"/>
      <c r="B844" s="36"/>
      <c r="C844" s="36"/>
      <c r="D844" s="36"/>
      <c r="E844" s="36"/>
    </row>
    <row r="845">
      <c r="A845" s="36"/>
      <c r="B845" s="36"/>
      <c r="C845" s="36"/>
      <c r="D845" s="36"/>
      <c r="E845" s="36"/>
    </row>
    <row r="846">
      <c r="A846" s="36"/>
      <c r="B846" s="36"/>
      <c r="C846" s="36"/>
      <c r="D846" s="36"/>
      <c r="E846" s="36"/>
    </row>
    <row r="847">
      <c r="A847" s="36"/>
      <c r="B847" s="36"/>
      <c r="C847" s="36"/>
      <c r="D847" s="36"/>
      <c r="E847" s="36"/>
    </row>
    <row r="848">
      <c r="A848" s="36"/>
      <c r="B848" s="36"/>
      <c r="C848" s="36"/>
      <c r="D848" s="36"/>
      <c r="E848" s="36"/>
    </row>
    <row r="849">
      <c r="A849" s="36"/>
      <c r="B849" s="36"/>
      <c r="C849" s="36"/>
      <c r="D849" s="36"/>
      <c r="E849" s="36"/>
    </row>
    <row r="850">
      <c r="A850" s="36"/>
      <c r="B850" s="36"/>
      <c r="C850" s="36"/>
      <c r="D850" s="36"/>
      <c r="E850" s="36"/>
    </row>
    <row r="851">
      <c r="A851" s="36"/>
      <c r="B851" s="36"/>
      <c r="C851" s="36"/>
      <c r="D851" s="36"/>
      <c r="E851" s="36"/>
    </row>
    <row r="852">
      <c r="A852" s="36"/>
      <c r="B852" s="36"/>
      <c r="C852" s="36"/>
      <c r="D852" s="36"/>
      <c r="E852" s="36"/>
    </row>
    <row r="853">
      <c r="A853" s="36"/>
      <c r="B853" s="36"/>
      <c r="C853" s="36"/>
      <c r="D853" s="36"/>
      <c r="E853" s="36"/>
    </row>
    <row r="854">
      <c r="A854" s="36"/>
      <c r="B854" s="36"/>
      <c r="C854" s="36"/>
      <c r="D854" s="36"/>
      <c r="E854" s="36"/>
    </row>
    <row r="855">
      <c r="A855" s="36"/>
      <c r="B855" s="36"/>
      <c r="C855" s="36"/>
      <c r="D855" s="36"/>
      <c r="E855" s="36"/>
    </row>
    <row r="856">
      <c r="A856" s="36"/>
      <c r="B856" s="36"/>
      <c r="C856" s="36"/>
      <c r="D856" s="36"/>
      <c r="E856" s="36"/>
    </row>
    <row r="857">
      <c r="A857" s="36"/>
      <c r="B857" s="36"/>
      <c r="C857" s="36"/>
      <c r="D857" s="36"/>
      <c r="E857" s="36"/>
    </row>
    <row r="858">
      <c r="A858" s="36"/>
      <c r="B858" s="36"/>
      <c r="C858" s="36"/>
      <c r="D858" s="36"/>
      <c r="E858" s="36"/>
    </row>
    <row r="859">
      <c r="A859" s="36"/>
      <c r="B859" s="36"/>
      <c r="C859" s="36"/>
      <c r="D859" s="36"/>
      <c r="E859" s="36"/>
    </row>
    <row r="860">
      <c r="A860" s="36"/>
      <c r="B860" s="36"/>
      <c r="C860" s="36"/>
      <c r="D860" s="36"/>
      <c r="E860" s="36"/>
    </row>
    <row r="861">
      <c r="A861" s="36"/>
      <c r="B861" s="36"/>
      <c r="C861" s="36"/>
      <c r="D861" s="36"/>
      <c r="E861" s="36"/>
    </row>
    <row r="862">
      <c r="A862" s="36"/>
      <c r="B862" s="36"/>
      <c r="C862" s="36"/>
      <c r="D862" s="36"/>
      <c r="E862" s="36"/>
    </row>
    <row r="863">
      <c r="A863" s="36"/>
      <c r="B863" s="36"/>
      <c r="C863" s="36"/>
      <c r="D863" s="36"/>
      <c r="E863" s="36"/>
    </row>
    <row r="864">
      <c r="A864" s="36"/>
      <c r="B864" s="36"/>
      <c r="C864" s="36"/>
      <c r="D864" s="36"/>
      <c r="E864" s="36"/>
    </row>
    <row r="865">
      <c r="A865" s="36"/>
      <c r="B865" s="36"/>
      <c r="C865" s="36"/>
      <c r="D865" s="36"/>
      <c r="E865" s="36"/>
    </row>
    <row r="866">
      <c r="A866" s="36"/>
      <c r="B866" s="36"/>
      <c r="C866" s="36"/>
      <c r="D866" s="36"/>
      <c r="E866" s="36"/>
    </row>
    <row r="867">
      <c r="A867" s="36"/>
      <c r="B867" s="36"/>
      <c r="C867" s="36"/>
      <c r="D867" s="36"/>
      <c r="E867" s="36"/>
    </row>
    <row r="868">
      <c r="A868" s="36"/>
      <c r="B868" s="36"/>
      <c r="C868" s="36"/>
      <c r="D868" s="36"/>
      <c r="E868" s="36"/>
    </row>
    <row r="869">
      <c r="A869" s="36"/>
      <c r="B869" s="36"/>
      <c r="C869" s="36"/>
      <c r="D869" s="36"/>
      <c r="E869" s="36"/>
    </row>
    <row r="870">
      <c r="A870" s="36"/>
      <c r="B870" s="36"/>
      <c r="C870" s="36"/>
      <c r="D870" s="36"/>
      <c r="E870" s="36"/>
    </row>
    <row r="871">
      <c r="A871" s="36"/>
      <c r="B871" s="36"/>
      <c r="C871" s="36"/>
      <c r="D871" s="36"/>
      <c r="E871" s="36"/>
    </row>
    <row r="872">
      <c r="A872" s="36"/>
      <c r="B872" s="36"/>
      <c r="C872" s="36"/>
      <c r="D872" s="36"/>
      <c r="E872" s="36"/>
    </row>
    <row r="873">
      <c r="A873" s="36"/>
      <c r="B873" s="36"/>
      <c r="C873" s="36"/>
      <c r="D873" s="36"/>
      <c r="E873" s="36"/>
    </row>
    <row r="874">
      <c r="A874" s="36"/>
      <c r="B874" s="36"/>
      <c r="C874" s="36"/>
      <c r="D874" s="36"/>
      <c r="E874" s="36"/>
    </row>
    <row r="875">
      <c r="A875" s="36"/>
      <c r="B875" s="36"/>
      <c r="C875" s="36"/>
      <c r="D875" s="36"/>
      <c r="E875" s="36"/>
    </row>
    <row r="876">
      <c r="A876" s="36"/>
      <c r="B876" s="36"/>
      <c r="C876" s="36"/>
      <c r="D876" s="36"/>
      <c r="E876" s="36"/>
    </row>
    <row r="877">
      <c r="A877" s="36"/>
      <c r="B877" s="36"/>
      <c r="C877" s="36"/>
      <c r="D877" s="36"/>
      <c r="E877" s="36"/>
    </row>
    <row r="878">
      <c r="A878" s="36"/>
      <c r="B878" s="36"/>
      <c r="C878" s="36"/>
      <c r="D878" s="36"/>
      <c r="E878" s="36"/>
    </row>
    <row r="879">
      <c r="A879" s="36"/>
      <c r="B879" s="36"/>
      <c r="C879" s="36"/>
      <c r="D879" s="36"/>
      <c r="E879" s="36"/>
    </row>
    <row r="880">
      <c r="A880" s="36"/>
      <c r="B880" s="36"/>
      <c r="C880" s="36"/>
      <c r="D880" s="36"/>
      <c r="E880" s="36"/>
    </row>
    <row r="881">
      <c r="A881" s="36"/>
      <c r="B881" s="36"/>
      <c r="C881" s="36"/>
      <c r="D881" s="36"/>
      <c r="E881" s="36"/>
    </row>
    <row r="882">
      <c r="A882" s="36"/>
      <c r="B882" s="36"/>
      <c r="C882" s="36"/>
      <c r="D882" s="36"/>
      <c r="E882" s="36"/>
    </row>
    <row r="883">
      <c r="A883" s="36"/>
      <c r="B883" s="36"/>
      <c r="C883" s="36"/>
      <c r="D883" s="36"/>
      <c r="E883" s="36"/>
    </row>
    <row r="884">
      <c r="A884" s="36"/>
      <c r="B884" s="36"/>
      <c r="C884" s="36"/>
      <c r="D884" s="36"/>
      <c r="E884" s="36"/>
    </row>
    <row r="885">
      <c r="A885" s="36"/>
      <c r="B885" s="36"/>
      <c r="C885" s="36"/>
      <c r="D885" s="36"/>
      <c r="E885" s="36"/>
    </row>
    <row r="886">
      <c r="A886" s="36"/>
      <c r="B886" s="36"/>
      <c r="C886" s="36"/>
      <c r="D886" s="36"/>
      <c r="E886" s="36"/>
    </row>
    <row r="887">
      <c r="A887" s="36"/>
      <c r="B887" s="36"/>
      <c r="C887" s="36"/>
      <c r="D887" s="36"/>
      <c r="E887" s="36"/>
    </row>
    <row r="888">
      <c r="A888" s="36"/>
      <c r="B888" s="36"/>
      <c r="C888" s="36"/>
      <c r="D888" s="36"/>
      <c r="E888" s="36"/>
    </row>
    <row r="889">
      <c r="A889" s="36"/>
      <c r="B889" s="36"/>
      <c r="C889" s="36"/>
      <c r="D889" s="36"/>
      <c r="E889" s="36"/>
    </row>
    <row r="890">
      <c r="A890" s="36"/>
      <c r="B890" s="36"/>
      <c r="C890" s="36"/>
      <c r="D890" s="36"/>
      <c r="E890" s="36"/>
    </row>
    <row r="891">
      <c r="A891" s="36"/>
      <c r="B891" s="36"/>
      <c r="C891" s="36"/>
      <c r="D891" s="36"/>
      <c r="E891" s="36"/>
    </row>
    <row r="892">
      <c r="A892" s="36"/>
      <c r="B892" s="36"/>
      <c r="C892" s="36"/>
      <c r="D892" s="36"/>
      <c r="E892" s="36"/>
    </row>
    <row r="893">
      <c r="A893" s="36"/>
      <c r="B893" s="36"/>
      <c r="C893" s="36"/>
      <c r="D893" s="36"/>
      <c r="E893" s="36"/>
    </row>
    <row r="894">
      <c r="A894" s="36"/>
      <c r="B894" s="36"/>
      <c r="C894" s="36"/>
      <c r="D894" s="36"/>
      <c r="E894" s="36"/>
    </row>
    <row r="895">
      <c r="A895" s="36"/>
      <c r="B895" s="36"/>
      <c r="C895" s="36"/>
      <c r="D895" s="36"/>
      <c r="E895" s="36"/>
    </row>
    <row r="896">
      <c r="A896" s="36"/>
      <c r="B896" s="36"/>
      <c r="C896" s="36"/>
      <c r="D896" s="36"/>
      <c r="E896" s="36"/>
    </row>
    <row r="897">
      <c r="A897" s="36"/>
      <c r="B897" s="36"/>
      <c r="C897" s="36"/>
      <c r="D897" s="36"/>
      <c r="E897" s="36"/>
    </row>
    <row r="898">
      <c r="A898" s="36"/>
      <c r="B898" s="36"/>
      <c r="C898" s="36"/>
      <c r="D898" s="36"/>
      <c r="E898" s="36"/>
    </row>
    <row r="899">
      <c r="A899" s="36"/>
      <c r="B899" s="36"/>
      <c r="C899" s="36"/>
      <c r="D899" s="36"/>
      <c r="E899" s="36"/>
    </row>
    <row r="900">
      <c r="A900" s="36"/>
      <c r="B900" s="36"/>
      <c r="C900" s="36"/>
      <c r="D900" s="36"/>
      <c r="E900" s="36"/>
    </row>
    <row r="901">
      <c r="A901" s="36"/>
      <c r="B901" s="36"/>
      <c r="C901" s="36"/>
      <c r="D901" s="36"/>
      <c r="E901" s="36"/>
    </row>
    <row r="902">
      <c r="A902" s="36"/>
      <c r="B902" s="36"/>
      <c r="C902" s="36"/>
      <c r="D902" s="36"/>
      <c r="E902" s="36"/>
    </row>
    <row r="903">
      <c r="A903" s="36"/>
      <c r="B903" s="36"/>
      <c r="C903" s="36"/>
      <c r="D903" s="36"/>
      <c r="E903" s="36"/>
    </row>
    <row r="904">
      <c r="A904" s="36"/>
      <c r="B904" s="36"/>
      <c r="C904" s="36"/>
      <c r="D904" s="36"/>
      <c r="E904" s="36"/>
    </row>
    <row r="905">
      <c r="A905" s="36"/>
      <c r="B905" s="36"/>
      <c r="C905" s="36"/>
      <c r="D905" s="36"/>
      <c r="E905" s="36"/>
    </row>
    <row r="906">
      <c r="A906" s="36"/>
      <c r="B906" s="36"/>
      <c r="C906" s="36"/>
      <c r="D906" s="36"/>
      <c r="E906" s="36"/>
    </row>
    <row r="907">
      <c r="A907" s="36"/>
      <c r="B907" s="36"/>
      <c r="C907" s="36"/>
      <c r="D907" s="36"/>
      <c r="E907" s="36"/>
    </row>
    <row r="908">
      <c r="A908" s="36"/>
      <c r="B908" s="36"/>
      <c r="C908" s="36"/>
      <c r="D908" s="36"/>
      <c r="E908" s="36"/>
    </row>
    <row r="909">
      <c r="A909" s="36"/>
      <c r="B909" s="36"/>
      <c r="C909" s="36"/>
      <c r="D909" s="36"/>
      <c r="E909" s="36"/>
    </row>
    <row r="910">
      <c r="A910" s="36"/>
      <c r="B910" s="36"/>
      <c r="C910" s="36"/>
      <c r="D910" s="36"/>
      <c r="E910" s="36"/>
    </row>
    <row r="911">
      <c r="A911" s="36"/>
      <c r="B911" s="36"/>
      <c r="C911" s="36"/>
      <c r="D911" s="36"/>
      <c r="E911" s="36"/>
    </row>
    <row r="912">
      <c r="A912" s="36"/>
      <c r="B912" s="36"/>
      <c r="C912" s="36"/>
      <c r="D912" s="36"/>
      <c r="E912" s="36"/>
    </row>
    <row r="913">
      <c r="A913" s="36"/>
      <c r="B913" s="36"/>
      <c r="C913" s="36"/>
      <c r="D913" s="36"/>
      <c r="E913" s="36"/>
    </row>
    <row r="914">
      <c r="A914" s="36"/>
      <c r="B914" s="36"/>
      <c r="C914" s="36"/>
      <c r="D914" s="36"/>
      <c r="E914" s="36"/>
    </row>
    <row r="915">
      <c r="A915" s="36"/>
      <c r="B915" s="36"/>
      <c r="C915" s="36"/>
      <c r="D915" s="36"/>
      <c r="E915" s="36"/>
    </row>
    <row r="916">
      <c r="A916" s="36"/>
      <c r="B916" s="36"/>
      <c r="C916" s="36"/>
      <c r="D916" s="36"/>
      <c r="E916" s="36"/>
    </row>
    <row r="917">
      <c r="A917" s="36"/>
      <c r="B917" s="36"/>
      <c r="C917" s="36"/>
      <c r="D917" s="36"/>
      <c r="E917" s="36"/>
    </row>
    <row r="918">
      <c r="A918" s="36"/>
      <c r="B918" s="36"/>
      <c r="C918" s="36"/>
      <c r="D918" s="36"/>
      <c r="E918" s="36"/>
    </row>
    <row r="919">
      <c r="A919" s="36"/>
      <c r="B919" s="36"/>
      <c r="C919" s="36"/>
      <c r="D919" s="36"/>
      <c r="E919" s="36"/>
    </row>
    <row r="920">
      <c r="A920" s="36"/>
      <c r="B920" s="36"/>
      <c r="C920" s="36"/>
      <c r="D920" s="36"/>
      <c r="E920" s="36"/>
    </row>
    <row r="921">
      <c r="A921" s="36"/>
      <c r="B921" s="36"/>
      <c r="C921" s="36"/>
      <c r="D921" s="36"/>
      <c r="E921" s="36"/>
    </row>
    <row r="922">
      <c r="A922" s="36"/>
      <c r="B922" s="36"/>
      <c r="C922" s="36"/>
      <c r="D922" s="36"/>
      <c r="E922" s="36"/>
    </row>
    <row r="923">
      <c r="A923" s="36"/>
      <c r="B923" s="36"/>
      <c r="C923" s="36"/>
      <c r="D923" s="36"/>
      <c r="E923" s="36"/>
    </row>
    <row r="924">
      <c r="A924" s="36"/>
      <c r="B924" s="36"/>
      <c r="C924" s="36"/>
      <c r="D924" s="36"/>
      <c r="E924" s="36"/>
    </row>
    <row r="925">
      <c r="A925" s="36"/>
      <c r="B925" s="36"/>
      <c r="C925" s="36"/>
      <c r="D925" s="36"/>
      <c r="E925" s="36"/>
    </row>
    <row r="926">
      <c r="A926" s="36"/>
      <c r="B926" s="36"/>
      <c r="C926" s="36"/>
      <c r="D926" s="36"/>
      <c r="E926" s="36"/>
    </row>
    <row r="927">
      <c r="A927" s="36"/>
      <c r="B927" s="36"/>
      <c r="C927" s="36"/>
      <c r="D927" s="36"/>
      <c r="E927" s="36"/>
    </row>
    <row r="928">
      <c r="A928" s="36"/>
      <c r="B928" s="36"/>
      <c r="C928" s="36"/>
      <c r="D928" s="36"/>
      <c r="E928" s="36"/>
    </row>
    <row r="929">
      <c r="A929" s="36"/>
      <c r="B929" s="36"/>
      <c r="C929" s="36"/>
      <c r="D929" s="36"/>
      <c r="E929" s="36"/>
    </row>
    <row r="930">
      <c r="A930" s="36"/>
      <c r="B930" s="36"/>
      <c r="C930" s="36"/>
      <c r="D930" s="36"/>
      <c r="E930" s="36"/>
    </row>
    <row r="931">
      <c r="A931" s="36"/>
      <c r="B931" s="36"/>
      <c r="C931" s="36"/>
      <c r="D931" s="36"/>
      <c r="E931" s="36"/>
    </row>
    <row r="932">
      <c r="A932" s="36"/>
      <c r="B932" s="36"/>
      <c r="C932" s="36"/>
      <c r="D932" s="36"/>
      <c r="E932" s="36"/>
    </row>
    <row r="933">
      <c r="A933" s="36"/>
      <c r="B933" s="36"/>
      <c r="C933" s="36"/>
      <c r="D933" s="36"/>
      <c r="E933" s="36"/>
    </row>
    <row r="934">
      <c r="A934" s="36"/>
      <c r="B934" s="36"/>
      <c r="C934" s="36"/>
      <c r="D934" s="36"/>
      <c r="E934" s="36"/>
    </row>
    <row r="935">
      <c r="A935" s="36"/>
      <c r="B935" s="36"/>
      <c r="C935" s="36"/>
      <c r="D935" s="36"/>
      <c r="E935" s="36"/>
    </row>
    <row r="936">
      <c r="A936" s="36"/>
      <c r="B936" s="36"/>
      <c r="C936" s="36"/>
      <c r="D936" s="36"/>
      <c r="E936" s="36"/>
    </row>
    <row r="937">
      <c r="A937" s="36"/>
      <c r="B937" s="36"/>
      <c r="C937" s="36"/>
      <c r="D937" s="36"/>
      <c r="E937" s="36"/>
    </row>
    <row r="938">
      <c r="A938" s="36"/>
      <c r="B938" s="36"/>
      <c r="C938" s="36"/>
      <c r="D938" s="36"/>
      <c r="E938" s="36"/>
    </row>
    <row r="939">
      <c r="A939" s="36"/>
      <c r="B939" s="36"/>
      <c r="C939" s="36"/>
      <c r="D939" s="36"/>
      <c r="E939" s="36"/>
    </row>
    <row r="940">
      <c r="A940" s="36"/>
      <c r="B940" s="36"/>
      <c r="C940" s="36"/>
      <c r="D940" s="36"/>
      <c r="E940" s="36"/>
    </row>
    <row r="941">
      <c r="A941" s="36"/>
      <c r="B941" s="36"/>
      <c r="C941" s="36"/>
      <c r="D941" s="36"/>
      <c r="E941" s="36"/>
    </row>
    <row r="942">
      <c r="A942" s="36"/>
      <c r="B942" s="36"/>
      <c r="C942" s="36"/>
      <c r="D942" s="36"/>
      <c r="E942" s="36"/>
    </row>
    <row r="943">
      <c r="A943" s="36"/>
      <c r="B943" s="36"/>
      <c r="C943" s="36"/>
      <c r="D943" s="36"/>
      <c r="E943" s="36"/>
    </row>
    <row r="944">
      <c r="A944" s="36"/>
      <c r="B944" s="36"/>
      <c r="C944" s="36"/>
      <c r="D944" s="36"/>
      <c r="E944" s="36"/>
    </row>
    <row r="945">
      <c r="A945" s="36"/>
      <c r="B945" s="36"/>
      <c r="C945" s="36"/>
      <c r="D945" s="36"/>
      <c r="E945" s="36"/>
    </row>
    <row r="946">
      <c r="A946" s="36"/>
      <c r="B946" s="36"/>
      <c r="C946" s="36"/>
      <c r="D946" s="36"/>
      <c r="E946" s="36"/>
    </row>
    <row r="947">
      <c r="A947" s="36"/>
      <c r="B947" s="36"/>
      <c r="C947" s="36"/>
      <c r="D947" s="36"/>
      <c r="E947" s="36"/>
    </row>
    <row r="948">
      <c r="A948" s="36"/>
      <c r="B948" s="36"/>
      <c r="C948" s="36"/>
      <c r="D948" s="36"/>
      <c r="E948" s="36"/>
    </row>
    <row r="949">
      <c r="A949" s="36"/>
      <c r="B949" s="36"/>
      <c r="C949" s="36"/>
      <c r="D949" s="36"/>
      <c r="E949" s="36"/>
    </row>
    <row r="950">
      <c r="A950" s="36"/>
      <c r="B950" s="36"/>
      <c r="C950" s="36"/>
      <c r="D950" s="36"/>
      <c r="E950" s="36"/>
    </row>
    <row r="951">
      <c r="A951" s="36"/>
      <c r="B951" s="36"/>
      <c r="C951" s="36"/>
      <c r="D951" s="36"/>
      <c r="E951" s="36"/>
    </row>
    <row r="952">
      <c r="A952" s="36"/>
      <c r="B952" s="36"/>
      <c r="C952" s="36"/>
      <c r="D952" s="36"/>
      <c r="E952" s="36"/>
    </row>
    <row r="953">
      <c r="A953" s="36"/>
      <c r="B953" s="36"/>
      <c r="C953" s="36"/>
      <c r="D953" s="36"/>
      <c r="E953" s="36"/>
    </row>
    <row r="954">
      <c r="A954" s="36"/>
      <c r="B954" s="36"/>
      <c r="C954" s="36"/>
      <c r="D954" s="36"/>
      <c r="E954" s="36"/>
    </row>
    <row r="955">
      <c r="A955" s="36"/>
      <c r="B955" s="36"/>
      <c r="C955" s="36"/>
      <c r="D955" s="36"/>
      <c r="E955" s="36"/>
    </row>
    <row r="956">
      <c r="A956" s="36"/>
      <c r="B956" s="36"/>
      <c r="C956" s="36"/>
      <c r="D956" s="36"/>
      <c r="E956" s="36"/>
    </row>
    <row r="957">
      <c r="A957" s="36"/>
      <c r="B957" s="36"/>
      <c r="C957" s="36"/>
      <c r="D957" s="36"/>
      <c r="E957" s="36"/>
    </row>
    <row r="958">
      <c r="A958" s="36"/>
      <c r="B958" s="36"/>
      <c r="C958" s="36"/>
      <c r="D958" s="36"/>
      <c r="E958" s="36"/>
    </row>
    <row r="959">
      <c r="A959" s="36"/>
      <c r="B959" s="36"/>
      <c r="C959" s="36"/>
      <c r="D959" s="36"/>
      <c r="E959" s="36"/>
    </row>
    <row r="960">
      <c r="A960" s="36"/>
      <c r="B960" s="36"/>
      <c r="C960" s="36"/>
      <c r="D960" s="36"/>
      <c r="E960" s="36"/>
    </row>
    <row r="961">
      <c r="A961" s="36"/>
      <c r="B961" s="36"/>
      <c r="C961" s="36"/>
      <c r="D961" s="36"/>
      <c r="E961" s="36"/>
    </row>
    <row r="962">
      <c r="A962" s="36"/>
      <c r="B962" s="36"/>
      <c r="C962" s="36"/>
      <c r="D962" s="36"/>
      <c r="E962" s="36"/>
    </row>
    <row r="963">
      <c r="A963" s="36"/>
      <c r="B963" s="36"/>
      <c r="C963" s="36"/>
      <c r="D963" s="36"/>
      <c r="E963" s="36"/>
    </row>
    <row r="964">
      <c r="A964" s="36"/>
      <c r="B964" s="36"/>
      <c r="C964" s="36"/>
      <c r="D964" s="36"/>
      <c r="E964" s="36"/>
    </row>
    <row r="965">
      <c r="A965" s="36"/>
      <c r="B965" s="36"/>
      <c r="C965" s="36"/>
      <c r="D965" s="36"/>
      <c r="E965" s="36"/>
    </row>
    <row r="966">
      <c r="A966" s="36"/>
      <c r="B966" s="36"/>
      <c r="C966" s="36"/>
      <c r="D966" s="36"/>
      <c r="E966" s="36"/>
    </row>
    <row r="967">
      <c r="A967" s="36"/>
      <c r="B967" s="36"/>
      <c r="C967" s="36"/>
      <c r="D967" s="36"/>
      <c r="E967" s="36"/>
    </row>
    <row r="968">
      <c r="A968" s="36"/>
      <c r="B968" s="36"/>
      <c r="C968" s="36"/>
      <c r="D968" s="36"/>
      <c r="E968" s="36"/>
    </row>
    <row r="969">
      <c r="A969" s="36"/>
      <c r="B969" s="36"/>
      <c r="C969" s="36"/>
      <c r="D969" s="36"/>
      <c r="E969" s="36"/>
    </row>
    <row r="970">
      <c r="A970" s="36"/>
      <c r="B970" s="36"/>
      <c r="C970" s="36"/>
      <c r="D970" s="36"/>
      <c r="E970" s="36"/>
    </row>
    <row r="971">
      <c r="A971" s="36"/>
      <c r="B971" s="36"/>
      <c r="C971" s="36"/>
      <c r="D971" s="36"/>
      <c r="E971" s="36"/>
    </row>
    <row r="972">
      <c r="A972" s="36"/>
      <c r="B972" s="36"/>
      <c r="C972" s="36"/>
      <c r="D972" s="36"/>
      <c r="E972" s="36"/>
    </row>
    <row r="973">
      <c r="A973" s="36"/>
      <c r="B973" s="36"/>
      <c r="C973" s="36"/>
      <c r="D973" s="36"/>
      <c r="E973" s="36"/>
    </row>
    <row r="974">
      <c r="A974" s="36"/>
      <c r="B974" s="36"/>
      <c r="C974" s="36"/>
      <c r="D974" s="36"/>
      <c r="E974" s="36"/>
    </row>
    <row r="975">
      <c r="A975" s="36"/>
      <c r="B975" s="36"/>
      <c r="C975" s="36"/>
      <c r="D975" s="36"/>
      <c r="E975" s="36"/>
    </row>
    <row r="976">
      <c r="A976" s="36"/>
      <c r="B976" s="36"/>
      <c r="C976" s="36"/>
      <c r="D976" s="36"/>
      <c r="E976" s="36"/>
    </row>
    <row r="977">
      <c r="A977" s="36"/>
      <c r="B977" s="36"/>
      <c r="C977" s="36"/>
      <c r="D977" s="36"/>
      <c r="E977" s="36"/>
    </row>
    <row r="978">
      <c r="A978" s="36"/>
      <c r="B978" s="36"/>
      <c r="C978" s="36"/>
      <c r="D978" s="36"/>
      <c r="E978" s="36"/>
    </row>
    <row r="979">
      <c r="A979" s="36"/>
      <c r="B979" s="36"/>
      <c r="C979" s="36"/>
      <c r="D979" s="36"/>
      <c r="E979" s="36"/>
    </row>
    <row r="980">
      <c r="A980" s="36"/>
      <c r="B980" s="36"/>
      <c r="C980" s="36"/>
      <c r="D980" s="36"/>
      <c r="E980" s="36"/>
    </row>
    <row r="981">
      <c r="A981" s="36"/>
      <c r="B981" s="36"/>
      <c r="C981" s="36"/>
      <c r="D981" s="36"/>
      <c r="E981" s="36"/>
    </row>
    <row r="982">
      <c r="A982" s="36"/>
      <c r="B982" s="36"/>
      <c r="C982" s="36"/>
      <c r="D982" s="36"/>
      <c r="E982" s="36"/>
    </row>
    <row r="983">
      <c r="A983" s="36"/>
      <c r="B983" s="36"/>
      <c r="C983" s="36"/>
      <c r="D983" s="36"/>
      <c r="E983" s="36"/>
    </row>
    <row r="984">
      <c r="A984" s="36"/>
      <c r="B984" s="36"/>
      <c r="C984" s="36"/>
      <c r="D984" s="36"/>
      <c r="E984" s="36"/>
    </row>
    <row r="985">
      <c r="A985" s="36"/>
      <c r="B985" s="36"/>
      <c r="C985" s="36"/>
      <c r="D985" s="36"/>
      <c r="E985" s="36"/>
    </row>
    <row r="986">
      <c r="A986" s="36"/>
      <c r="B986" s="36"/>
      <c r="C986" s="36"/>
      <c r="D986" s="36"/>
      <c r="E986" s="36"/>
    </row>
    <row r="987">
      <c r="A987" s="36"/>
      <c r="B987" s="36"/>
      <c r="C987" s="36"/>
      <c r="D987" s="36"/>
      <c r="E987" s="36"/>
    </row>
    <row r="988">
      <c r="A988" s="36"/>
      <c r="B988" s="36"/>
      <c r="C988" s="36"/>
      <c r="D988" s="36"/>
      <c r="E988" s="36"/>
    </row>
    <row r="989">
      <c r="A989" s="36"/>
      <c r="B989" s="36"/>
      <c r="C989" s="36"/>
      <c r="D989" s="36"/>
      <c r="E989" s="36"/>
    </row>
    <row r="990">
      <c r="A990" s="36"/>
      <c r="B990" s="36"/>
      <c r="C990" s="36"/>
      <c r="D990" s="36"/>
      <c r="E990" s="36"/>
    </row>
    <row r="991">
      <c r="A991" s="36"/>
      <c r="B991" s="36"/>
      <c r="C991" s="36"/>
      <c r="D991" s="36"/>
      <c r="E991" s="36"/>
    </row>
    <row r="992">
      <c r="A992" s="36"/>
      <c r="B992" s="36"/>
      <c r="C992" s="36"/>
      <c r="D992" s="36"/>
      <c r="E992" s="36"/>
    </row>
    <row r="993">
      <c r="A993" s="36"/>
      <c r="B993" s="36"/>
      <c r="C993" s="36"/>
      <c r="D993" s="36"/>
      <c r="E993" s="36"/>
    </row>
    <row r="994">
      <c r="A994" s="36"/>
      <c r="B994" s="36"/>
      <c r="C994" s="36"/>
      <c r="D994" s="36"/>
      <c r="E994" s="36"/>
    </row>
    <row r="995">
      <c r="A995" s="36"/>
      <c r="B995" s="36"/>
      <c r="C995" s="36"/>
      <c r="D995" s="36"/>
      <c r="E995" s="36"/>
    </row>
    <row r="996">
      <c r="A996" s="36"/>
      <c r="B996" s="36"/>
      <c r="C996" s="36"/>
      <c r="D996" s="36"/>
      <c r="E996" s="36"/>
    </row>
    <row r="997">
      <c r="A997" s="36"/>
      <c r="B997" s="36"/>
      <c r="C997" s="36"/>
      <c r="D997" s="36"/>
      <c r="E997" s="36"/>
    </row>
    <row r="998">
      <c r="A998" s="36"/>
      <c r="B998" s="36"/>
      <c r="C998" s="36"/>
      <c r="D998" s="36"/>
      <c r="E998" s="36"/>
    </row>
    <row r="999">
      <c r="A999" s="36"/>
      <c r="B999" s="36"/>
      <c r="C999" s="36"/>
      <c r="D999" s="36"/>
      <c r="E999" s="36"/>
    </row>
    <row r="1000">
      <c r="A1000" s="36"/>
      <c r="B1000" s="36"/>
      <c r="C1000" s="36"/>
      <c r="D1000" s="36"/>
      <c r="E1000" s="36"/>
    </row>
    <row r="1001">
      <c r="A1001" s="36"/>
      <c r="B1001" s="36"/>
      <c r="C1001" s="36"/>
      <c r="D1001" s="36"/>
      <c r="E1001" s="36"/>
    </row>
    <row r="1002">
      <c r="A1002" s="36"/>
      <c r="B1002" s="36"/>
      <c r="C1002" s="36"/>
      <c r="D1002" s="36"/>
      <c r="E1002" s="36"/>
    </row>
    <row r="1003">
      <c r="A1003" s="36"/>
      <c r="B1003" s="36"/>
      <c r="C1003" s="36"/>
      <c r="D1003" s="36"/>
      <c r="E1003" s="36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34" t="s">
        <v>238</v>
      </c>
      <c r="B1" s="134" t="s">
        <v>253</v>
      </c>
      <c r="C1" s="134" t="s">
        <v>254</v>
      </c>
      <c r="D1" s="134" t="s">
        <v>255</v>
      </c>
      <c r="E1" s="134" t="s">
        <v>256</v>
      </c>
    </row>
    <row r="2">
      <c r="A2" s="130" t="s">
        <v>266</v>
      </c>
      <c r="B2" s="130" t="s">
        <v>14</v>
      </c>
      <c r="C2" s="130" t="s">
        <v>15</v>
      </c>
      <c r="D2" s="130" t="s">
        <v>16</v>
      </c>
      <c r="E2" s="130" t="s">
        <v>17</v>
      </c>
    </row>
    <row r="3">
      <c r="A3" s="131">
        <v>0.0</v>
      </c>
      <c r="B3" s="135" t="s">
        <v>20</v>
      </c>
      <c r="C3" s="135" t="s">
        <v>20</v>
      </c>
      <c r="D3" s="135" t="s">
        <v>20</v>
      </c>
      <c r="E3" s="135" t="s">
        <v>20</v>
      </c>
    </row>
    <row r="4">
      <c r="A4" s="131">
        <v>0.0</v>
      </c>
      <c r="B4" s="135" t="s">
        <v>20</v>
      </c>
      <c r="C4" s="135" t="s">
        <v>20</v>
      </c>
      <c r="D4" s="135" t="s">
        <v>20</v>
      </c>
      <c r="E4" s="135" t="s">
        <v>20</v>
      </c>
    </row>
    <row r="5">
      <c r="A5" s="131">
        <v>9.0</v>
      </c>
      <c r="B5" s="135" t="s">
        <v>20</v>
      </c>
      <c r="C5" s="135" t="s">
        <v>20</v>
      </c>
      <c r="D5" s="135" t="s">
        <v>20</v>
      </c>
      <c r="E5" s="135" t="s">
        <v>20</v>
      </c>
    </row>
    <row r="6">
      <c r="A6" s="131">
        <v>13.0</v>
      </c>
      <c r="B6" s="135">
        <v>86.07527164</v>
      </c>
      <c r="C6" s="135">
        <v>0.1721822608</v>
      </c>
      <c r="D6" s="135">
        <v>7.390385564</v>
      </c>
      <c r="E6" s="135">
        <v>6.362160532</v>
      </c>
    </row>
    <row r="7">
      <c r="A7" s="131">
        <v>14.0</v>
      </c>
      <c r="B7" s="135" t="s">
        <v>20</v>
      </c>
      <c r="C7" s="135" t="s">
        <v>20</v>
      </c>
      <c r="D7" s="135" t="s">
        <v>20</v>
      </c>
      <c r="E7" s="135" t="s">
        <v>20</v>
      </c>
    </row>
    <row r="8">
      <c r="A8" s="131">
        <v>14.0</v>
      </c>
      <c r="B8" s="135">
        <v>90.66911086</v>
      </c>
      <c r="C8" s="135">
        <v>8.034462869</v>
      </c>
      <c r="D8" s="135">
        <v>1.296426269</v>
      </c>
      <c r="E8" s="135">
        <v>0.0</v>
      </c>
    </row>
    <row r="9">
      <c r="A9" s="131">
        <v>17.0</v>
      </c>
      <c r="B9" s="135">
        <v>83.0175993</v>
      </c>
      <c r="C9" s="135">
        <v>9.250506251</v>
      </c>
      <c r="D9" s="135">
        <v>5.462303057</v>
      </c>
      <c r="E9" s="135">
        <v>2.269591394</v>
      </c>
    </row>
    <row r="10">
      <c r="A10" s="131">
        <v>17.0</v>
      </c>
      <c r="B10" s="135">
        <v>86.45469821</v>
      </c>
      <c r="C10" s="135">
        <v>10.27894825</v>
      </c>
      <c r="D10" s="135">
        <v>2.897503996</v>
      </c>
      <c r="E10" s="135">
        <v>0.3688495446</v>
      </c>
    </row>
    <row r="11">
      <c r="A11" s="131">
        <v>17.0</v>
      </c>
      <c r="B11" s="135">
        <v>85.81383976</v>
      </c>
      <c r="C11" s="135">
        <v>9.950440829</v>
      </c>
      <c r="D11" s="135">
        <v>2.13468778</v>
      </c>
      <c r="E11" s="135">
        <v>2.101031634</v>
      </c>
    </row>
    <row r="12">
      <c r="A12" s="131">
        <v>18.0</v>
      </c>
      <c r="B12" s="135">
        <v>92.10119</v>
      </c>
      <c r="C12" s="135">
        <v>7.89881</v>
      </c>
      <c r="D12" s="135">
        <v>0.0</v>
      </c>
      <c r="E12" s="135">
        <v>0.0</v>
      </c>
    </row>
    <row r="13">
      <c r="A13" s="131">
        <v>19.0</v>
      </c>
      <c r="B13" s="135">
        <v>97.20582219</v>
      </c>
      <c r="C13" s="135">
        <v>2.166718886</v>
      </c>
      <c r="D13" s="135">
        <v>0.6274589237</v>
      </c>
      <c r="E13" s="135">
        <v>0.0</v>
      </c>
    </row>
    <row r="14">
      <c r="A14" s="131">
        <v>19.0</v>
      </c>
      <c r="B14" s="135">
        <v>99.56938019</v>
      </c>
      <c r="C14" s="135">
        <v>0.1273977901</v>
      </c>
      <c r="D14" s="135">
        <v>0.3032220202</v>
      </c>
      <c r="E14" s="135">
        <v>0.0</v>
      </c>
    </row>
    <row r="15">
      <c r="A15" s="131">
        <v>20.0</v>
      </c>
      <c r="B15" s="135">
        <v>70.01770445</v>
      </c>
      <c r="C15" s="135">
        <v>18.71066092</v>
      </c>
      <c r="D15" s="135">
        <v>11.27163464</v>
      </c>
      <c r="E15" s="135">
        <v>0.0</v>
      </c>
    </row>
    <row r="16">
      <c r="A16" s="131">
        <v>21.0</v>
      </c>
      <c r="B16" s="135">
        <v>89.57763316</v>
      </c>
      <c r="C16" s="135">
        <v>3.101581411</v>
      </c>
      <c r="D16" s="135">
        <v>6.359123168</v>
      </c>
      <c r="E16" s="135">
        <v>0.9616622585</v>
      </c>
    </row>
    <row r="17">
      <c r="A17" s="131">
        <v>22.0</v>
      </c>
      <c r="B17" s="135">
        <v>84.21282816</v>
      </c>
      <c r="C17" s="135">
        <v>14.30300858</v>
      </c>
      <c r="D17" s="135">
        <v>1.091582355</v>
      </c>
      <c r="E17" s="135">
        <v>0.392580896</v>
      </c>
    </row>
    <row r="18">
      <c r="A18" s="131">
        <v>23.0</v>
      </c>
      <c r="B18" s="135">
        <v>99.60665819</v>
      </c>
      <c r="C18" s="135">
        <v>0.143540536</v>
      </c>
      <c r="D18" s="135">
        <v>0.2498012758</v>
      </c>
      <c r="E18" s="135">
        <v>0.0</v>
      </c>
    </row>
    <row r="19">
      <c r="A19" s="131">
        <v>24.0</v>
      </c>
      <c r="B19" s="135">
        <v>96.74976305</v>
      </c>
      <c r="C19" s="135">
        <v>0.7460644731</v>
      </c>
      <c r="D19" s="135">
        <v>1.632164244</v>
      </c>
      <c r="E19" s="135">
        <v>0.8720082294</v>
      </c>
    </row>
    <row r="20">
      <c r="A20" s="131">
        <v>24.0</v>
      </c>
      <c r="B20" s="135">
        <v>74.19222309</v>
      </c>
      <c r="C20" s="135">
        <v>15.99651381</v>
      </c>
      <c r="D20" s="135">
        <v>8.922452721</v>
      </c>
      <c r="E20" s="135">
        <v>0.8888103843</v>
      </c>
    </row>
    <row r="21">
      <c r="A21" s="131">
        <v>24.0</v>
      </c>
      <c r="B21" s="135">
        <v>90.45807717</v>
      </c>
      <c r="C21" s="135">
        <v>8.85091472</v>
      </c>
      <c r="D21" s="135">
        <v>0.0</v>
      </c>
      <c r="E21" s="135">
        <v>0.6910081144</v>
      </c>
    </row>
    <row r="22">
      <c r="A22" s="131">
        <v>25.0</v>
      </c>
      <c r="B22" s="135">
        <v>91.41077689</v>
      </c>
      <c r="C22" s="135">
        <v>3.557120425</v>
      </c>
      <c r="D22" s="135">
        <v>3.899286137</v>
      </c>
      <c r="E22" s="135">
        <v>1.132816553</v>
      </c>
    </row>
    <row r="23">
      <c r="A23" s="131">
        <v>25.0</v>
      </c>
      <c r="B23" s="135">
        <v>78.7828518</v>
      </c>
      <c r="C23" s="135">
        <v>13.74416783</v>
      </c>
      <c r="D23" s="135">
        <v>6.421044133</v>
      </c>
      <c r="E23" s="135">
        <v>1.051936238</v>
      </c>
    </row>
    <row r="24">
      <c r="A24" s="131">
        <v>26.0</v>
      </c>
      <c r="B24" s="135">
        <v>99.5</v>
      </c>
      <c r="C24" s="135">
        <v>0.5</v>
      </c>
      <c r="D24" s="135">
        <v>0.0</v>
      </c>
      <c r="E24" s="135">
        <v>0.0</v>
      </c>
    </row>
    <row r="25">
      <c r="A25" s="131">
        <v>26.0</v>
      </c>
      <c r="B25" s="135">
        <v>100.0</v>
      </c>
      <c r="C25" s="135">
        <v>0.0</v>
      </c>
      <c r="D25" s="135">
        <v>0.0</v>
      </c>
      <c r="E25" s="135">
        <v>0.0</v>
      </c>
    </row>
    <row r="26">
      <c r="A26" s="131">
        <v>27.0</v>
      </c>
      <c r="B26" s="135">
        <v>100.0</v>
      </c>
      <c r="C26" s="135">
        <v>0.0</v>
      </c>
      <c r="D26" s="135">
        <v>0.0</v>
      </c>
      <c r="E26" s="135">
        <v>0.0</v>
      </c>
    </row>
    <row r="27">
      <c r="A27" s="131">
        <v>28.0</v>
      </c>
      <c r="B27" s="135">
        <v>95.58062386</v>
      </c>
      <c r="C27" s="135">
        <v>0.8848144763</v>
      </c>
      <c r="D27" s="135">
        <v>1.527268323</v>
      </c>
      <c r="E27" s="135">
        <v>2.007293339</v>
      </c>
    </row>
    <row r="28">
      <c r="A28" s="131">
        <v>28.0</v>
      </c>
      <c r="B28" s="135">
        <v>86.97523145</v>
      </c>
      <c r="C28" s="135">
        <v>4.327944725</v>
      </c>
      <c r="D28" s="135">
        <v>2.73514263</v>
      </c>
      <c r="E28" s="135">
        <v>5.961681193</v>
      </c>
    </row>
    <row r="29">
      <c r="A29" s="131">
        <v>29.0</v>
      </c>
      <c r="B29" s="135">
        <v>93.02090855</v>
      </c>
      <c r="C29" s="135">
        <v>2.698211997</v>
      </c>
      <c r="D29" s="135">
        <v>3.625530038</v>
      </c>
      <c r="E29" s="135">
        <v>0.65534942</v>
      </c>
    </row>
    <row r="30">
      <c r="A30" s="131">
        <v>31.0</v>
      </c>
      <c r="B30" s="135" t="s">
        <v>20</v>
      </c>
      <c r="C30" s="135" t="s">
        <v>20</v>
      </c>
      <c r="D30" s="135" t="s">
        <v>20</v>
      </c>
      <c r="E30" s="135" t="s">
        <v>20</v>
      </c>
    </row>
    <row r="31">
      <c r="A31" s="131">
        <v>31.0</v>
      </c>
      <c r="B31" s="135">
        <v>96.47695792</v>
      </c>
      <c r="C31" s="135">
        <v>1.527338152</v>
      </c>
      <c r="D31" s="135">
        <v>1.995703929</v>
      </c>
      <c r="E31" s="135">
        <v>0.0</v>
      </c>
    </row>
    <row r="32">
      <c r="A32" s="131">
        <v>31.0</v>
      </c>
      <c r="B32" s="135">
        <v>80.08191854</v>
      </c>
      <c r="C32" s="135">
        <v>14.60004919</v>
      </c>
      <c r="D32" s="135">
        <v>4.875836487</v>
      </c>
      <c r="E32" s="135">
        <v>0.4421957805</v>
      </c>
    </row>
    <row r="33">
      <c r="A33" s="131">
        <v>31.0</v>
      </c>
      <c r="B33" s="135">
        <v>95.42788606</v>
      </c>
      <c r="C33" s="135">
        <v>0.0</v>
      </c>
      <c r="D33" s="135">
        <v>1.830283006</v>
      </c>
      <c r="E33" s="135">
        <v>2.741830931</v>
      </c>
    </row>
    <row r="34">
      <c r="A34" s="131">
        <v>32.0</v>
      </c>
      <c r="B34" s="135">
        <v>92.89512895</v>
      </c>
      <c r="C34" s="135">
        <v>4.964517757</v>
      </c>
      <c r="D34" s="135">
        <v>2.122298674</v>
      </c>
      <c r="E34" s="135">
        <v>0.01805461538</v>
      </c>
    </row>
    <row r="35">
      <c r="A35" s="131">
        <v>35.0</v>
      </c>
      <c r="B35" s="135">
        <v>73.76365956</v>
      </c>
      <c r="C35" s="135">
        <v>25.22343986</v>
      </c>
      <c r="D35" s="135">
        <v>0.0</v>
      </c>
      <c r="E35" s="135">
        <v>1.012900581</v>
      </c>
    </row>
    <row r="36">
      <c r="A36" s="131">
        <v>35.0</v>
      </c>
      <c r="B36" s="135">
        <v>88.7939249</v>
      </c>
      <c r="C36" s="135">
        <v>6.337231166</v>
      </c>
      <c r="D36" s="135">
        <v>2.194178786</v>
      </c>
      <c r="E36" s="135">
        <v>2.674665152</v>
      </c>
    </row>
    <row r="37">
      <c r="A37" s="131">
        <v>35.0</v>
      </c>
      <c r="B37" s="135">
        <v>93.6700363</v>
      </c>
      <c r="C37" s="135">
        <v>3.272056027</v>
      </c>
      <c r="D37" s="135">
        <v>2.820607523</v>
      </c>
      <c r="E37" s="135">
        <v>0.2373001538</v>
      </c>
    </row>
    <row r="38">
      <c r="A38" s="131">
        <v>36.0</v>
      </c>
      <c r="B38" s="135">
        <v>97.06426222</v>
      </c>
      <c r="C38" s="135">
        <v>0.0</v>
      </c>
      <c r="D38" s="135">
        <v>2.935737778</v>
      </c>
      <c r="E38" s="135">
        <v>0.0</v>
      </c>
    </row>
    <row r="39">
      <c r="A39" s="131">
        <v>37.0</v>
      </c>
      <c r="B39" s="135">
        <v>99.30769231</v>
      </c>
      <c r="C39" s="135">
        <v>0.6923076923</v>
      </c>
      <c r="D39" s="135">
        <v>0.0</v>
      </c>
      <c r="E39" s="135">
        <v>0.0</v>
      </c>
    </row>
    <row r="40">
      <c r="A40" s="131">
        <v>37.0</v>
      </c>
      <c r="B40" s="135">
        <v>86.58169007</v>
      </c>
      <c r="C40" s="135">
        <v>12.95724153</v>
      </c>
      <c r="D40" s="135">
        <v>0.461068398</v>
      </c>
      <c r="E40" s="135">
        <v>0.0</v>
      </c>
    </row>
    <row r="41">
      <c r="A41" s="131">
        <v>37.0</v>
      </c>
      <c r="B41" s="135">
        <v>87.98504792</v>
      </c>
      <c r="C41" s="135">
        <v>5.452291027</v>
      </c>
      <c r="D41" s="135">
        <v>4.912684644</v>
      </c>
      <c r="E41" s="135">
        <v>1.649976404</v>
      </c>
    </row>
    <row r="42">
      <c r="A42" s="131">
        <v>37.0</v>
      </c>
      <c r="B42" s="135">
        <v>99.18304001</v>
      </c>
      <c r="C42" s="135">
        <v>0.0</v>
      </c>
      <c r="D42" s="135">
        <v>0.816959987</v>
      </c>
      <c r="E42" s="135">
        <v>0.0</v>
      </c>
    </row>
    <row r="43">
      <c r="A43" s="131">
        <v>37.0</v>
      </c>
      <c r="B43" s="135">
        <v>92.76804985</v>
      </c>
      <c r="C43" s="135">
        <v>3.771561162</v>
      </c>
      <c r="D43" s="135">
        <v>3.126184571</v>
      </c>
      <c r="E43" s="135">
        <v>0.3342044223</v>
      </c>
    </row>
    <row r="44">
      <c r="A44" s="131">
        <v>38.0</v>
      </c>
      <c r="B44" s="135">
        <v>77.01412934</v>
      </c>
      <c r="C44" s="135">
        <v>21.48137937</v>
      </c>
      <c r="D44" s="135">
        <v>1.504491286</v>
      </c>
      <c r="E44" s="135">
        <v>0.0</v>
      </c>
    </row>
    <row r="45">
      <c r="A45" s="131">
        <v>38.0</v>
      </c>
      <c r="B45" s="135">
        <v>97.40277797</v>
      </c>
      <c r="C45" s="135">
        <v>1.639520121</v>
      </c>
      <c r="D45" s="135">
        <v>0.6993752147</v>
      </c>
      <c r="E45" s="135">
        <v>0.2583266934</v>
      </c>
    </row>
    <row r="46">
      <c r="A46" s="131">
        <v>39.0</v>
      </c>
      <c r="B46" s="135">
        <v>80.47000694</v>
      </c>
      <c r="C46" s="135">
        <v>4.498430298</v>
      </c>
      <c r="D46" s="135">
        <v>13.74049434</v>
      </c>
      <c r="E46" s="135">
        <v>1.291068417</v>
      </c>
    </row>
    <row r="47">
      <c r="A47" s="131">
        <v>40.0</v>
      </c>
      <c r="B47" s="135" t="s">
        <v>20</v>
      </c>
      <c r="C47" s="135" t="s">
        <v>20</v>
      </c>
      <c r="D47" s="135" t="s">
        <v>20</v>
      </c>
      <c r="E47" s="135" t="s">
        <v>20</v>
      </c>
    </row>
    <row r="48">
      <c r="A48" s="131">
        <v>41.0</v>
      </c>
      <c r="B48" s="135">
        <v>98.99798893</v>
      </c>
      <c r="C48" s="135">
        <v>0.0</v>
      </c>
      <c r="D48" s="135">
        <v>1.002011069</v>
      </c>
      <c r="E48" s="135">
        <v>0.0</v>
      </c>
    </row>
    <row r="49">
      <c r="A49" s="131">
        <v>41.0</v>
      </c>
      <c r="B49" s="135">
        <v>99.92231522</v>
      </c>
      <c r="C49" s="135">
        <v>0.0</v>
      </c>
      <c r="D49" s="135">
        <v>0.07768478119</v>
      </c>
      <c r="E49" s="135">
        <v>0.0</v>
      </c>
    </row>
    <row r="50">
      <c r="A50" s="131">
        <v>42.0</v>
      </c>
      <c r="B50" s="135" t="s">
        <v>20</v>
      </c>
      <c r="C50" s="135" t="s">
        <v>20</v>
      </c>
      <c r="D50" s="135" t="s">
        <v>20</v>
      </c>
      <c r="E50" s="135" t="s">
        <v>20</v>
      </c>
    </row>
    <row r="51">
      <c r="A51" s="131">
        <v>42.0</v>
      </c>
      <c r="B51" s="135">
        <v>98.10662849</v>
      </c>
      <c r="C51" s="135">
        <v>1.3591415</v>
      </c>
      <c r="D51" s="135">
        <v>0.4169208475</v>
      </c>
      <c r="E51" s="135">
        <v>0.1173091586</v>
      </c>
    </row>
    <row r="52">
      <c r="A52" s="131">
        <v>42.0</v>
      </c>
      <c r="B52" s="135">
        <v>49.66166495</v>
      </c>
      <c r="C52" s="135">
        <v>34.27978009</v>
      </c>
      <c r="D52" s="135">
        <v>15.95940214</v>
      </c>
      <c r="E52" s="135">
        <v>0.09915281712</v>
      </c>
    </row>
    <row r="53">
      <c r="A53" s="131">
        <v>43.0</v>
      </c>
      <c r="B53" s="135">
        <v>97.35744448</v>
      </c>
      <c r="C53" s="135">
        <v>1.516060408</v>
      </c>
      <c r="D53" s="135">
        <v>1.126495111</v>
      </c>
      <c r="E53" s="135">
        <v>0.0</v>
      </c>
    </row>
    <row r="54">
      <c r="A54" s="131">
        <v>43.0</v>
      </c>
      <c r="B54" s="135">
        <v>78.41163766</v>
      </c>
      <c r="C54" s="135">
        <v>14.07927743</v>
      </c>
      <c r="D54" s="135">
        <v>5.485735437</v>
      </c>
      <c r="E54" s="135">
        <v>2.023349475</v>
      </c>
    </row>
    <row r="55">
      <c r="A55" s="131">
        <v>43.0</v>
      </c>
      <c r="B55" s="135">
        <v>90.58991001</v>
      </c>
      <c r="C55" s="135">
        <v>3.229348056</v>
      </c>
      <c r="D55" s="135">
        <v>5.307990528</v>
      </c>
      <c r="E55" s="135">
        <v>0.8727514049</v>
      </c>
    </row>
    <row r="56">
      <c r="A56" s="131">
        <v>43.0</v>
      </c>
      <c r="B56" s="135">
        <v>99.5837311</v>
      </c>
      <c r="C56" s="135">
        <v>0.1061012067</v>
      </c>
      <c r="D56" s="135">
        <v>0.3101676943</v>
      </c>
      <c r="E56" s="135">
        <v>0.0</v>
      </c>
    </row>
    <row r="57">
      <c r="A57" s="131">
        <v>44.0</v>
      </c>
      <c r="B57" s="135">
        <v>70.61434791</v>
      </c>
      <c r="C57" s="135">
        <v>20.03063358</v>
      </c>
      <c r="D57" s="135">
        <v>9.340625284</v>
      </c>
      <c r="E57" s="135">
        <v>0.01439322693</v>
      </c>
    </row>
    <row r="58">
      <c r="A58" s="131">
        <v>44.0</v>
      </c>
      <c r="B58" s="135">
        <v>95.91745475</v>
      </c>
      <c r="C58" s="135">
        <v>3.947121723</v>
      </c>
      <c r="D58" s="135">
        <v>0.1354235314</v>
      </c>
      <c r="E58" s="135">
        <v>0.0</v>
      </c>
    </row>
    <row r="59">
      <c r="A59" s="131">
        <v>45.0</v>
      </c>
      <c r="B59" s="135">
        <v>86.73385466</v>
      </c>
      <c r="C59" s="135">
        <v>3.451996194</v>
      </c>
      <c r="D59" s="135">
        <v>9.130414105</v>
      </c>
      <c r="E59" s="135">
        <v>0.6837350463</v>
      </c>
    </row>
    <row r="60">
      <c r="A60" s="131">
        <v>46.0</v>
      </c>
      <c r="B60" s="135" t="s">
        <v>20</v>
      </c>
      <c r="C60" s="135" t="s">
        <v>20</v>
      </c>
      <c r="D60" s="135" t="s">
        <v>20</v>
      </c>
      <c r="E60" s="135" t="s">
        <v>20</v>
      </c>
    </row>
    <row r="61">
      <c r="A61" s="131">
        <v>46.0</v>
      </c>
      <c r="B61" s="135" t="s">
        <v>20</v>
      </c>
      <c r="C61" s="135" t="s">
        <v>20</v>
      </c>
      <c r="D61" s="135" t="s">
        <v>20</v>
      </c>
      <c r="E61" s="135" t="s">
        <v>20</v>
      </c>
    </row>
    <row r="62">
      <c r="A62" s="131">
        <v>46.0</v>
      </c>
      <c r="B62" s="135">
        <v>98.87896</v>
      </c>
      <c r="C62" s="135">
        <v>1.12104</v>
      </c>
      <c r="D62" s="135">
        <v>0.0</v>
      </c>
      <c r="E62" s="135">
        <v>0.0</v>
      </c>
    </row>
    <row r="63">
      <c r="A63" s="131">
        <v>46.0</v>
      </c>
      <c r="B63" s="135">
        <v>79.12330574</v>
      </c>
      <c r="C63" s="135">
        <v>17.26991556</v>
      </c>
      <c r="D63" s="135">
        <v>3.606778703</v>
      </c>
      <c r="E63" s="135">
        <v>0.0</v>
      </c>
    </row>
    <row r="64">
      <c r="A64" s="131">
        <v>46.0</v>
      </c>
      <c r="B64" s="135">
        <v>74.50335478</v>
      </c>
      <c r="C64" s="135">
        <v>14.34445818</v>
      </c>
      <c r="D64" s="135">
        <v>10.29905862</v>
      </c>
      <c r="E64" s="135">
        <v>0.8531284131</v>
      </c>
    </row>
    <row r="65">
      <c r="A65" s="131">
        <v>47.0</v>
      </c>
      <c r="B65" s="135">
        <v>97.4893325</v>
      </c>
      <c r="C65" s="135">
        <v>1.632836465</v>
      </c>
      <c r="D65" s="135">
        <v>0.877831036</v>
      </c>
      <c r="E65" s="135">
        <v>0.0</v>
      </c>
    </row>
    <row r="66">
      <c r="A66" s="131">
        <v>48.0</v>
      </c>
      <c r="B66" s="135">
        <v>73.25800004</v>
      </c>
      <c r="C66" s="135">
        <v>5.708056353</v>
      </c>
      <c r="D66" s="135">
        <v>19.83580681</v>
      </c>
      <c r="E66" s="135">
        <v>1.198136794</v>
      </c>
    </row>
    <row r="67">
      <c r="A67" s="131">
        <v>48.0</v>
      </c>
      <c r="B67" s="135">
        <v>95.32170094</v>
      </c>
      <c r="C67" s="135">
        <v>0.5920836567</v>
      </c>
      <c r="D67" s="135">
        <v>4.086215402</v>
      </c>
      <c r="E67" s="135">
        <v>0.0</v>
      </c>
    </row>
    <row r="68">
      <c r="A68" s="131">
        <v>49.0</v>
      </c>
      <c r="B68" s="135" t="s">
        <v>20</v>
      </c>
      <c r="C68" s="135" t="s">
        <v>20</v>
      </c>
      <c r="D68" s="135" t="s">
        <v>20</v>
      </c>
      <c r="E68" s="135" t="s">
        <v>20</v>
      </c>
    </row>
    <row r="69">
      <c r="A69" s="131">
        <v>49.0</v>
      </c>
      <c r="B69" s="135">
        <v>94.8457044</v>
      </c>
      <c r="C69" s="135">
        <v>5.026922206</v>
      </c>
      <c r="D69" s="135">
        <v>0.1273733928</v>
      </c>
      <c r="E69" s="135">
        <v>0.0</v>
      </c>
    </row>
    <row r="70">
      <c r="A70" s="131">
        <v>50.0</v>
      </c>
      <c r="B70" s="135">
        <v>99.55600556</v>
      </c>
      <c r="C70" s="135">
        <v>0.0</v>
      </c>
      <c r="D70" s="135">
        <v>0.4439944434</v>
      </c>
      <c r="E70" s="135">
        <v>0.0</v>
      </c>
    </row>
    <row r="71">
      <c r="A71" s="131">
        <v>51.0</v>
      </c>
      <c r="B71" s="135">
        <v>100.0</v>
      </c>
      <c r="C71" s="135">
        <v>0.0</v>
      </c>
      <c r="D71" s="135">
        <v>0.0</v>
      </c>
      <c r="E71" s="135">
        <v>0.0</v>
      </c>
    </row>
    <row r="72">
      <c r="A72" s="131">
        <v>52.0</v>
      </c>
      <c r="B72" s="135">
        <v>96.26696535</v>
      </c>
      <c r="C72" s="135">
        <v>2.584758965</v>
      </c>
      <c r="D72" s="135">
        <v>0.6596102638</v>
      </c>
      <c r="E72" s="135">
        <v>0.4886654211</v>
      </c>
    </row>
    <row r="73">
      <c r="A73" s="131">
        <v>52.0</v>
      </c>
      <c r="B73" s="135">
        <v>85.52810963</v>
      </c>
      <c r="C73" s="135">
        <v>10.69005698</v>
      </c>
      <c r="D73" s="135">
        <v>3.58408039</v>
      </c>
      <c r="E73" s="135">
        <v>0.1977530006</v>
      </c>
    </row>
    <row r="74">
      <c r="A74" s="131">
        <v>52.0</v>
      </c>
      <c r="B74" s="135">
        <v>97.61816944</v>
      </c>
      <c r="C74" s="135">
        <v>0.2768660057</v>
      </c>
      <c r="D74" s="135">
        <v>1.94525887</v>
      </c>
      <c r="E74" s="135">
        <v>0.1597056849</v>
      </c>
    </row>
    <row r="75">
      <c r="A75" s="131">
        <v>52.0</v>
      </c>
      <c r="B75" s="135">
        <v>85.09355329</v>
      </c>
      <c r="C75" s="135">
        <v>4.818535156</v>
      </c>
      <c r="D75" s="135">
        <v>5.80236656</v>
      </c>
      <c r="E75" s="135">
        <v>4.285544994</v>
      </c>
    </row>
    <row r="76">
      <c r="A76" s="131">
        <v>52.0</v>
      </c>
      <c r="B76" s="135">
        <v>92.35770519</v>
      </c>
      <c r="C76" s="135">
        <v>2.99188065</v>
      </c>
      <c r="D76" s="135">
        <v>3.356908786</v>
      </c>
      <c r="E76" s="135">
        <v>1.29350537</v>
      </c>
    </row>
    <row r="77">
      <c r="A77" s="131">
        <v>53.0</v>
      </c>
      <c r="B77" s="135" t="s">
        <v>20</v>
      </c>
      <c r="C77" s="135" t="s">
        <v>20</v>
      </c>
      <c r="D77" s="135" t="s">
        <v>20</v>
      </c>
      <c r="E77" s="135" t="s">
        <v>20</v>
      </c>
    </row>
    <row r="78">
      <c r="A78" s="131">
        <v>53.0</v>
      </c>
      <c r="B78" s="135" t="s">
        <v>20</v>
      </c>
      <c r="C78" s="135" t="s">
        <v>20</v>
      </c>
      <c r="D78" s="135" t="s">
        <v>20</v>
      </c>
      <c r="E78" s="135" t="s">
        <v>20</v>
      </c>
    </row>
    <row r="79">
      <c r="A79" s="131">
        <v>53.0</v>
      </c>
      <c r="B79" s="135">
        <v>100.0</v>
      </c>
      <c r="C79" s="135">
        <v>0.0</v>
      </c>
      <c r="D79" s="135">
        <v>0.0</v>
      </c>
      <c r="E79" s="135">
        <v>0.0</v>
      </c>
    </row>
    <row r="80">
      <c r="A80" s="131">
        <v>54.0</v>
      </c>
      <c r="B80" s="135">
        <v>99.60509406</v>
      </c>
      <c r="C80" s="135">
        <v>0.3949059374</v>
      </c>
      <c r="D80" s="135">
        <v>0.0</v>
      </c>
      <c r="E80" s="135">
        <v>0.0</v>
      </c>
    </row>
    <row r="81">
      <c r="A81" s="131">
        <v>54.0</v>
      </c>
      <c r="B81" s="135">
        <v>100.0</v>
      </c>
      <c r="C81" s="135">
        <v>0.0</v>
      </c>
      <c r="D81" s="135">
        <v>0.0</v>
      </c>
      <c r="E81" s="135">
        <v>0.0</v>
      </c>
    </row>
    <row r="82">
      <c r="A82" s="131">
        <v>55.0</v>
      </c>
      <c r="B82" s="135" t="s">
        <v>20</v>
      </c>
      <c r="C82" s="135" t="s">
        <v>20</v>
      </c>
      <c r="D82" s="135" t="s">
        <v>20</v>
      </c>
      <c r="E82" s="135" t="s">
        <v>20</v>
      </c>
    </row>
    <row r="83">
      <c r="A83" s="131">
        <v>55.0</v>
      </c>
      <c r="B83" s="135">
        <v>89.25869465</v>
      </c>
      <c r="C83" s="135">
        <v>9.428808083</v>
      </c>
      <c r="D83" s="135">
        <v>1.31249727</v>
      </c>
      <c r="E83" s="135">
        <v>0.0</v>
      </c>
    </row>
    <row r="84">
      <c r="A84" s="131">
        <v>55.0</v>
      </c>
      <c r="B84" s="135">
        <v>95.40516436</v>
      </c>
      <c r="C84" s="135">
        <v>4.233570117</v>
      </c>
      <c r="D84" s="135">
        <v>0.361265525</v>
      </c>
      <c r="E84" s="135">
        <v>0.0</v>
      </c>
    </row>
    <row r="85">
      <c r="A85" s="131">
        <v>56.0</v>
      </c>
      <c r="B85" s="135">
        <v>91.53117485</v>
      </c>
      <c r="C85" s="135">
        <v>5.658666461</v>
      </c>
      <c r="D85" s="135">
        <v>2.810158691</v>
      </c>
      <c r="E85" s="135">
        <v>0.0</v>
      </c>
    </row>
    <row r="86">
      <c r="A86" s="131">
        <v>56.0</v>
      </c>
      <c r="B86" s="135">
        <v>95.39801591</v>
      </c>
      <c r="C86" s="135">
        <v>2.944456223</v>
      </c>
      <c r="D86" s="135">
        <v>1.317064322</v>
      </c>
      <c r="E86" s="135">
        <v>0.34046355</v>
      </c>
    </row>
    <row r="87">
      <c r="A87" s="131">
        <v>56.0</v>
      </c>
      <c r="B87" s="135">
        <v>94.87156989</v>
      </c>
      <c r="C87" s="135">
        <v>4.783037865</v>
      </c>
      <c r="D87" s="135">
        <v>0.3453922445</v>
      </c>
      <c r="E87" s="135">
        <v>0.0</v>
      </c>
    </row>
    <row r="88">
      <c r="A88" s="131">
        <v>56.0</v>
      </c>
      <c r="B88" s="135">
        <v>100.0</v>
      </c>
      <c r="C88" s="135">
        <v>0.0</v>
      </c>
      <c r="D88" s="135">
        <v>0.0</v>
      </c>
      <c r="E88" s="135">
        <v>0.0</v>
      </c>
    </row>
    <row r="89">
      <c r="A89" s="131">
        <v>57.0</v>
      </c>
      <c r="B89" s="135">
        <v>98.19424406</v>
      </c>
      <c r="C89" s="135">
        <v>0.0</v>
      </c>
      <c r="D89" s="135">
        <v>1.495409344</v>
      </c>
      <c r="E89" s="135">
        <v>0.3103465922</v>
      </c>
    </row>
    <row r="90">
      <c r="A90" s="131">
        <v>57.0</v>
      </c>
      <c r="B90" s="135">
        <v>84.62262129</v>
      </c>
      <c r="C90" s="135">
        <v>7.227673879</v>
      </c>
      <c r="D90" s="135">
        <v>8.149704835</v>
      </c>
      <c r="E90" s="135">
        <v>0.0</v>
      </c>
    </row>
    <row r="91">
      <c r="A91" s="131">
        <v>57.0</v>
      </c>
      <c r="B91" s="135">
        <v>96.12725952</v>
      </c>
      <c r="C91" s="135">
        <v>2.608342455</v>
      </c>
      <c r="D91" s="135">
        <v>1.185613803</v>
      </c>
      <c r="E91" s="135">
        <v>0.07878421819</v>
      </c>
    </row>
    <row r="92">
      <c r="A92" s="131">
        <v>57.0</v>
      </c>
      <c r="B92" s="135">
        <v>97.58051207</v>
      </c>
      <c r="C92" s="135">
        <v>0.6085098345</v>
      </c>
      <c r="D92" s="135">
        <v>1.679615139</v>
      </c>
      <c r="E92" s="135">
        <v>0.1313629588</v>
      </c>
    </row>
    <row r="93">
      <c r="A93" s="131">
        <v>58.0</v>
      </c>
      <c r="B93" s="135">
        <v>97.93740299</v>
      </c>
      <c r="C93" s="135">
        <v>1.727136954</v>
      </c>
      <c r="D93" s="135">
        <v>0.3354600563</v>
      </c>
      <c r="E93" s="135">
        <v>0.0</v>
      </c>
    </row>
    <row r="94">
      <c r="A94" s="131">
        <v>58.0</v>
      </c>
      <c r="B94" s="135">
        <v>100.0</v>
      </c>
      <c r="C94" s="135">
        <v>0.0</v>
      </c>
      <c r="D94" s="135">
        <v>0.0</v>
      </c>
      <c r="E94" s="135">
        <v>0.0</v>
      </c>
    </row>
    <row r="95">
      <c r="A95" s="131">
        <v>58.0</v>
      </c>
      <c r="B95" s="135">
        <v>99.83728281</v>
      </c>
      <c r="C95" s="135">
        <v>0.1537015262</v>
      </c>
      <c r="D95" s="135">
        <v>0.009015663296</v>
      </c>
      <c r="E95" s="135">
        <v>0.0</v>
      </c>
    </row>
    <row r="96">
      <c r="A96" s="131">
        <v>58.0</v>
      </c>
      <c r="B96" s="135">
        <v>98.00073133</v>
      </c>
      <c r="C96" s="135">
        <v>1.999268673</v>
      </c>
      <c r="D96" s="135">
        <v>0.0</v>
      </c>
      <c r="E96" s="135">
        <v>0.0</v>
      </c>
    </row>
    <row r="97">
      <c r="A97" s="131">
        <v>58.0</v>
      </c>
      <c r="B97" s="135">
        <v>82.08358486</v>
      </c>
      <c r="C97" s="135">
        <v>13.02379677</v>
      </c>
      <c r="D97" s="135">
        <v>3.850701351</v>
      </c>
      <c r="E97" s="135">
        <v>1.041917019</v>
      </c>
    </row>
    <row r="98">
      <c r="A98" s="131">
        <v>59.0</v>
      </c>
      <c r="B98" s="135">
        <v>99.44615394</v>
      </c>
      <c r="C98" s="135">
        <v>0.0</v>
      </c>
      <c r="D98" s="135">
        <v>0.538220742</v>
      </c>
      <c r="E98" s="135">
        <v>0.01562531586</v>
      </c>
    </row>
    <row r="99">
      <c r="A99" s="131">
        <v>59.0</v>
      </c>
      <c r="B99" s="135">
        <v>97.40695661</v>
      </c>
      <c r="C99" s="135">
        <v>0.1075523143</v>
      </c>
      <c r="D99" s="135">
        <v>2.244007656</v>
      </c>
      <c r="E99" s="135">
        <v>0.2414834229</v>
      </c>
    </row>
    <row r="100">
      <c r="A100" s="131">
        <v>59.0</v>
      </c>
      <c r="B100" s="135">
        <v>100.0</v>
      </c>
      <c r="C100" s="135">
        <v>0.0</v>
      </c>
      <c r="D100" s="135">
        <v>0.0</v>
      </c>
      <c r="E100" s="135">
        <v>0.0</v>
      </c>
    </row>
    <row r="101">
      <c r="A101" s="131">
        <v>60.0</v>
      </c>
      <c r="B101" s="135">
        <v>99.94435484</v>
      </c>
      <c r="C101" s="135">
        <v>0.0</v>
      </c>
      <c r="D101" s="135">
        <v>0.05564516129</v>
      </c>
      <c r="E101" s="135">
        <v>0.0</v>
      </c>
    </row>
    <row r="102">
      <c r="A102" s="131">
        <v>62.0</v>
      </c>
      <c r="B102" s="135" t="s">
        <v>20</v>
      </c>
      <c r="C102" s="135" t="s">
        <v>20</v>
      </c>
      <c r="D102" s="135" t="s">
        <v>20</v>
      </c>
      <c r="E102" s="135" t="s">
        <v>20</v>
      </c>
    </row>
    <row r="103">
      <c r="A103" s="131">
        <v>62.0</v>
      </c>
      <c r="B103" s="135">
        <v>95.66380912</v>
      </c>
      <c r="C103" s="135">
        <v>1.62808683</v>
      </c>
      <c r="D103" s="135">
        <v>2.708104054</v>
      </c>
      <c r="E103" s="135">
        <v>0.0</v>
      </c>
    </row>
    <row r="104">
      <c r="A104" s="131">
        <v>62.0</v>
      </c>
      <c r="B104" s="135">
        <v>99.88674854</v>
      </c>
      <c r="C104" s="135">
        <v>0.1132514643</v>
      </c>
      <c r="D104" s="135">
        <v>0.0</v>
      </c>
      <c r="E104" s="135">
        <v>0.0</v>
      </c>
    </row>
    <row r="105">
      <c r="A105" s="131">
        <v>62.0</v>
      </c>
      <c r="B105" s="135">
        <v>96.91351044</v>
      </c>
      <c r="C105" s="135">
        <v>0.8801428799</v>
      </c>
      <c r="D105" s="135">
        <v>2.206346677</v>
      </c>
      <c r="E105" s="135">
        <v>0.0</v>
      </c>
    </row>
    <row r="106">
      <c r="A106" s="131">
        <v>62.0</v>
      </c>
      <c r="B106" s="135">
        <v>97.11488267</v>
      </c>
      <c r="C106" s="135">
        <v>0.1831784927</v>
      </c>
      <c r="D106" s="135">
        <v>2.37993884</v>
      </c>
      <c r="E106" s="135">
        <v>0.322</v>
      </c>
    </row>
    <row r="107">
      <c r="A107" s="131">
        <v>63.0</v>
      </c>
      <c r="B107" s="135">
        <v>87.96690427</v>
      </c>
      <c r="C107" s="135">
        <v>3.873689522</v>
      </c>
      <c r="D107" s="135">
        <v>8.026457278</v>
      </c>
      <c r="E107" s="135">
        <v>0.1329489253</v>
      </c>
    </row>
    <row r="108">
      <c r="A108" s="131">
        <v>63.0</v>
      </c>
      <c r="B108" s="135">
        <v>99.95448122</v>
      </c>
      <c r="C108" s="135">
        <v>0.0</v>
      </c>
      <c r="D108" s="135">
        <v>0.04551878364</v>
      </c>
      <c r="E108" s="135">
        <v>0.0</v>
      </c>
    </row>
    <row r="109">
      <c r="A109" s="131">
        <v>64.0</v>
      </c>
      <c r="B109" s="135">
        <v>100.0</v>
      </c>
      <c r="C109" s="135">
        <v>0.0</v>
      </c>
      <c r="D109" s="135">
        <v>0.0</v>
      </c>
      <c r="E109" s="135">
        <v>0.0</v>
      </c>
    </row>
    <row r="110">
      <c r="A110" s="131">
        <v>64.0</v>
      </c>
      <c r="B110" s="135">
        <v>96.97988603</v>
      </c>
      <c r="C110" s="135">
        <v>0.0</v>
      </c>
      <c r="D110" s="135">
        <v>3.020113966</v>
      </c>
      <c r="E110" s="135">
        <v>0.0</v>
      </c>
    </row>
    <row r="111">
      <c r="A111" s="131">
        <v>64.0</v>
      </c>
      <c r="B111" s="135">
        <v>100.0</v>
      </c>
      <c r="C111" s="135">
        <v>0.0</v>
      </c>
      <c r="D111" s="135">
        <v>0.0</v>
      </c>
      <c r="E111" s="135">
        <v>0.0</v>
      </c>
    </row>
    <row r="112">
      <c r="A112" s="131">
        <v>64.0</v>
      </c>
      <c r="B112" s="135">
        <v>97.89674601</v>
      </c>
      <c r="C112" s="135">
        <v>1.375477117</v>
      </c>
      <c r="D112" s="135">
        <v>0.7277768759</v>
      </c>
      <c r="E112" s="135">
        <v>0.0</v>
      </c>
    </row>
    <row r="113">
      <c r="A113" s="131">
        <v>66.0</v>
      </c>
      <c r="B113" s="135">
        <v>98.71385387</v>
      </c>
      <c r="C113" s="135">
        <v>0.7944652371</v>
      </c>
      <c r="D113" s="135">
        <v>0.4916808925</v>
      </c>
      <c r="E113" s="135">
        <v>0.0</v>
      </c>
    </row>
    <row r="114">
      <c r="A114" s="131">
        <v>66.0</v>
      </c>
      <c r="B114" s="135">
        <v>100.0</v>
      </c>
      <c r="C114" s="135">
        <v>0.0</v>
      </c>
      <c r="D114" s="135">
        <v>0.0</v>
      </c>
      <c r="E114" s="135">
        <v>0.0</v>
      </c>
    </row>
    <row r="115">
      <c r="A115" s="131">
        <v>67.0</v>
      </c>
      <c r="B115" s="135">
        <v>93.1</v>
      </c>
      <c r="C115" s="135">
        <v>6.9</v>
      </c>
      <c r="D115" s="135">
        <v>0.0</v>
      </c>
      <c r="E115" s="135">
        <v>0.0</v>
      </c>
    </row>
    <row r="116">
      <c r="A116" s="131">
        <v>67.0</v>
      </c>
      <c r="B116" s="135">
        <v>99.19173959</v>
      </c>
      <c r="C116" s="135">
        <v>0.8082604128</v>
      </c>
      <c r="D116" s="135">
        <v>0.0</v>
      </c>
      <c r="E116" s="135">
        <v>0.0</v>
      </c>
    </row>
    <row r="117">
      <c r="A117" s="131">
        <v>67.0</v>
      </c>
      <c r="B117" s="135">
        <v>99.72515812</v>
      </c>
      <c r="C117" s="135">
        <v>0.0</v>
      </c>
      <c r="D117" s="135">
        <v>0.2748418825</v>
      </c>
      <c r="E117" s="135">
        <v>0.0</v>
      </c>
    </row>
    <row r="118">
      <c r="A118" s="131">
        <v>67.0</v>
      </c>
      <c r="B118" s="135">
        <v>71.74314862</v>
      </c>
      <c r="C118" s="135">
        <v>9.558837489</v>
      </c>
      <c r="D118" s="135">
        <v>17.72203473</v>
      </c>
      <c r="E118" s="135">
        <v>0.9759791629</v>
      </c>
    </row>
    <row r="119">
      <c r="A119" s="131">
        <v>67.0</v>
      </c>
      <c r="B119" s="135">
        <v>99.00126484</v>
      </c>
      <c r="C119" s="135">
        <v>0.734785403</v>
      </c>
      <c r="D119" s="135">
        <v>0.2639497547</v>
      </c>
      <c r="E119" s="135">
        <v>0.0</v>
      </c>
    </row>
    <row r="120">
      <c r="A120" s="131">
        <v>68.0</v>
      </c>
      <c r="B120" s="135">
        <v>98.87692469</v>
      </c>
      <c r="C120" s="135">
        <v>0.9987568151</v>
      </c>
      <c r="D120" s="135">
        <v>0.1243184908</v>
      </c>
      <c r="E120" s="135">
        <v>0.0</v>
      </c>
    </row>
    <row r="121">
      <c r="A121" s="131">
        <v>68.0</v>
      </c>
      <c r="B121" s="135">
        <v>100.0</v>
      </c>
      <c r="C121" s="135">
        <v>0.0</v>
      </c>
      <c r="D121" s="135">
        <v>0.0</v>
      </c>
      <c r="E121" s="135">
        <v>0.0</v>
      </c>
    </row>
    <row r="122">
      <c r="A122" s="131">
        <v>68.0</v>
      </c>
      <c r="B122" s="135">
        <v>98.08889267</v>
      </c>
      <c r="C122" s="135">
        <v>1.911107333</v>
      </c>
      <c r="D122" s="135">
        <v>0.0</v>
      </c>
      <c r="E122" s="135">
        <v>0.0</v>
      </c>
    </row>
    <row r="123">
      <c r="A123" s="131">
        <v>68.0</v>
      </c>
      <c r="B123" s="135">
        <v>87.09329616</v>
      </c>
      <c r="C123" s="135">
        <v>10.37996439</v>
      </c>
      <c r="D123" s="135">
        <v>2.517789997</v>
      </c>
      <c r="E123" s="135">
        <v>0.008949452055</v>
      </c>
    </row>
    <row r="124">
      <c r="A124" s="131">
        <v>69.0</v>
      </c>
      <c r="B124" s="135">
        <v>99.98545421</v>
      </c>
      <c r="C124" s="135">
        <v>0.0</v>
      </c>
      <c r="D124" s="135">
        <v>0.01454579307</v>
      </c>
      <c r="E124" s="135">
        <v>0.0</v>
      </c>
    </row>
    <row r="125">
      <c r="A125" s="131">
        <v>69.0</v>
      </c>
      <c r="B125" s="135">
        <v>96.64596558</v>
      </c>
      <c r="C125" s="135">
        <v>1.718335079</v>
      </c>
      <c r="D125" s="135">
        <v>1.635699341</v>
      </c>
      <c r="E125" s="135">
        <v>0.0</v>
      </c>
    </row>
    <row r="126">
      <c r="A126" s="131">
        <v>70.0</v>
      </c>
      <c r="B126" s="135">
        <v>99.12211832</v>
      </c>
      <c r="C126" s="135">
        <v>0.09051328947</v>
      </c>
      <c r="D126" s="135">
        <v>0.5613453808</v>
      </c>
      <c r="E126" s="135">
        <v>0.2260230112</v>
      </c>
    </row>
    <row r="127">
      <c r="A127" s="131">
        <v>70.0</v>
      </c>
      <c r="B127" s="135">
        <v>99.12119763</v>
      </c>
      <c r="C127" s="135">
        <v>0.8788023684</v>
      </c>
      <c r="D127" s="135">
        <v>0.0</v>
      </c>
      <c r="E127" s="135">
        <v>0.0</v>
      </c>
    </row>
    <row r="128">
      <c r="A128" s="131">
        <v>70.0</v>
      </c>
      <c r="B128" s="135">
        <v>91.27727011</v>
      </c>
      <c r="C128" s="135">
        <v>8.14845779</v>
      </c>
      <c r="D128" s="135">
        <v>0.1090456533</v>
      </c>
      <c r="E128" s="135">
        <v>0.4652264446</v>
      </c>
    </row>
    <row r="129">
      <c r="A129" s="131">
        <v>71.0</v>
      </c>
      <c r="B129" s="135">
        <v>97.62498058</v>
      </c>
      <c r="C129" s="135">
        <v>0.4366200322</v>
      </c>
      <c r="D129" s="135">
        <v>1.788579159</v>
      </c>
      <c r="E129" s="135">
        <v>0.1498202281</v>
      </c>
    </row>
    <row r="130">
      <c r="A130" s="131">
        <v>71.0</v>
      </c>
      <c r="B130" s="135">
        <v>99.80873103</v>
      </c>
      <c r="C130" s="135">
        <v>0.19126897</v>
      </c>
      <c r="D130" s="135">
        <v>0.0</v>
      </c>
      <c r="E130" s="135">
        <v>0.0</v>
      </c>
    </row>
    <row r="131">
      <c r="A131" s="131">
        <v>71.0</v>
      </c>
      <c r="B131" s="135" t="s">
        <v>20</v>
      </c>
      <c r="C131" s="135" t="s">
        <v>20</v>
      </c>
      <c r="D131" s="135" t="s">
        <v>20</v>
      </c>
      <c r="E131" s="135" t="s">
        <v>20</v>
      </c>
    </row>
    <row r="132">
      <c r="A132" s="131">
        <v>72.0</v>
      </c>
      <c r="B132" s="135" t="s">
        <v>20</v>
      </c>
      <c r="C132" s="135" t="s">
        <v>20</v>
      </c>
      <c r="D132" s="135" t="s">
        <v>20</v>
      </c>
      <c r="E132" s="135" t="s">
        <v>20</v>
      </c>
    </row>
    <row r="133">
      <c r="A133" s="131">
        <v>72.0</v>
      </c>
      <c r="B133" s="135">
        <v>100.0</v>
      </c>
      <c r="C133" s="135">
        <v>0.0</v>
      </c>
      <c r="D133" s="135">
        <v>0.0</v>
      </c>
      <c r="E133" s="135">
        <v>0.0</v>
      </c>
    </row>
    <row r="134">
      <c r="A134" s="131">
        <v>73.0</v>
      </c>
      <c r="B134" s="135">
        <v>99.57087001</v>
      </c>
      <c r="C134" s="135">
        <v>0.0</v>
      </c>
      <c r="D134" s="135">
        <v>0.4291299944</v>
      </c>
      <c r="E134" s="135">
        <v>0.0</v>
      </c>
    </row>
    <row r="135">
      <c r="A135" s="131">
        <v>74.0</v>
      </c>
      <c r="B135" s="135">
        <v>79.5805429</v>
      </c>
      <c r="C135" s="135">
        <v>20.4194571</v>
      </c>
      <c r="D135" s="135">
        <v>0.0</v>
      </c>
      <c r="E135" s="135">
        <v>0.0</v>
      </c>
    </row>
    <row r="136">
      <c r="A136" s="131">
        <v>74.0</v>
      </c>
      <c r="B136" s="135">
        <v>100.0</v>
      </c>
      <c r="C136" s="135">
        <v>0.0</v>
      </c>
      <c r="D136" s="135">
        <v>0.0</v>
      </c>
      <c r="E136" s="135">
        <v>0.0</v>
      </c>
    </row>
    <row r="137">
      <c r="A137" s="131">
        <v>74.0</v>
      </c>
      <c r="B137" s="135">
        <v>99.90265093</v>
      </c>
      <c r="C137" s="135">
        <v>0.0</v>
      </c>
      <c r="D137" s="135">
        <v>0.0973490679</v>
      </c>
      <c r="E137" s="135">
        <v>0.0</v>
      </c>
    </row>
    <row r="138">
      <c r="A138" s="131">
        <v>74.0</v>
      </c>
      <c r="B138" s="135">
        <v>96.00473586</v>
      </c>
      <c r="C138" s="135">
        <v>3.628288591</v>
      </c>
      <c r="D138" s="135">
        <v>0.3669755478</v>
      </c>
      <c r="E138" s="135">
        <v>0.0</v>
      </c>
    </row>
    <row r="139">
      <c r="A139" s="131">
        <v>75.0</v>
      </c>
      <c r="B139" s="135" t="s">
        <v>20</v>
      </c>
      <c r="C139" s="135" t="s">
        <v>20</v>
      </c>
      <c r="D139" s="135" t="s">
        <v>20</v>
      </c>
      <c r="E139" s="135" t="s">
        <v>20</v>
      </c>
    </row>
    <row r="140">
      <c r="A140" s="131">
        <v>75.0</v>
      </c>
      <c r="B140" s="135">
        <v>98.83259961</v>
      </c>
      <c r="C140" s="135">
        <v>0.2973899687</v>
      </c>
      <c r="D140" s="135">
        <v>0.6700104236</v>
      </c>
      <c r="E140" s="135">
        <v>0.2</v>
      </c>
    </row>
    <row r="141">
      <c r="A141" s="131">
        <v>76.0</v>
      </c>
      <c r="B141" s="135">
        <v>99.5286704</v>
      </c>
      <c r="C141" s="135">
        <v>0.0</v>
      </c>
      <c r="D141" s="135">
        <v>0.4713296007</v>
      </c>
      <c r="E141" s="135">
        <v>0.0</v>
      </c>
    </row>
    <row r="142">
      <c r="A142" s="131">
        <v>76.0</v>
      </c>
      <c r="B142" s="135">
        <v>98.64448672</v>
      </c>
      <c r="C142" s="135">
        <v>1.188006671</v>
      </c>
      <c r="D142" s="135">
        <v>0.1675066077</v>
      </c>
      <c r="E142" s="135">
        <v>0.0</v>
      </c>
    </row>
    <row r="143">
      <c r="A143" s="131">
        <v>76.0</v>
      </c>
      <c r="B143" s="135">
        <v>97.32481783</v>
      </c>
      <c r="C143" s="135">
        <v>1.815385203</v>
      </c>
      <c r="D143" s="135">
        <v>0.7217969634</v>
      </c>
      <c r="E143" s="135">
        <v>0.138</v>
      </c>
    </row>
    <row r="144">
      <c r="A144" s="131">
        <v>77.0</v>
      </c>
      <c r="B144" s="135">
        <v>97.62696443</v>
      </c>
      <c r="C144" s="135">
        <v>1.246217358</v>
      </c>
      <c r="D144" s="135">
        <v>1.126818208</v>
      </c>
      <c r="E144" s="135" t="s">
        <v>20</v>
      </c>
    </row>
    <row r="145">
      <c r="A145" s="131">
        <v>77.0</v>
      </c>
      <c r="B145" s="135">
        <v>97.77557664</v>
      </c>
      <c r="C145" s="135">
        <v>1.1403859</v>
      </c>
      <c r="D145" s="135">
        <v>1.059840374</v>
      </c>
      <c r="E145" s="135">
        <v>0.02419708411</v>
      </c>
    </row>
    <row r="146">
      <c r="A146" s="131">
        <v>77.0</v>
      </c>
      <c r="B146" s="135">
        <v>99.14309591</v>
      </c>
      <c r="C146" s="135">
        <v>0.2983242605</v>
      </c>
      <c r="D146" s="135">
        <v>0.4685798319</v>
      </c>
      <c r="E146" s="135">
        <v>0.09</v>
      </c>
    </row>
    <row r="147">
      <c r="A147" s="131">
        <v>77.0</v>
      </c>
      <c r="B147" s="135">
        <v>100.0</v>
      </c>
      <c r="C147" s="135">
        <v>0.0</v>
      </c>
      <c r="D147" s="135">
        <v>0.0</v>
      </c>
      <c r="E147" s="135">
        <v>0.0</v>
      </c>
    </row>
    <row r="148">
      <c r="A148" s="131">
        <v>78.0</v>
      </c>
      <c r="B148" s="135">
        <v>86.9</v>
      </c>
      <c r="C148" s="135">
        <v>13.1</v>
      </c>
      <c r="D148" s="135">
        <v>0.0</v>
      </c>
      <c r="E148" s="135">
        <v>0.0</v>
      </c>
    </row>
    <row r="149">
      <c r="A149" s="131">
        <v>78.0</v>
      </c>
      <c r="B149" s="135">
        <v>99.65</v>
      </c>
      <c r="C149" s="135">
        <v>0.0</v>
      </c>
      <c r="D149" s="135">
        <v>0.35</v>
      </c>
      <c r="E149" s="135">
        <v>0.0</v>
      </c>
    </row>
    <row r="150">
      <c r="A150" s="131">
        <v>78.0</v>
      </c>
      <c r="B150" s="135">
        <v>84.13501493</v>
      </c>
      <c r="C150" s="135">
        <v>15.51511107</v>
      </c>
      <c r="D150" s="135">
        <v>0.3498740029</v>
      </c>
      <c r="E150" s="135">
        <v>0.0</v>
      </c>
    </row>
    <row r="151">
      <c r="A151" s="131">
        <v>78.0</v>
      </c>
      <c r="B151" s="135">
        <v>96.55984408</v>
      </c>
      <c r="C151" s="135">
        <v>0.6423932356</v>
      </c>
      <c r="D151" s="135">
        <v>2.636408693</v>
      </c>
      <c r="E151" s="135">
        <v>0.1613539953</v>
      </c>
    </row>
    <row r="152">
      <c r="A152" s="131">
        <v>79.0</v>
      </c>
      <c r="B152" s="135">
        <v>100.0</v>
      </c>
      <c r="C152" s="135">
        <v>0.0</v>
      </c>
      <c r="D152" s="135">
        <v>0.0</v>
      </c>
      <c r="E152" s="135">
        <v>0.0</v>
      </c>
    </row>
    <row r="153">
      <c r="A153" s="131">
        <v>79.0</v>
      </c>
      <c r="B153" s="135">
        <v>96.01087362</v>
      </c>
      <c r="C153" s="135">
        <v>3.985572644</v>
      </c>
      <c r="D153" s="135">
        <v>0.003553731977</v>
      </c>
      <c r="E153" s="135">
        <v>0.0</v>
      </c>
    </row>
    <row r="154">
      <c r="A154" s="131">
        <v>80.0</v>
      </c>
      <c r="B154" s="135">
        <v>100.0</v>
      </c>
      <c r="C154" s="135">
        <v>0.0</v>
      </c>
      <c r="D154" s="135">
        <v>0.0</v>
      </c>
      <c r="E154" s="135">
        <v>0.0</v>
      </c>
    </row>
    <row r="155">
      <c r="A155" s="131">
        <v>81.0</v>
      </c>
      <c r="B155" s="135">
        <v>99.63420199</v>
      </c>
      <c r="C155" s="135">
        <v>0.0</v>
      </c>
      <c r="D155" s="135">
        <v>0.3657980078</v>
      </c>
      <c r="E155" s="135">
        <v>0.0</v>
      </c>
    </row>
    <row r="156">
      <c r="A156" s="131">
        <v>81.0</v>
      </c>
      <c r="B156" s="135">
        <v>99.84965286</v>
      </c>
      <c r="C156" s="135">
        <v>0.1503471429</v>
      </c>
      <c r="D156" s="135">
        <v>0.0</v>
      </c>
      <c r="E156" s="135">
        <v>0.0</v>
      </c>
    </row>
    <row r="157">
      <c r="A157" s="131">
        <v>81.0</v>
      </c>
      <c r="B157" s="135" t="s">
        <v>20</v>
      </c>
      <c r="C157" s="135" t="s">
        <v>20</v>
      </c>
      <c r="D157" s="135" t="s">
        <v>20</v>
      </c>
      <c r="E157" s="135" t="s">
        <v>20</v>
      </c>
    </row>
    <row r="158">
      <c r="A158" s="131">
        <v>81.0</v>
      </c>
      <c r="B158" s="135">
        <v>99.90794521</v>
      </c>
      <c r="C158" s="135">
        <v>0.0</v>
      </c>
      <c r="D158" s="135">
        <v>0.09205479452</v>
      </c>
      <c r="E158" s="135">
        <v>0.0</v>
      </c>
    </row>
    <row r="159">
      <c r="A159" s="131">
        <v>81.0</v>
      </c>
      <c r="B159" s="135">
        <v>99.9381928</v>
      </c>
      <c r="C159" s="135">
        <v>0.0618072</v>
      </c>
      <c r="D159" s="135">
        <v>0.0</v>
      </c>
      <c r="E159" s="135">
        <v>0.0</v>
      </c>
    </row>
    <row r="160">
      <c r="A160" s="131">
        <v>81.0</v>
      </c>
      <c r="B160" s="135" t="s">
        <v>20</v>
      </c>
      <c r="C160" s="135" t="s">
        <v>20</v>
      </c>
      <c r="D160" s="135" t="s">
        <v>20</v>
      </c>
      <c r="E160" s="135" t="s">
        <v>20</v>
      </c>
    </row>
    <row r="161">
      <c r="A161" s="131">
        <v>81.0</v>
      </c>
      <c r="B161" s="135">
        <v>100.0</v>
      </c>
      <c r="C161" s="135">
        <v>0.0</v>
      </c>
      <c r="D161" s="135">
        <v>0.0</v>
      </c>
      <c r="E161" s="135">
        <v>0.0</v>
      </c>
    </row>
    <row r="162">
      <c r="A162" s="131">
        <v>81.0</v>
      </c>
      <c r="B162" s="135">
        <v>100.0</v>
      </c>
      <c r="C162" s="135">
        <v>0.0</v>
      </c>
      <c r="D162" s="135">
        <v>0.0</v>
      </c>
      <c r="E162" s="135">
        <v>0.0</v>
      </c>
    </row>
    <row r="163">
      <c r="A163" s="131">
        <v>82.0</v>
      </c>
      <c r="B163" s="135">
        <v>99.25827766</v>
      </c>
      <c r="C163" s="135">
        <v>0.0</v>
      </c>
      <c r="D163" s="135">
        <v>0.7417223371</v>
      </c>
      <c r="E163" s="135">
        <v>0.0</v>
      </c>
    </row>
    <row r="164">
      <c r="A164" s="131">
        <v>83.0</v>
      </c>
      <c r="B164" s="135">
        <v>100.0</v>
      </c>
      <c r="C164" s="135">
        <v>0.0</v>
      </c>
      <c r="D164" s="135">
        <v>0.0</v>
      </c>
      <c r="E164" s="135">
        <v>0.0</v>
      </c>
    </row>
    <row r="165">
      <c r="A165" s="131">
        <v>83.0</v>
      </c>
      <c r="B165" s="135">
        <v>98.03689158</v>
      </c>
      <c r="C165" s="135">
        <v>0.2727920359</v>
      </c>
      <c r="D165" s="135">
        <v>1.302073396</v>
      </c>
      <c r="E165" s="135">
        <v>0.3882429922</v>
      </c>
    </row>
    <row r="166">
      <c r="A166" s="131">
        <v>83.0</v>
      </c>
      <c r="B166" s="135">
        <v>99.92814447</v>
      </c>
      <c r="C166" s="135">
        <v>0.0</v>
      </c>
      <c r="D166" s="135">
        <v>0.0718555296</v>
      </c>
      <c r="E166" s="135">
        <v>0.0</v>
      </c>
    </row>
    <row r="167">
      <c r="A167" s="131">
        <v>84.0</v>
      </c>
      <c r="B167" s="135" t="s">
        <v>20</v>
      </c>
      <c r="C167" s="135" t="s">
        <v>20</v>
      </c>
      <c r="D167" s="135" t="s">
        <v>20</v>
      </c>
      <c r="E167" s="135" t="s">
        <v>20</v>
      </c>
    </row>
    <row r="168">
      <c r="A168" s="131">
        <v>84.0</v>
      </c>
      <c r="B168" s="135">
        <v>100.0</v>
      </c>
      <c r="C168" s="135">
        <v>0.0</v>
      </c>
      <c r="D168" s="135">
        <v>0.0</v>
      </c>
      <c r="E168" s="135">
        <v>0.0</v>
      </c>
    </row>
    <row r="169">
      <c r="A169" s="131">
        <v>86.0</v>
      </c>
      <c r="B169" s="135" t="s">
        <v>20</v>
      </c>
      <c r="C169" s="135" t="s">
        <v>20</v>
      </c>
      <c r="D169" s="135" t="s">
        <v>20</v>
      </c>
      <c r="E169" s="135" t="s">
        <v>20</v>
      </c>
    </row>
    <row r="170">
      <c r="A170" s="131">
        <v>86.0</v>
      </c>
      <c r="B170" s="135">
        <v>94.7</v>
      </c>
      <c r="C170" s="135">
        <v>5.3</v>
      </c>
      <c r="D170" s="135">
        <v>0.0</v>
      </c>
      <c r="E170" s="135">
        <v>0.0</v>
      </c>
    </row>
    <row r="171">
      <c r="A171" s="131">
        <v>86.0</v>
      </c>
      <c r="B171" s="135">
        <v>100.0</v>
      </c>
      <c r="C171" s="135">
        <v>0.0</v>
      </c>
      <c r="D171" s="135">
        <v>0.0</v>
      </c>
      <c r="E171" s="135">
        <v>0.0</v>
      </c>
    </row>
    <row r="172">
      <c r="A172" s="131">
        <v>86.0</v>
      </c>
      <c r="B172" s="135">
        <v>99.965</v>
      </c>
      <c r="C172" s="135">
        <v>0.0</v>
      </c>
      <c r="D172" s="135">
        <v>0.035</v>
      </c>
      <c r="E172" s="135">
        <v>0.0</v>
      </c>
    </row>
    <row r="173">
      <c r="A173" s="131">
        <v>87.0</v>
      </c>
      <c r="B173" s="135" t="s">
        <v>20</v>
      </c>
      <c r="C173" s="135" t="s">
        <v>20</v>
      </c>
      <c r="D173" s="135" t="s">
        <v>20</v>
      </c>
      <c r="E173" s="135" t="s">
        <v>20</v>
      </c>
    </row>
    <row r="174">
      <c r="A174" s="131">
        <v>87.0</v>
      </c>
      <c r="B174" s="135">
        <v>100.0</v>
      </c>
      <c r="C174" s="135">
        <v>0.0</v>
      </c>
      <c r="D174" s="135">
        <v>0.0</v>
      </c>
      <c r="E174" s="135">
        <v>0.0</v>
      </c>
    </row>
    <row r="175">
      <c r="A175" s="131">
        <v>87.0</v>
      </c>
      <c r="B175" s="135">
        <v>100.0</v>
      </c>
      <c r="C175" s="135">
        <v>0.0</v>
      </c>
      <c r="D175" s="135">
        <v>0.0</v>
      </c>
      <c r="E175" s="135">
        <v>0.0</v>
      </c>
    </row>
    <row r="176">
      <c r="A176" s="131">
        <v>87.0</v>
      </c>
      <c r="B176" s="135" t="s">
        <v>20</v>
      </c>
      <c r="C176" s="135" t="s">
        <v>20</v>
      </c>
      <c r="D176" s="135" t="s">
        <v>20</v>
      </c>
      <c r="E176" s="135" t="s">
        <v>20</v>
      </c>
    </row>
    <row r="177">
      <c r="A177" s="131">
        <v>87.0</v>
      </c>
      <c r="B177" s="135">
        <v>99.82200131</v>
      </c>
      <c r="C177" s="135">
        <v>0.0</v>
      </c>
      <c r="D177" s="135">
        <v>0.1779986949</v>
      </c>
      <c r="E177" s="135">
        <v>0.0</v>
      </c>
    </row>
    <row r="178">
      <c r="A178" s="131">
        <v>88.0</v>
      </c>
      <c r="B178" s="135">
        <v>100.0</v>
      </c>
      <c r="C178" s="135">
        <v>0.0</v>
      </c>
      <c r="D178" s="135">
        <v>0.0</v>
      </c>
      <c r="E178" s="135">
        <v>0.0</v>
      </c>
    </row>
    <row r="179">
      <c r="A179" s="131">
        <v>88.0</v>
      </c>
      <c r="B179" s="135">
        <v>100.0</v>
      </c>
      <c r="C179" s="135">
        <v>0.0</v>
      </c>
      <c r="D179" s="135">
        <v>0.0</v>
      </c>
      <c r="E179" s="135">
        <v>0.0</v>
      </c>
    </row>
    <row r="180">
      <c r="A180" s="131">
        <v>88.0</v>
      </c>
      <c r="B180" s="135">
        <v>99.84155768</v>
      </c>
      <c r="C180" s="135">
        <v>0.0</v>
      </c>
      <c r="D180" s="135">
        <v>0.1584423157</v>
      </c>
      <c r="E180" s="135">
        <v>0.0</v>
      </c>
    </row>
    <row r="181">
      <c r="A181" s="131">
        <v>88.0</v>
      </c>
      <c r="B181" s="135">
        <v>100.0</v>
      </c>
      <c r="C181" s="135">
        <v>0.0</v>
      </c>
      <c r="D181" s="135">
        <v>0.0</v>
      </c>
      <c r="E181" s="135">
        <v>0.0</v>
      </c>
    </row>
    <row r="182">
      <c r="A182" s="131">
        <v>88.0</v>
      </c>
      <c r="B182" s="135" t="s">
        <v>20</v>
      </c>
      <c r="C182" s="135" t="s">
        <v>20</v>
      </c>
      <c r="D182" s="135" t="s">
        <v>20</v>
      </c>
      <c r="E182" s="135" t="s">
        <v>20</v>
      </c>
    </row>
    <row r="183">
      <c r="A183" s="131">
        <v>89.0</v>
      </c>
      <c r="B183" s="135" t="s">
        <v>20</v>
      </c>
      <c r="C183" s="135" t="s">
        <v>20</v>
      </c>
      <c r="D183" s="135" t="s">
        <v>20</v>
      </c>
      <c r="E183" s="135" t="s">
        <v>20</v>
      </c>
    </row>
    <row r="184">
      <c r="A184" s="131">
        <v>89.0</v>
      </c>
      <c r="B184" s="135" t="s">
        <v>20</v>
      </c>
      <c r="C184" s="135" t="s">
        <v>20</v>
      </c>
      <c r="D184" s="135" t="s">
        <v>20</v>
      </c>
      <c r="E184" s="135" t="s">
        <v>20</v>
      </c>
    </row>
    <row r="185">
      <c r="A185" s="131">
        <v>90.0</v>
      </c>
      <c r="B185" s="135" t="s">
        <v>20</v>
      </c>
      <c r="C185" s="135" t="s">
        <v>20</v>
      </c>
      <c r="D185" s="135" t="s">
        <v>20</v>
      </c>
      <c r="E185" s="135" t="s">
        <v>20</v>
      </c>
    </row>
    <row r="186">
      <c r="A186" s="131">
        <v>90.0</v>
      </c>
      <c r="B186" s="135" t="s">
        <v>20</v>
      </c>
      <c r="C186" s="135" t="s">
        <v>20</v>
      </c>
      <c r="D186" s="135" t="s">
        <v>20</v>
      </c>
      <c r="E186" s="135" t="s">
        <v>20</v>
      </c>
    </row>
    <row r="187">
      <c r="A187" s="131">
        <v>90.0</v>
      </c>
      <c r="B187" s="135">
        <v>89.80653917</v>
      </c>
      <c r="C187" s="135">
        <v>7.42998076</v>
      </c>
      <c r="D187" s="135">
        <v>2.763480072</v>
      </c>
      <c r="E187" s="135" t="s">
        <v>20</v>
      </c>
    </row>
    <row r="188">
      <c r="A188" s="131">
        <v>91.0</v>
      </c>
      <c r="B188" s="135">
        <v>100.0</v>
      </c>
      <c r="C188" s="135">
        <v>0.0</v>
      </c>
      <c r="D188" s="135">
        <v>0.0</v>
      </c>
      <c r="E188" s="135">
        <v>0.0</v>
      </c>
    </row>
    <row r="189">
      <c r="A189" s="131">
        <v>91.0</v>
      </c>
      <c r="B189" s="135">
        <v>99.09321259</v>
      </c>
      <c r="C189" s="135">
        <v>0.1013669408</v>
      </c>
      <c r="D189" s="135">
        <v>0.7437104707</v>
      </c>
      <c r="E189" s="135">
        <v>0.06171</v>
      </c>
    </row>
    <row r="190">
      <c r="A190" s="131">
        <v>92.0</v>
      </c>
      <c r="B190" s="135" t="s">
        <v>20</v>
      </c>
      <c r="C190" s="135" t="s">
        <v>20</v>
      </c>
      <c r="D190" s="135" t="s">
        <v>20</v>
      </c>
      <c r="E190" s="135" t="s">
        <v>20</v>
      </c>
    </row>
    <row r="191">
      <c r="A191" s="131">
        <v>92.0</v>
      </c>
      <c r="B191" s="135">
        <v>100.0</v>
      </c>
      <c r="C191" s="135">
        <v>0.0</v>
      </c>
      <c r="D191" s="135">
        <v>0.0</v>
      </c>
      <c r="E191" s="135">
        <v>0.0</v>
      </c>
    </row>
    <row r="192">
      <c r="A192" s="131">
        <v>92.0</v>
      </c>
      <c r="B192" s="135">
        <v>99.79042065</v>
      </c>
      <c r="C192" s="135">
        <v>0.0</v>
      </c>
      <c r="D192" s="135">
        <v>0.2095793501</v>
      </c>
      <c r="E192" s="135">
        <v>0.0</v>
      </c>
    </row>
    <row r="193">
      <c r="A193" s="131">
        <v>92.0</v>
      </c>
      <c r="B193" s="135" t="s">
        <v>20</v>
      </c>
      <c r="C193" s="135" t="s">
        <v>20</v>
      </c>
      <c r="D193" s="135" t="s">
        <v>20</v>
      </c>
      <c r="E193" s="135" t="s">
        <v>20</v>
      </c>
    </row>
    <row r="194">
      <c r="A194" s="131">
        <v>93.0</v>
      </c>
      <c r="B194" s="135">
        <v>100.0</v>
      </c>
      <c r="C194" s="135">
        <v>0.0</v>
      </c>
      <c r="D194" s="135">
        <v>0.0</v>
      </c>
      <c r="E194" s="135">
        <v>0.0</v>
      </c>
    </row>
    <row r="195">
      <c r="A195" s="131">
        <v>94.0</v>
      </c>
      <c r="B195" s="135">
        <v>100.0</v>
      </c>
      <c r="C195" s="135">
        <v>0.0</v>
      </c>
      <c r="D195" s="135">
        <v>0.0</v>
      </c>
      <c r="E195" s="135">
        <v>0.0</v>
      </c>
    </row>
    <row r="196">
      <c r="A196" s="131">
        <v>94.0</v>
      </c>
      <c r="B196" s="135" t="s">
        <v>20</v>
      </c>
      <c r="C196" s="135" t="s">
        <v>20</v>
      </c>
      <c r="D196" s="135" t="s">
        <v>20</v>
      </c>
      <c r="E196" s="135" t="s">
        <v>20</v>
      </c>
    </row>
    <row r="197">
      <c r="A197" s="131">
        <v>95.0</v>
      </c>
      <c r="B197" s="135" t="s">
        <v>20</v>
      </c>
      <c r="C197" s="135" t="s">
        <v>20</v>
      </c>
      <c r="D197" s="135" t="s">
        <v>20</v>
      </c>
      <c r="E197" s="135" t="s">
        <v>20</v>
      </c>
    </row>
    <row r="198">
      <c r="A198" s="131">
        <v>95.0</v>
      </c>
      <c r="B198" s="135">
        <v>100.0</v>
      </c>
      <c r="C198" s="135">
        <v>0.0</v>
      </c>
      <c r="D198" s="135">
        <v>0.0</v>
      </c>
      <c r="E198" s="135">
        <v>0.0</v>
      </c>
    </row>
    <row r="199">
      <c r="A199" s="131">
        <v>96.0</v>
      </c>
      <c r="B199" s="135" t="s">
        <v>20</v>
      </c>
      <c r="C199" s="135" t="s">
        <v>20</v>
      </c>
      <c r="D199" s="135" t="s">
        <v>20</v>
      </c>
      <c r="E199" s="135" t="s">
        <v>20</v>
      </c>
    </row>
    <row r="200">
      <c r="A200" s="131">
        <v>96.0</v>
      </c>
      <c r="B200" s="135">
        <v>99.69273444</v>
      </c>
      <c r="C200" s="135">
        <v>0.3072655617</v>
      </c>
      <c r="D200" s="135">
        <v>0.0</v>
      </c>
      <c r="E200" s="135">
        <v>0.0</v>
      </c>
    </row>
    <row r="201">
      <c r="A201" s="131">
        <v>97.0</v>
      </c>
      <c r="B201" s="135" t="s">
        <v>20</v>
      </c>
      <c r="C201" s="135" t="s">
        <v>20</v>
      </c>
      <c r="D201" s="135" t="s">
        <v>20</v>
      </c>
      <c r="E201" s="135" t="s">
        <v>20</v>
      </c>
    </row>
    <row r="202">
      <c r="A202" s="131">
        <v>98.0</v>
      </c>
      <c r="B202" s="135" t="s">
        <v>20</v>
      </c>
      <c r="C202" s="135" t="s">
        <v>20</v>
      </c>
      <c r="D202" s="135" t="s">
        <v>20</v>
      </c>
      <c r="E202" s="135" t="s">
        <v>20</v>
      </c>
    </row>
    <row r="203">
      <c r="A203" s="131">
        <v>98.0</v>
      </c>
      <c r="B203" s="135">
        <v>100.0</v>
      </c>
      <c r="C203" s="135">
        <v>0.0</v>
      </c>
      <c r="D203" s="135">
        <v>0.0</v>
      </c>
      <c r="E203" s="135">
        <v>0.0</v>
      </c>
    </row>
    <row r="204">
      <c r="A204" s="131">
        <v>99.0</v>
      </c>
      <c r="B204" s="135" t="s">
        <v>20</v>
      </c>
      <c r="C204" s="135" t="s">
        <v>20</v>
      </c>
      <c r="D204" s="135" t="s">
        <v>20</v>
      </c>
      <c r="E204" s="135" t="s">
        <v>20</v>
      </c>
    </row>
    <row r="205">
      <c r="A205" s="131">
        <v>100.0</v>
      </c>
      <c r="B205" s="135">
        <v>100.0</v>
      </c>
      <c r="C205" s="135">
        <v>0.0</v>
      </c>
      <c r="D205" s="135">
        <v>0.0</v>
      </c>
      <c r="E205" s="135">
        <v>0.0</v>
      </c>
    </row>
    <row r="206">
      <c r="A206" s="131">
        <v>100.0</v>
      </c>
      <c r="B206" s="135">
        <v>100.0</v>
      </c>
      <c r="C206" s="135">
        <v>0.0</v>
      </c>
      <c r="D206" s="135">
        <v>0.0</v>
      </c>
      <c r="E206" s="135">
        <v>0.0</v>
      </c>
    </row>
    <row r="207">
      <c r="A207" s="131">
        <v>100.0</v>
      </c>
      <c r="B207" s="135">
        <v>100.0</v>
      </c>
      <c r="C207" s="135">
        <v>0.0</v>
      </c>
      <c r="D207" s="135">
        <v>0.0</v>
      </c>
      <c r="E207" s="135">
        <v>0.0</v>
      </c>
    </row>
    <row r="208">
      <c r="A208" s="131">
        <v>100.0</v>
      </c>
      <c r="B208" s="135">
        <v>99.99927139</v>
      </c>
      <c r="C208" s="135">
        <v>0.0</v>
      </c>
      <c r="D208" s="135">
        <v>7.286105507E-4</v>
      </c>
      <c r="E208" s="135">
        <v>0.0</v>
      </c>
    </row>
    <row r="209">
      <c r="A209" s="131">
        <v>100.0</v>
      </c>
      <c r="B209" s="135">
        <v>100.0</v>
      </c>
      <c r="C209" s="135">
        <v>0.0</v>
      </c>
      <c r="D209" s="135">
        <v>0.0</v>
      </c>
      <c r="E209" s="135">
        <v>0.0</v>
      </c>
    </row>
    <row r="210">
      <c r="A210" s="131">
        <v>100.0</v>
      </c>
      <c r="B210" s="135">
        <v>99.90314002</v>
      </c>
      <c r="C210" s="135">
        <v>0.0</v>
      </c>
      <c r="D210" s="135">
        <v>0.09685998294</v>
      </c>
      <c r="E210" s="135">
        <v>0.0</v>
      </c>
    </row>
    <row r="211">
      <c r="A211" s="131">
        <v>100.0</v>
      </c>
      <c r="B211" s="135">
        <v>100.0</v>
      </c>
      <c r="C211" s="135">
        <v>0.0</v>
      </c>
      <c r="D211" s="135">
        <v>0.0</v>
      </c>
      <c r="E211" s="135">
        <v>0.0</v>
      </c>
    </row>
    <row r="212">
      <c r="A212" s="131">
        <v>100.0</v>
      </c>
      <c r="B212" s="135" t="s">
        <v>20</v>
      </c>
      <c r="C212" s="135" t="s">
        <v>20</v>
      </c>
      <c r="D212" s="135" t="s">
        <v>20</v>
      </c>
      <c r="E212" s="135" t="s">
        <v>20</v>
      </c>
    </row>
    <row r="213">
      <c r="A213" s="131">
        <v>100.0</v>
      </c>
      <c r="B213" s="135" t="s">
        <v>20</v>
      </c>
      <c r="C213" s="135" t="s">
        <v>20</v>
      </c>
      <c r="D213" s="135" t="s">
        <v>20</v>
      </c>
      <c r="E213" s="135" t="s">
        <v>20</v>
      </c>
    </row>
    <row r="214">
      <c r="A214" s="131">
        <v>100.0</v>
      </c>
      <c r="B214" s="135">
        <v>100.0</v>
      </c>
      <c r="C214" s="135">
        <v>0.0</v>
      </c>
      <c r="D214" s="135">
        <v>0.0</v>
      </c>
      <c r="E214" s="135">
        <v>0.0</v>
      </c>
    </row>
    <row r="215">
      <c r="A215" s="132">
        <v>100.0</v>
      </c>
      <c r="B215" s="136">
        <v>100.0</v>
      </c>
      <c r="C215" s="136">
        <v>0.0</v>
      </c>
      <c r="D215" s="136">
        <v>0.0</v>
      </c>
      <c r="E215" s="136">
        <v>0.0</v>
      </c>
    </row>
    <row r="216">
      <c r="A216" s="36"/>
      <c r="B216" s="36"/>
      <c r="C216" s="36"/>
      <c r="D216" s="36"/>
      <c r="E216" s="36"/>
    </row>
    <row r="217">
      <c r="A217" s="36"/>
      <c r="B217" s="36"/>
      <c r="C217" s="36"/>
      <c r="D217" s="36"/>
      <c r="E217" s="36"/>
    </row>
    <row r="218">
      <c r="A218" s="36"/>
      <c r="B218" s="36"/>
      <c r="C218" s="36"/>
      <c r="D218" s="36"/>
      <c r="E218" s="36"/>
    </row>
    <row r="219">
      <c r="A219" s="36"/>
      <c r="B219" s="36"/>
      <c r="C219" s="36"/>
      <c r="D219" s="36"/>
      <c r="E219" s="36"/>
    </row>
    <row r="220">
      <c r="A220" s="36"/>
      <c r="B220" s="36"/>
      <c r="C220" s="36"/>
      <c r="D220" s="36"/>
      <c r="E220" s="36"/>
    </row>
    <row r="221">
      <c r="A221" s="36"/>
      <c r="B221" s="36"/>
      <c r="C221" s="36"/>
      <c r="D221" s="36"/>
      <c r="E221" s="36"/>
    </row>
    <row r="222">
      <c r="A222" s="36"/>
      <c r="B222" s="36"/>
      <c r="C222" s="36"/>
      <c r="D222" s="36"/>
      <c r="E222" s="36"/>
    </row>
    <row r="223">
      <c r="A223" s="36"/>
      <c r="B223" s="36"/>
      <c r="C223" s="36"/>
      <c r="D223" s="36"/>
      <c r="E223" s="36"/>
    </row>
    <row r="224">
      <c r="A224" s="36"/>
      <c r="B224" s="36"/>
      <c r="C224" s="36"/>
      <c r="D224" s="36"/>
      <c r="E224" s="36"/>
    </row>
    <row r="225">
      <c r="A225" s="36"/>
      <c r="B225" s="36"/>
      <c r="C225" s="36"/>
      <c r="D225" s="36"/>
      <c r="E225" s="36"/>
    </row>
    <row r="226">
      <c r="A226" s="36"/>
      <c r="B226" s="36"/>
      <c r="C226" s="36"/>
      <c r="D226" s="36"/>
      <c r="E226" s="36"/>
    </row>
    <row r="227">
      <c r="A227" s="36"/>
      <c r="B227" s="36"/>
      <c r="C227" s="36"/>
      <c r="D227" s="36"/>
      <c r="E227" s="36"/>
    </row>
    <row r="228">
      <c r="A228" s="36"/>
      <c r="B228" s="36"/>
      <c r="C228" s="36"/>
      <c r="D228" s="36"/>
      <c r="E228" s="36"/>
    </row>
    <row r="229">
      <c r="A229" s="36"/>
      <c r="B229" s="36"/>
      <c r="C229" s="36"/>
      <c r="D229" s="36"/>
      <c r="E229" s="36"/>
    </row>
    <row r="230">
      <c r="A230" s="36"/>
      <c r="B230" s="36"/>
      <c r="C230" s="36"/>
      <c r="D230" s="36"/>
      <c r="E230" s="36"/>
    </row>
    <row r="231">
      <c r="A231" s="36"/>
      <c r="B231" s="36"/>
      <c r="C231" s="36"/>
      <c r="D231" s="36"/>
      <c r="E231" s="36"/>
    </row>
    <row r="232">
      <c r="A232" s="36"/>
      <c r="B232" s="36"/>
      <c r="C232" s="36"/>
      <c r="D232" s="36"/>
      <c r="E232" s="36"/>
    </row>
    <row r="233">
      <c r="A233" s="36"/>
      <c r="B233" s="36"/>
      <c r="C233" s="36"/>
      <c r="D233" s="36"/>
      <c r="E233" s="36"/>
    </row>
    <row r="234">
      <c r="A234" s="36"/>
      <c r="B234" s="36"/>
      <c r="C234" s="36"/>
      <c r="D234" s="36"/>
      <c r="E234" s="36"/>
    </row>
    <row r="235">
      <c r="A235" s="36"/>
      <c r="B235" s="36"/>
      <c r="C235" s="36"/>
      <c r="D235" s="36"/>
      <c r="E235" s="36"/>
    </row>
    <row r="236">
      <c r="A236" s="36"/>
      <c r="B236" s="36"/>
      <c r="C236" s="36"/>
      <c r="D236" s="36"/>
      <c r="E236" s="36"/>
    </row>
    <row r="237">
      <c r="A237" s="36"/>
      <c r="B237" s="36"/>
      <c r="C237" s="36"/>
      <c r="D237" s="36"/>
      <c r="E237" s="36"/>
    </row>
    <row r="238">
      <c r="A238" s="36"/>
      <c r="B238" s="36"/>
      <c r="C238" s="36"/>
      <c r="D238" s="36"/>
      <c r="E238" s="36"/>
    </row>
    <row r="239">
      <c r="A239" s="36"/>
      <c r="B239" s="36"/>
      <c r="C239" s="36"/>
      <c r="D239" s="36"/>
      <c r="E239" s="36"/>
    </row>
    <row r="240">
      <c r="A240" s="36"/>
      <c r="B240" s="36"/>
      <c r="C240" s="36"/>
      <c r="D240" s="36"/>
      <c r="E240" s="36"/>
    </row>
    <row r="241">
      <c r="A241" s="36"/>
      <c r="B241" s="36"/>
      <c r="C241" s="36"/>
      <c r="D241" s="36"/>
      <c r="E241" s="36"/>
    </row>
    <row r="242">
      <c r="A242" s="36"/>
      <c r="B242" s="36"/>
      <c r="C242" s="36"/>
      <c r="D242" s="36"/>
      <c r="E242" s="36"/>
    </row>
    <row r="243">
      <c r="A243" s="36"/>
      <c r="B243" s="36"/>
      <c r="C243" s="36"/>
      <c r="D243" s="36"/>
      <c r="E243" s="36"/>
    </row>
    <row r="244">
      <c r="A244" s="36"/>
      <c r="B244" s="36"/>
      <c r="C244" s="36"/>
      <c r="D244" s="36"/>
      <c r="E244" s="36"/>
    </row>
    <row r="245">
      <c r="A245" s="36"/>
      <c r="B245" s="36"/>
      <c r="C245" s="36"/>
      <c r="D245" s="36"/>
      <c r="E245" s="36"/>
    </row>
    <row r="246">
      <c r="A246" s="36"/>
      <c r="B246" s="36"/>
      <c r="C246" s="36"/>
      <c r="D246" s="36"/>
      <c r="E246" s="36"/>
    </row>
    <row r="247">
      <c r="A247" s="36"/>
      <c r="B247" s="36"/>
      <c r="C247" s="36"/>
      <c r="D247" s="36"/>
      <c r="E247" s="36"/>
    </row>
    <row r="248">
      <c r="A248" s="36"/>
      <c r="B248" s="36"/>
      <c r="C248" s="36"/>
      <c r="D248" s="36"/>
      <c r="E248" s="36"/>
    </row>
    <row r="249">
      <c r="A249" s="36"/>
      <c r="B249" s="36"/>
      <c r="C249" s="36"/>
      <c r="D249" s="36"/>
      <c r="E249" s="36"/>
    </row>
    <row r="250">
      <c r="A250" s="36"/>
      <c r="B250" s="36"/>
      <c r="C250" s="36"/>
      <c r="D250" s="36"/>
      <c r="E250" s="36"/>
    </row>
    <row r="251">
      <c r="A251" s="36"/>
      <c r="B251" s="36"/>
      <c r="C251" s="36"/>
      <c r="D251" s="36"/>
      <c r="E251" s="36"/>
    </row>
    <row r="252">
      <c r="A252" s="36"/>
      <c r="B252" s="36"/>
      <c r="C252" s="36"/>
      <c r="D252" s="36"/>
      <c r="E252" s="36"/>
    </row>
    <row r="253">
      <c r="A253" s="36"/>
      <c r="B253" s="36"/>
      <c r="C253" s="36"/>
      <c r="D253" s="36"/>
      <c r="E253" s="36"/>
    </row>
    <row r="254">
      <c r="A254" s="36"/>
      <c r="B254" s="36"/>
      <c r="C254" s="36"/>
      <c r="D254" s="36"/>
      <c r="E254" s="36"/>
    </row>
    <row r="255">
      <c r="A255" s="36"/>
      <c r="B255" s="36"/>
      <c r="C255" s="36"/>
      <c r="D255" s="36"/>
      <c r="E255" s="36"/>
    </row>
    <row r="256">
      <c r="A256" s="36"/>
      <c r="B256" s="36"/>
      <c r="C256" s="36"/>
      <c r="D256" s="36"/>
      <c r="E256" s="36"/>
    </row>
    <row r="257">
      <c r="A257" s="36"/>
      <c r="B257" s="36"/>
      <c r="C257" s="36"/>
      <c r="D257" s="36"/>
      <c r="E257" s="36"/>
    </row>
    <row r="258">
      <c r="A258" s="36"/>
      <c r="B258" s="36"/>
      <c r="C258" s="36"/>
      <c r="D258" s="36"/>
      <c r="E258" s="36"/>
    </row>
    <row r="259">
      <c r="A259" s="36"/>
      <c r="B259" s="36"/>
      <c r="C259" s="36"/>
      <c r="D259" s="36"/>
      <c r="E259" s="36"/>
    </row>
    <row r="260">
      <c r="A260" s="36"/>
      <c r="B260" s="36"/>
      <c r="C260" s="36"/>
      <c r="D260" s="36"/>
      <c r="E260" s="36"/>
    </row>
    <row r="261">
      <c r="A261" s="36"/>
      <c r="B261" s="36"/>
      <c r="C261" s="36"/>
      <c r="D261" s="36"/>
      <c r="E261" s="36"/>
    </row>
    <row r="262">
      <c r="A262" s="36"/>
      <c r="B262" s="36"/>
      <c r="C262" s="36"/>
      <c r="D262" s="36"/>
      <c r="E262" s="36"/>
    </row>
    <row r="263">
      <c r="A263" s="36"/>
      <c r="B263" s="36"/>
      <c r="C263" s="36"/>
      <c r="D263" s="36"/>
      <c r="E263" s="36"/>
    </row>
    <row r="264">
      <c r="A264" s="36"/>
      <c r="B264" s="36"/>
      <c r="C264" s="36"/>
      <c r="D264" s="36"/>
      <c r="E264" s="36"/>
    </row>
    <row r="265">
      <c r="A265" s="36"/>
      <c r="B265" s="36"/>
      <c r="C265" s="36"/>
      <c r="D265" s="36"/>
      <c r="E265" s="36"/>
    </row>
    <row r="266">
      <c r="A266" s="36"/>
      <c r="B266" s="36"/>
      <c r="C266" s="36"/>
      <c r="D266" s="36"/>
      <c r="E266" s="36"/>
    </row>
    <row r="267">
      <c r="A267" s="36"/>
      <c r="B267" s="36"/>
      <c r="C267" s="36"/>
      <c r="D267" s="36"/>
      <c r="E267" s="36"/>
    </row>
    <row r="268">
      <c r="A268" s="36"/>
      <c r="B268" s="36"/>
      <c r="C268" s="36"/>
      <c r="D268" s="36"/>
      <c r="E268" s="36"/>
    </row>
    <row r="269">
      <c r="A269" s="36"/>
      <c r="B269" s="36"/>
      <c r="C269" s="36"/>
      <c r="D269" s="36"/>
      <c r="E269" s="36"/>
    </row>
    <row r="270">
      <c r="A270" s="36"/>
      <c r="B270" s="36"/>
      <c r="C270" s="36"/>
      <c r="D270" s="36"/>
      <c r="E270" s="36"/>
    </row>
    <row r="271">
      <c r="A271" s="36"/>
      <c r="B271" s="36"/>
      <c r="C271" s="36"/>
      <c r="D271" s="36"/>
      <c r="E271" s="36"/>
    </row>
    <row r="272">
      <c r="A272" s="36"/>
      <c r="B272" s="36"/>
      <c r="C272" s="36"/>
      <c r="D272" s="36"/>
      <c r="E272" s="36"/>
    </row>
    <row r="273">
      <c r="A273" s="36"/>
      <c r="B273" s="36"/>
      <c r="C273" s="36"/>
      <c r="D273" s="36"/>
      <c r="E273" s="36"/>
    </row>
    <row r="274">
      <c r="A274" s="36"/>
      <c r="B274" s="36"/>
      <c r="C274" s="36"/>
      <c r="D274" s="36"/>
      <c r="E274" s="36"/>
    </row>
    <row r="275">
      <c r="A275" s="36"/>
      <c r="B275" s="36"/>
      <c r="C275" s="36"/>
      <c r="D275" s="36"/>
      <c r="E275" s="36"/>
    </row>
    <row r="276">
      <c r="A276" s="36"/>
      <c r="B276" s="36"/>
      <c r="C276" s="36"/>
      <c r="D276" s="36"/>
      <c r="E276" s="36"/>
    </row>
    <row r="277">
      <c r="A277" s="36"/>
      <c r="B277" s="36"/>
      <c r="C277" s="36"/>
      <c r="D277" s="36"/>
      <c r="E277" s="36"/>
    </row>
    <row r="278">
      <c r="A278" s="36"/>
      <c r="B278" s="36"/>
      <c r="C278" s="36"/>
      <c r="D278" s="36"/>
      <c r="E278" s="36"/>
    </row>
    <row r="279">
      <c r="A279" s="36"/>
      <c r="B279" s="36"/>
      <c r="C279" s="36"/>
      <c r="D279" s="36"/>
      <c r="E279" s="36"/>
    </row>
    <row r="280">
      <c r="A280" s="36"/>
      <c r="B280" s="36"/>
      <c r="C280" s="36"/>
      <c r="D280" s="36"/>
      <c r="E280" s="36"/>
    </row>
    <row r="281">
      <c r="A281" s="36"/>
      <c r="B281" s="36"/>
      <c r="C281" s="36"/>
      <c r="D281" s="36"/>
      <c r="E281" s="36"/>
    </row>
    <row r="282">
      <c r="A282" s="36"/>
      <c r="B282" s="36"/>
      <c r="C282" s="36"/>
      <c r="D282" s="36"/>
      <c r="E282" s="36"/>
    </row>
    <row r="283">
      <c r="A283" s="36"/>
      <c r="B283" s="36"/>
      <c r="C283" s="36"/>
      <c r="D283" s="36"/>
      <c r="E283" s="36"/>
    </row>
    <row r="284">
      <c r="A284" s="36"/>
      <c r="B284" s="36"/>
      <c r="C284" s="36"/>
      <c r="D284" s="36"/>
      <c r="E284" s="36"/>
    </row>
    <row r="285">
      <c r="A285" s="36"/>
      <c r="B285" s="36"/>
      <c r="C285" s="36"/>
      <c r="D285" s="36"/>
      <c r="E285" s="36"/>
    </row>
    <row r="286">
      <c r="A286" s="36"/>
      <c r="B286" s="36"/>
      <c r="C286" s="36"/>
      <c r="D286" s="36"/>
      <c r="E286" s="36"/>
    </row>
    <row r="287">
      <c r="A287" s="36"/>
      <c r="B287" s="36"/>
      <c r="C287" s="36"/>
      <c r="D287" s="36"/>
      <c r="E287" s="36"/>
    </row>
    <row r="288">
      <c r="A288" s="36"/>
      <c r="B288" s="36"/>
      <c r="C288" s="36"/>
      <c r="D288" s="36"/>
      <c r="E288" s="36"/>
    </row>
    <row r="289">
      <c r="A289" s="36"/>
      <c r="B289" s="36"/>
      <c r="C289" s="36"/>
      <c r="D289" s="36"/>
      <c r="E289" s="36"/>
    </row>
    <row r="290">
      <c r="A290" s="36"/>
      <c r="B290" s="36"/>
      <c r="C290" s="36"/>
      <c r="D290" s="36"/>
      <c r="E290" s="36"/>
    </row>
    <row r="291">
      <c r="A291" s="36"/>
      <c r="B291" s="36"/>
      <c r="C291" s="36"/>
      <c r="D291" s="36"/>
      <c r="E291" s="36"/>
    </row>
    <row r="292">
      <c r="A292" s="36"/>
      <c r="B292" s="36"/>
      <c r="C292" s="36"/>
      <c r="D292" s="36"/>
      <c r="E292" s="36"/>
    </row>
    <row r="293">
      <c r="A293" s="36"/>
      <c r="B293" s="36"/>
      <c r="C293" s="36"/>
      <c r="D293" s="36"/>
      <c r="E293" s="36"/>
    </row>
    <row r="294">
      <c r="A294" s="36"/>
      <c r="B294" s="36"/>
      <c r="C294" s="36"/>
      <c r="D294" s="36"/>
      <c r="E294" s="36"/>
    </row>
    <row r="295">
      <c r="A295" s="36"/>
      <c r="B295" s="36"/>
      <c r="C295" s="36"/>
      <c r="D295" s="36"/>
      <c r="E295" s="36"/>
    </row>
    <row r="296">
      <c r="A296" s="36"/>
      <c r="B296" s="36"/>
      <c r="C296" s="36"/>
      <c r="D296" s="36"/>
      <c r="E296" s="36"/>
    </row>
    <row r="297">
      <c r="A297" s="36"/>
      <c r="B297" s="36"/>
      <c r="C297" s="36"/>
      <c r="D297" s="36"/>
      <c r="E297" s="36"/>
    </row>
    <row r="298">
      <c r="A298" s="36"/>
      <c r="B298" s="36"/>
      <c r="C298" s="36"/>
      <c r="D298" s="36"/>
      <c r="E298" s="36"/>
    </row>
    <row r="299">
      <c r="A299" s="36"/>
      <c r="B299" s="36"/>
      <c r="C299" s="36"/>
      <c r="D299" s="36"/>
      <c r="E299" s="36"/>
    </row>
    <row r="300">
      <c r="A300" s="36"/>
      <c r="B300" s="36"/>
      <c r="C300" s="36"/>
      <c r="D300" s="36"/>
      <c r="E300" s="36"/>
    </row>
    <row r="301">
      <c r="A301" s="36"/>
      <c r="B301" s="36"/>
      <c r="C301" s="36"/>
      <c r="D301" s="36"/>
      <c r="E301" s="36"/>
    </row>
    <row r="302">
      <c r="A302" s="36"/>
      <c r="B302" s="36"/>
      <c r="C302" s="36"/>
      <c r="D302" s="36"/>
      <c r="E302" s="36"/>
    </row>
    <row r="303">
      <c r="A303" s="36"/>
      <c r="B303" s="36"/>
      <c r="C303" s="36"/>
      <c r="D303" s="36"/>
      <c r="E303" s="36"/>
    </row>
    <row r="304">
      <c r="A304" s="36"/>
      <c r="B304" s="36"/>
      <c r="C304" s="36"/>
      <c r="D304" s="36"/>
      <c r="E304" s="36"/>
    </row>
    <row r="305">
      <c r="A305" s="36"/>
      <c r="B305" s="36"/>
      <c r="C305" s="36"/>
      <c r="D305" s="36"/>
      <c r="E305" s="36"/>
    </row>
    <row r="306">
      <c r="A306" s="36"/>
      <c r="B306" s="36"/>
      <c r="C306" s="36"/>
      <c r="D306" s="36"/>
      <c r="E306" s="36"/>
    </row>
    <row r="307">
      <c r="A307" s="36"/>
      <c r="B307" s="36"/>
      <c r="C307" s="36"/>
      <c r="D307" s="36"/>
      <c r="E307" s="36"/>
    </row>
    <row r="308">
      <c r="A308" s="36"/>
      <c r="B308" s="36"/>
      <c r="C308" s="36"/>
      <c r="D308" s="36"/>
      <c r="E308" s="36"/>
    </row>
    <row r="309">
      <c r="A309" s="36"/>
      <c r="B309" s="36"/>
      <c r="C309" s="36"/>
      <c r="D309" s="36"/>
      <c r="E309" s="36"/>
    </row>
    <row r="310">
      <c r="A310" s="36"/>
      <c r="B310" s="36"/>
      <c r="C310" s="36"/>
      <c r="D310" s="36"/>
      <c r="E310" s="36"/>
    </row>
    <row r="311">
      <c r="A311" s="36"/>
      <c r="B311" s="36"/>
      <c r="C311" s="36"/>
      <c r="D311" s="36"/>
      <c r="E311" s="36"/>
    </row>
    <row r="312">
      <c r="A312" s="36"/>
      <c r="B312" s="36"/>
      <c r="C312" s="36"/>
      <c r="D312" s="36"/>
      <c r="E312" s="36"/>
    </row>
    <row r="313">
      <c r="A313" s="36"/>
      <c r="B313" s="36"/>
      <c r="C313" s="36"/>
      <c r="D313" s="36"/>
      <c r="E313" s="36"/>
    </row>
    <row r="314">
      <c r="A314" s="36"/>
      <c r="B314" s="36"/>
      <c r="C314" s="36"/>
      <c r="D314" s="36"/>
      <c r="E314" s="36"/>
    </row>
    <row r="315">
      <c r="A315" s="36"/>
      <c r="B315" s="36"/>
      <c r="C315" s="36"/>
      <c r="D315" s="36"/>
      <c r="E315" s="36"/>
    </row>
    <row r="316">
      <c r="A316" s="36"/>
      <c r="B316" s="36"/>
      <c r="C316" s="36"/>
      <c r="D316" s="36"/>
      <c r="E316" s="36"/>
    </row>
    <row r="317">
      <c r="A317" s="36"/>
      <c r="B317" s="36"/>
      <c r="C317" s="36"/>
      <c r="D317" s="36"/>
      <c r="E317" s="36"/>
    </row>
    <row r="318">
      <c r="A318" s="36"/>
      <c r="B318" s="36"/>
      <c r="C318" s="36"/>
      <c r="D318" s="36"/>
      <c r="E318" s="36"/>
    </row>
    <row r="319">
      <c r="A319" s="36"/>
      <c r="B319" s="36"/>
      <c r="C319" s="36"/>
      <c r="D319" s="36"/>
      <c r="E319" s="36"/>
    </row>
    <row r="320">
      <c r="A320" s="36"/>
      <c r="B320" s="36"/>
      <c r="C320" s="36"/>
      <c r="D320" s="36"/>
      <c r="E320" s="36"/>
    </row>
    <row r="321">
      <c r="A321" s="36"/>
      <c r="B321" s="36"/>
      <c r="C321" s="36"/>
      <c r="D321" s="36"/>
      <c r="E321" s="36"/>
    </row>
    <row r="322">
      <c r="A322" s="36"/>
      <c r="B322" s="36"/>
      <c r="C322" s="36"/>
      <c r="D322" s="36"/>
      <c r="E322" s="36"/>
    </row>
    <row r="323">
      <c r="A323" s="36"/>
      <c r="B323" s="36"/>
      <c r="C323" s="36"/>
      <c r="D323" s="36"/>
      <c r="E323" s="36"/>
    </row>
    <row r="324">
      <c r="A324" s="36"/>
      <c r="B324" s="36"/>
      <c r="C324" s="36"/>
      <c r="D324" s="36"/>
      <c r="E324" s="36"/>
    </row>
    <row r="325">
      <c r="A325" s="36"/>
      <c r="B325" s="36"/>
      <c r="C325" s="36"/>
      <c r="D325" s="36"/>
      <c r="E325" s="36"/>
    </row>
    <row r="326">
      <c r="A326" s="36"/>
      <c r="B326" s="36"/>
      <c r="C326" s="36"/>
      <c r="D326" s="36"/>
      <c r="E326" s="36"/>
    </row>
    <row r="327">
      <c r="A327" s="36"/>
      <c r="B327" s="36"/>
      <c r="C327" s="36"/>
      <c r="D327" s="36"/>
      <c r="E327" s="36"/>
    </row>
    <row r="328">
      <c r="A328" s="36"/>
      <c r="B328" s="36"/>
      <c r="C328" s="36"/>
      <c r="D328" s="36"/>
      <c r="E328" s="36"/>
    </row>
    <row r="329">
      <c r="A329" s="36"/>
      <c r="B329" s="36"/>
      <c r="C329" s="36"/>
      <c r="D329" s="36"/>
      <c r="E329" s="36"/>
    </row>
    <row r="330">
      <c r="A330" s="36"/>
      <c r="B330" s="36"/>
      <c r="C330" s="36"/>
      <c r="D330" s="36"/>
      <c r="E330" s="36"/>
    </row>
    <row r="331">
      <c r="A331" s="36"/>
      <c r="B331" s="36"/>
      <c r="C331" s="36"/>
      <c r="D331" s="36"/>
      <c r="E331" s="36"/>
    </row>
    <row r="332">
      <c r="A332" s="36"/>
      <c r="B332" s="36"/>
      <c r="C332" s="36"/>
      <c r="D332" s="36"/>
      <c r="E332" s="36"/>
    </row>
    <row r="333">
      <c r="A333" s="36"/>
      <c r="B333" s="36"/>
      <c r="C333" s="36"/>
      <c r="D333" s="36"/>
      <c r="E333" s="36"/>
    </row>
    <row r="334">
      <c r="A334" s="36"/>
      <c r="B334" s="36"/>
      <c r="C334" s="36"/>
      <c r="D334" s="36"/>
      <c r="E334" s="36"/>
    </row>
    <row r="335">
      <c r="A335" s="36"/>
      <c r="B335" s="36"/>
      <c r="C335" s="36"/>
      <c r="D335" s="36"/>
      <c r="E335" s="36"/>
    </row>
    <row r="336">
      <c r="A336" s="36"/>
      <c r="B336" s="36"/>
      <c r="C336" s="36"/>
      <c r="D336" s="36"/>
      <c r="E336" s="36"/>
    </row>
    <row r="337">
      <c r="A337" s="36"/>
      <c r="B337" s="36"/>
      <c r="C337" s="36"/>
      <c r="D337" s="36"/>
      <c r="E337" s="36"/>
    </row>
    <row r="338">
      <c r="A338" s="36"/>
      <c r="B338" s="36"/>
      <c r="C338" s="36"/>
      <c r="D338" s="36"/>
      <c r="E338" s="36"/>
    </row>
    <row r="339">
      <c r="A339" s="36"/>
      <c r="B339" s="36"/>
      <c r="C339" s="36"/>
      <c r="D339" s="36"/>
      <c r="E339" s="36"/>
    </row>
    <row r="340">
      <c r="A340" s="36"/>
      <c r="B340" s="36"/>
      <c r="C340" s="36"/>
      <c r="D340" s="36"/>
      <c r="E340" s="36"/>
    </row>
    <row r="341">
      <c r="A341" s="36"/>
      <c r="B341" s="36"/>
      <c r="C341" s="36"/>
      <c r="D341" s="36"/>
      <c r="E341" s="36"/>
    </row>
    <row r="342">
      <c r="A342" s="36"/>
      <c r="B342" s="36"/>
      <c r="C342" s="36"/>
      <c r="D342" s="36"/>
      <c r="E342" s="36"/>
    </row>
    <row r="343">
      <c r="A343" s="36"/>
      <c r="B343" s="36"/>
      <c r="C343" s="36"/>
      <c r="D343" s="36"/>
      <c r="E343" s="36"/>
    </row>
    <row r="344">
      <c r="A344" s="36"/>
      <c r="B344" s="36"/>
      <c r="C344" s="36"/>
      <c r="D344" s="36"/>
      <c r="E344" s="36"/>
    </row>
    <row r="345">
      <c r="A345" s="36"/>
      <c r="B345" s="36"/>
      <c r="C345" s="36"/>
      <c r="D345" s="36"/>
      <c r="E345" s="36"/>
    </row>
    <row r="346">
      <c r="A346" s="36"/>
      <c r="B346" s="36"/>
      <c r="C346" s="36"/>
      <c r="D346" s="36"/>
      <c r="E346" s="36"/>
    </row>
    <row r="347">
      <c r="A347" s="36"/>
      <c r="B347" s="36"/>
      <c r="C347" s="36"/>
      <c r="D347" s="36"/>
      <c r="E347" s="36"/>
    </row>
    <row r="348">
      <c r="A348" s="36"/>
      <c r="B348" s="36"/>
      <c r="C348" s="36"/>
      <c r="D348" s="36"/>
      <c r="E348" s="36"/>
    </row>
    <row r="349">
      <c r="A349" s="36"/>
      <c r="B349" s="36"/>
      <c r="C349" s="36"/>
      <c r="D349" s="36"/>
      <c r="E349" s="36"/>
    </row>
    <row r="350">
      <c r="A350" s="36"/>
      <c r="B350" s="36"/>
      <c r="C350" s="36"/>
      <c r="D350" s="36"/>
      <c r="E350" s="36"/>
    </row>
    <row r="351">
      <c r="A351" s="36"/>
      <c r="B351" s="36"/>
      <c r="C351" s="36"/>
      <c r="D351" s="36"/>
      <c r="E351" s="36"/>
    </row>
    <row r="352">
      <c r="A352" s="36"/>
      <c r="B352" s="36"/>
      <c r="C352" s="36"/>
      <c r="D352" s="36"/>
      <c r="E352" s="36"/>
    </row>
    <row r="353">
      <c r="A353" s="36"/>
      <c r="B353" s="36"/>
      <c r="C353" s="36"/>
      <c r="D353" s="36"/>
      <c r="E353" s="36"/>
    </row>
    <row r="354">
      <c r="A354" s="36"/>
      <c r="B354" s="36"/>
      <c r="C354" s="36"/>
      <c r="D354" s="36"/>
      <c r="E354" s="36"/>
    </row>
    <row r="355">
      <c r="A355" s="36"/>
      <c r="B355" s="36"/>
      <c r="C355" s="36"/>
      <c r="D355" s="36"/>
      <c r="E355" s="36"/>
    </row>
    <row r="356">
      <c r="A356" s="36"/>
      <c r="B356" s="36"/>
      <c r="C356" s="36"/>
      <c r="D356" s="36"/>
      <c r="E356" s="36"/>
    </row>
    <row r="357">
      <c r="A357" s="36"/>
      <c r="B357" s="36"/>
      <c r="C357" s="36"/>
      <c r="D357" s="36"/>
      <c r="E357" s="36"/>
    </row>
    <row r="358">
      <c r="A358" s="36"/>
      <c r="B358" s="36"/>
      <c r="C358" s="36"/>
      <c r="D358" s="36"/>
      <c r="E358" s="36"/>
    </row>
    <row r="359">
      <c r="A359" s="36"/>
      <c r="B359" s="36"/>
      <c r="C359" s="36"/>
      <c r="D359" s="36"/>
      <c r="E359" s="36"/>
    </row>
    <row r="360">
      <c r="A360" s="36"/>
      <c r="B360" s="36"/>
      <c r="C360" s="36"/>
      <c r="D360" s="36"/>
      <c r="E360" s="36"/>
    </row>
    <row r="361">
      <c r="A361" s="36"/>
      <c r="B361" s="36"/>
      <c r="C361" s="36"/>
      <c r="D361" s="36"/>
      <c r="E361" s="36"/>
    </row>
    <row r="362">
      <c r="A362" s="36"/>
      <c r="B362" s="36"/>
      <c r="C362" s="36"/>
      <c r="D362" s="36"/>
      <c r="E362" s="36"/>
    </row>
    <row r="363">
      <c r="A363" s="36"/>
      <c r="B363" s="36"/>
      <c r="C363" s="36"/>
      <c r="D363" s="36"/>
      <c r="E363" s="36"/>
    </row>
    <row r="364">
      <c r="A364" s="36"/>
      <c r="B364" s="36"/>
      <c r="C364" s="36"/>
      <c r="D364" s="36"/>
      <c r="E364" s="36"/>
    </row>
    <row r="365">
      <c r="A365" s="36"/>
      <c r="B365" s="36"/>
      <c r="C365" s="36"/>
      <c r="D365" s="36"/>
      <c r="E365" s="36"/>
    </row>
    <row r="366">
      <c r="A366" s="36"/>
      <c r="B366" s="36"/>
      <c r="C366" s="36"/>
      <c r="D366" s="36"/>
      <c r="E366" s="36"/>
    </row>
    <row r="367">
      <c r="A367" s="36"/>
      <c r="B367" s="36"/>
      <c r="C367" s="36"/>
      <c r="D367" s="36"/>
      <c r="E367" s="36"/>
    </row>
    <row r="368">
      <c r="A368" s="36"/>
      <c r="B368" s="36"/>
      <c r="C368" s="36"/>
      <c r="D368" s="36"/>
      <c r="E368" s="36"/>
    </row>
    <row r="369">
      <c r="A369" s="36"/>
      <c r="B369" s="36"/>
      <c r="C369" s="36"/>
      <c r="D369" s="36"/>
      <c r="E369" s="36"/>
    </row>
    <row r="370">
      <c r="A370" s="36"/>
      <c r="B370" s="36"/>
      <c r="C370" s="36"/>
      <c r="D370" s="36"/>
      <c r="E370" s="36"/>
    </row>
    <row r="371">
      <c r="A371" s="36"/>
      <c r="B371" s="36"/>
      <c r="C371" s="36"/>
      <c r="D371" s="36"/>
      <c r="E371" s="36"/>
    </row>
    <row r="372">
      <c r="A372" s="36"/>
      <c r="B372" s="36"/>
      <c r="C372" s="36"/>
      <c r="D372" s="36"/>
      <c r="E372" s="36"/>
    </row>
    <row r="373">
      <c r="A373" s="36"/>
      <c r="B373" s="36"/>
      <c r="C373" s="36"/>
      <c r="D373" s="36"/>
      <c r="E373" s="36"/>
    </row>
    <row r="374">
      <c r="A374" s="36"/>
      <c r="B374" s="36"/>
      <c r="C374" s="36"/>
      <c r="D374" s="36"/>
      <c r="E374" s="36"/>
    </row>
    <row r="375">
      <c r="A375" s="36"/>
      <c r="B375" s="36"/>
      <c r="C375" s="36"/>
      <c r="D375" s="36"/>
      <c r="E375" s="36"/>
    </row>
    <row r="376">
      <c r="A376" s="36"/>
      <c r="B376" s="36"/>
      <c r="C376" s="36"/>
      <c r="D376" s="36"/>
      <c r="E376" s="36"/>
    </row>
    <row r="377">
      <c r="A377" s="36"/>
      <c r="B377" s="36"/>
      <c r="C377" s="36"/>
      <c r="D377" s="36"/>
      <c r="E377" s="36"/>
    </row>
    <row r="378">
      <c r="A378" s="36"/>
      <c r="B378" s="36"/>
      <c r="C378" s="36"/>
      <c r="D378" s="36"/>
      <c r="E378" s="36"/>
    </row>
    <row r="379">
      <c r="A379" s="36"/>
      <c r="B379" s="36"/>
      <c r="C379" s="36"/>
      <c r="D379" s="36"/>
      <c r="E379" s="36"/>
    </row>
    <row r="380">
      <c r="A380" s="36"/>
      <c r="B380" s="36"/>
      <c r="C380" s="36"/>
      <c r="D380" s="36"/>
      <c r="E380" s="36"/>
    </row>
    <row r="381">
      <c r="A381" s="36"/>
      <c r="B381" s="36"/>
      <c r="C381" s="36"/>
      <c r="D381" s="36"/>
      <c r="E381" s="36"/>
    </row>
    <row r="382">
      <c r="A382" s="36"/>
      <c r="B382" s="36"/>
      <c r="C382" s="36"/>
      <c r="D382" s="36"/>
      <c r="E382" s="36"/>
    </row>
    <row r="383">
      <c r="A383" s="36"/>
      <c r="B383" s="36"/>
      <c r="C383" s="36"/>
      <c r="D383" s="36"/>
      <c r="E383" s="36"/>
    </row>
    <row r="384">
      <c r="A384" s="36"/>
      <c r="B384" s="36"/>
      <c r="C384" s="36"/>
      <c r="D384" s="36"/>
      <c r="E384" s="36"/>
    </row>
    <row r="385">
      <c r="A385" s="36"/>
      <c r="B385" s="36"/>
      <c r="C385" s="36"/>
      <c r="D385" s="36"/>
      <c r="E385" s="36"/>
    </row>
    <row r="386">
      <c r="A386" s="36"/>
      <c r="B386" s="36"/>
      <c r="C386" s="36"/>
      <c r="D386" s="36"/>
      <c r="E386" s="36"/>
    </row>
    <row r="387">
      <c r="A387" s="36"/>
      <c r="B387" s="36"/>
      <c r="C387" s="36"/>
      <c r="D387" s="36"/>
      <c r="E387" s="36"/>
    </row>
    <row r="388">
      <c r="A388" s="36"/>
      <c r="B388" s="36"/>
      <c r="C388" s="36"/>
      <c r="D388" s="36"/>
      <c r="E388" s="36"/>
    </row>
    <row r="389">
      <c r="A389" s="36"/>
      <c r="B389" s="36"/>
      <c r="C389" s="36"/>
      <c r="D389" s="36"/>
      <c r="E389" s="36"/>
    </row>
    <row r="390">
      <c r="A390" s="36"/>
      <c r="B390" s="36"/>
      <c r="C390" s="36"/>
      <c r="D390" s="36"/>
      <c r="E390" s="36"/>
    </row>
    <row r="391">
      <c r="A391" s="36"/>
      <c r="B391" s="36"/>
      <c r="C391" s="36"/>
      <c r="D391" s="36"/>
      <c r="E391" s="36"/>
    </row>
    <row r="392">
      <c r="A392" s="36"/>
      <c r="B392" s="36"/>
      <c r="C392" s="36"/>
      <c r="D392" s="36"/>
      <c r="E392" s="36"/>
    </row>
    <row r="393">
      <c r="A393" s="36"/>
      <c r="B393" s="36"/>
      <c r="C393" s="36"/>
      <c r="D393" s="36"/>
      <c r="E393" s="36"/>
    </row>
    <row r="394">
      <c r="A394" s="36"/>
      <c r="B394" s="36"/>
      <c r="C394" s="36"/>
      <c r="D394" s="36"/>
      <c r="E394" s="36"/>
    </row>
    <row r="395">
      <c r="A395" s="36"/>
      <c r="B395" s="36"/>
      <c r="C395" s="36"/>
      <c r="D395" s="36"/>
      <c r="E395" s="36"/>
    </row>
    <row r="396">
      <c r="A396" s="36"/>
      <c r="B396" s="36"/>
      <c r="C396" s="36"/>
      <c r="D396" s="36"/>
      <c r="E396" s="36"/>
    </row>
    <row r="397">
      <c r="A397" s="36"/>
      <c r="B397" s="36"/>
      <c r="C397" s="36"/>
      <c r="D397" s="36"/>
      <c r="E397" s="36"/>
    </row>
    <row r="398">
      <c r="A398" s="36"/>
      <c r="B398" s="36"/>
      <c r="C398" s="36"/>
      <c r="D398" s="36"/>
      <c r="E398" s="36"/>
    </row>
    <row r="399">
      <c r="A399" s="36"/>
      <c r="B399" s="36"/>
      <c r="C399" s="36"/>
      <c r="D399" s="36"/>
      <c r="E399" s="36"/>
    </row>
    <row r="400">
      <c r="A400" s="36"/>
      <c r="B400" s="36"/>
      <c r="C400" s="36"/>
      <c r="D400" s="36"/>
      <c r="E400" s="36"/>
    </row>
    <row r="401">
      <c r="A401" s="36"/>
      <c r="B401" s="36"/>
      <c r="C401" s="36"/>
      <c r="D401" s="36"/>
      <c r="E401" s="36"/>
    </row>
    <row r="402">
      <c r="A402" s="36"/>
      <c r="B402" s="36"/>
      <c r="C402" s="36"/>
      <c r="D402" s="36"/>
      <c r="E402" s="36"/>
    </row>
    <row r="403">
      <c r="A403" s="36"/>
      <c r="B403" s="36"/>
      <c r="C403" s="36"/>
      <c r="D403" s="36"/>
      <c r="E403" s="36"/>
    </row>
    <row r="404">
      <c r="A404" s="36"/>
      <c r="B404" s="36"/>
      <c r="C404" s="36"/>
      <c r="D404" s="36"/>
      <c r="E404" s="36"/>
    </row>
    <row r="405">
      <c r="A405" s="36"/>
      <c r="B405" s="36"/>
      <c r="C405" s="36"/>
      <c r="D405" s="36"/>
      <c r="E405" s="36"/>
    </row>
    <row r="406">
      <c r="A406" s="36"/>
      <c r="B406" s="36"/>
      <c r="C406" s="36"/>
      <c r="D406" s="36"/>
      <c r="E406" s="36"/>
    </row>
    <row r="407">
      <c r="A407" s="36"/>
      <c r="B407" s="36"/>
      <c r="C407" s="36"/>
      <c r="D407" s="36"/>
      <c r="E407" s="36"/>
    </row>
    <row r="408">
      <c r="A408" s="36"/>
      <c r="B408" s="36"/>
      <c r="C408" s="36"/>
      <c r="D408" s="36"/>
      <c r="E408" s="36"/>
    </row>
    <row r="409">
      <c r="A409" s="36"/>
      <c r="B409" s="36"/>
      <c r="C409" s="36"/>
      <c r="D409" s="36"/>
      <c r="E409" s="36"/>
    </row>
    <row r="410">
      <c r="A410" s="36"/>
      <c r="B410" s="36"/>
      <c r="C410" s="36"/>
      <c r="D410" s="36"/>
      <c r="E410" s="36"/>
    </row>
    <row r="411">
      <c r="A411" s="36"/>
      <c r="B411" s="36"/>
      <c r="C411" s="36"/>
      <c r="D411" s="36"/>
      <c r="E411" s="36"/>
    </row>
    <row r="412">
      <c r="A412" s="36"/>
      <c r="B412" s="36"/>
      <c r="C412" s="36"/>
      <c r="D412" s="36"/>
      <c r="E412" s="36"/>
    </row>
    <row r="413">
      <c r="A413" s="36"/>
      <c r="B413" s="36"/>
      <c r="C413" s="36"/>
      <c r="D413" s="36"/>
      <c r="E413" s="36"/>
    </row>
    <row r="414">
      <c r="A414" s="36"/>
      <c r="B414" s="36"/>
      <c r="C414" s="36"/>
      <c r="D414" s="36"/>
      <c r="E414" s="36"/>
    </row>
    <row r="415">
      <c r="A415" s="36"/>
      <c r="B415" s="36"/>
      <c r="C415" s="36"/>
      <c r="D415" s="36"/>
      <c r="E415" s="36"/>
    </row>
    <row r="416">
      <c r="A416" s="36"/>
      <c r="B416" s="36"/>
      <c r="C416" s="36"/>
      <c r="D416" s="36"/>
      <c r="E416" s="36"/>
    </row>
    <row r="417">
      <c r="A417" s="36"/>
      <c r="B417" s="36"/>
      <c r="C417" s="36"/>
      <c r="D417" s="36"/>
      <c r="E417" s="36"/>
    </row>
    <row r="418">
      <c r="A418" s="36"/>
      <c r="B418" s="36"/>
      <c r="C418" s="36"/>
      <c r="D418" s="36"/>
      <c r="E418" s="36"/>
    </row>
    <row r="419">
      <c r="A419" s="36"/>
      <c r="B419" s="36"/>
      <c r="C419" s="36"/>
      <c r="D419" s="36"/>
      <c r="E419" s="36"/>
    </row>
    <row r="420">
      <c r="A420" s="36"/>
      <c r="B420" s="36"/>
      <c r="C420" s="36"/>
      <c r="D420" s="36"/>
      <c r="E420" s="36"/>
    </row>
    <row r="421">
      <c r="A421" s="36"/>
      <c r="B421" s="36"/>
      <c r="C421" s="36"/>
      <c r="D421" s="36"/>
      <c r="E421" s="36"/>
    </row>
    <row r="422">
      <c r="A422" s="36"/>
      <c r="B422" s="36"/>
      <c r="C422" s="36"/>
      <c r="D422" s="36"/>
      <c r="E422" s="36"/>
    </row>
    <row r="423">
      <c r="A423" s="36"/>
      <c r="B423" s="36"/>
      <c r="C423" s="36"/>
      <c r="D423" s="36"/>
      <c r="E423" s="36"/>
    </row>
    <row r="424">
      <c r="A424" s="36"/>
      <c r="B424" s="36"/>
      <c r="C424" s="36"/>
      <c r="D424" s="36"/>
      <c r="E424" s="36"/>
    </row>
    <row r="425">
      <c r="A425" s="36"/>
      <c r="B425" s="36"/>
      <c r="C425" s="36"/>
      <c r="D425" s="36"/>
      <c r="E425" s="36"/>
    </row>
    <row r="426">
      <c r="A426" s="36"/>
      <c r="B426" s="36"/>
      <c r="C426" s="36"/>
      <c r="D426" s="36"/>
      <c r="E426" s="36"/>
    </row>
    <row r="427">
      <c r="A427" s="36"/>
      <c r="B427" s="36"/>
      <c r="C427" s="36"/>
      <c r="D427" s="36"/>
      <c r="E427" s="36"/>
    </row>
    <row r="428">
      <c r="A428" s="36"/>
      <c r="B428" s="36"/>
      <c r="C428" s="36"/>
      <c r="D428" s="36"/>
      <c r="E428" s="36"/>
    </row>
    <row r="429">
      <c r="A429" s="36"/>
      <c r="B429" s="36"/>
      <c r="C429" s="36"/>
      <c r="D429" s="36"/>
      <c r="E429" s="36"/>
    </row>
    <row r="430">
      <c r="A430" s="36"/>
      <c r="B430" s="36"/>
      <c r="C430" s="36"/>
      <c r="D430" s="36"/>
      <c r="E430" s="36"/>
    </row>
    <row r="431">
      <c r="A431" s="36"/>
      <c r="B431" s="36"/>
      <c r="C431" s="36"/>
      <c r="D431" s="36"/>
      <c r="E431" s="36"/>
    </row>
    <row r="432">
      <c r="A432" s="36"/>
      <c r="B432" s="36"/>
      <c r="C432" s="36"/>
      <c r="D432" s="36"/>
      <c r="E432" s="36"/>
    </row>
    <row r="433">
      <c r="A433" s="36"/>
      <c r="B433" s="36"/>
      <c r="C433" s="36"/>
      <c r="D433" s="36"/>
      <c r="E433" s="36"/>
    </row>
    <row r="434">
      <c r="A434" s="36"/>
      <c r="B434" s="36"/>
      <c r="C434" s="36"/>
      <c r="D434" s="36"/>
      <c r="E434" s="36"/>
    </row>
    <row r="435">
      <c r="A435" s="36"/>
      <c r="B435" s="36"/>
      <c r="C435" s="36"/>
      <c r="D435" s="36"/>
      <c r="E435" s="36"/>
    </row>
    <row r="436">
      <c r="A436" s="36"/>
      <c r="B436" s="36"/>
      <c r="C436" s="36"/>
      <c r="D436" s="36"/>
      <c r="E436" s="36"/>
    </row>
    <row r="437">
      <c r="A437" s="36"/>
      <c r="B437" s="36"/>
      <c r="C437" s="36"/>
      <c r="D437" s="36"/>
      <c r="E437" s="36"/>
    </row>
    <row r="438">
      <c r="A438" s="36"/>
      <c r="B438" s="36"/>
      <c r="C438" s="36"/>
      <c r="D438" s="36"/>
      <c r="E438" s="36"/>
    </row>
    <row r="439">
      <c r="A439" s="36"/>
      <c r="B439" s="36"/>
      <c r="C439" s="36"/>
      <c r="D439" s="36"/>
      <c r="E439" s="36"/>
    </row>
    <row r="440">
      <c r="A440" s="36"/>
      <c r="B440" s="36"/>
      <c r="C440" s="36"/>
      <c r="D440" s="36"/>
      <c r="E440" s="36"/>
    </row>
    <row r="441">
      <c r="A441" s="36"/>
      <c r="B441" s="36"/>
      <c r="C441" s="36"/>
      <c r="D441" s="36"/>
      <c r="E441" s="36"/>
    </row>
    <row r="442">
      <c r="A442" s="36"/>
      <c r="B442" s="36"/>
      <c r="C442" s="36"/>
      <c r="D442" s="36"/>
      <c r="E442" s="36"/>
    </row>
    <row r="443">
      <c r="A443" s="36"/>
      <c r="B443" s="36"/>
      <c r="C443" s="36"/>
      <c r="D443" s="36"/>
      <c r="E443" s="36"/>
    </row>
    <row r="444">
      <c r="A444" s="36"/>
      <c r="B444" s="36"/>
      <c r="C444" s="36"/>
      <c r="D444" s="36"/>
      <c r="E444" s="36"/>
    </row>
    <row r="445">
      <c r="A445" s="36"/>
      <c r="B445" s="36"/>
      <c r="C445" s="36"/>
      <c r="D445" s="36"/>
      <c r="E445" s="36"/>
    </row>
    <row r="446">
      <c r="A446" s="36"/>
      <c r="B446" s="36"/>
      <c r="C446" s="36"/>
      <c r="D446" s="36"/>
      <c r="E446" s="36"/>
    </row>
    <row r="447">
      <c r="A447" s="36"/>
      <c r="B447" s="36"/>
      <c r="C447" s="36"/>
      <c r="D447" s="36"/>
      <c r="E447" s="36"/>
    </row>
    <row r="448">
      <c r="A448" s="36"/>
      <c r="B448" s="36"/>
      <c r="C448" s="36"/>
      <c r="D448" s="36"/>
      <c r="E448" s="36"/>
    </row>
    <row r="449">
      <c r="A449" s="36"/>
      <c r="B449" s="36"/>
      <c r="C449" s="36"/>
      <c r="D449" s="36"/>
      <c r="E449" s="36"/>
    </row>
    <row r="450">
      <c r="A450" s="36"/>
      <c r="B450" s="36"/>
      <c r="C450" s="36"/>
      <c r="D450" s="36"/>
      <c r="E450" s="36"/>
    </row>
    <row r="451">
      <c r="A451" s="36"/>
      <c r="B451" s="36"/>
      <c r="C451" s="36"/>
      <c r="D451" s="36"/>
      <c r="E451" s="36"/>
    </row>
    <row r="452">
      <c r="A452" s="36"/>
      <c r="B452" s="36"/>
      <c r="C452" s="36"/>
      <c r="D452" s="36"/>
      <c r="E452" s="36"/>
    </row>
    <row r="453">
      <c r="A453" s="36"/>
      <c r="B453" s="36"/>
      <c r="C453" s="36"/>
      <c r="D453" s="36"/>
      <c r="E453" s="36"/>
    </row>
    <row r="454">
      <c r="A454" s="36"/>
      <c r="B454" s="36"/>
      <c r="C454" s="36"/>
      <c r="D454" s="36"/>
      <c r="E454" s="36"/>
    </row>
    <row r="455">
      <c r="A455" s="36"/>
      <c r="B455" s="36"/>
      <c r="C455" s="36"/>
      <c r="D455" s="36"/>
      <c r="E455" s="36"/>
    </row>
    <row r="456">
      <c r="A456" s="36"/>
      <c r="B456" s="36"/>
      <c r="C456" s="36"/>
      <c r="D456" s="36"/>
      <c r="E456" s="36"/>
    </row>
    <row r="457">
      <c r="A457" s="36"/>
      <c r="B457" s="36"/>
      <c r="C457" s="36"/>
      <c r="D457" s="36"/>
      <c r="E457" s="36"/>
    </row>
    <row r="458">
      <c r="A458" s="36"/>
      <c r="B458" s="36"/>
      <c r="C458" s="36"/>
      <c r="D458" s="36"/>
      <c r="E458" s="36"/>
    </row>
    <row r="459">
      <c r="A459" s="36"/>
      <c r="B459" s="36"/>
      <c r="C459" s="36"/>
      <c r="D459" s="36"/>
      <c r="E459" s="36"/>
    </row>
    <row r="460">
      <c r="A460" s="36"/>
      <c r="B460" s="36"/>
      <c r="C460" s="36"/>
      <c r="D460" s="36"/>
      <c r="E460" s="36"/>
    </row>
    <row r="461">
      <c r="A461" s="36"/>
      <c r="B461" s="36"/>
      <c r="C461" s="36"/>
      <c r="D461" s="36"/>
      <c r="E461" s="36"/>
    </row>
    <row r="462">
      <c r="A462" s="36"/>
      <c r="B462" s="36"/>
      <c r="C462" s="36"/>
      <c r="D462" s="36"/>
      <c r="E462" s="36"/>
    </row>
    <row r="463">
      <c r="A463" s="36"/>
      <c r="B463" s="36"/>
      <c r="C463" s="36"/>
      <c r="D463" s="36"/>
      <c r="E463" s="36"/>
    </row>
    <row r="464">
      <c r="A464" s="36"/>
      <c r="B464" s="36"/>
      <c r="C464" s="36"/>
      <c r="D464" s="36"/>
      <c r="E464" s="36"/>
    </row>
    <row r="465">
      <c r="A465" s="36"/>
      <c r="B465" s="36"/>
      <c r="C465" s="36"/>
      <c r="D465" s="36"/>
      <c r="E465" s="36"/>
    </row>
    <row r="466">
      <c r="A466" s="36"/>
      <c r="B466" s="36"/>
      <c r="C466" s="36"/>
      <c r="D466" s="36"/>
      <c r="E466" s="36"/>
    </row>
    <row r="467">
      <c r="A467" s="36"/>
      <c r="B467" s="36"/>
      <c r="C467" s="36"/>
      <c r="D467" s="36"/>
      <c r="E467" s="36"/>
    </row>
    <row r="468">
      <c r="A468" s="36"/>
      <c r="B468" s="36"/>
      <c r="C468" s="36"/>
      <c r="D468" s="36"/>
      <c r="E468" s="36"/>
    </row>
    <row r="469">
      <c r="A469" s="36"/>
      <c r="B469" s="36"/>
      <c r="C469" s="36"/>
      <c r="D469" s="36"/>
      <c r="E469" s="36"/>
    </row>
    <row r="470">
      <c r="A470" s="36"/>
      <c r="B470" s="36"/>
      <c r="C470" s="36"/>
      <c r="D470" s="36"/>
      <c r="E470" s="36"/>
    </row>
    <row r="471">
      <c r="A471" s="36"/>
      <c r="B471" s="36"/>
      <c r="C471" s="36"/>
      <c r="D471" s="36"/>
      <c r="E471" s="36"/>
    </row>
    <row r="472">
      <c r="A472" s="36"/>
      <c r="B472" s="36"/>
      <c r="C472" s="36"/>
      <c r="D472" s="36"/>
      <c r="E472" s="36"/>
    </row>
    <row r="473">
      <c r="A473" s="36"/>
      <c r="B473" s="36"/>
      <c r="C473" s="36"/>
      <c r="D473" s="36"/>
      <c r="E473" s="36"/>
    </row>
    <row r="474">
      <c r="A474" s="36"/>
      <c r="B474" s="36"/>
      <c r="C474" s="36"/>
      <c r="D474" s="36"/>
      <c r="E474" s="36"/>
    </row>
    <row r="475">
      <c r="A475" s="36"/>
      <c r="B475" s="36"/>
      <c r="C475" s="36"/>
      <c r="D475" s="36"/>
      <c r="E475" s="36"/>
    </row>
    <row r="476">
      <c r="A476" s="36"/>
      <c r="B476" s="36"/>
      <c r="C476" s="36"/>
      <c r="D476" s="36"/>
      <c r="E476" s="36"/>
    </row>
    <row r="477">
      <c r="A477" s="36"/>
      <c r="B477" s="36"/>
      <c r="C477" s="36"/>
      <c r="D477" s="36"/>
      <c r="E477" s="36"/>
    </row>
    <row r="478">
      <c r="A478" s="36"/>
      <c r="B478" s="36"/>
      <c r="C478" s="36"/>
      <c r="D478" s="36"/>
      <c r="E478" s="36"/>
    </row>
    <row r="479">
      <c r="A479" s="36"/>
      <c r="B479" s="36"/>
      <c r="C479" s="36"/>
      <c r="D479" s="36"/>
      <c r="E479" s="36"/>
    </row>
    <row r="480">
      <c r="A480" s="36"/>
      <c r="B480" s="36"/>
      <c r="C480" s="36"/>
      <c r="D480" s="36"/>
      <c r="E480" s="36"/>
    </row>
    <row r="481">
      <c r="A481" s="36"/>
      <c r="B481" s="36"/>
      <c r="C481" s="36"/>
      <c r="D481" s="36"/>
      <c r="E481" s="36"/>
    </row>
    <row r="482">
      <c r="A482" s="36"/>
      <c r="B482" s="36"/>
      <c r="C482" s="36"/>
      <c r="D482" s="36"/>
      <c r="E482" s="36"/>
    </row>
    <row r="483">
      <c r="A483" s="36"/>
      <c r="B483" s="36"/>
      <c r="C483" s="36"/>
      <c r="D483" s="36"/>
      <c r="E483" s="36"/>
    </row>
    <row r="484">
      <c r="A484" s="36"/>
      <c r="B484" s="36"/>
      <c r="C484" s="36"/>
      <c r="D484" s="36"/>
      <c r="E484" s="36"/>
    </row>
    <row r="485">
      <c r="A485" s="36"/>
      <c r="B485" s="36"/>
      <c r="C485" s="36"/>
      <c r="D485" s="36"/>
      <c r="E485" s="36"/>
    </row>
    <row r="486">
      <c r="A486" s="36"/>
      <c r="B486" s="36"/>
      <c r="C486" s="36"/>
      <c r="D486" s="36"/>
      <c r="E486" s="36"/>
    </row>
    <row r="487">
      <c r="A487" s="36"/>
      <c r="B487" s="36"/>
      <c r="C487" s="36"/>
      <c r="D487" s="36"/>
      <c r="E487" s="36"/>
    </row>
    <row r="488">
      <c r="A488" s="36"/>
      <c r="B488" s="36"/>
      <c r="C488" s="36"/>
      <c r="D488" s="36"/>
      <c r="E488" s="36"/>
    </row>
    <row r="489">
      <c r="A489" s="36"/>
      <c r="B489" s="36"/>
      <c r="C489" s="36"/>
      <c r="D489" s="36"/>
      <c r="E489" s="36"/>
    </row>
    <row r="490">
      <c r="A490" s="36"/>
      <c r="B490" s="36"/>
      <c r="C490" s="36"/>
      <c r="D490" s="36"/>
      <c r="E490" s="36"/>
    </row>
    <row r="491">
      <c r="A491" s="36"/>
      <c r="B491" s="36"/>
      <c r="C491" s="36"/>
      <c r="D491" s="36"/>
      <c r="E491" s="36"/>
    </row>
    <row r="492">
      <c r="A492" s="36"/>
      <c r="B492" s="36"/>
      <c r="C492" s="36"/>
      <c r="D492" s="36"/>
      <c r="E492" s="36"/>
    </row>
    <row r="493">
      <c r="A493" s="36"/>
      <c r="B493" s="36"/>
      <c r="C493" s="36"/>
      <c r="D493" s="36"/>
      <c r="E493" s="36"/>
    </row>
    <row r="494">
      <c r="A494" s="36"/>
      <c r="B494" s="36"/>
      <c r="C494" s="36"/>
      <c r="D494" s="36"/>
      <c r="E494" s="36"/>
    </row>
    <row r="495">
      <c r="A495" s="36"/>
      <c r="B495" s="36"/>
      <c r="C495" s="36"/>
      <c r="D495" s="36"/>
      <c r="E495" s="36"/>
    </row>
    <row r="496">
      <c r="A496" s="36"/>
      <c r="B496" s="36"/>
      <c r="C496" s="36"/>
      <c r="D496" s="36"/>
      <c r="E496" s="36"/>
    </row>
    <row r="497">
      <c r="A497" s="36"/>
      <c r="B497" s="36"/>
      <c r="C497" s="36"/>
      <c r="D497" s="36"/>
      <c r="E497" s="36"/>
    </row>
    <row r="498">
      <c r="A498" s="36"/>
      <c r="B498" s="36"/>
      <c r="C498" s="36"/>
      <c r="D498" s="36"/>
      <c r="E498" s="36"/>
    </row>
    <row r="499">
      <c r="A499" s="36"/>
      <c r="B499" s="36"/>
      <c r="C499" s="36"/>
      <c r="D499" s="36"/>
      <c r="E499" s="36"/>
    </row>
    <row r="500">
      <c r="A500" s="36"/>
      <c r="B500" s="36"/>
      <c r="C500" s="36"/>
      <c r="D500" s="36"/>
      <c r="E500" s="36"/>
    </row>
    <row r="501">
      <c r="A501" s="36"/>
      <c r="B501" s="36"/>
      <c r="C501" s="36"/>
      <c r="D501" s="36"/>
      <c r="E501" s="36"/>
    </row>
    <row r="502">
      <c r="A502" s="36"/>
      <c r="B502" s="36"/>
      <c r="C502" s="36"/>
      <c r="D502" s="36"/>
      <c r="E502" s="36"/>
    </row>
    <row r="503">
      <c r="A503" s="36"/>
      <c r="B503" s="36"/>
      <c r="C503" s="36"/>
      <c r="D503" s="36"/>
      <c r="E503" s="36"/>
    </row>
    <row r="504">
      <c r="A504" s="36"/>
      <c r="B504" s="36"/>
      <c r="C504" s="36"/>
      <c r="D504" s="36"/>
      <c r="E504" s="36"/>
    </row>
    <row r="505">
      <c r="A505" s="36"/>
      <c r="B505" s="36"/>
      <c r="C505" s="36"/>
      <c r="D505" s="36"/>
      <c r="E505" s="36"/>
    </row>
    <row r="506">
      <c r="A506" s="36"/>
      <c r="B506" s="36"/>
      <c r="C506" s="36"/>
      <c r="D506" s="36"/>
      <c r="E506" s="36"/>
    </row>
    <row r="507">
      <c r="A507" s="36"/>
      <c r="B507" s="36"/>
      <c r="C507" s="36"/>
      <c r="D507" s="36"/>
      <c r="E507" s="36"/>
    </row>
    <row r="508">
      <c r="A508" s="36"/>
      <c r="B508" s="36"/>
      <c r="C508" s="36"/>
      <c r="D508" s="36"/>
      <c r="E508" s="36"/>
    </row>
    <row r="509">
      <c r="A509" s="36"/>
      <c r="B509" s="36"/>
      <c r="C509" s="36"/>
      <c r="D509" s="36"/>
      <c r="E509" s="36"/>
    </row>
    <row r="510">
      <c r="A510" s="36"/>
      <c r="B510" s="36"/>
      <c r="C510" s="36"/>
      <c r="D510" s="36"/>
      <c r="E510" s="36"/>
    </row>
    <row r="511">
      <c r="A511" s="36"/>
      <c r="B511" s="36"/>
      <c r="C511" s="36"/>
      <c r="D511" s="36"/>
      <c r="E511" s="36"/>
    </row>
    <row r="512">
      <c r="A512" s="36"/>
      <c r="B512" s="36"/>
      <c r="C512" s="36"/>
      <c r="D512" s="36"/>
      <c r="E512" s="36"/>
    </row>
    <row r="513">
      <c r="A513" s="36"/>
      <c r="B513" s="36"/>
      <c r="C513" s="36"/>
      <c r="D513" s="36"/>
      <c r="E513" s="36"/>
    </row>
    <row r="514">
      <c r="A514" s="36"/>
      <c r="B514" s="36"/>
      <c r="C514" s="36"/>
      <c r="D514" s="36"/>
      <c r="E514" s="36"/>
    </row>
    <row r="515">
      <c r="A515" s="36"/>
      <c r="B515" s="36"/>
      <c r="C515" s="36"/>
      <c r="D515" s="36"/>
      <c r="E515" s="36"/>
    </row>
    <row r="516">
      <c r="A516" s="36"/>
      <c r="B516" s="36"/>
      <c r="C516" s="36"/>
      <c r="D516" s="36"/>
      <c r="E516" s="36"/>
    </row>
    <row r="517">
      <c r="A517" s="36"/>
      <c r="B517" s="36"/>
      <c r="C517" s="36"/>
      <c r="D517" s="36"/>
      <c r="E517" s="36"/>
    </row>
    <row r="518">
      <c r="A518" s="36"/>
      <c r="B518" s="36"/>
      <c r="C518" s="36"/>
      <c r="D518" s="36"/>
      <c r="E518" s="36"/>
    </row>
    <row r="519">
      <c r="A519" s="36"/>
      <c r="B519" s="36"/>
      <c r="C519" s="36"/>
      <c r="D519" s="36"/>
      <c r="E519" s="36"/>
    </row>
    <row r="520">
      <c r="A520" s="36"/>
      <c r="B520" s="36"/>
      <c r="C520" s="36"/>
      <c r="D520" s="36"/>
      <c r="E520" s="36"/>
    </row>
    <row r="521">
      <c r="A521" s="36"/>
      <c r="B521" s="36"/>
      <c r="C521" s="36"/>
      <c r="D521" s="36"/>
      <c r="E521" s="36"/>
    </row>
    <row r="522">
      <c r="A522" s="36"/>
      <c r="B522" s="36"/>
      <c r="C522" s="36"/>
      <c r="D522" s="36"/>
      <c r="E522" s="36"/>
    </row>
    <row r="523">
      <c r="A523" s="36"/>
      <c r="B523" s="36"/>
      <c r="C523" s="36"/>
      <c r="D523" s="36"/>
      <c r="E523" s="36"/>
    </row>
    <row r="524">
      <c r="A524" s="36"/>
      <c r="B524" s="36"/>
      <c r="C524" s="36"/>
      <c r="D524" s="36"/>
      <c r="E524" s="36"/>
    </row>
    <row r="525">
      <c r="A525" s="36"/>
      <c r="B525" s="36"/>
      <c r="C525" s="36"/>
      <c r="D525" s="36"/>
      <c r="E525" s="36"/>
    </row>
    <row r="526">
      <c r="A526" s="36"/>
      <c r="B526" s="36"/>
      <c r="C526" s="36"/>
      <c r="D526" s="36"/>
      <c r="E526" s="36"/>
    </row>
    <row r="527">
      <c r="A527" s="36"/>
      <c r="B527" s="36"/>
      <c r="C527" s="36"/>
      <c r="D527" s="36"/>
      <c r="E527" s="36"/>
    </row>
    <row r="528">
      <c r="A528" s="36"/>
      <c r="B528" s="36"/>
      <c r="C528" s="36"/>
      <c r="D528" s="36"/>
      <c r="E528" s="36"/>
    </row>
    <row r="529">
      <c r="A529" s="36"/>
      <c r="B529" s="36"/>
      <c r="C529" s="36"/>
      <c r="D529" s="36"/>
      <c r="E529" s="36"/>
    </row>
    <row r="530">
      <c r="A530" s="36"/>
      <c r="B530" s="36"/>
      <c r="C530" s="36"/>
      <c r="D530" s="36"/>
      <c r="E530" s="36"/>
    </row>
    <row r="531">
      <c r="A531" s="36"/>
      <c r="B531" s="36"/>
      <c r="C531" s="36"/>
      <c r="D531" s="36"/>
      <c r="E531" s="36"/>
    </row>
    <row r="532">
      <c r="A532" s="36"/>
      <c r="B532" s="36"/>
      <c r="C532" s="36"/>
      <c r="D532" s="36"/>
      <c r="E532" s="36"/>
    </row>
    <row r="533">
      <c r="A533" s="36"/>
      <c r="B533" s="36"/>
      <c r="C533" s="36"/>
      <c r="D533" s="36"/>
      <c r="E533" s="36"/>
    </row>
    <row r="534">
      <c r="A534" s="36"/>
      <c r="B534" s="36"/>
      <c r="C534" s="36"/>
      <c r="D534" s="36"/>
      <c r="E534" s="36"/>
    </row>
    <row r="535">
      <c r="A535" s="36"/>
      <c r="B535" s="36"/>
      <c r="C535" s="36"/>
      <c r="D535" s="36"/>
      <c r="E535" s="36"/>
    </row>
    <row r="536">
      <c r="A536" s="36"/>
      <c r="B536" s="36"/>
      <c r="C536" s="36"/>
      <c r="D536" s="36"/>
      <c r="E536" s="36"/>
    </row>
    <row r="537">
      <c r="A537" s="36"/>
      <c r="B537" s="36"/>
      <c r="C537" s="36"/>
      <c r="D537" s="36"/>
      <c r="E537" s="36"/>
    </row>
    <row r="538">
      <c r="A538" s="36"/>
      <c r="B538" s="36"/>
      <c r="C538" s="36"/>
      <c r="D538" s="36"/>
      <c r="E538" s="36"/>
    </row>
    <row r="539">
      <c r="A539" s="36"/>
      <c r="B539" s="36"/>
      <c r="C539" s="36"/>
      <c r="D539" s="36"/>
      <c r="E539" s="36"/>
    </row>
    <row r="540">
      <c r="A540" s="36"/>
      <c r="B540" s="36"/>
      <c r="C540" s="36"/>
      <c r="D540" s="36"/>
      <c r="E540" s="36"/>
    </row>
    <row r="541">
      <c r="A541" s="36"/>
      <c r="B541" s="36"/>
      <c r="C541" s="36"/>
      <c r="D541" s="36"/>
      <c r="E541" s="36"/>
    </row>
    <row r="542">
      <c r="A542" s="36"/>
      <c r="B542" s="36"/>
      <c r="C542" s="36"/>
      <c r="D542" s="36"/>
      <c r="E542" s="36"/>
    </row>
    <row r="543">
      <c r="A543" s="36"/>
      <c r="B543" s="36"/>
      <c r="C543" s="36"/>
      <c r="D543" s="36"/>
      <c r="E543" s="36"/>
    </row>
    <row r="544">
      <c r="A544" s="36"/>
      <c r="B544" s="36"/>
      <c r="C544" s="36"/>
      <c r="D544" s="36"/>
      <c r="E544" s="36"/>
    </row>
    <row r="545">
      <c r="A545" s="36"/>
      <c r="B545" s="36"/>
      <c r="C545" s="36"/>
      <c r="D545" s="36"/>
      <c r="E545" s="36"/>
    </row>
    <row r="546">
      <c r="A546" s="36"/>
      <c r="B546" s="36"/>
      <c r="C546" s="36"/>
      <c r="D546" s="36"/>
      <c r="E546" s="36"/>
    </row>
    <row r="547">
      <c r="A547" s="36"/>
      <c r="B547" s="36"/>
      <c r="C547" s="36"/>
      <c r="D547" s="36"/>
      <c r="E547" s="36"/>
    </row>
    <row r="548">
      <c r="A548" s="36"/>
      <c r="B548" s="36"/>
      <c r="C548" s="36"/>
      <c r="D548" s="36"/>
      <c r="E548" s="36"/>
    </row>
    <row r="549">
      <c r="A549" s="36"/>
      <c r="B549" s="36"/>
      <c r="C549" s="36"/>
      <c r="D549" s="36"/>
      <c r="E549" s="36"/>
    </row>
    <row r="550">
      <c r="A550" s="36"/>
      <c r="B550" s="36"/>
      <c r="C550" s="36"/>
      <c r="D550" s="36"/>
      <c r="E550" s="36"/>
    </row>
    <row r="551">
      <c r="A551" s="36"/>
      <c r="B551" s="36"/>
      <c r="C551" s="36"/>
      <c r="D551" s="36"/>
      <c r="E551" s="36"/>
    </row>
    <row r="552">
      <c r="A552" s="36"/>
      <c r="B552" s="36"/>
      <c r="C552" s="36"/>
      <c r="D552" s="36"/>
      <c r="E552" s="36"/>
    </row>
    <row r="553">
      <c r="A553" s="36"/>
      <c r="B553" s="36"/>
      <c r="C553" s="36"/>
      <c r="D553" s="36"/>
      <c r="E553" s="36"/>
    </row>
    <row r="554">
      <c r="A554" s="36"/>
      <c r="B554" s="36"/>
      <c r="C554" s="36"/>
      <c r="D554" s="36"/>
      <c r="E554" s="36"/>
    </row>
    <row r="555">
      <c r="A555" s="36"/>
      <c r="B555" s="36"/>
      <c r="C555" s="36"/>
      <c r="D555" s="36"/>
      <c r="E555" s="36"/>
    </row>
    <row r="556">
      <c r="A556" s="36"/>
      <c r="B556" s="36"/>
      <c r="C556" s="36"/>
      <c r="D556" s="36"/>
      <c r="E556" s="36"/>
    </row>
    <row r="557">
      <c r="A557" s="36"/>
      <c r="B557" s="36"/>
      <c r="C557" s="36"/>
      <c r="D557" s="36"/>
      <c r="E557" s="36"/>
    </row>
    <row r="558">
      <c r="A558" s="36"/>
      <c r="B558" s="36"/>
      <c r="C558" s="36"/>
      <c r="D558" s="36"/>
      <c r="E558" s="36"/>
    </row>
    <row r="559">
      <c r="A559" s="36"/>
      <c r="B559" s="36"/>
      <c r="C559" s="36"/>
      <c r="D559" s="36"/>
      <c r="E559" s="36"/>
    </row>
    <row r="560">
      <c r="A560" s="36"/>
      <c r="B560" s="36"/>
      <c r="C560" s="36"/>
      <c r="D560" s="36"/>
      <c r="E560" s="36"/>
    </row>
    <row r="561">
      <c r="A561" s="36"/>
      <c r="B561" s="36"/>
      <c r="C561" s="36"/>
      <c r="D561" s="36"/>
      <c r="E561" s="36"/>
    </row>
    <row r="562">
      <c r="A562" s="36"/>
      <c r="B562" s="36"/>
      <c r="C562" s="36"/>
      <c r="D562" s="36"/>
      <c r="E562" s="36"/>
    </row>
    <row r="563">
      <c r="A563" s="36"/>
      <c r="B563" s="36"/>
      <c r="C563" s="36"/>
      <c r="D563" s="36"/>
      <c r="E563" s="36"/>
    </row>
    <row r="564">
      <c r="A564" s="36"/>
      <c r="B564" s="36"/>
      <c r="C564" s="36"/>
      <c r="D564" s="36"/>
      <c r="E564" s="36"/>
    </row>
    <row r="565">
      <c r="A565" s="36"/>
      <c r="B565" s="36"/>
      <c r="C565" s="36"/>
      <c r="D565" s="36"/>
      <c r="E565" s="36"/>
    </row>
    <row r="566">
      <c r="A566" s="36"/>
      <c r="B566" s="36"/>
      <c r="C566" s="36"/>
      <c r="D566" s="36"/>
      <c r="E566" s="36"/>
    </row>
    <row r="567">
      <c r="A567" s="36"/>
      <c r="B567" s="36"/>
      <c r="C567" s="36"/>
      <c r="D567" s="36"/>
      <c r="E567" s="36"/>
    </row>
    <row r="568">
      <c r="A568" s="36"/>
      <c r="B568" s="36"/>
      <c r="C568" s="36"/>
      <c r="D568" s="36"/>
      <c r="E568" s="36"/>
    </row>
    <row r="569">
      <c r="A569" s="36"/>
      <c r="B569" s="36"/>
      <c r="C569" s="36"/>
      <c r="D569" s="36"/>
      <c r="E569" s="36"/>
    </row>
    <row r="570">
      <c r="A570" s="36"/>
      <c r="B570" s="36"/>
      <c r="C570" s="36"/>
      <c r="D570" s="36"/>
      <c r="E570" s="36"/>
    </row>
    <row r="571">
      <c r="A571" s="36"/>
      <c r="B571" s="36"/>
      <c r="C571" s="36"/>
      <c r="D571" s="36"/>
      <c r="E571" s="36"/>
    </row>
    <row r="572">
      <c r="A572" s="36"/>
      <c r="B572" s="36"/>
      <c r="C572" s="36"/>
      <c r="D572" s="36"/>
      <c r="E572" s="36"/>
    </row>
    <row r="573">
      <c r="A573" s="36"/>
      <c r="B573" s="36"/>
      <c r="C573" s="36"/>
      <c r="D573" s="36"/>
      <c r="E573" s="36"/>
    </row>
    <row r="574">
      <c r="A574" s="36"/>
      <c r="B574" s="36"/>
      <c r="C574" s="36"/>
      <c r="D574" s="36"/>
      <c r="E574" s="36"/>
    </row>
    <row r="575">
      <c r="A575" s="36"/>
      <c r="B575" s="36"/>
      <c r="C575" s="36"/>
      <c r="D575" s="36"/>
      <c r="E575" s="36"/>
    </row>
    <row r="576">
      <c r="A576" s="36"/>
      <c r="B576" s="36"/>
      <c r="C576" s="36"/>
      <c r="D576" s="36"/>
      <c r="E576" s="36"/>
    </row>
    <row r="577">
      <c r="A577" s="36"/>
      <c r="B577" s="36"/>
      <c r="C577" s="36"/>
      <c r="D577" s="36"/>
      <c r="E577" s="36"/>
    </row>
    <row r="578">
      <c r="A578" s="36"/>
      <c r="B578" s="36"/>
      <c r="C578" s="36"/>
      <c r="D578" s="36"/>
      <c r="E578" s="36"/>
    </row>
    <row r="579">
      <c r="A579" s="36"/>
      <c r="B579" s="36"/>
      <c r="C579" s="36"/>
      <c r="D579" s="36"/>
      <c r="E579" s="36"/>
    </row>
    <row r="580">
      <c r="A580" s="36"/>
      <c r="B580" s="36"/>
      <c r="C580" s="36"/>
      <c r="D580" s="36"/>
      <c r="E580" s="36"/>
    </row>
    <row r="581">
      <c r="A581" s="36"/>
      <c r="B581" s="36"/>
      <c r="C581" s="36"/>
      <c r="D581" s="36"/>
      <c r="E581" s="36"/>
    </row>
    <row r="582">
      <c r="A582" s="36"/>
      <c r="B582" s="36"/>
      <c r="C582" s="36"/>
      <c r="D582" s="36"/>
      <c r="E582" s="36"/>
    </row>
    <row r="583">
      <c r="A583" s="36"/>
      <c r="B583" s="36"/>
      <c r="C583" s="36"/>
      <c r="D583" s="36"/>
      <c r="E583" s="36"/>
    </row>
    <row r="584">
      <c r="A584" s="36"/>
      <c r="B584" s="36"/>
      <c r="C584" s="36"/>
      <c r="D584" s="36"/>
      <c r="E584" s="36"/>
    </row>
    <row r="585">
      <c r="A585" s="36"/>
      <c r="B585" s="36"/>
      <c r="C585" s="36"/>
      <c r="D585" s="36"/>
      <c r="E585" s="36"/>
    </row>
    <row r="586">
      <c r="A586" s="36"/>
      <c r="B586" s="36"/>
      <c r="C586" s="36"/>
      <c r="D586" s="36"/>
      <c r="E586" s="36"/>
    </row>
    <row r="587">
      <c r="A587" s="36"/>
      <c r="B587" s="36"/>
      <c r="C587" s="36"/>
      <c r="D587" s="36"/>
      <c r="E587" s="36"/>
    </row>
    <row r="588">
      <c r="A588" s="36"/>
      <c r="B588" s="36"/>
      <c r="C588" s="36"/>
      <c r="D588" s="36"/>
      <c r="E588" s="36"/>
    </row>
    <row r="589">
      <c r="A589" s="36"/>
      <c r="B589" s="36"/>
      <c r="C589" s="36"/>
      <c r="D589" s="36"/>
      <c r="E589" s="36"/>
    </row>
    <row r="590">
      <c r="A590" s="36"/>
      <c r="B590" s="36"/>
      <c r="C590" s="36"/>
      <c r="D590" s="36"/>
      <c r="E590" s="36"/>
    </row>
    <row r="591">
      <c r="A591" s="36"/>
      <c r="B591" s="36"/>
      <c r="C591" s="36"/>
      <c r="D591" s="36"/>
      <c r="E591" s="36"/>
    </row>
    <row r="592">
      <c r="A592" s="36"/>
      <c r="B592" s="36"/>
      <c r="C592" s="36"/>
      <c r="D592" s="36"/>
      <c r="E592" s="36"/>
    </row>
    <row r="593">
      <c r="A593" s="36"/>
      <c r="B593" s="36"/>
      <c r="C593" s="36"/>
      <c r="D593" s="36"/>
      <c r="E593" s="36"/>
    </row>
    <row r="594">
      <c r="A594" s="36"/>
      <c r="B594" s="36"/>
      <c r="C594" s="36"/>
      <c r="D594" s="36"/>
      <c r="E594" s="36"/>
    </row>
    <row r="595">
      <c r="A595" s="36"/>
      <c r="B595" s="36"/>
      <c r="C595" s="36"/>
      <c r="D595" s="36"/>
      <c r="E595" s="36"/>
    </row>
    <row r="596">
      <c r="A596" s="36"/>
      <c r="B596" s="36"/>
      <c r="C596" s="36"/>
      <c r="D596" s="36"/>
      <c r="E596" s="36"/>
    </row>
    <row r="597">
      <c r="A597" s="36"/>
      <c r="B597" s="36"/>
      <c r="C597" s="36"/>
      <c r="D597" s="36"/>
      <c r="E597" s="36"/>
    </row>
    <row r="598">
      <c r="A598" s="36"/>
      <c r="B598" s="36"/>
      <c r="C598" s="36"/>
      <c r="D598" s="36"/>
      <c r="E598" s="36"/>
    </row>
    <row r="599">
      <c r="A599" s="36"/>
      <c r="B599" s="36"/>
      <c r="C599" s="36"/>
      <c r="D599" s="36"/>
      <c r="E599" s="36"/>
    </row>
    <row r="600">
      <c r="A600" s="36"/>
      <c r="B600" s="36"/>
      <c r="C600" s="36"/>
      <c r="D600" s="36"/>
      <c r="E600" s="36"/>
    </row>
    <row r="601">
      <c r="A601" s="36"/>
      <c r="B601" s="36"/>
      <c r="C601" s="36"/>
      <c r="D601" s="36"/>
      <c r="E601" s="36"/>
    </row>
    <row r="602">
      <c r="A602" s="36"/>
      <c r="B602" s="36"/>
      <c r="C602" s="36"/>
      <c r="D602" s="36"/>
      <c r="E602" s="36"/>
    </row>
    <row r="603">
      <c r="A603" s="36"/>
      <c r="B603" s="36"/>
      <c r="C603" s="36"/>
      <c r="D603" s="36"/>
      <c r="E603" s="36"/>
    </row>
    <row r="604">
      <c r="A604" s="36"/>
      <c r="B604" s="36"/>
      <c r="C604" s="36"/>
      <c r="D604" s="36"/>
      <c r="E604" s="36"/>
    </row>
    <row r="605">
      <c r="A605" s="36"/>
      <c r="B605" s="36"/>
      <c r="C605" s="36"/>
      <c r="D605" s="36"/>
      <c r="E605" s="36"/>
    </row>
    <row r="606">
      <c r="A606" s="36"/>
      <c r="B606" s="36"/>
      <c r="C606" s="36"/>
      <c r="D606" s="36"/>
      <c r="E606" s="36"/>
    </row>
    <row r="607">
      <c r="A607" s="36"/>
      <c r="B607" s="36"/>
      <c r="C607" s="36"/>
      <c r="D607" s="36"/>
      <c r="E607" s="36"/>
    </row>
    <row r="608">
      <c r="A608" s="36"/>
      <c r="B608" s="36"/>
      <c r="C608" s="36"/>
      <c r="D608" s="36"/>
      <c r="E608" s="36"/>
    </row>
    <row r="609">
      <c r="A609" s="36"/>
      <c r="B609" s="36"/>
      <c r="C609" s="36"/>
      <c r="D609" s="36"/>
      <c r="E609" s="36"/>
    </row>
    <row r="610">
      <c r="A610" s="36"/>
      <c r="B610" s="36"/>
      <c r="C610" s="36"/>
      <c r="D610" s="36"/>
      <c r="E610" s="36"/>
    </row>
    <row r="611">
      <c r="A611" s="36"/>
      <c r="B611" s="36"/>
      <c r="C611" s="36"/>
      <c r="D611" s="36"/>
      <c r="E611" s="36"/>
    </row>
    <row r="612">
      <c r="A612" s="36"/>
      <c r="B612" s="36"/>
      <c r="C612" s="36"/>
      <c r="D612" s="36"/>
      <c r="E612" s="36"/>
    </row>
    <row r="613">
      <c r="A613" s="36"/>
      <c r="B613" s="36"/>
      <c r="C613" s="36"/>
      <c r="D613" s="36"/>
      <c r="E613" s="36"/>
    </row>
    <row r="614">
      <c r="A614" s="36"/>
      <c r="B614" s="36"/>
      <c r="C614" s="36"/>
      <c r="D614" s="36"/>
      <c r="E614" s="36"/>
    </row>
    <row r="615">
      <c r="A615" s="36"/>
      <c r="B615" s="36"/>
      <c r="C615" s="36"/>
      <c r="D615" s="36"/>
      <c r="E615" s="36"/>
    </row>
    <row r="616">
      <c r="A616" s="36"/>
      <c r="B616" s="36"/>
      <c r="C616" s="36"/>
      <c r="D616" s="36"/>
      <c r="E616" s="36"/>
    </row>
    <row r="617">
      <c r="A617" s="36"/>
      <c r="B617" s="36"/>
      <c r="C617" s="36"/>
      <c r="D617" s="36"/>
      <c r="E617" s="36"/>
    </row>
    <row r="618">
      <c r="A618" s="36"/>
      <c r="B618" s="36"/>
      <c r="C618" s="36"/>
      <c r="D618" s="36"/>
      <c r="E618" s="36"/>
    </row>
    <row r="619">
      <c r="A619" s="36"/>
      <c r="B619" s="36"/>
      <c r="C619" s="36"/>
      <c r="D619" s="36"/>
      <c r="E619" s="36"/>
    </row>
    <row r="620">
      <c r="A620" s="36"/>
      <c r="B620" s="36"/>
      <c r="C620" s="36"/>
      <c r="D620" s="36"/>
      <c r="E620" s="36"/>
    </row>
    <row r="621">
      <c r="A621" s="36"/>
      <c r="B621" s="36"/>
      <c r="C621" s="36"/>
      <c r="D621" s="36"/>
      <c r="E621" s="36"/>
    </row>
    <row r="622">
      <c r="A622" s="36"/>
      <c r="B622" s="36"/>
      <c r="C622" s="36"/>
      <c r="D622" s="36"/>
      <c r="E622" s="36"/>
    </row>
    <row r="623">
      <c r="A623" s="36"/>
      <c r="B623" s="36"/>
      <c r="C623" s="36"/>
      <c r="D623" s="36"/>
      <c r="E623" s="36"/>
    </row>
    <row r="624">
      <c r="A624" s="36"/>
      <c r="B624" s="36"/>
      <c r="C624" s="36"/>
      <c r="D624" s="36"/>
      <c r="E624" s="36"/>
    </row>
    <row r="625">
      <c r="A625" s="36"/>
      <c r="B625" s="36"/>
      <c r="C625" s="36"/>
      <c r="D625" s="36"/>
      <c r="E625" s="36"/>
    </row>
    <row r="626">
      <c r="A626" s="36"/>
      <c r="B626" s="36"/>
      <c r="C626" s="36"/>
      <c r="D626" s="36"/>
      <c r="E626" s="36"/>
    </row>
    <row r="627">
      <c r="A627" s="36"/>
      <c r="B627" s="36"/>
      <c r="C627" s="36"/>
      <c r="D627" s="36"/>
      <c r="E627" s="36"/>
    </row>
    <row r="628">
      <c r="A628" s="36"/>
      <c r="B628" s="36"/>
      <c r="C628" s="36"/>
      <c r="D628" s="36"/>
      <c r="E628" s="36"/>
    </row>
    <row r="629">
      <c r="A629" s="36"/>
      <c r="B629" s="36"/>
      <c r="C629" s="36"/>
      <c r="D629" s="36"/>
      <c r="E629" s="36"/>
    </row>
    <row r="630">
      <c r="A630" s="36"/>
      <c r="B630" s="36"/>
      <c r="C630" s="36"/>
      <c r="D630" s="36"/>
      <c r="E630" s="36"/>
    </row>
    <row r="631">
      <c r="A631" s="36"/>
      <c r="B631" s="36"/>
      <c r="C631" s="36"/>
      <c r="D631" s="36"/>
      <c r="E631" s="36"/>
    </row>
    <row r="632">
      <c r="A632" s="36"/>
      <c r="B632" s="36"/>
      <c r="C632" s="36"/>
      <c r="D632" s="36"/>
      <c r="E632" s="36"/>
    </row>
    <row r="633">
      <c r="A633" s="36"/>
      <c r="B633" s="36"/>
      <c r="C633" s="36"/>
      <c r="D633" s="36"/>
      <c r="E633" s="36"/>
    </row>
    <row r="634">
      <c r="A634" s="36"/>
      <c r="B634" s="36"/>
      <c r="C634" s="36"/>
      <c r="D634" s="36"/>
      <c r="E634" s="36"/>
    </row>
    <row r="635">
      <c r="A635" s="36"/>
      <c r="B635" s="36"/>
      <c r="C635" s="36"/>
      <c r="D635" s="36"/>
      <c r="E635" s="36"/>
    </row>
    <row r="636">
      <c r="A636" s="36"/>
      <c r="B636" s="36"/>
      <c r="C636" s="36"/>
      <c r="D636" s="36"/>
      <c r="E636" s="36"/>
    </row>
    <row r="637">
      <c r="A637" s="36"/>
      <c r="B637" s="36"/>
      <c r="C637" s="36"/>
      <c r="D637" s="36"/>
      <c r="E637" s="36"/>
    </row>
    <row r="638">
      <c r="A638" s="36"/>
      <c r="B638" s="36"/>
      <c r="C638" s="36"/>
      <c r="D638" s="36"/>
      <c r="E638" s="36"/>
    </row>
    <row r="639">
      <c r="A639" s="36"/>
      <c r="B639" s="36"/>
      <c r="C639" s="36"/>
      <c r="D639" s="36"/>
      <c r="E639" s="36"/>
    </row>
    <row r="640">
      <c r="A640" s="36"/>
      <c r="B640" s="36"/>
      <c r="C640" s="36"/>
      <c r="D640" s="36"/>
      <c r="E640" s="36"/>
    </row>
    <row r="641">
      <c r="A641" s="36"/>
      <c r="B641" s="36"/>
      <c r="C641" s="36"/>
      <c r="D641" s="36"/>
      <c r="E641" s="36"/>
    </row>
    <row r="642">
      <c r="A642" s="36"/>
      <c r="B642" s="36"/>
      <c r="C642" s="36"/>
      <c r="D642" s="36"/>
      <c r="E642" s="36"/>
    </row>
    <row r="643">
      <c r="A643" s="36"/>
      <c r="B643" s="36"/>
      <c r="C643" s="36"/>
      <c r="D643" s="36"/>
      <c r="E643" s="36"/>
    </row>
    <row r="644">
      <c r="A644" s="36"/>
      <c r="B644" s="36"/>
      <c r="C644" s="36"/>
      <c r="D644" s="36"/>
      <c r="E644" s="36"/>
    </row>
    <row r="645">
      <c r="A645" s="36"/>
      <c r="B645" s="36"/>
      <c r="C645" s="36"/>
      <c r="D645" s="36"/>
      <c r="E645" s="36"/>
    </row>
    <row r="646">
      <c r="A646" s="36"/>
      <c r="B646" s="36"/>
      <c r="C646" s="36"/>
      <c r="D646" s="36"/>
      <c r="E646" s="36"/>
    </row>
    <row r="647">
      <c r="A647" s="36"/>
      <c r="B647" s="36"/>
      <c r="C647" s="36"/>
      <c r="D647" s="36"/>
      <c r="E647" s="36"/>
    </row>
    <row r="648">
      <c r="A648" s="36"/>
      <c r="B648" s="36"/>
      <c r="C648" s="36"/>
      <c r="D648" s="36"/>
      <c r="E648" s="36"/>
    </row>
    <row r="649">
      <c r="A649" s="36"/>
      <c r="B649" s="36"/>
      <c r="C649" s="36"/>
      <c r="D649" s="36"/>
      <c r="E649" s="36"/>
    </row>
    <row r="650">
      <c r="A650" s="36"/>
      <c r="B650" s="36"/>
      <c r="C650" s="36"/>
      <c r="D650" s="36"/>
      <c r="E650" s="36"/>
    </row>
    <row r="651">
      <c r="A651" s="36"/>
      <c r="B651" s="36"/>
      <c r="C651" s="36"/>
      <c r="D651" s="36"/>
      <c r="E651" s="36"/>
    </row>
    <row r="652">
      <c r="A652" s="36"/>
      <c r="B652" s="36"/>
      <c r="C652" s="36"/>
      <c r="D652" s="36"/>
      <c r="E652" s="36"/>
    </row>
    <row r="653">
      <c r="A653" s="36"/>
      <c r="B653" s="36"/>
      <c r="C653" s="36"/>
      <c r="D653" s="36"/>
      <c r="E653" s="36"/>
    </row>
    <row r="654">
      <c r="A654" s="36"/>
      <c r="B654" s="36"/>
      <c r="C654" s="36"/>
      <c r="D654" s="36"/>
      <c r="E654" s="36"/>
    </row>
    <row r="655">
      <c r="A655" s="36"/>
      <c r="B655" s="36"/>
      <c r="C655" s="36"/>
      <c r="D655" s="36"/>
      <c r="E655" s="36"/>
    </row>
    <row r="656">
      <c r="A656" s="36"/>
      <c r="B656" s="36"/>
      <c r="C656" s="36"/>
      <c r="D656" s="36"/>
      <c r="E656" s="36"/>
    </row>
    <row r="657">
      <c r="A657" s="36"/>
      <c r="B657" s="36"/>
      <c r="C657" s="36"/>
      <c r="D657" s="36"/>
      <c r="E657" s="36"/>
    </row>
    <row r="658">
      <c r="A658" s="36"/>
      <c r="B658" s="36"/>
      <c r="C658" s="36"/>
      <c r="D658" s="36"/>
      <c r="E658" s="36"/>
    </row>
    <row r="659">
      <c r="A659" s="36"/>
      <c r="B659" s="36"/>
      <c r="C659" s="36"/>
      <c r="D659" s="36"/>
      <c r="E659" s="36"/>
    </row>
    <row r="660">
      <c r="A660" s="36"/>
      <c r="B660" s="36"/>
      <c r="C660" s="36"/>
      <c r="D660" s="36"/>
      <c r="E660" s="36"/>
    </row>
    <row r="661">
      <c r="A661" s="36"/>
      <c r="B661" s="36"/>
      <c r="C661" s="36"/>
      <c r="D661" s="36"/>
      <c r="E661" s="36"/>
    </row>
    <row r="662">
      <c r="A662" s="36"/>
      <c r="B662" s="36"/>
      <c r="C662" s="36"/>
      <c r="D662" s="36"/>
      <c r="E662" s="36"/>
    </row>
    <row r="663">
      <c r="A663" s="36"/>
      <c r="B663" s="36"/>
      <c r="C663" s="36"/>
      <c r="D663" s="36"/>
      <c r="E663" s="36"/>
    </row>
    <row r="664">
      <c r="A664" s="36"/>
      <c r="B664" s="36"/>
      <c r="C664" s="36"/>
      <c r="D664" s="36"/>
      <c r="E664" s="36"/>
    </row>
    <row r="665">
      <c r="A665" s="36"/>
      <c r="B665" s="36"/>
      <c r="C665" s="36"/>
      <c r="D665" s="36"/>
      <c r="E665" s="36"/>
    </row>
    <row r="666">
      <c r="A666" s="36"/>
      <c r="B666" s="36"/>
      <c r="C666" s="36"/>
      <c r="D666" s="36"/>
      <c r="E666" s="36"/>
    </row>
    <row r="667">
      <c r="A667" s="36"/>
      <c r="B667" s="36"/>
      <c r="C667" s="36"/>
      <c r="D667" s="36"/>
      <c r="E667" s="36"/>
    </row>
    <row r="668">
      <c r="A668" s="36"/>
      <c r="B668" s="36"/>
      <c r="C668" s="36"/>
      <c r="D668" s="36"/>
      <c r="E668" s="36"/>
    </row>
    <row r="669">
      <c r="A669" s="36"/>
      <c r="B669" s="36"/>
      <c r="C669" s="36"/>
      <c r="D669" s="36"/>
      <c r="E669" s="36"/>
    </row>
    <row r="670">
      <c r="A670" s="36"/>
      <c r="B670" s="36"/>
      <c r="C670" s="36"/>
      <c r="D670" s="36"/>
      <c r="E670" s="36"/>
    </row>
    <row r="671">
      <c r="A671" s="36"/>
      <c r="B671" s="36"/>
      <c r="C671" s="36"/>
      <c r="D671" s="36"/>
      <c r="E671" s="36"/>
    </row>
    <row r="672">
      <c r="A672" s="36"/>
      <c r="B672" s="36"/>
      <c r="C672" s="36"/>
      <c r="D672" s="36"/>
      <c r="E672" s="36"/>
    </row>
    <row r="673">
      <c r="A673" s="36"/>
      <c r="B673" s="36"/>
      <c r="C673" s="36"/>
      <c r="D673" s="36"/>
      <c r="E673" s="36"/>
    </row>
    <row r="674">
      <c r="A674" s="36"/>
      <c r="B674" s="36"/>
      <c r="C674" s="36"/>
      <c r="D674" s="36"/>
      <c r="E674" s="36"/>
    </row>
    <row r="675">
      <c r="A675" s="36"/>
      <c r="B675" s="36"/>
      <c r="C675" s="36"/>
      <c r="D675" s="36"/>
      <c r="E675" s="36"/>
    </row>
    <row r="676">
      <c r="A676" s="36"/>
      <c r="B676" s="36"/>
      <c r="C676" s="36"/>
      <c r="D676" s="36"/>
      <c r="E676" s="36"/>
    </row>
    <row r="677">
      <c r="A677" s="36"/>
      <c r="B677" s="36"/>
      <c r="C677" s="36"/>
      <c r="D677" s="36"/>
      <c r="E677" s="36"/>
    </row>
    <row r="678">
      <c r="A678" s="36"/>
      <c r="B678" s="36"/>
      <c r="C678" s="36"/>
      <c r="D678" s="36"/>
      <c r="E678" s="36"/>
    </row>
    <row r="679">
      <c r="A679" s="36"/>
      <c r="B679" s="36"/>
      <c r="C679" s="36"/>
      <c r="D679" s="36"/>
      <c r="E679" s="36"/>
    </row>
    <row r="680">
      <c r="A680" s="36"/>
      <c r="B680" s="36"/>
      <c r="C680" s="36"/>
      <c r="D680" s="36"/>
      <c r="E680" s="36"/>
    </row>
    <row r="681">
      <c r="A681" s="36"/>
      <c r="B681" s="36"/>
      <c r="C681" s="36"/>
      <c r="D681" s="36"/>
      <c r="E681" s="36"/>
    </row>
    <row r="682">
      <c r="A682" s="36"/>
      <c r="B682" s="36"/>
      <c r="C682" s="36"/>
      <c r="D682" s="36"/>
      <c r="E682" s="36"/>
    </row>
    <row r="683">
      <c r="A683" s="36"/>
      <c r="B683" s="36"/>
      <c r="C683" s="36"/>
      <c r="D683" s="36"/>
      <c r="E683" s="36"/>
    </row>
    <row r="684">
      <c r="A684" s="36"/>
      <c r="B684" s="36"/>
      <c r="C684" s="36"/>
      <c r="D684" s="36"/>
      <c r="E684" s="36"/>
    </row>
    <row r="685">
      <c r="A685" s="36"/>
      <c r="B685" s="36"/>
      <c r="C685" s="36"/>
      <c r="D685" s="36"/>
      <c r="E685" s="36"/>
    </row>
    <row r="686">
      <c r="A686" s="36"/>
      <c r="B686" s="36"/>
      <c r="C686" s="36"/>
      <c r="D686" s="36"/>
      <c r="E686" s="36"/>
    </row>
    <row r="687">
      <c r="A687" s="36"/>
      <c r="B687" s="36"/>
      <c r="C687" s="36"/>
      <c r="D687" s="36"/>
      <c r="E687" s="36"/>
    </row>
    <row r="688">
      <c r="A688" s="36"/>
      <c r="B688" s="36"/>
      <c r="C688" s="36"/>
      <c r="D688" s="36"/>
      <c r="E688" s="36"/>
    </row>
    <row r="689">
      <c r="A689" s="36"/>
      <c r="B689" s="36"/>
      <c r="C689" s="36"/>
      <c r="D689" s="36"/>
      <c r="E689" s="36"/>
    </row>
    <row r="690">
      <c r="A690" s="36"/>
      <c r="B690" s="36"/>
      <c r="C690" s="36"/>
      <c r="D690" s="36"/>
      <c r="E690" s="36"/>
    </row>
    <row r="691">
      <c r="A691" s="36"/>
      <c r="B691" s="36"/>
      <c r="C691" s="36"/>
      <c r="D691" s="36"/>
      <c r="E691" s="36"/>
    </row>
    <row r="692">
      <c r="A692" s="36"/>
      <c r="B692" s="36"/>
      <c r="C692" s="36"/>
      <c r="D692" s="36"/>
      <c r="E692" s="36"/>
    </row>
    <row r="693">
      <c r="A693" s="36"/>
      <c r="B693" s="36"/>
      <c r="C693" s="36"/>
      <c r="D693" s="36"/>
      <c r="E693" s="36"/>
    </row>
    <row r="694">
      <c r="A694" s="36"/>
      <c r="B694" s="36"/>
      <c r="C694" s="36"/>
      <c r="D694" s="36"/>
      <c r="E694" s="36"/>
    </row>
    <row r="695">
      <c r="A695" s="36"/>
      <c r="B695" s="36"/>
      <c r="C695" s="36"/>
      <c r="D695" s="36"/>
      <c r="E695" s="36"/>
    </row>
    <row r="696">
      <c r="A696" s="36"/>
      <c r="B696" s="36"/>
      <c r="C696" s="36"/>
      <c r="D696" s="36"/>
      <c r="E696" s="36"/>
    </row>
    <row r="697">
      <c r="A697" s="36"/>
      <c r="B697" s="36"/>
      <c r="C697" s="36"/>
      <c r="D697" s="36"/>
      <c r="E697" s="36"/>
    </row>
    <row r="698">
      <c r="A698" s="36"/>
      <c r="B698" s="36"/>
      <c r="C698" s="36"/>
      <c r="D698" s="36"/>
      <c r="E698" s="36"/>
    </row>
    <row r="699">
      <c r="A699" s="36"/>
      <c r="B699" s="36"/>
      <c r="C699" s="36"/>
      <c r="D699" s="36"/>
      <c r="E699" s="36"/>
    </row>
    <row r="700">
      <c r="A700" s="36"/>
      <c r="B700" s="36"/>
      <c r="C700" s="36"/>
      <c r="D700" s="36"/>
      <c r="E700" s="36"/>
    </row>
    <row r="701">
      <c r="A701" s="36"/>
      <c r="B701" s="36"/>
      <c r="C701" s="36"/>
      <c r="D701" s="36"/>
      <c r="E701" s="36"/>
    </row>
    <row r="702">
      <c r="A702" s="36"/>
      <c r="B702" s="36"/>
      <c r="C702" s="36"/>
      <c r="D702" s="36"/>
      <c r="E702" s="36"/>
    </row>
    <row r="703">
      <c r="A703" s="36"/>
      <c r="B703" s="36"/>
      <c r="C703" s="36"/>
      <c r="D703" s="36"/>
      <c r="E703" s="36"/>
    </row>
    <row r="704">
      <c r="A704" s="36"/>
      <c r="B704" s="36"/>
      <c r="C704" s="36"/>
      <c r="D704" s="36"/>
      <c r="E704" s="36"/>
    </row>
    <row r="705">
      <c r="A705" s="36"/>
      <c r="B705" s="36"/>
      <c r="C705" s="36"/>
      <c r="D705" s="36"/>
      <c r="E705" s="36"/>
    </row>
    <row r="706">
      <c r="A706" s="36"/>
      <c r="B706" s="36"/>
      <c r="C706" s="36"/>
      <c r="D706" s="36"/>
      <c r="E706" s="36"/>
    </row>
    <row r="707">
      <c r="A707" s="36"/>
      <c r="B707" s="36"/>
      <c r="C707" s="36"/>
      <c r="D707" s="36"/>
      <c r="E707" s="36"/>
    </row>
    <row r="708">
      <c r="A708" s="36"/>
      <c r="B708" s="36"/>
      <c r="C708" s="36"/>
      <c r="D708" s="36"/>
      <c r="E708" s="36"/>
    </row>
    <row r="709">
      <c r="A709" s="36"/>
      <c r="B709" s="36"/>
      <c r="C709" s="36"/>
      <c r="D709" s="36"/>
      <c r="E709" s="36"/>
    </row>
    <row r="710">
      <c r="A710" s="36"/>
      <c r="B710" s="36"/>
      <c r="C710" s="36"/>
      <c r="D710" s="36"/>
      <c r="E710" s="36"/>
    </row>
    <row r="711">
      <c r="A711" s="36"/>
      <c r="B711" s="36"/>
      <c r="C711" s="36"/>
      <c r="D711" s="36"/>
      <c r="E711" s="36"/>
    </row>
    <row r="712">
      <c r="A712" s="36"/>
      <c r="B712" s="36"/>
      <c r="C712" s="36"/>
      <c r="D712" s="36"/>
      <c r="E712" s="36"/>
    </row>
    <row r="713">
      <c r="A713" s="36"/>
      <c r="B713" s="36"/>
      <c r="C713" s="36"/>
      <c r="D713" s="36"/>
      <c r="E713" s="36"/>
    </row>
    <row r="714">
      <c r="A714" s="36"/>
      <c r="B714" s="36"/>
      <c r="C714" s="36"/>
      <c r="D714" s="36"/>
      <c r="E714" s="36"/>
    </row>
    <row r="715">
      <c r="A715" s="36"/>
      <c r="B715" s="36"/>
      <c r="C715" s="36"/>
      <c r="D715" s="36"/>
      <c r="E715" s="36"/>
    </row>
    <row r="716">
      <c r="A716" s="36"/>
      <c r="B716" s="36"/>
      <c r="C716" s="36"/>
      <c r="D716" s="36"/>
      <c r="E716" s="36"/>
    </row>
    <row r="717">
      <c r="A717" s="36"/>
      <c r="B717" s="36"/>
      <c r="C717" s="36"/>
      <c r="D717" s="36"/>
      <c r="E717" s="36"/>
    </row>
    <row r="718">
      <c r="A718" s="36"/>
      <c r="B718" s="36"/>
      <c r="C718" s="36"/>
      <c r="D718" s="36"/>
      <c r="E718" s="36"/>
    </row>
    <row r="719">
      <c r="A719" s="36"/>
      <c r="B719" s="36"/>
      <c r="C719" s="36"/>
      <c r="D719" s="36"/>
      <c r="E719" s="36"/>
    </row>
    <row r="720">
      <c r="A720" s="36"/>
      <c r="B720" s="36"/>
      <c r="C720" s="36"/>
      <c r="D720" s="36"/>
      <c r="E720" s="36"/>
    </row>
    <row r="721">
      <c r="A721" s="36"/>
      <c r="B721" s="36"/>
      <c r="C721" s="36"/>
      <c r="D721" s="36"/>
      <c r="E721" s="36"/>
    </row>
    <row r="722">
      <c r="A722" s="36"/>
      <c r="B722" s="36"/>
      <c r="C722" s="36"/>
      <c r="D722" s="36"/>
      <c r="E722" s="36"/>
    </row>
    <row r="723">
      <c r="A723" s="36"/>
      <c r="B723" s="36"/>
      <c r="C723" s="36"/>
      <c r="D723" s="36"/>
      <c r="E723" s="36"/>
    </row>
    <row r="724">
      <c r="A724" s="36"/>
      <c r="B724" s="36"/>
      <c r="C724" s="36"/>
      <c r="D724" s="36"/>
      <c r="E724" s="36"/>
    </row>
    <row r="725">
      <c r="A725" s="36"/>
      <c r="B725" s="36"/>
      <c r="C725" s="36"/>
      <c r="D725" s="36"/>
      <c r="E725" s="36"/>
    </row>
    <row r="726">
      <c r="A726" s="36"/>
      <c r="B726" s="36"/>
      <c r="C726" s="36"/>
      <c r="D726" s="36"/>
      <c r="E726" s="36"/>
    </row>
    <row r="727">
      <c r="A727" s="36"/>
      <c r="B727" s="36"/>
      <c r="C727" s="36"/>
      <c r="D727" s="36"/>
      <c r="E727" s="36"/>
    </row>
    <row r="728">
      <c r="A728" s="36"/>
      <c r="B728" s="36"/>
      <c r="C728" s="36"/>
      <c r="D728" s="36"/>
      <c r="E728" s="36"/>
    </row>
    <row r="729">
      <c r="A729" s="36"/>
      <c r="B729" s="36"/>
      <c r="C729" s="36"/>
      <c r="D729" s="36"/>
      <c r="E729" s="36"/>
    </row>
    <row r="730">
      <c r="A730" s="36"/>
      <c r="B730" s="36"/>
      <c r="C730" s="36"/>
      <c r="D730" s="36"/>
      <c r="E730" s="36"/>
    </row>
    <row r="731">
      <c r="A731" s="36"/>
      <c r="B731" s="36"/>
      <c r="C731" s="36"/>
      <c r="D731" s="36"/>
      <c r="E731" s="36"/>
    </row>
    <row r="732">
      <c r="A732" s="36"/>
      <c r="B732" s="36"/>
      <c r="C732" s="36"/>
      <c r="D732" s="36"/>
      <c r="E732" s="36"/>
    </row>
    <row r="733">
      <c r="A733" s="36"/>
      <c r="B733" s="36"/>
      <c r="C733" s="36"/>
      <c r="D733" s="36"/>
      <c r="E733" s="36"/>
    </row>
    <row r="734">
      <c r="A734" s="36"/>
      <c r="B734" s="36"/>
      <c r="C734" s="36"/>
      <c r="D734" s="36"/>
      <c r="E734" s="36"/>
    </row>
    <row r="735">
      <c r="A735" s="36"/>
      <c r="B735" s="36"/>
      <c r="C735" s="36"/>
      <c r="D735" s="36"/>
      <c r="E735" s="36"/>
    </row>
    <row r="736">
      <c r="A736" s="36"/>
      <c r="B736" s="36"/>
      <c r="C736" s="36"/>
      <c r="D736" s="36"/>
      <c r="E736" s="36"/>
    </row>
    <row r="737">
      <c r="A737" s="36"/>
      <c r="B737" s="36"/>
      <c r="C737" s="36"/>
      <c r="D737" s="36"/>
      <c r="E737" s="36"/>
    </row>
    <row r="738">
      <c r="A738" s="36"/>
      <c r="B738" s="36"/>
      <c r="C738" s="36"/>
      <c r="D738" s="36"/>
      <c r="E738" s="36"/>
    </row>
    <row r="739">
      <c r="A739" s="36"/>
      <c r="B739" s="36"/>
      <c r="C739" s="36"/>
      <c r="D739" s="36"/>
      <c r="E739" s="36"/>
    </row>
    <row r="740">
      <c r="A740" s="36"/>
      <c r="B740" s="36"/>
      <c r="C740" s="36"/>
      <c r="D740" s="36"/>
      <c r="E740" s="36"/>
    </row>
    <row r="741">
      <c r="A741" s="36"/>
      <c r="B741" s="36"/>
      <c r="C741" s="36"/>
      <c r="D741" s="36"/>
      <c r="E741" s="36"/>
    </row>
    <row r="742">
      <c r="A742" s="36"/>
      <c r="B742" s="36"/>
      <c r="C742" s="36"/>
      <c r="D742" s="36"/>
      <c r="E742" s="36"/>
    </row>
    <row r="743">
      <c r="A743" s="36"/>
      <c r="B743" s="36"/>
      <c r="C743" s="36"/>
      <c r="D743" s="36"/>
      <c r="E743" s="36"/>
    </row>
    <row r="744">
      <c r="A744" s="36"/>
      <c r="B744" s="36"/>
      <c r="C744" s="36"/>
      <c r="D744" s="36"/>
      <c r="E744" s="36"/>
    </row>
    <row r="745">
      <c r="A745" s="36"/>
      <c r="B745" s="36"/>
      <c r="C745" s="36"/>
      <c r="D745" s="36"/>
      <c r="E745" s="36"/>
    </row>
    <row r="746">
      <c r="A746" s="36"/>
      <c r="B746" s="36"/>
      <c r="C746" s="36"/>
      <c r="D746" s="36"/>
      <c r="E746" s="36"/>
    </row>
    <row r="747">
      <c r="A747" s="36"/>
      <c r="B747" s="36"/>
      <c r="C747" s="36"/>
      <c r="D747" s="36"/>
      <c r="E747" s="36"/>
    </row>
    <row r="748">
      <c r="A748" s="36"/>
      <c r="B748" s="36"/>
      <c r="C748" s="36"/>
      <c r="D748" s="36"/>
      <c r="E748" s="36"/>
    </row>
    <row r="749">
      <c r="A749" s="36"/>
      <c r="B749" s="36"/>
      <c r="C749" s="36"/>
      <c r="D749" s="36"/>
      <c r="E749" s="36"/>
    </row>
    <row r="750">
      <c r="A750" s="36"/>
      <c r="B750" s="36"/>
      <c r="C750" s="36"/>
      <c r="D750" s="36"/>
      <c r="E750" s="36"/>
    </row>
    <row r="751">
      <c r="A751" s="36"/>
      <c r="B751" s="36"/>
      <c r="C751" s="36"/>
      <c r="D751" s="36"/>
      <c r="E751" s="36"/>
    </row>
    <row r="752">
      <c r="A752" s="36"/>
      <c r="B752" s="36"/>
      <c r="C752" s="36"/>
      <c r="D752" s="36"/>
      <c r="E752" s="36"/>
    </row>
    <row r="753">
      <c r="A753" s="36"/>
      <c r="B753" s="36"/>
      <c r="C753" s="36"/>
      <c r="D753" s="36"/>
      <c r="E753" s="36"/>
    </row>
    <row r="754">
      <c r="A754" s="36"/>
      <c r="B754" s="36"/>
      <c r="C754" s="36"/>
      <c r="D754" s="36"/>
      <c r="E754" s="36"/>
    </row>
    <row r="755">
      <c r="A755" s="36"/>
      <c r="B755" s="36"/>
      <c r="C755" s="36"/>
      <c r="D755" s="36"/>
      <c r="E755" s="36"/>
    </row>
    <row r="756">
      <c r="A756" s="36"/>
      <c r="B756" s="36"/>
      <c r="C756" s="36"/>
      <c r="D756" s="36"/>
      <c r="E756" s="36"/>
    </row>
    <row r="757">
      <c r="A757" s="36"/>
      <c r="B757" s="36"/>
      <c r="C757" s="36"/>
      <c r="D757" s="36"/>
      <c r="E757" s="36"/>
    </row>
    <row r="758">
      <c r="A758" s="36"/>
      <c r="B758" s="36"/>
      <c r="C758" s="36"/>
      <c r="D758" s="36"/>
      <c r="E758" s="36"/>
    </row>
    <row r="759">
      <c r="A759" s="36"/>
      <c r="B759" s="36"/>
      <c r="C759" s="36"/>
      <c r="D759" s="36"/>
      <c r="E759" s="36"/>
    </row>
    <row r="760">
      <c r="A760" s="36"/>
      <c r="B760" s="36"/>
      <c r="C760" s="36"/>
      <c r="D760" s="36"/>
      <c r="E760" s="36"/>
    </row>
    <row r="761">
      <c r="A761" s="36"/>
      <c r="B761" s="36"/>
      <c r="C761" s="36"/>
      <c r="D761" s="36"/>
      <c r="E761" s="36"/>
    </row>
    <row r="762">
      <c r="A762" s="36"/>
      <c r="B762" s="36"/>
      <c r="C762" s="36"/>
      <c r="D762" s="36"/>
      <c r="E762" s="36"/>
    </row>
    <row r="763">
      <c r="A763" s="36"/>
      <c r="B763" s="36"/>
      <c r="C763" s="36"/>
      <c r="D763" s="36"/>
      <c r="E763" s="36"/>
    </row>
    <row r="764">
      <c r="A764" s="36"/>
      <c r="B764" s="36"/>
      <c r="C764" s="36"/>
      <c r="D764" s="36"/>
      <c r="E764" s="36"/>
    </row>
    <row r="765">
      <c r="A765" s="36"/>
      <c r="B765" s="36"/>
      <c r="C765" s="36"/>
      <c r="D765" s="36"/>
      <c r="E765" s="36"/>
    </row>
    <row r="766">
      <c r="A766" s="36"/>
      <c r="B766" s="36"/>
      <c r="C766" s="36"/>
      <c r="D766" s="36"/>
      <c r="E766" s="36"/>
    </row>
    <row r="767">
      <c r="A767" s="36"/>
      <c r="B767" s="36"/>
      <c r="C767" s="36"/>
      <c r="D767" s="36"/>
      <c r="E767" s="36"/>
    </row>
    <row r="768">
      <c r="A768" s="36"/>
      <c r="B768" s="36"/>
      <c r="C768" s="36"/>
      <c r="D768" s="36"/>
      <c r="E768" s="36"/>
    </row>
    <row r="769">
      <c r="A769" s="36"/>
      <c r="B769" s="36"/>
      <c r="C769" s="36"/>
      <c r="D769" s="36"/>
      <c r="E769" s="36"/>
    </row>
    <row r="770">
      <c r="A770" s="36"/>
      <c r="B770" s="36"/>
      <c r="C770" s="36"/>
      <c r="D770" s="36"/>
      <c r="E770" s="36"/>
    </row>
    <row r="771">
      <c r="A771" s="36"/>
      <c r="B771" s="36"/>
      <c r="C771" s="36"/>
      <c r="D771" s="36"/>
      <c r="E771" s="36"/>
    </row>
    <row r="772">
      <c r="A772" s="36"/>
      <c r="B772" s="36"/>
      <c r="C772" s="36"/>
      <c r="D772" s="36"/>
      <c r="E772" s="36"/>
    </row>
    <row r="773">
      <c r="A773" s="36"/>
      <c r="B773" s="36"/>
      <c r="C773" s="36"/>
      <c r="D773" s="36"/>
      <c r="E773" s="36"/>
    </row>
    <row r="774">
      <c r="A774" s="36"/>
      <c r="B774" s="36"/>
      <c r="C774" s="36"/>
      <c r="D774" s="36"/>
      <c r="E774" s="36"/>
    </row>
    <row r="775">
      <c r="A775" s="36"/>
      <c r="B775" s="36"/>
      <c r="C775" s="36"/>
      <c r="D775" s="36"/>
      <c r="E775" s="36"/>
    </row>
    <row r="776">
      <c r="A776" s="36"/>
      <c r="B776" s="36"/>
      <c r="C776" s="36"/>
      <c r="D776" s="36"/>
      <c r="E776" s="36"/>
    </row>
    <row r="777">
      <c r="A777" s="36"/>
      <c r="B777" s="36"/>
      <c r="C777" s="36"/>
      <c r="D777" s="36"/>
      <c r="E777" s="36"/>
    </row>
    <row r="778">
      <c r="A778" s="36"/>
      <c r="B778" s="36"/>
      <c r="C778" s="36"/>
      <c r="D778" s="36"/>
      <c r="E778" s="36"/>
    </row>
    <row r="779">
      <c r="A779" s="36"/>
      <c r="B779" s="36"/>
      <c r="C779" s="36"/>
      <c r="D779" s="36"/>
      <c r="E779" s="36"/>
    </row>
    <row r="780">
      <c r="A780" s="36"/>
      <c r="B780" s="36"/>
      <c r="C780" s="36"/>
      <c r="D780" s="36"/>
      <c r="E780" s="36"/>
    </row>
    <row r="781">
      <c r="A781" s="36"/>
      <c r="B781" s="36"/>
      <c r="C781" s="36"/>
      <c r="D781" s="36"/>
      <c r="E781" s="36"/>
    </row>
    <row r="782">
      <c r="A782" s="36"/>
      <c r="B782" s="36"/>
      <c r="C782" s="36"/>
      <c r="D782" s="36"/>
      <c r="E782" s="36"/>
    </row>
    <row r="783">
      <c r="A783" s="36"/>
      <c r="B783" s="36"/>
      <c r="C783" s="36"/>
      <c r="D783" s="36"/>
      <c r="E783" s="36"/>
    </row>
    <row r="784">
      <c r="A784" s="36"/>
      <c r="B784" s="36"/>
      <c r="C784" s="36"/>
      <c r="D784" s="36"/>
      <c r="E784" s="36"/>
    </row>
    <row r="785">
      <c r="A785" s="36"/>
      <c r="B785" s="36"/>
      <c r="C785" s="36"/>
      <c r="D785" s="36"/>
      <c r="E785" s="36"/>
    </row>
    <row r="786">
      <c r="A786" s="36"/>
      <c r="B786" s="36"/>
      <c r="C786" s="36"/>
      <c r="D786" s="36"/>
      <c r="E786" s="36"/>
    </row>
    <row r="787">
      <c r="A787" s="36"/>
      <c r="B787" s="36"/>
      <c r="C787" s="36"/>
      <c r="D787" s="36"/>
      <c r="E787" s="36"/>
    </row>
    <row r="788">
      <c r="A788" s="36"/>
      <c r="B788" s="36"/>
      <c r="C788" s="36"/>
      <c r="D788" s="36"/>
      <c r="E788" s="36"/>
    </row>
    <row r="789">
      <c r="A789" s="36"/>
      <c r="B789" s="36"/>
      <c r="C789" s="36"/>
      <c r="D789" s="36"/>
      <c r="E789" s="36"/>
    </row>
    <row r="790">
      <c r="A790" s="36"/>
      <c r="B790" s="36"/>
      <c r="C790" s="36"/>
      <c r="D790" s="36"/>
      <c r="E790" s="36"/>
    </row>
    <row r="791">
      <c r="A791" s="36"/>
      <c r="B791" s="36"/>
      <c r="C791" s="36"/>
      <c r="D791" s="36"/>
      <c r="E791" s="36"/>
    </row>
    <row r="792">
      <c r="A792" s="36"/>
      <c r="B792" s="36"/>
      <c r="C792" s="36"/>
      <c r="D792" s="36"/>
      <c r="E792" s="36"/>
    </row>
    <row r="793">
      <c r="A793" s="36"/>
      <c r="B793" s="36"/>
      <c r="C793" s="36"/>
      <c r="D793" s="36"/>
      <c r="E793" s="36"/>
    </row>
    <row r="794">
      <c r="A794" s="36"/>
      <c r="B794" s="36"/>
      <c r="C794" s="36"/>
      <c r="D794" s="36"/>
      <c r="E794" s="36"/>
    </row>
    <row r="795">
      <c r="A795" s="36"/>
      <c r="B795" s="36"/>
      <c r="C795" s="36"/>
      <c r="D795" s="36"/>
      <c r="E795" s="36"/>
    </row>
    <row r="796">
      <c r="A796" s="36"/>
      <c r="B796" s="36"/>
      <c r="C796" s="36"/>
      <c r="D796" s="36"/>
      <c r="E796" s="36"/>
    </row>
    <row r="797">
      <c r="A797" s="36"/>
      <c r="B797" s="36"/>
      <c r="C797" s="36"/>
      <c r="D797" s="36"/>
      <c r="E797" s="36"/>
    </row>
    <row r="798">
      <c r="A798" s="36"/>
      <c r="B798" s="36"/>
      <c r="C798" s="36"/>
      <c r="D798" s="36"/>
      <c r="E798" s="36"/>
    </row>
    <row r="799">
      <c r="A799" s="36"/>
      <c r="B799" s="36"/>
      <c r="C799" s="36"/>
      <c r="D799" s="36"/>
      <c r="E799" s="36"/>
    </row>
    <row r="800">
      <c r="A800" s="36"/>
      <c r="B800" s="36"/>
      <c r="C800" s="36"/>
      <c r="D800" s="36"/>
      <c r="E800" s="36"/>
    </row>
    <row r="801">
      <c r="A801" s="36"/>
      <c r="B801" s="36"/>
      <c r="C801" s="36"/>
      <c r="D801" s="36"/>
      <c r="E801" s="36"/>
    </row>
    <row r="802">
      <c r="A802" s="36"/>
      <c r="B802" s="36"/>
      <c r="C802" s="36"/>
      <c r="D802" s="36"/>
      <c r="E802" s="36"/>
    </row>
    <row r="803">
      <c r="A803" s="36"/>
      <c r="B803" s="36"/>
      <c r="C803" s="36"/>
      <c r="D803" s="36"/>
      <c r="E803" s="36"/>
    </row>
    <row r="804">
      <c r="A804" s="36"/>
      <c r="B804" s="36"/>
      <c r="C804" s="36"/>
      <c r="D804" s="36"/>
      <c r="E804" s="36"/>
    </row>
    <row r="805">
      <c r="A805" s="36"/>
      <c r="B805" s="36"/>
      <c r="C805" s="36"/>
      <c r="D805" s="36"/>
      <c r="E805" s="36"/>
    </row>
    <row r="806">
      <c r="A806" s="36"/>
      <c r="B806" s="36"/>
      <c r="C806" s="36"/>
      <c r="D806" s="36"/>
      <c r="E806" s="36"/>
    </row>
    <row r="807">
      <c r="A807" s="36"/>
      <c r="B807" s="36"/>
      <c r="C807" s="36"/>
      <c r="D807" s="36"/>
      <c r="E807" s="36"/>
    </row>
    <row r="808">
      <c r="A808" s="36"/>
      <c r="B808" s="36"/>
      <c r="C808" s="36"/>
      <c r="D808" s="36"/>
      <c r="E808" s="36"/>
    </row>
    <row r="809">
      <c r="A809" s="36"/>
      <c r="B809" s="36"/>
      <c r="C809" s="36"/>
      <c r="D809" s="36"/>
      <c r="E809" s="36"/>
    </row>
    <row r="810">
      <c r="A810" s="36"/>
      <c r="B810" s="36"/>
      <c r="C810" s="36"/>
      <c r="D810" s="36"/>
      <c r="E810" s="36"/>
    </row>
    <row r="811">
      <c r="A811" s="36"/>
      <c r="B811" s="36"/>
      <c r="C811" s="36"/>
      <c r="D811" s="36"/>
      <c r="E811" s="36"/>
    </row>
    <row r="812">
      <c r="A812" s="36"/>
      <c r="B812" s="36"/>
      <c r="C812" s="36"/>
      <c r="D812" s="36"/>
      <c r="E812" s="36"/>
    </row>
    <row r="813">
      <c r="A813" s="36"/>
      <c r="B813" s="36"/>
      <c r="C813" s="36"/>
      <c r="D813" s="36"/>
      <c r="E813" s="36"/>
    </row>
    <row r="814">
      <c r="A814" s="36"/>
      <c r="B814" s="36"/>
      <c r="C814" s="36"/>
      <c r="D814" s="36"/>
      <c r="E814" s="36"/>
    </row>
    <row r="815">
      <c r="A815" s="36"/>
      <c r="B815" s="36"/>
      <c r="C815" s="36"/>
      <c r="D815" s="36"/>
      <c r="E815" s="36"/>
    </row>
    <row r="816">
      <c r="A816" s="36"/>
      <c r="B816" s="36"/>
      <c r="C816" s="36"/>
      <c r="D816" s="36"/>
      <c r="E816" s="36"/>
    </row>
    <row r="817">
      <c r="A817" s="36"/>
      <c r="B817" s="36"/>
      <c r="C817" s="36"/>
      <c r="D817" s="36"/>
      <c r="E817" s="36"/>
    </row>
    <row r="818">
      <c r="A818" s="36"/>
      <c r="B818" s="36"/>
      <c r="C818" s="36"/>
      <c r="D818" s="36"/>
      <c r="E818" s="36"/>
    </row>
    <row r="819">
      <c r="A819" s="36"/>
      <c r="B819" s="36"/>
      <c r="C819" s="36"/>
      <c r="D819" s="36"/>
      <c r="E819" s="36"/>
    </row>
    <row r="820">
      <c r="A820" s="36"/>
      <c r="B820" s="36"/>
      <c r="C820" s="36"/>
      <c r="D820" s="36"/>
      <c r="E820" s="36"/>
    </row>
    <row r="821">
      <c r="A821" s="36"/>
      <c r="B821" s="36"/>
      <c r="C821" s="36"/>
      <c r="D821" s="36"/>
      <c r="E821" s="36"/>
    </row>
    <row r="822">
      <c r="A822" s="36"/>
      <c r="B822" s="36"/>
      <c r="C822" s="36"/>
      <c r="D822" s="36"/>
      <c r="E822" s="36"/>
    </row>
    <row r="823">
      <c r="A823" s="36"/>
      <c r="B823" s="36"/>
      <c r="C823" s="36"/>
      <c r="D823" s="36"/>
      <c r="E823" s="36"/>
    </row>
    <row r="824">
      <c r="A824" s="36"/>
      <c r="B824" s="36"/>
      <c r="C824" s="36"/>
      <c r="D824" s="36"/>
      <c r="E824" s="36"/>
    </row>
    <row r="825">
      <c r="A825" s="36"/>
      <c r="B825" s="36"/>
      <c r="C825" s="36"/>
      <c r="D825" s="36"/>
      <c r="E825" s="36"/>
    </row>
    <row r="826">
      <c r="A826" s="36"/>
      <c r="B826" s="36"/>
      <c r="C826" s="36"/>
      <c r="D826" s="36"/>
      <c r="E826" s="36"/>
    </row>
    <row r="827">
      <c r="A827" s="36"/>
      <c r="B827" s="36"/>
      <c r="C827" s="36"/>
      <c r="D827" s="36"/>
      <c r="E827" s="36"/>
    </row>
    <row r="828">
      <c r="A828" s="36"/>
      <c r="B828" s="36"/>
      <c r="C828" s="36"/>
      <c r="D828" s="36"/>
      <c r="E828" s="36"/>
    </row>
    <row r="829">
      <c r="A829" s="36"/>
      <c r="B829" s="36"/>
      <c r="C829" s="36"/>
      <c r="D829" s="36"/>
      <c r="E829" s="36"/>
    </row>
    <row r="830">
      <c r="A830" s="36"/>
      <c r="B830" s="36"/>
      <c r="C830" s="36"/>
      <c r="D830" s="36"/>
      <c r="E830" s="36"/>
    </row>
    <row r="831">
      <c r="A831" s="36"/>
      <c r="B831" s="36"/>
      <c r="C831" s="36"/>
      <c r="D831" s="36"/>
      <c r="E831" s="36"/>
    </row>
    <row r="832">
      <c r="A832" s="36"/>
      <c r="B832" s="36"/>
      <c r="C832" s="36"/>
      <c r="D832" s="36"/>
      <c r="E832" s="36"/>
    </row>
    <row r="833">
      <c r="A833" s="36"/>
      <c r="B833" s="36"/>
      <c r="C833" s="36"/>
      <c r="D833" s="36"/>
      <c r="E833" s="36"/>
    </row>
    <row r="834">
      <c r="A834" s="36"/>
      <c r="B834" s="36"/>
      <c r="C834" s="36"/>
      <c r="D834" s="36"/>
      <c r="E834" s="36"/>
    </row>
    <row r="835">
      <c r="A835" s="36"/>
      <c r="B835" s="36"/>
      <c r="C835" s="36"/>
      <c r="D835" s="36"/>
      <c r="E835" s="36"/>
    </row>
    <row r="836">
      <c r="A836" s="36"/>
      <c r="B836" s="36"/>
      <c r="C836" s="36"/>
      <c r="D836" s="36"/>
      <c r="E836" s="36"/>
    </row>
    <row r="837">
      <c r="A837" s="36"/>
      <c r="B837" s="36"/>
      <c r="C837" s="36"/>
      <c r="D837" s="36"/>
      <c r="E837" s="36"/>
    </row>
    <row r="838">
      <c r="A838" s="36"/>
      <c r="B838" s="36"/>
      <c r="C838" s="36"/>
      <c r="D838" s="36"/>
      <c r="E838" s="36"/>
    </row>
    <row r="839">
      <c r="A839" s="36"/>
      <c r="B839" s="36"/>
      <c r="C839" s="36"/>
      <c r="D839" s="36"/>
      <c r="E839" s="36"/>
    </row>
    <row r="840">
      <c r="A840" s="36"/>
      <c r="B840" s="36"/>
      <c r="C840" s="36"/>
      <c r="D840" s="36"/>
      <c r="E840" s="36"/>
    </row>
    <row r="841">
      <c r="A841" s="36"/>
      <c r="B841" s="36"/>
      <c r="C841" s="36"/>
      <c r="D841" s="36"/>
      <c r="E841" s="36"/>
    </row>
    <row r="842">
      <c r="A842" s="36"/>
      <c r="B842" s="36"/>
      <c r="C842" s="36"/>
      <c r="D842" s="36"/>
      <c r="E842" s="36"/>
    </row>
    <row r="843">
      <c r="A843" s="36"/>
      <c r="B843" s="36"/>
      <c r="C843" s="36"/>
      <c r="D843" s="36"/>
      <c r="E843" s="36"/>
    </row>
    <row r="844">
      <c r="A844" s="36"/>
      <c r="B844" s="36"/>
      <c r="C844" s="36"/>
      <c r="D844" s="36"/>
      <c r="E844" s="36"/>
    </row>
    <row r="845">
      <c r="A845" s="36"/>
      <c r="B845" s="36"/>
      <c r="C845" s="36"/>
      <c r="D845" s="36"/>
      <c r="E845" s="36"/>
    </row>
    <row r="846">
      <c r="A846" s="36"/>
      <c r="B846" s="36"/>
      <c r="C846" s="36"/>
      <c r="D846" s="36"/>
      <c r="E846" s="36"/>
    </row>
    <row r="847">
      <c r="A847" s="36"/>
      <c r="B847" s="36"/>
      <c r="C847" s="36"/>
      <c r="D847" s="36"/>
      <c r="E847" s="36"/>
    </row>
    <row r="848">
      <c r="A848" s="36"/>
      <c r="B848" s="36"/>
      <c r="C848" s="36"/>
      <c r="D848" s="36"/>
      <c r="E848" s="36"/>
    </row>
    <row r="849">
      <c r="A849" s="36"/>
      <c r="B849" s="36"/>
      <c r="C849" s="36"/>
      <c r="D849" s="36"/>
      <c r="E849" s="36"/>
    </row>
    <row r="850">
      <c r="A850" s="36"/>
      <c r="B850" s="36"/>
      <c r="C850" s="36"/>
      <c r="D850" s="36"/>
      <c r="E850" s="36"/>
    </row>
    <row r="851">
      <c r="A851" s="36"/>
      <c r="B851" s="36"/>
      <c r="C851" s="36"/>
      <c r="D851" s="36"/>
      <c r="E851" s="36"/>
    </row>
    <row r="852">
      <c r="A852" s="36"/>
      <c r="B852" s="36"/>
      <c r="C852" s="36"/>
      <c r="D852" s="36"/>
      <c r="E852" s="36"/>
    </row>
    <row r="853">
      <c r="A853" s="36"/>
      <c r="B853" s="36"/>
      <c r="C853" s="36"/>
      <c r="D853" s="36"/>
      <c r="E853" s="36"/>
    </row>
    <row r="854">
      <c r="A854" s="36"/>
      <c r="B854" s="36"/>
      <c r="C854" s="36"/>
      <c r="D854" s="36"/>
      <c r="E854" s="36"/>
    </row>
    <row r="855">
      <c r="A855" s="36"/>
      <c r="B855" s="36"/>
      <c r="C855" s="36"/>
      <c r="D855" s="36"/>
      <c r="E855" s="36"/>
    </row>
    <row r="856">
      <c r="A856" s="36"/>
      <c r="B856" s="36"/>
      <c r="C856" s="36"/>
      <c r="D856" s="36"/>
      <c r="E856" s="36"/>
    </row>
    <row r="857">
      <c r="A857" s="36"/>
      <c r="B857" s="36"/>
      <c r="C857" s="36"/>
      <c r="D857" s="36"/>
      <c r="E857" s="36"/>
    </row>
    <row r="858">
      <c r="A858" s="36"/>
      <c r="B858" s="36"/>
      <c r="C858" s="36"/>
      <c r="D858" s="36"/>
      <c r="E858" s="36"/>
    </row>
    <row r="859">
      <c r="A859" s="36"/>
      <c r="B859" s="36"/>
      <c r="C859" s="36"/>
      <c r="D859" s="36"/>
      <c r="E859" s="36"/>
    </row>
    <row r="860">
      <c r="A860" s="36"/>
      <c r="B860" s="36"/>
      <c r="C860" s="36"/>
      <c r="D860" s="36"/>
      <c r="E860" s="36"/>
    </row>
    <row r="861">
      <c r="A861" s="36"/>
      <c r="B861" s="36"/>
      <c r="C861" s="36"/>
      <c r="D861" s="36"/>
      <c r="E861" s="36"/>
    </row>
    <row r="862">
      <c r="A862" s="36"/>
      <c r="B862" s="36"/>
      <c r="C862" s="36"/>
      <c r="D862" s="36"/>
      <c r="E862" s="36"/>
    </row>
    <row r="863">
      <c r="A863" s="36"/>
      <c r="B863" s="36"/>
      <c r="C863" s="36"/>
      <c r="D863" s="36"/>
      <c r="E863" s="36"/>
    </row>
    <row r="864">
      <c r="A864" s="36"/>
      <c r="B864" s="36"/>
      <c r="C864" s="36"/>
      <c r="D864" s="36"/>
      <c r="E864" s="36"/>
    </row>
    <row r="865">
      <c r="A865" s="36"/>
      <c r="B865" s="36"/>
      <c r="C865" s="36"/>
      <c r="D865" s="36"/>
      <c r="E865" s="36"/>
    </row>
    <row r="866">
      <c r="A866" s="36"/>
      <c r="B866" s="36"/>
      <c r="C866" s="36"/>
      <c r="D866" s="36"/>
      <c r="E866" s="36"/>
    </row>
    <row r="867">
      <c r="A867" s="36"/>
      <c r="B867" s="36"/>
      <c r="C867" s="36"/>
      <c r="D867" s="36"/>
      <c r="E867" s="36"/>
    </row>
    <row r="868">
      <c r="A868" s="36"/>
      <c r="B868" s="36"/>
      <c r="C868" s="36"/>
      <c r="D868" s="36"/>
      <c r="E868" s="36"/>
    </row>
    <row r="869">
      <c r="A869" s="36"/>
      <c r="B869" s="36"/>
      <c r="C869" s="36"/>
      <c r="D869" s="36"/>
      <c r="E869" s="36"/>
    </row>
    <row r="870">
      <c r="A870" s="36"/>
      <c r="B870" s="36"/>
      <c r="C870" s="36"/>
      <c r="D870" s="36"/>
      <c r="E870" s="36"/>
    </row>
    <row r="871">
      <c r="A871" s="36"/>
      <c r="B871" s="36"/>
      <c r="C871" s="36"/>
      <c r="D871" s="36"/>
      <c r="E871" s="36"/>
    </row>
    <row r="872">
      <c r="A872" s="36"/>
      <c r="B872" s="36"/>
      <c r="C872" s="36"/>
      <c r="D872" s="36"/>
      <c r="E872" s="36"/>
    </row>
    <row r="873">
      <c r="A873" s="36"/>
      <c r="B873" s="36"/>
      <c r="C873" s="36"/>
      <c r="D873" s="36"/>
      <c r="E873" s="36"/>
    </row>
    <row r="874">
      <c r="A874" s="36"/>
      <c r="B874" s="36"/>
      <c r="C874" s="36"/>
      <c r="D874" s="36"/>
      <c r="E874" s="36"/>
    </row>
    <row r="875">
      <c r="A875" s="36"/>
      <c r="B875" s="36"/>
      <c r="C875" s="36"/>
      <c r="D875" s="36"/>
      <c r="E875" s="36"/>
    </row>
    <row r="876">
      <c r="A876" s="36"/>
      <c r="B876" s="36"/>
      <c r="C876" s="36"/>
      <c r="D876" s="36"/>
      <c r="E876" s="36"/>
    </row>
    <row r="877">
      <c r="A877" s="36"/>
      <c r="B877" s="36"/>
      <c r="C877" s="36"/>
      <c r="D877" s="36"/>
      <c r="E877" s="36"/>
    </row>
    <row r="878">
      <c r="A878" s="36"/>
      <c r="B878" s="36"/>
      <c r="C878" s="36"/>
      <c r="D878" s="36"/>
      <c r="E878" s="36"/>
    </row>
    <row r="879">
      <c r="A879" s="36"/>
      <c r="B879" s="36"/>
      <c r="C879" s="36"/>
      <c r="D879" s="36"/>
      <c r="E879" s="36"/>
    </row>
    <row r="880">
      <c r="A880" s="36"/>
      <c r="B880" s="36"/>
      <c r="C880" s="36"/>
      <c r="D880" s="36"/>
      <c r="E880" s="36"/>
    </row>
    <row r="881">
      <c r="A881" s="36"/>
      <c r="B881" s="36"/>
      <c r="C881" s="36"/>
      <c r="D881" s="36"/>
      <c r="E881" s="36"/>
    </row>
    <row r="882">
      <c r="A882" s="36"/>
      <c r="B882" s="36"/>
      <c r="C882" s="36"/>
      <c r="D882" s="36"/>
      <c r="E882" s="36"/>
    </row>
    <row r="883">
      <c r="A883" s="36"/>
      <c r="B883" s="36"/>
      <c r="C883" s="36"/>
      <c r="D883" s="36"/>
      <c r="E883" s="36"/>
    </row>
    <row r="884">
      <c r="A884" s="36"/>
      <c r="B884" s="36"/>
      <c r="C884" s="36"/>
      <c r="D884" s="36"/>
      <c r="E884" s="36"/>
    </row>
    <row r="885">
      <c r="A885" s="36"/>
      <c r="B885" s="36"/>
      <c r="C885" s="36"/>
      <c r="D885" s="36"/>
      <c r="E885" s="36"/>
    </row>
    <row r="886">
      <c r="A886" s="36"/>
      <c r="B886" s="36"/>
      <c r="C886" s="36"/>
      <c r="D886" s="36"/>
      <c r="E886" s="36"/>
    </row>
    <row r="887">
      <c r="A887" s="36"/>
      <c r="B887" s="36"/>
      <c r="C887" s="36"/>
      <c r="D887" s="36"/>
      <c r="E887" s="36"/>
    </row>
    <row r="888">
      <c r="A888" s="36"/>
      <c r="B888" s="36"/>
      <c r="C888" s="36"/>
      <c r="D888" s="36"/>
      <c r="E888" s="36"/>
    </row>
    <row r="889">
      <c r="A889" s="36"/>
      <c r="B889" s="36"/>
      <c r="C889" s="36"/>
      <c r="D889" s="36"/>
      <c r="E889" s="36"/>
    </row>
    <row r="890">
      <c r="A890" s="36"/>
      <c r="B890" s="36"/>
      <c r="C890" s="36"/>
      <c r="D890" s="36"/>
      <c r="E890" s="36"/>
    </row>
    <row r="891">
      <c r="A891" s="36"/>
      <c r="B891" s="36"/>
      <c r="C891" s="36"/>
      <c r="D891" s="36"/>
      <c r="E891" s="36"/>
    </row>
    <row r="892">
      <c r="A892" s="36"/>
      <c r="B892" s="36"/>
      <c r="C892" s="36"/>
      <c r="D892" s="36"/>
      <c r="E892" s="36"/>
    </row>
    <row r="893">
      <c r="A893" s="36"/>
      <c r="B893" s="36"/>
      <c r="C893" s="36"/>
      <c r="D893" s="36"/>
      <c r="E893" s="36"/>
    </row>
    <row r="894">
      <c r="A894" s="36"/>
      <c r="B894" s="36"/>
      <c r="C894" s="36"/>
      <c r="D894" s="36"/>
      <c r="E894" s="36"/>
    </row>
    <row r="895">
      <c r="A895" s="36"/>
      <c r="B895" s="36"/>
      <c r="C895" s="36"/>
      <c r="D895" s="36"/>
      <c r="E895" s="36"/>
    </row>
    <row r="896">
      <c r="A896" s="36"/>
      <c r="B896" s="36"/>
      <c r="C896" s="36"/>
      <c r="D896" s="36"/>
      <c r="E896" s="36"/>
    </row>
    <row r="897">
      <c r="A897" s="36"/>
      <c r="B897" s="36"/>
      <c r="C897" s="36"/>
      <c r="D897" s="36"/>
      <c r="E897" s="36"/>
    </row>
    <row r="898">
      <c r="A898" s="36"/>
      <c r="B898" s="36"/>
      <c r="C898" s="36"/>
      <c r="D898" s="36"/>
      <c r="E898" s="36"/>
    </row>
    <row r="899">
      <c r="A899" s="36"/>
      <c r="B899" s="36"/>
      <c r="C899" s="36"/>
      <c r="D899" s="36"/>
      <c r="E899" s="36"/>
    </row>
    <row r="900">
      <c r="A900" s="36"/>
      <c r="B900" s="36"/>
      <c r="C900" s="36"/>
      <c r="D900" s="36"/>
      <c r="E900" s="36"/>
    </row>
    <row r="901">
      <c r="A901" s="36"/>
      <c r="B901" s="36"/>
      <c r="C901" s="36"/>
      <c r="D901" s="36"/>
      <c r="E901" s="36"/>
    </row>
    <row r="902">
      <c r="A902" s="36"/>
      <c r="B902" s="36"/>
      <c r="C902" s="36"/>
      <c r="D902" s="36"/>
      <c r="E902" s="36"/>
    </row>
    <row r="903">
      <c r="A903" s="36"/>
      <c r="B903" s="36"/>
      <c r="C903" s="36"/>
      <c r="D903" s="36"/>
      <c r="E903" s="36"/>
    </row>
    <row r="904">
      <c r="A904" s="36"/>
      <c r="B904" s="36"/>
      <c r="C904" s="36"/>
      <c r="D904" s="36"/>
      <c r="E904" s="36"/>
    </row>
    <row r="905">
      <c r="A905" s="36"/>
      <c r="B905" s="36"/>
      <c r="C905" s="36"/>
      <c r="D905" s="36"/>
      <c r="E905" s="36"/>
    </row>
    <row r="906">
      <c r="A906" s="36"/>
      <c r="B906" s="36"/>
      <c r="C906" s="36"/>
      <c r="D906" s="36"/>
      <c r="E906" s="36"/>
    </row>
    <row r="907">
      <c r="A907" s="36"/>
      <c r="B907" s="36"/>
      <c r="C907" s="36"/>
      <c r="D907" s="36"/>
      <c r="E907" s="36"/>
    </row>
    <row r="908">
      <c r="A908" s="36"/>
      <c r="B908" s="36"/>
      <c r="C908" s="36"/>
      <c r="D908" s="36"/>
      <c r="E908" s="36"/>
    </row>
    <row r="909">
      <c r="A909" s="36"/>
      <c r="B909" s="36"/>
      <c r="C909" s="36"/>
      <c r="D909" s="36"/>
      <c r="E909" s="36"/>
    </row>
    <row r="910">
      <c r="A910" s="36"/>
      <c r="B910" s="36"/>
      <c r="C910" s="36"/>
      <c r="D910" s="36"/>
      <c r="E910" s="36"/>
    </row>
    <row r="911">
      <c r="A911" s="36"/>
      <c r="B911" s="36"/>
      <c r="C911" s="36"/>
      <c r="D911" s="36"/>
      <c r="E911" s="36"/>
    </row>
    <row r="912">
      <c r="A912" s="36"/>
      <c r="B912" s="36"/>
      <c r="C912" s="36"/>
      <c r="D912" s="36"/>
      <c r="E912" s="36"/>
    </row>
    <row r="913">
      <c r="A913" s="36"/>
      <c r="B913" s="36"/>
      <c r="C913" s="36"/>
      <c r="D913" s="36"/>
      <c r="E913" s="36"/>
    </row>
    <row r="914">
      <c r="A914" s="36"/>
      <c r="B914" s="36"/>
      <c r="C914" s="36"/>
      <c r="D914" s="36"/>
      <c r="E914" s="36"/>
    </row>
    <row r="915">
      <c r="A915" s="36"/>
      <c r="B915" s="36"/>
      <c r="C915" s="36"/>
      <c r="D915" s="36"/>
      <c r="E915" s="36"/>
    </row>
    <row r="916">
      <c r="A916" s="36"/>
      <c r="B916" s="36"/>
      <c r="C916" s="36"/>
      <c r="D916" s="36"/>
      <c r="E916" s="36"/>
    </row>
    <row r="917">
      <c r="A917" s="36"/>
      <c r="B917" s="36"/>
      <c r="C917" s="36"/>
      <c r="D917" s="36"/>
      <c r="E917" s="36"/>
    </row>
    <row r="918">
      <c r="A918" s="36"/>
      <c r="B918" s="36"/>
      <c r="C918" s="36"/>
      <c r="D918" s="36"/>
      <c r="E918" s="36"/>
    </row>
    <row r="919">
      <c r="A919" s="36"/>
      <c r="B919" s="36"/>
      <c r="C919" s="36"/>
      <c r="D919" s="36"/>
      <c r="E919" s="36"/>
    </row>
    <row r="920">
      <c r="A920" s="36"/>
      <c r="B920" s="36"/>
      <c r="C920" s="36"/>
      <c r="D920" s="36"/>
      <c r="E920" s="36"/>
    </row>
    <row r="921">
      <c r="A921" s="36"/>
      <c r="B921" s="36"/>
      <c r="C921" s="36"/>
      <c r="D921" s="36"/>
      <c r="E921" s="36"/>
    </row>
    <row r="922">
      <c r="A922" s="36"/>
      <c r="B922" s="36"/>
      <c r="C922" s="36"/>
      <c r="D922" s="36"/>
      <c r="E922" s="36"/>
    </row>
    <row r="923">
      <c r="A923" s="36"/>
      <c r="B923" s="36"/>
      <c r="C923" s="36"/>
      <c r="D923" s="36"/>
      <c r="E923" s="36"/>
    </row>
    <row r="924">
      <c r="A924" s="36"/>
      <c r="B924" s="36"/>
      <c r="C924" s="36"/>
      <c r="D924" s="36"/>
      <c r="E924" s="36"/>
    </row>
    <row r="925">
      <c r="A925" s="36"/>
      <c r="B925" s="36"/>
      <c r="C925" s="36"/>
      <c r="D925" s="36"/>
      <c r="E925" s="36"/>
    </row>
    <row r="926">
      <c r="A926" s="36"/>
      <c r="B926" s="36"/>
      <c r="C926" s="36"/>
      <c r="D926" s="36"/>
      <c r="E926" s="36"/>
    </row>
    <row r="927">
      <c r="A927" s="36"/>
      <c r="B927" s="36"/>
      <c r="C927" s="36"/>
      <c r="D927" s="36"/>
      <c r="E927" s="36"/>
    </row>
    <row r="928">
      <c r="A928" s="36"/>
      <c r="B928" s="36"/>
      <c r="C928" s="36"/>
      <c r="D928" s="36"/>
      <c r="E928" s="36"/>
    </row>
    <row r="929">
      <c r="A929" s="36"/>
      <c r="B929" s="36"/>
      <c r="C929" s="36"/>
      <c r="D929" s="36"/>
      <c r="E929" s="36"/>
    </row>
    <row r="930">
      <c r="A930" s="36"/>
      <c r="B930" s="36"/>
      <c r="C930" s="36"/>
      <c r="D930" s="36"/>
      <c r="E930" s="36"/>
    </row>
    <row r="931">
      <c r="A931" s="36"/>
      <c r="B931" s="36"/>
      <c r="C931" s="36"/>
      <c r="D931" s="36"/>
      <c r="E931" s="36"/>
    </row>
    <row r="932">
      <c r="A932" s="36"/>
      <c r="B932" s="36"/>
      <c r="C932" s="36"/>
      <c r="D932" s="36"/>
      <c r="E932" s="36"/>
    </row>
    <row r="933">
      <c r="A933" s="36"/>
      <c r="B933" s="36"/>
      <c r="C933" s="36"/>
      <c r="D933" s="36"/>
      <c r="E933" s="36"/>
    </row>
    <row r="934">
      <c r="A934" s="36"/>
      <c r="B934" s="36"/>
      <c r="C934" s="36"/>
      <c r="D934" s="36"/>
      <c r="E934" s="36"/>
    </row>
    <row r="935">
      <c r="A935" s="36"/>
      <c r="B935" s="36"/>
      <c r="C935" s="36"/>
      <c r="D935" s="36"/>
      <c r="E935" s="36"/>
    </row>
    <row r="936">
      <c r="A936" s="36"/>
      <c r="B936" s="36"/>
      <c r="C936" s="36"/>
      <c r="D936" s="36"/>
      <c r="E936" s="36"/>
    </row>
    <row r="937">
      <c r="A937" s="36"/>
      <c r="B937" s="36"/>
      <c r="C937" s="36"/>
      <c r="D937" s="36"/>
      <c r="E937" s="36"/>
    </row>
    <row r="938">
      <c r="A938" s="36"/>
      <c r="B938" s="36"/>
      <c r="C938" s="36"/>
      <c r="D938" s="36"/>
      <c r="E938" s="36"/>
    </row>
    <row r="939">
      <c r="A939" s="36"/>
      <c r="B939" s="36"/>
      <c r="C939" s="36"/>
      <c r="D939" s="36"/>
      <c r="E939" s="36"/>
    </row>
    <row r="940">
      <c r="A940" s="36"/>
      <c r="B940" s="36"/>
      <c r="C940" s="36"/>
      <c r="D940" s="36"/>
      <c r="E940" s="36"/>
    </row>
    <row r="941">
      <c r="A941" s="36"/>
      <c r="B941" s="36"/>
      <c r="C941" s="36"/>
      <c r="D941" s="36"/>
      <c r="E941" s="36"/>
    </row>
    <row r="942">
      <c r="A942" s="36"/>
      <c r="B942" s="36"/>
      <c r="C942" s="36"/>
      <c r="D942" s="36"/>
      <c r="E942" s="36"/>
    </row>
    <row r="943">
      <c r="A943" s="36"/>
      <c r="B943" s="36"/>
      <c r="C943" s="36"/>
      <c r="D943" s="36"/>
      <c r="E943" s="36"/>
    </row>
    <row r="944">
      <c r="A944" s="36"/>
      <c r="B944" s="36"/>
      <c r="C944" s="36"/>
      <c r="D944" s="36"/>
      <c r="E944" s="36"/>
    </row>
    <row r="945">
      <c r="A945" s="36"/>
      <c r="B945" s="36"/>
      <c r="C945" s="36"/>
      <c r="D945" s="36"/>
      <c r="E945" s="36"/>
    </row>
    <row r="946">
      <c r="A946" s="36"/>
      <c r="B946" s="36"/>
      <c r="C946" s="36"/>
      <c r="D946" s="36"/>
      <c r="E946" s="36"/>
    </row>
    <row r="947">
      <c r="A947" s="36"/>
      <c r="B947" s="36"/>
      <c r="C947" s="36"/>
      <c r="D947" s="36"/>
      <c r="E947" s="36"/>
    </row>
    <row r="948">
      <c r="A948" s="36"/>
      <c r="B948" s="36"/>
      <c r="C948" s="36"/>
      <c r="D948" s="36"/>
      <c r="E948" s="36"/>
    </row>
    <row r="949">
      <c r="A949" s="36"/>
      <c r="B949" s="36"/>
      <c r="C949" s="36"/>
      <c r="D949" s="36"/>
      <c r="E949" s="36"/>
    </row>
    <row r="950">
      <c r="A950" s="36"/>
      <c r="B950" s="36"/>
      <c r="C950" s="36"/>
      <c r="D950" s="36"/>
      <c r="E950" s="36"/>
    </row>
    <row r="951">
      <c r="A951" s="36"/>
      <c r="B951" s="36"/>
      <c r="C951" s="36"/>
      <c r="D951" s="36"/>
      <c r="E951" s="36"/>
    </row>
    <row r="952">
      <c r="A952" s="36"/>
      <c r="B952" s="36"/>
      <c r="C952" s="36"/>
      <c r="D952" s="36"/>
      <c r="E952" s="36"/>
    </row>
    <row r="953">
      <c r="A953" s="36"/>
      <c r="B953" s="36"/>
      <c r="C953" s="36"/>
      <c r="D953" s="36"/>
      <c r="E953" s="36"/>
    </row>
    <row r="954">
      <c r="A954" s="36"/>
      <c r="B954" s="36"/>
      <c r="C954" s="36"/>
      <c r="D954" s="36"/>
      <c r="E954" s="36"/>
    </row>
    <row r="955">
      <c r="A955" s="36"/>
      <c r="B955" s="36"/>
      <c r="C955" s="36"/>
      <c r="D955" s="36"/>
      <c r="E955" s="36"/>
    </row>
    <row r="956">
      <c r="A956" s="36"/>
      <c r="B956" s="36"/>
      <c r="C956" s="36"/>
      <c r="D956" s="36"/>
      <c r="E956" s="36"/>
    </row>
    <row r="957">
      <c r="A957" s="36"/>
      <c r="B957" s="36"/>
      <c r="C957" s="36"/>
      <c r="D957" s="36"/>
      <c r="E957" s="36"/>
    </row>
    <row r="958">
      <c r="A958" s="36"/>
      <c r="B958" s="36"/>
      <c r="C958" s="36"/>
      <c r="D958" s="36"/>
      <c r="E958" s="36"/>
    </row>
    <row r="959">
      <c r="A959" s="36"/>
      <c r="B959" s="36"/>
      <c r="C959" s="36"/>
      <c r="D959" s="36"/>
      <c r="E959" s="36"/>
    </row>
    <row r="960">
      <c r="A960" s="36"/>
      <c r="B960" s="36"/>
      <c r="C960" s="36"/>
      <c r="D960" s="36"/>
      <c r="E960" s="36"/>
    </row>
    <row r="961">
      <c r="A961" s="36"/>
      <c r="B961" s="36"/>
      <c r="C961" s="36"/>
      <c r="D961" s="36"/>
      <c r="E961" s="36"/>
    </row>
    <row r="962">
      <c r="A962" s="36"/>
      <c r="B962" s="36"/>
      <c r="C962" s="36"/>
      <c r="D962" s="36"/>
      <c r="E962" s="36"/>
    </row>
    <row r="963">
      <c r="A963" s="36"/>
      <c r="B963" s="36"/>
      <c r="C963" s="36"/>
      <c r="D963" s="36"/>
      <c r="E963" s="36"/>
    </row>
    <row r="964">
      <c r="A964" s="36"/>
      <c r="B964" s="36"/>
      <c r="C964" s="36"/>
      <c r="D964" s="36"/>
      <c r="E964" s="36"/>
    </row>
    <row r="965">
      <c r="A965" s="36"/>
      <c r="B965" s="36"/>
      <c r="C965" s="36"/>
      <c r="D965" s="36"/>
      <c r="E965" s="36"/>
    </row>
    <row r="966">
      <c r="A966" s="36"/>
      <c r="B966" s="36"/>
      <c r="C966" s="36"/>
      <c r="D966" s="36"/>
      <c r="E966" s="36"/>
    </row>
    <row r="967">
      <c r="A967" s="36"/>
      <c r="B967" s="36"/>
      <c r="C967" s="36"/>
      <c r="D967" s="36"/>
      <c r="E967" s="36"/>
    </row>
    <row r="968">
      <c r="A968" s="36"/>
      <c r="B968" s="36"/>
      <c r="C968" s="36"/>
      <c r="D968" s="36"/>
      <c r="E968" s="36"/>
    </row>
    <row r="969">
      <c r="A969" s="36"/>
      <c r="B969" s="36"/>
      <c r="C969" s="36"/>
      <c r="D969" s="36"/>
      <c r="E969" s="36"/>
    </row>
    <row r="970">
      <c r="A970" s="36"/>
      <c r="B970" s="36"/>
      <c r="C970" s="36"/>
      <c r="D970" s="36"/>
      <c r="E970" s="36"/>
    </row>
    <row r="971">
      <c r="A971" s="36"/>
      <c r="B971" s="36"/>
      <c r="C971" s="36"/>
      <c r="D971" s="36"/>
      <c r="E971" s="36"/>
    </row>
    <row r="972">
      <c r="A972" s="36"/>
      <c r="B972" s="36"/>
      <c r="C972" s="36"/>
      <c r="D972" s="36"/>
      <c r="E972" s="36"/>
    </row>
    <row r="973">
      <c r="A973" s="36"/>
      <c r="B973" s="36"/>
      <c r="C973" s="36"/>
      <c r="D973" s="36"/>
      <c r="E973" s="36"/>
    </row>
    <row r="974">
      <c r="A974" s="36"/>
      <c r="B974" s="36"/>
      <c r="C974" s="36"/>
      <c r="D974" s="36"/>
      <c r="E974" s="36"/>
    </row>
    <row r="975">
      <c r="A975" s="36"/>
      <c r="B975" s="36"/>
      <c r="C975" s="36"/>
      <c r="D975" s="36"/>
      <c r="E975" s="36"/>
    </row>
    <row r="976">
      <c r="A976" s="36"/>
      <c r="B976" s="36"/>
      <c r="C976" s="36"/>
      <c r="D976" s="36"/>
      <c r="E976" s="36"/>
    </row>
    <row r="977">
      <c r="A977" s="36"/>
      <c r="B977" s="36"/>
      <c r="C977" s="36"/>
      <c r="D977" s="36"/>
      <c r="E977" s="36"/>
    </row>
    <row r="978">
      <c r="A978" s="36"/>
      <c r="B978" s="36"/>
      <c r="C978" s="36"/>
      <c r="D978" s="36"/>
      <c r="E978" s="36"/>
    </row>
    <row r="979">
      <c r="A979" s="36"/>
      <c r="B979" s="36"/>
      <c r="C979" s="36"/>
      <c r="D979" s="36"/>
      <c r="E979" s="36"/>
    </row>
    <row r="980">
      <c r="A980" s="36"/>
      <c r="B980" s="36"/>
      <c r="C980" s="36"/>
      <c r="D980" s="36"/>
      <c r="E980" s="36"/>
    </row>
    <row r="981">
      <c r="A981" s="36"/>
      <c r="B981" s="36"/>
      <c r="C981" s="36"/>
      <c r="D981" s="36"/>
      <c r="E981" s="36"/>
    </row>
    <row r="982">
      <c r="A982" s="36"/>
      <c r="B982" s="36"/>
      <c r="C982" s="36"/>
      <c r="D982" s="36"/>
      <c r="E982" s="36"/>
    </row>
    <row r="983">
      <c r="A983" s="36"/>
      <c r="B983" s="36"/>
      <c r="C983" s="36"/>
      <c r="D983" s="36"/>
      <c r="E983" s="36"/>
    </row>
    <row r="984">
      <c r="A984" s="36"/>
      <c r="B984" s="36"/>
      <c r="C984" s="36"/>
      <c r="D984" s="36"/>
      <c r="E984" s="36"/>
    </row>
    <row r="985">
      <c r="A985" s="36"/>
      <c r="B985" s="36"/>
      <c r="C985" s="36"/>
      <c r="D985" s="36"/>
      <c r="E985" s="36"/>
    </row>
    <row r="986">
      <c r="A986" s="36"/>
      <c r="B986" s="36"/>
      <c r="C986" s="36"/>
      <c r="D986" s="36"/>
      <c r="E986" s="36"/>
    </row>
    <row r="987">
      <c r="A987" s="36"/>
      <c r="B987" s="36"/>
      <c r="C987" s="36"/>
      <c r="D987" s="36"/>
      <c r="E987" s="36"/>
    </row>
    <row r="988">
      <c r="A988" s="36"/>
      <c r="B988" s="36"/>
      <c r="C988" s="36"/>
      <c r="D988" s="36"/>
      <c r="E988" s="36"/>
    </row>
    <row r="989">
      <c r="A989" s="36"/>
      <c r="B989" s="36"/>
      <c r="C989" s="36"/>
      <c r="D989" s="36"/>
      <c r="E989" s="36"/>
    </row>
    <row r="990">
      <c r="A990" s="36"/>
      <c r="B990" s="36"/>
      <c r="C990" s="36"/>
      <c r="D990" s="36"/>
      <c r="E990" s="36"/>
    </row>
    <row r="991">
      <c r="A991" s="36"/>
      <c r="B991" s="36"/>
      <c r="C991" s="36"/>
      <c r="D991" s="36"/>
      <c r="E991" s="36"/>
    </row>
    <row r="992">
      <c r="A992" s="36"/>
      <c r="B992" s="36"/>
      <c r="C992" s="36"/>
      <c r="D992" s="36"/>
      <c r="E992" s="36"/>
    </row>
    <row r="993">
      <c r="A993" s="36"/>
      <c r="B993" s="36"/>
      <c r="C993" s="36"/>
      <c r="D993" s="36"/>
      <c r="E993" s="36"/>
    </row>
    <row r="994">
      <c r="A994" s="36"/>
      <c r="B994" s="36"/>
      <c r="C994" s="36"/>
      <c r="D994" s="36"/>
      <c r="E994" s="36"/>
    </row>
    <row r="995">
      <c r="A995" s="36"/>
      <c r="B995" s="36"/>
      <c r="C995" s="36"/>
      <c r="D995" s="36"/>
      <c r="E995" s="36"/>
    </row>
    <row r="996">
      <c r="A996" s="36"/>
      <c r="B996" s="36"/>
      <c r="C996" s="36"/>
      <c r="D996" s="36"/>
      <c r="E996" s="36"/>
    </row>
    <row r="997">
      <c r="A997" s="36"/>
      <c r="B997" s="36"/>
      <c r="C997" s="36"/>
      <c r="D997" s="36"/>
      <c r="E997" s="36"/>
    </row>
    <row r="998">
      <c r="A998" s="36"/>
      <c r="B998" s="36"/>
      <c r="C998" s="36"/>
      <c r="D998" s="36"/>
      <c r="E998" s="36"/>
    </row>
    <row r="999">
      <c r="A999" s="36"/>
      <c r="B999" s="36"/>
      <c r="C999" s="36"/>
      <c r="D999" s="36"/>
      <c r="E999" s="36"/>
    </row>
    <row r="1000">
      <c r="A1000" s="36"/>
      <c r="B1000" s="36"/>
      <c r="C1000" s="36"/>
      <c r="D1000" s="36"/>
      <c r="E1000" s="36"/>
    </row>
    <row r="1001">
      <c r="A1001" s="36"/>
      <c r="B1001" s="36"/>
      <c r="C1001" s="36"/>
      <c r="D1001" s="36"/>
      <c r="E1001" s="36"/>
    </row>
    <row r="1002">
      <c r="A1002" s="36"/>
      <c r="B1002" s="36"/>
      <c r="C1002" s="36"/>
      <c r="D1002" s="36"/>
      <c r="E1002" s="36"/>
    </row>
    <row r="1003">
      <c r="A1003" s="36"/>
      <c r="B1003" s="36"/>
      <c r="C1003" s="36"/>
      <c r="D1003" s="36"/>
      <c r="E1003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