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Regions" sheetId="2" r:id="rId5"/>
    <sheet state="visible" name="Sheet10" sheetId="3" r:id="rId6"/>
    <sheet state="visible" name="Sheet8" sheetId="4" r:id="rId7"/>
    <sheet state="visible" name="Chart3" sheetId="5" r:id="rId8"/>
    <sheet state="visible" name="Histogram_Year" sheetId="7" r:id="rId9"/>
    <sheet state="visible" name="Pivot_Data" sheetId="9" r:id="rId10"/>
    <sheet state="visible" name="Sheet9" sheetId="10" r:id="rId11"/>
    <sheet state="visible" name="Pivot Table 9" sheetId="11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<sst xmlns="http://schemas.openxmlformats.org/spreadsheetml/2006/main" count="5218" uniqueCount="323">
  <si>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</si>
  <si>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</si>
  <si>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</si>
  <si>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</si>
  <si>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</si>
  <si>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</si>
  <si>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</si>
  <si>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</si>
  <si>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</si>
  <si>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</si>
  <si>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</si>
  <si>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</si>
  <si>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</si>
  <si>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</si>
  <si>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</si>
  <si>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</si>
  <si>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</si>
  <si>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</si>
  <si>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</si>
  <si>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</si>
  <si>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</si>
  <si>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</si>
  <si>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</si>
  <si>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</si>
  <si>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</si>
  <si>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</si>
  <si>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</si>
  <si>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</si>
  <si>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</si>
  <si>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</si>
  <si>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</si>
  <si>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</si>
  <si>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</si>
  <si>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</si>
  <si>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</si>
  <si>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</si>
  <si>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</si>
  <si>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</si>
  <si>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</si>
  <si>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</si>
  <si>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</si>
  <si>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</si>
  <si>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</si>
  <si>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</si>
  <si>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</si>
  <si>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</si>
  <si>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</si>
  <si>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</si>
  <si>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</si>
  <si>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</si>
  <si>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</si>
  <si>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</si>
  <si>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</si>
  <si>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</si>
  <si>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</si>
  <si>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</si>
  <si>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</si>
  <si>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</si>
  <si>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</si>
  <si>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</si>
  <si>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</si>
  <si>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</si>
  <si>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</si>
  <si>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</si>
  <si>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</si>
  <si>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</si>
  <si>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</si>
  <si>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</si>
  <si>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</si>
  <si>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</si>
  <si>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</si>
  <si>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</si>
  <si>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</si>
  <si>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</si>
  <si>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</si>
  <si>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</si>
  <si>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</si>
  <si>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</si>
  <si>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</si>
  <si>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</si>
  <si>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</si>
  <si>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</si>
  <si>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</si>
  <si>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</si>
  <si>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</si>
  <si>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</si>
  <si>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</si>
  <si>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</si>
  <si>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</si>
  <si>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</si>
  <si>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</si>
  <si>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</si>
  <si>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</si>
  <si>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</si>
  <si>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</si>
  <si>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</si>
  <si>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</si>
  <si>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</si>
  <si>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</si>
  <si>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</si>
  <si>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</si>
  <si>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</si>
  <si>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</si>
  <si>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</si>
  <si>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</si>
  <si>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</si>
  <si>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</si>
  <si>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</si>
  <si>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</si>
  <si>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</si>
  <si>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</si>
  <si>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</si>
  <si>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</si>
  <si>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</si>
  <si>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</si>
  <si>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</si>
  <si>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</si>
  <si>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</si>
  <si>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</si>
  <si>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</si>
  <si>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</si>
  <si>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</si>
  <si>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</si>
  <si>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</si>
  <si>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</si>
  <si>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</si>
  <si>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</si>
  <si>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</si>
  <si>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</si>
  <si>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</si>
  <si>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</si>
  <si>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</si>
  <si>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</si>
  <si>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</si>
  <si>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</si>
  <si>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</si>
  <si>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</si>
  <si>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</si>
  <si>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</si>
  <si>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</si>
  <si>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</si>
  <si>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</si>
  <si>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</si>
  <si>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</si>
  <si>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</si>
  <si>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</si>
  <si>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</si>
  <si>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</si>
  <si>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</si>
  <si>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</si>
  <si>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</si>
  <si>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</si>
  <si>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</si>
  <si>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</si>
  <si>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</si>
  <si>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</si>
  <si>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</si>
  <si>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</si>
  <si>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</si>
  <si>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</si>
  <si>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</si>
  <si>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</si>
  <si>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</si>
  <si>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</si>
  <si>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</si>
  <si>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</si>
  <si>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</si>
  <si>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</si>
  <si>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</si>
  <si>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</si>
  <si>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</si>
  <si>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</si>
  <si>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</si>
  <si>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</si>
  <si>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</si>
  <si>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</si>
  <si>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</si>
  <si>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</si>
  <si>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</si>
  <si>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</si>
  <si>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</si>
  <si>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</si>
  <si>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</si>
  <si>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</si>
  <si>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</si>
  <si>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</si>
  <si>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</si>
  <si>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</si>
  <si>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</si>
  <si>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</si>
  <si>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</si>
  <si>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</si>
  <si>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</si>
  <si>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</si>
  <si>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</si>
  <si>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</si>
  <si>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</si>
  <si>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</si>
  <si>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</si>
  <si>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</si>
  <si>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</si>
  <si>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</si>
  <si>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</si>
  <si>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</si>
  <si>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</si>
  <si>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</si>
  <si>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</si>
  <si>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</si>
  <si>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</si>
  <si>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</si>
  <si>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</si>
  <si>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</si>
  <si>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</si>
  <si>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</si>
  <si>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</si>
  <si>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</si>
  <si>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</si>
  <si>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</si>
  <si>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</si>
  <si>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</si>
  <si>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</si>
  <si>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</si>
  <si>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</si>
  <si>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</si>
  <si>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</si>
  <si>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</si>
  <si>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</si>
  <si>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</si>
  <si>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</si>
  <si>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</si>
  <si>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</si>
  <si>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</si>
  <si>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</si>
  <si>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</si>
  <si>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</si>
  <si>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</si>
  <si>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</si>
  <si>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</si>
  <si>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</si>
  <si>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</si>
  <si>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</si>
  <si>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</si>
  <si>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</si>
  <si>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</si>
  <si>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</si>
  <si>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</si>
  <si>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</si>
  <si>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</si>
  <si>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13 815</t>
  </si>
  <si>
    <t>&lt;1</t>
  </si>
  <si>
    <t>14 863</t>
  </si>
  <si>
    <t>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</si>
  <si>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</si>
  <si>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</si>
  <si>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</si>
  <si>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</si>
  <si>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</si>
  <si>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</si>
  <si>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</si>
  <si>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</si>
  <si>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duplicates</t>
  </si>
  <si>
    <t>y_diff</t>
  </si>
  <si>
    <t>ARC_n</t>
  </si>
  <si>
    <t>ARC_r</t>
  </si>
  <si>
    <t>ARC_u</t>
  </si>
  <si>
    <t>wat_bas_n (rounded)</t>
  </si>
  <si>
    <t>wat_bas_r (rounded),</t>
  </si>
  <si>
    <t>wat_bas_u (rounded)</t>
  </si>
  <si>
    <t>ARC_n_full</t>
  </si>
  <si>
    <t>ARC_r_full</t>
  </si>
  <si>
    <t>ARC_u_full</t>
  </si>
  <si>
    <t>ARC_diff</t>
  </si>
  <si>
    <t>ABS_ARC_diff</t>
  </si>
  <si>
    <t>ARC_diff_2</t>
  </si>
  <si>
    <t>Y_Diff</t>
  </si>
  <si>
    <t>Mean_Y_Diff</t>
  </si>
  <si>
    <t>Min_Y_Diff</t>
  </si>
  <si>
    <t>Max_Y_Diff</t>
  </si>
  <si>
    <t xml:space="preserve">Range </t>
  </si>
  <si>
    <t>Median</t>
  </si>
  <si>
    <t>Count_Null</t>
  </si>
  <si>
    <t>Count_100</t>
  </si>
  <si>
    <t>Zero_Values</t>
  </si>
  <si>
    <t>COUNT</t>
  </si>
  <si>
    <t>National</t>
  </si>
  <si>
    <t>ARC_n_Full Access</t>
  </si>
  <si>
    <t>Full Access</t>
  </si>
  <si>
    <t>Rural</t>
  </si>
  <si>
    <t>ARC_r_Full Access</t>
  </si>
  <si>
    <t>Urban</t>
  </si>
  <si>
    <t>ARC_u_Full Access</t>
  </si>
  <si>
    <t>ARC = 0 BUT No Access</t>
  </si>
  <si>
    <t>ARC_n = 0 But No Access</t>
  </si>
  <si>
    <t>ARC_r =  0 But No Access</t>
  </si>
  <si>
    <t>ARC_u = 0 But No Access</t>
  </si>
  <si>
    <t>ARC &lt; 0 BUT No Access</t>
  </si>
  <si>
    <t>ARC_n &lt; 0 But No Access</t>
  </si>
  <si>
    <t>ARC_r &lt;  0 But No Access</t>
  </si>
  <si>
    <t>ARC_u &lt; 0 But No Access</t>
  </si>
  <si>
    <t>ARC &gt; 0 BUT No Access</t>
  </si>
  <si>
    <t>ARC_n &gt; 0 But No Access</t>
  </si>
  <si>
    <t>ARC_r &gt;  0 But No Access</t>
  </si>
  <si>
    <t>ARC_u &gt; 0 But No Access</t>
  </si>
  <si>
    <t>COUNT of year</t>
  </si>
  <si>
    <t>Year</t>
  </si>
  <si>
    <t>Frequency</t>
  </si>
  <si>
    <t>2015</t>
  </si>
  <si>
    <t>2016</t>
  </si>
  <si>
    <t>2017</t>
  </si>
  <si>
    <t>2018</t>
  </si>
  <si>
    <t>2019</t>
  </si>
  <si>
    <t>2020</t>
  </si>
  <si>
    <t>Grand Total</t>
  </si>
  <si>
    <t>SUM of ARC_n</t>
  </si>
  <si>
    <t>SUM of ARC_r</t>
  </si>
  <si>
    <t>SUM of ARC_u</t>
  </si>
  <si>
    <t>AVERAGE of pop_n</t>
  </si>
  <si>
    <t>SUM of pop_n</t>
  </si>
  <si>
    <t>Region</t>
  </si>
  <si>
    <t>COUNTUNIQUE of name</t>
  </si>
  <si>
    <t>AVERAGE of ARC_n</t>
  </si>
  <si>
    <t>AVERAGE of ARC_r</t>
  </si>
  <si>
    <t>AVERAGE of ARC_u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</si>
</sst>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6" fontId="1" numFmtId="0" xfId="0" applyAlignment="1" applyFill="1" applyFont="1">
      <alignment horizontal="left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 vertical="center"/>
    </xf>
    <xf borderId="0" fillId="6" fontId="1" numFmtId="0" xfId="0" applyFont="1"/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5" fontId="1" numFmtId="0" xfId="0" applyBorder="1" applyFont="1"/>
    <xf borderId="1" fillId="5" fontId="1" numFmtId="0" xfId="0" applyAlignment="1" applyBorder="1" applyFont="1">
      <alignment readingOrder="0"/>
    </xf>
    <xf borderId="1" fillId="5" fontId="2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Fill="1" applyFont="1"/>
    <xf borderId="0" fillId="9" fontId="1" numFmtId="0" xfId="0" applyFill="1" applyFont="1"/>
    <xf borderId="0" fillId="0" fontId="1" numFmtId="49" xfId="0" applyAlignment="1" applyFont="1" applyNumberFormat="1">
      <alignment horizontal="center"/>
    </xf>
    <xf borderId="1" fillId="0" fontId="1" numFmtId="0" xfId="0" applyAlignment="1" applyBorder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8" fontId="1" numFmtId="2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Access by Region: National ARC vs Rural ARC, Region &amp; National Population Size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Sheet10!$T$2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</c:f>
            </c:strRef>
          </c:xVal>
          <c:yVal>
            <c:numRef>
              <c:f>Sheet10!$B$2</c:f>
              <c:numCache/>
            </c:numRef>
          </c:yVal>
          <c:bubbleSize>
            <c:numRef>
              <c:f>Sheet10!$G$2</c:f>
            </c:numRef>
          </c:bubbleSize>
        </c:ser>
        <c:ser>
          <c:idx val="1"/>
          <c:order val="1"/>
          <c:tx>
            <c:strRef>
              <c:f>Sheet10!$T$3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</c:f>
            </c:strRef>
          </c:xVal>
          <c:yVal>
            <c:numRef>
              <c:f>Sheet10!$B$3</c:f>
              <c:numCache/>
            </c:numRef>
          </c:yVal>
          <c:bubbleSize>
            <c:numRef>
              <c:f>Sheet10!$G$3</c:f>
            </c:numRef>
          </c:bubbleSize>
        </c:ser>
        <c:ser>
          <c:idx val="2"/>
          <c:order val="2"/>
          <c:tx>
            <c:strRef>
              <c:f>Sheet10!$T$4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</c:f>
            </c:strRef>
          </c:xVal>
          <c:yVal>
            <c:numRef>
              <c:f>Sheet10!$B$4</c:f>
              <c:numCache/>
            </c:numRef>
          </c:yVal>
          <c:bubbleSize>
            <c:numRef>
              <c:f>Sheet10!$G$4</c:f>
            </c:numRef>
          </c:bubbleSize>
        </c:ser>
        <c:ser>
          <c:idx val="3"/>
          <c:order val="3"/>
          <c:tx>
            <c:strRef>
              <c:f>Sheet10!$T$5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</c:f>
            </c:strRef>
          </c:xVal>
          <c:yVal>
            <c:numRef>
              <c:f>Sheet10!$B$5</c:f>
              <c:numCache/>
            </c:numRef>
          </c:yVal>
          <c:bubbleSize>
            <c:numRef>
              <c:f>Sheet10!$G$5</c:f>
            </c:numRef>
          </c:bubbleSize>
        </c:ser>
        <c:ser>
          <c:idx val="4"/>
          <c:order val="4"/>
          <c:tx>
            <c:strRef>
              <c:f>Sheet10!$T$6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</c:f>
            </c:strRef>
          </c:xVal>
          <c:yVal>
            <c:numRef>
              <c:f>Sheet10!$B$6</c:f>
              <c:numCache/>
            </c:numRef>
          </c:yVal>
          <c:bubbleSize>
            <c:numRef>
              <c:f>Sheet10!$G$6</c:f>
            </c:numRef>
          </c:bubbleSize>
        </c:ser>
        <c:ser>
          <c:idx val="5"/>
          <c:order val="5"/>
          <c:tx>
            <c:strRef>
              <c:f>Sheet10!$T$7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</c:f>
            </c:strRef>
          </c:xVal>
          <c:yVal>
            <c:numRef>
              <c:f>Sheet10!$B$7</c:f>
              <c:numCache/>
            </c:numRef>
          </c:yVal>
          <c:bubbleSize>
            <c:numRef>
              <c:f>Sheet10!$G$7</c:f>
            </c:numRef>
          </c:bubbleSize>
        </c:ser>
        <c:ser>
          <c:idx val="6"/>
          <c:order val="6"/>
          <c:tx>
            <c:strRef>
              <c:f>Sheet10!$T$8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</c:f>
            </c:strRef>
          </c:xVal>
          <c:yVal>
            <c:numRef>
              <c:f>Sheet10!$B$8</c:f>
              <c:numCache/>
            </c:numRef>
          </c:yVal>
          <c:bubbleSize>
            <c:numRef>
              <c:f>Sheet10!$G$8</c:f>
            </c:numRef>
          </c:bubbleSize>
        </c:ser>
        <c:ser>
          <c:idx val="7"/>
          <c:order val="7"/>
          <c:tx>
            <c:strRef>
              <c:f>Sheet10!$T$9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</c:f>
            </c:strRef>
          </c:xVal>
          <c:yVal>
            <c:numRef>
              <c:f>Sheet10!$B$9</c:f>
              <c:numCache/>
            </c:numRef>
          </c:yVal>
          <c:bubbleSize>
            <c:numRef>
              <c:f>Sheet10!$G$9</c:f>
            </c:numRef>
          </c:bubbleSize>
        </c:ser>
        <c:ser>
          <c:idx val="8"/>
          <c:order val="8"/>
          <c:tx>
            <c:strRef>
              <c:f>Sheet10!$T$10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</c:f>
            </c:strRef>
          </c:xVal>
          <c:yVal>
            <c:numRef>
              <c:f>Sheet10!$B$10</c:f>
              <c:numCache/>
            </c:numRef>
          </c:yVal>
          <c:bubbleSize>
            <c:numRef>
              <c:f>Sheet10!$G$10</c:f>
            </c:numRef>
          </c:bubbleSize>
        </c:ser>
        <c:ser>
          <c:idx val="9"/>
          <c:order val="9"/>
          <c:tx>
            <c:strRef>
              <c:f>Sheet10!$T$11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</c:f>
            </c:strRef>
          </c:xVal>
          <c:yVal>
            <c:numRef>
              <c:f>Sheet10!$B$11</c:f>
              <c:numCache/>
            </c:numRef>
          </c:yVal>
          <c:bubbleSize>
            <c:numRef>
              <c:f>Sheet10!$G$11</c:f>
            </c:numRef>
          </c:bubbleSize>
        </c:ser>
        <c:ser>
          <c:idx val="10"/>
          <c:order val="10"/>
          <c:tx>
            <c:strRef>
              <c:f>Sheet10!$T$12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</c:f>
            </c:strRef>
          </c:xVal>
          <c:yVal>
            <c:numRef>
              <c:f>Sheet10!$B$12</c:f>
              <c:numCache/>
            </c:numRef>
          </c:yVal>
          <c:bubbleSize>
            <c:numRef>
              <c:f>Sheet10!$G$12</c:f>
            </c:numRef>
          </c:bubbleSize>
        </c:ser>
        <c:ser>
          <c:idx val="11"/>
          <c:order val="11"/>
          <c:tx>
            <c:strRef>
              <c:f>Sheet10!$T$13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</c:f>
            </c:strRef>
          </c:xVal>
          <c:yVal>
            <c:numRef>
              <c:f>Sheet10!$B$13</c:f>
              <c:numCache/>
            </c:numRef>
          </c:yVal>
          <c:bubbleSize>
            <c:numRef>
              <c:f>Sheet10!$G$13</c:f>
            </c:numRef>
          </c:bubbleSize>
        </c:ser>
        <c:ser>
          <c:idx val="12"/>
          <c:order val="12"/>
          <c:tx>
            <c:strRef>
              <c:f>Sheet10!$T$14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</c:f>
            </c:strRef>
          </c:xVal>
          <c:yVal>
            <c:numRef>
              <c:f>Sheet10!$B$14</c:f>
              <c:numCache/>
            </c:numRef>
          </c:yVal>
          <c:bubbleSize>
            <c:numRef>
              <c:f>Sheet10!$G$14</c:f>
            </c:numRef>
          </c:bubbleSize>
        </c:ser>
        <c:ser>
          <c:idx val="13"/>
          <c:order val="13"/>
          <c:tx>
            <c:strRef>
              <c:f>Sheet10!$T$15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</c:f>
            </c:strRef>
          </c:xVal>
          <c:yVal>
            <c:numRef>
              <c:f>Sheet10!$B$15</c:f>
              <c:numCache/>
            </c:numRef>
          </c:yVal>
          <c:bubbleSize>
            <c:numRef>
              <c:f>Sheet10!$G$15</c:f>
            </c:numRef>
          </c:bubbleSize>
        </c:ser>
        <c:ser>
          <c:idx val="14"/>
          <c:order val="14"/>
          <c:tx>
            <c:strRef>
              <c:f>Sheet10!$T$16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</c:f>
            </c:strRef>
          </c:xVal>
          <c:yVal>
            <c:numRef>
              <c:f>Sheet10!$B$16</c:f>
              <c:numCache/>
            </c:numRef>
          </c:yVal>
          <c:bubbleSize>
            <c:numRef>
              <c:f>Sheet10!$G$16</c:f>
            </c:numRef>
          </c:bubbleSize>
        </c:ser>
        <c:ser>
          <c:idx val="15"/>
          <c:order val="15"/>
          <c:tx>
            <c:strRef>
              <c:f>Sheet10!$T$17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</c:f>
            </c:strRef>
          </c:xVal>
          <c:yVal>
            <c:numRef>
              <c:f>Sheet10!$B$17</c:f>
              <c:numCache/>
            </c:numRef>
          </c:yVal>
          <c:bubbleSize>
            <c:numRef>
              <c:f>Sheet10!$G$17</c:f>
            </c:numRef>
          </c:bubbleSize>
        </c:ser>
        <c:ser>
          <c:idx val="16"/>
          <c:order val="16"/>
          <c:tx>
            <c:strRef>
              <c:f>Sheet10!$T$18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</c:f>
            </c:strRef>
          </c:xVal>
          <c:yVal>
            <c:numRef>
              <c:f>Sheet10!$B$18</c:f>
              <c:numCache/>
            </c:numRef>
          </c:yVal>
          <c:bubbleSize>
            <c:numRef>
              <c:f>Sheet10!$G$18</c:f>
            </c:numRef>
          </c:bubbleSize>
        </c:ser>
        <c:ser>
          <c:idx val="17"/>
          <c:order val="17"/>
          <c:tx>
            <c:strRef>
              <c:f>Sheet10!$T$19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</c:f>
            </c:strRef>
          </c:xVal>
          <c:yVal>
            <c:numRef>
              <c:f>Sheet10!$B$19</c:f>
              <c:numCache/>
            </c:numRef>
          </c:yVal>
          <c:bubbleSize>
            <c:numRef>
              <c:f>Sheet10!$G$19</c:f>
            </c:numRef>
          </c:bubbleSize>
        </c:ser>
        <c:ser>
          <c:idx val="18"/>
          <c:order val="18"/>
          <c:tx>
            <c:strRef>
              <c:f>Sheet10!$T$20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</c:f>
            </c:strRef>
          </c:xVal>
          <c:yVal>
            <c:numRef>
              <c:f>Sheet10!$B$20</c:f>
              <c:numCache/>
            </c:numRef>
          </c:yVal>
          <c:bubbleSize>
            <c:numRef>
              <c:f>Sheet10!$G$20</c:f>
            </c:numRef>
          </c:bubbleSize>
        </c:ser>
        <c:ser>
          <c:idx val="19"/>
          <c:order val="19"/>
          <c:tx>
            <c:strRef>
              <c:f>Sheet10!$T$21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</c:f>
            </c:strRef>
          </c:xVal>
          <c:yVal>
            <c:numRef>
              <c:f>Sheet10!$B$21</c:f>
              <c:numCache/>
            </c:numRef>
          </c:yVal>
          <c:bubbleSize>
            <c:numRef>
              <c:f>Sheet10!$G$21</c:f>
            </c:numRef>
          </c:bubbleSize>
        </c:ser>
        <c:ser>
          <c:idx val="20"/>
          <c:order val="20"/>
          <c:tx>
            <c:strRef>
              <c:f>Sheet10!$T$22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</c:f>
            </c:strRef>
          </c:xVal>
          <c:yVal>
            <c:numRef>
              <c:f>Sheet10!$B$22</c:f>
              <c:numCache/>
            </c:numRef>
          </c:yVal>
          <c:bubbleSize>
            <c:numRef>
              <c:f>Sheet10!$G$22</c:f>
            </c:numRef>
          </c:bubbleSize>
        </c:ser>
        <c:ser>
          <c:idx val="21"/>
          <c:order val="21"/>
          <c:tx>
            <c:strRef>
              <c:f>Sheet10!$T$23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</c:f>
            </c:strRef>
          </c:xVal>
          <c:yVal>
            <c:numRef>
              <c:f>Sheet10!$B$23</c:f>
              <c:numCache/>
            </c:numRef>
          </c:yVal>
          <c:bubbleSize>
            <c:numRef>
              <c:f>Sheet10!$G$23</c:f>
            </c:numRef>
          </c:bubbleSize>
        </c:ser>
        <c:ser>
          <c:idx val="22"/>
          <c:order val="22"/>
          <c:tx>
            <c:strRef>
              <c:f>Sheet10!$T$24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</c:f>
            </c:strRef>
          </c:xVal>
          <c:yVal>
            <c:numRef>
              <c:f>Sheet10!$B$24</c:f>
              <c:numCache/>
            </c:numRef>
          </c:yVal>
          <c:bubbleSize>
            <c:numRef>
              <c:f>Sheet10!$G$24</c:f>
            </c:numRef>
          </c:bubbleSize>
        </c:ser>
        <c:ser>
          <c:idx val="23"/>
          <c:order val="23"/>
          <c:tx>
            <c:strRef>
              <c:f>Sheet10!$T$25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</c:f>
            </c:strRef>
          </c:xVal>
          <c:yVal>
            <c:numRef>
              <c:f>Sheet10!$B$25</c:f>
              <c:numCache/>
            </c:numRef>
          </c:yVal>
          <c:bubbleSize>
            <c:numRef>
              <c:f>Sheet10!$G$25</c:f>
            </c:numRef>
          </c:bubbleSize>
        </c:ser>
        <c:ser>
          <c:idx val="24"/>
          <c:order val="24"/>
          <c:tx>
            <c:strRef>
              <c:f>Sheet10!$T$26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</c:f>
            </c:strRef>
          </c:xVal>
          <c:yVal>
            <c:numRef>
              <c:f>Sheet10!$B$26</c:f>
              <c:numCache/>
            </c:numRef>
          </c:yVal>
          <c:bubbleSize>
            <c:numRef>
              <c:f>Sheet10!$G$26</c:f>
            </c:numRef>
          </c:bubbleSize>
        </c:ser>
        <c:ser>
          <c:idx val="25"/>
          <c:order val="25"/>
          <c:tx>
            <c:strRef>
              <c:f>Sheet10!$T$27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</c:f>
            </c:strRef>
          </c:xVal>
          <c:yVal>
            <c:numRef>
              <c:f>Sheet10!$B$27</c:f>
              <c:numCache/>
            </c:numRef>
          </c:yVal>
          <c:bubbleSize>
            <c:numRef>
              <c:f>Sheet10!$G$27</c:f>
            </c:numRef>
          </c:bubbleSize>
        </c:ser>
        <c:ser>
          <c:idx val="26"/>
          <c:order val="26"/>
          <c:tx>
            <c:strRef>
              <c:f>Sheet10!$T$28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</c:f>
            </c:strRef>
          </c:xVal>
          <c:yVal>
            <c:numRef>
              <c:f>Sheet10!$B$28</c:f>
              <c:numCache/>
            </c:numRef>
          </c:yVal>
          <c:bubbleSize>
            <c:numRef>
              <c:f>Sheet10!$G$28</c:f>
            </c:numRef>
          </c:bubbleSize>
        </c:ser>
        <c:ser>
          <c:idx val="27"/>
          <c:order val="27"/>
          <c:tx>
            <c:strRef>
              <c:f>Sheet10!$T$29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</c:f>
            </c:strRef>
          </c:xVal>
          <c:yVal>
            <c:numRef>
              <c:f>Sheet10!$B$29</c:f>
              <c:numCache/>
            </c:numRef>
          </c:yVal>
          <c:bubbleSize>
            <c:numRef>
              <c:f>Sheet10!$G$29</c:f>
            </c:numRef>
          </c:bubbleSize>
        </c:ser>
        <c:ser>
          <c:idx val="28"/>
          <c:order val="28"/>
          <c:tx>
            <c:strRef>
              <c:f>Sheet10!$T$30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</c:f>
            </c:strRef>
          </c:xVal>
          <c:yVal>
            <c:numRef>
              <c:f>Sheet10!$B$30</c:f>
              <c:numCache/>
            </c:numRef>
          </c:yVal>
          <c:bubbleSize>
            <c:numRef>
              <c:f>Sheet10!$G$30</c:f>
            </c:numRef>
          </c:bubbleSize>
        </c:ser>
        <c:ser>
          <c:idx val="29"/>
          <c:order val="29"/>
          <c:tx>
            <c:strRef>
              <c:f>Sheet10!$T$31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</c:f>
            </c:strRef>
          </c:xVal>
          <c:yVal>
            <c:numRef>
              <c:f>Sheet10!$B$31</c:f>
              <c:numCache/>
            </c:numRef>
          </c:yVal>
          <c:bubbleSize>
            <c:numRef>
              <c:f>Sheet10!$G$31</c:f>
            </c:numRef>
          </c:bubbleSize>
        </c:ser>
        <c:ser>
          <c:idx val="30"/>
          <c:order val="30"/>
          <c:tx>
            <c:strRef>
              <c:f>Sheet10!$T$32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</c:f>
            </c:strRef>
          </c:xVal>
          <c:yVal>
            <c:numRef>
              <c:f>Sheet10!$B$32</c:f>
              <c:numCache/>
            </c:numRef>
          </c:yVal>
          <c:bubbleSize>
            <c:numRef>
              <c:f>Sheet10!$G$32</c:f>
            </c:numRef>
          </c:bubbleSize>
        </c:ser>
        <c:ser>
          <c:idx val="31"/>
          <c:order val="31"/>
          <c:tx>
            <c:strRef>
              <c:f>Sheet10!$T$33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</c:f>
            </c:strRef>
          </c:xVal>
          <c:yVal>
            <c:numRef>
              <c:f>Sheet10!$B$33</c:f>
              <c:numCache/>
            </c:numRef>
          </c:yVal>
          <c:bubbleSize>
            <c:numRef>
              <c:f>Sheet10!$G$33</c:f>
            </c:numRef>
          </c:bubbleSize>
        </c:ser>
        <c:ser>
          <c:idx val="32"/>
          <c:order val="32"/>
          <c:tx>
            <c:strRef>
              <c:f>Sheet10!$T$34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</c:f>
            </c:strRef>
          </c:xVal>
          <c:yVal>
            <c:numRef>
              <c:f>Sheet10!$B$34</c:f>
              <c:numCache/>
            </c:numRef>
          </c:yVal>
          <c:bubbleSize>
            <c:numRef>
              <c:f>Sheet10!$G$34</c:f>
            </c:numRef>
          </c:bubbleSize>
        </c:ser>
        <c:ser>
          <c:idx val="33"/>
          <c:order val="33"/>
          <c:tx>
            <c:strRef>
              <c:f>Sheet10!$T$35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</c:f>
            </c:strRef>
          </c:xVal>
          <c:yVal>
            <c:numRef>
              <c:f>Sheet10!$B$35</c:f>
              <c:numCache/>
            </c:numRef>
          </c:yVal>
          <c:bubbleSize>
            <c:numRef>
              <c:f>Sheet10!$G$35</c:f>
            </c:numRef>
          </c:bubbleSize>
        </c:ser>
        <c:ser>
          <c:idx val="34"/>
          <c:order val="34"/>
          <c:tx>
            <c:strRef>
              <c:f>Sheet10!$T$36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</c:f>
            </c:strRef>
          </c:xVal>
          <c:yVal>
            <c:numRef>
              <c:f>Sheet10!$B$36</c:f>
              <c:numCache/>
            </c:numRef>
          </c:yVal>
          <c:bubbleSize>
            <c:numRef>
              <c:f>Sheet10!$G$36</c:f>
            </c:numRef>
          </c:bubbleSize>
        </c:ser>
        <c:ser>
          <c:idx val="35"/>
          <c:order val="35"/>
          <c:tx>
            <c:strRef>
              <c:f>Sheet10!$T$37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</c:f>
            </c:strRef>
          </c:xVal>
          <c:yVal>
            <c:numRef>
              <c:f>Sheet10!$B$37</c:f>
              <c:numCache/>
            </c:numRef>
          </c:yVal>
          <c:bubbleSize>
            <c:numRef>
              <c:f>Sheet10!$G$37</c:f>
            </c:numRef>
          </c:bubbleSize>
        </c:ser>
        <c:ser>
          <c:idx val="36"/>
          <c:order val="36"/>
          <c:tx>
            <c:strRef>
              <c:f>Sheet10!$T$38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</c:f>
            </c:strRef>
          </c:xVal>
          <c:yVal>
            <c:numRef>
              <c:f>Sheet10!$B$38</c:f>
              <c:numCache/>
            </c:numRef>
          </c:yVal>
          <c:bubbleSize>
            <c:numRef>
              <c:f>Sheet10!$G$38</c:f>
            </c:numRef>
          </c:bubbleSize>
        </c:ser>
        <c:ser>
          <c:idx val="37"/>
          <c:order val="37"/>
          <c:tx>
            <c:strRef>
              <c:f>Sheet10!$T$39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</c:f>
            </c:strRef>
          </c:xVal>
          <c:yVal>
            <c:numRef>
              <c:f>Sheet10!$B$39</c:f>
              <c:numCache/>
            </c:numRef>
          </c:yVal>
          <c:bubbleSize>
            <c:numRef>
              <c:f>Sheet10!$G$39</c:f>
            </c:numRef>
          </c:bubbleSize>
        </c:ser>
        <c:ser>
          <c:idx val="38"/>
          <c:order val="38"/>
          <c:tx>
            <c:strRef>
              <c:f>Sheet10!$T$40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</c:f>
            </c:strRef>
          </c:xVal>
          <c:yVal>
            <c:numRef>
              <c:f>Sheet10!$B$40</c:f>
              <c:numCache/>
            </c:numRef>
          </c:yVal>
          <c:bubbleSize>
            <c:numRef>
              <c:f>Sheet10!$G$40</c:f>
            </c:numRef>
          </c:bubbleSize>
        </c:ser>
        <c:ser>
          <c:idx val="39"/>
          <c:order val="39"/>
          <c:tx>
            <c:strRef>
              <c:f>Sheet10!$T$41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</c:f>
            </c:strRef>
          </c:xVal>
          <c:yVal>
            <c:numRef>
              <c:f>Sheet10!$B$41</c:f>
              <c:numCache/>
            </c:numRef>
          </c:yVal>
          <c:bubbleSize>
            <c:numRef>
              <c:f>Sheet10!$G$41</c:f>
            </c:numRef>
          </c:bubbleSize>
        </c:ser>
        <c:ser>
          <c:idx val="40"/>
          <c:order val="40"/>
          <c:tx>
            <c:strRef>
              <c:f>Sheet10!$T$42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</c:f>
            </c:strRef>
          </c:xVal>
          <c:yVal>
            <c:numRef>
              <c:f>Sheet10!$B$42</c:f>
              <c:numCache/>
            </c:numRef>
          </c:yVal>
          <c:bubbleSize>
            <c:numRef>
              <c:f>Sheet10!$G$42</c:f>
            </c:numRef>
          </c:bubbleSize>
        </c:ser>
        <c:ser>
          <c:idx val="41"/>
          <c:order val="41"/>
          <c:tx>
            <c:strRef>
              <c:f>Sheet10!$T$43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</c:f>
            </c:strRef>
          </c:xVal>
          <c:yVal>
            <c:numRef>
              <c:f>Sheet10!$B$43</c:f>
              <c:numCache/>
            </c:numRef>
          </c:yVal>
          <c:bubbleSize>
            <c:numRef>
              <c:f>Sheet10!$G$43</c:f>
            </c:numRef>
          </c:bubbleSize>
        </c:ser>
        <c:ser>
          <c:idx val="42"/>
          <c:order val="42"/>
          <c:tx>
            <c:strRef>
              <c:f>Sheet10!$T$44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</c:f>
            </c:strRef>
          </c:xVal>
          <c:yVal>
            <c:numRef>
              <c:f>Sheet10!$B$44</c:f>
              <c:numCache/>
            </c:numRef>
          </c:yVal>
          <c:bubbleSize>
            <c:numRef>
              <c:f>Sheet10!$G$44</c:f>
            </c:numRef>
          </c:bubbleSize>
        </c:ser>
        <c:ser>
          <c:idx val="43"/>
          <c:order val="43"/>
          <c:tx>
            <c:strRef>
              <c:f>Sheet10!$T$45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</c:f>
            </c:strRef>
          </c:xVal>
          <c:yVal>
            <c:numRef>
              <c:f>Sheet10!$B$45</c:f>
              <c:numCache/>
            </c:numRef>
          </c:yVal>
          <c:bubbleSize>
            <c:numRef>
              <c:f>Sheet10!$G$45</c:f>
            </c:numRef>
          </c:bubbleSize>
        </c:ser>
        <c:ser>
          <c:idx val="44"/>
          <c:order val="44"/>
          <c:tx>
            <c:strRef>
              <c:f>Sheet10!$T$46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</c:f>
            </c:strRef>
          </c:xVal>
          <c:yVal>
            <c:numRef>
              <c:f>Sheet10!$B$46</c:f>
              <c:numCache/>
            </c:numRef>
          </c:yVal>
          <c:bubbleSize>
            <c:numRef>
              <c:f>Sheet10!$G$46</c:f>
            </c:numRef>
          </c:bubbleSize>
        </c:ser>
        <c:ser>
          <c:idx val="45"/>
          <c:order val="45"/>
          <c:tx>
            <c:strRef>
              <c:f>Sheet10!$T$47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</c:f>
            </c:strRef>
          </c:xVal>
          <c:yVal>
            <c:numRef>
              <c:f>Sheet10!$B$47</c:f>
              <c:numCache/>
            </c:numRef>
          </c:yVal>
          <c:bubbleSize>
            <c:numRef>
              <c:f>Sheet10!$G$47</c:f>
            </c:numRef>
          </c:bubbleSize>
        </c:ser>
        <c:ser>
          <c:idx val="46"/>
          <c:order val="46"/>
          <c:tx>
            <c:strRef>
              <c:f>Sheet10!$T$48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</c:f>
            </c:strRef>
          </c:xVal>
          <c:yVal>
            <c:numRef>
              <c:f>Sheet10!$B$48</c:f>
              <c:numCache/>
            </c:numRef>
          </c:yVal>
          <c:bubbleSize>
            <c:numRef>
              <c:f>Sheet10!$G$48</c:f>
            </c:numRef>
          </c:bubbleSize>
        </c:ser>
        <c:ser>
          <c:idx val="47"/>
          <c:order val="47"/>
          <c:tx>
            <c:strRef>
              <c:f>Sheet10!$T$49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</c:f>
            </c:strRef>
          </c:xVal>
          <c:yVal>
            <c:numRef>
              <c:f>Sheet10!$B$49</c:f>
              <c:numCache/>
            </c:numRef>
          </c:yVal>
          <c:bubbleSize>
            <c:numRef>
              <c:f>Sheet10!$G$49</c:f>
            </c:numRef>
          </c:bubbleSize>
        </c:ser>
        <c:ser>
          <c:idx val="48"/>
          <c:order val="48"/>
          <c:tx>
            <c:strRef>
              <c:f>Sheet10!$T$50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</c:f>
            </c:strRef>
          </c:xVal>
          <c:yVal>
            <c:numRef>
              <c:f>Sheet10!$B$50</c:f>
              <c:numCache/>
            </c:numRef>
          </c:yVal>
          <c:bubbleSize>
            <c:numRef>
              <c:f>Sheet10!$G$50</c:f>
            </c:numRef>
          </c:bubbleSize>
        </c:ser>
        <c:ser>
          <c:idx val="49"/>
          <c:order val="49"/>
          <c:tx>
            <c:strRef>
              <c:f>Sheet10!$T$51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</c:f>
            </c:strRef>
          </c:xVal>
          <c:yVal>
            <c:numRef>
              <c:f>Sheet10!$B$51</c:f>
              <c:numCache/>
            </c:numRef>
          </c:yVal>
          <c:bubbleSize>
            <c:numRef>
              <c:f>Sheet10!$G$51</c:f>
            </c:numRef>
          </c:bubbleSize>
        </c:ser>
        <c:ser>
          <c:idx val="50"/>
          <c:order val="50"/>
          <c:tx>
            <c:strRef>
              <c:f>Sheet10!$T$52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</c:f>
            </c:strRef>
          </c:xVal>
          <c:yVal>
            <c:numRef>
              <c:f>Sheet10!$B$52</c:f>
              <c:numCache/>
            </c:numRef>
          </c:yVal>
          <c:bubbleSize>
            <c:numRef>
              <c:f>Sheet10!$G$52</c:f>
            </c:numRef>
          </c:bubbleSize>
        </c:ser>
        <c:ser>
          <c:idx val="51"/>
          <c:order val="51"/>
          <c:tx>
            <c:strRef>
              <c:f>Sheet10!$T$53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</c:f>
            </c:strRef>
          </c:xVal>
          <c:yVal>
            <c:numRef>
              <c:f>Sheet10!$B$53</c:f>
              <c:numCache/>
            </c:numRef>
          </c:yVal>
          <c:bubbleSize>
            <c:numRef>
              <c:f>Sheet10!$G$53</c:f>
            </c:numRef>
          </c:bubbleSize>
        </c:ser>
        <c:ser>
          <c:idx val="52"/>
          <c:order val="52"/>
          <c:tx>
            <c:strRef>
              <c:f>Sheet10!$T$54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</c:f>
            </c:strRef>
          </c:xVal>
          <c:yVal>
            <c:numRef>
              <c:f>Sheet10!$B$54</c:f>
              <c:numCache/>
            </c:numRef>
          </c:yVal>
          <c:bubbleSize>
            <c:numRef>
              <c:f>Sheet10!$G$54</c:f>
            </c:numRef>
          </c:bubbleSize>
        </c:ser>
        <c:ser>
          <c:idx val="53"/>
          <c:order val="53"/>
          <c:tx>
            <c:strRef>
              <c:f>Sheet10!$T$55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</c:f>
            </c:strRef>
          </c:xVal>
          <c:yVal>
            <c:numRef>
              <c:f>Sheet10!$B$55</c:f>
              <c:numCache/>
            </c:numRef>
          </c:yVal>
          <c:bubbleSize>
            <c:numRef>
              <c:f>Sheet10!$G$55</c:f>
            </c:numRef>
          </c:bubbleSize>
        </c:ser>
        <c:ser>
          <c:idx val="54"/>
          <c:order val="54"/>
          <c:tx>
            <c:strRef>
              <c:f>Sheet10!$T$56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</c:f>
            </c:strRef>
          </c:xVal>
          <c:yVal>
            <c:numRef>
              <c:f>Sheet10!$B$56</c:f>
              <c:numCache/>
            </c:numRef>
          </c:yVal>
          <c:bubbleSize>
            <c:numRef>
              <c:f>Sheet10!$G$56</c:f>
            </c:numRef>
          </c:bubbleSize>
        </c:ser>
        <c:ser>
          <c:idx val="55"/>
          <c:order val="55"/>
          <c:tx>
            <c:strRef>
              <c:f>Sheet10!$T$57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</c:f>
            </c:strRef>
          </c:xVal>
          <c:yVal>
            <c:numRef>
              <c:f>Sheet10!$B$57</c:f>
              <c:numCache/>
            </c:numRef>
          </c:yVal>
          <c:bubbleSize>
            <c:numRef>
              <c:f>Sheet10!$G$57</c:f>
            </c:numRef>
          </c:bubbleSize>
        </c:ser>
        <c:ser>
          <c:idx val="56"/>
          <c:order val="56"/>
          <c:tx>
            <c:strRef>
              <c:f>Sheet10!$T$58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</c:f>
            </c:strRef>
          </c:xVal>
          <c:yVal>
            <c:numRef>
              <c:f>Sheet10!$B$58</c:f>
              <c:numCache/>
            </c:numRef>
          </c:yVal>
          <c:bubbleSize>
            <c:numRef>
              <c:f>Sheet10!$G$58</c:f>
            </c:numRef>
          </c:bubbleSize>
        </c:ser>
        <c:ser>
          <c:idx val="57"/>
          <c:order val="57"/>
          <c:tx>
            <c:strRef>
              <c:f>Sheet10!$T$59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</c:f>
            </c:strRef>
          </c:xVal>
          <c:yVal>
            <c:numRef>
              <c:f>Sheet10!$B$59</c:f>
              <c:numCache/>
            </c:numRef>
          </c:yVal>
          <c:bubbleSize>
            <c:numRef>
              <c:f>Sheet10!$G$59</c:f>
            </c:numRef>
          </c:bubbleSize>
        </c:ser>
        <c:ser>
          <c:idx val="58"/>
          <c:order val="58"/>
          <c:tx>
            <c:strRef>
              <c:f>Sheet10!$T$60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</c:f>
            </c:strRef>
          </c:xVal>
          <c:yVal>
            <c:numRef>
              <c:f>Sheet10!$B$60</c:f>
              <c:numCache/>
            </c:numRef>
          </c:yVal>
          <c:bubbleSize>
            <c:numRef>
              <c:f>Sheet10!$G$60</c:f>
            </c:numRef>
          </c:bubbleSize>
        </c:ser>
        <c:ser>
          <c:idx val="59"/>
          <c:order val="59"/>
          <c:tx>
            <c:strRef>
              <c:f>Sheet10!$T$61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</c:f>
            </c:strRef>
          </c:xVal>
          <c:yVal>
            <c:numRef>
              <c:f>Sheet10!$B$61</c:f>
              <c:numCache/>
            </c:numRef>
          </c:yVal>
          <c:bubbleSize>
            <c:numRef>
              <c:f>Sheet10!$G$61</c:f>
            </c:numRef>
          </c:bubbleSize>
        </c:ser>
        <c:ser>
          <c:idx val="60"/>
          <c:order val="60"/>
          <c:tx>
            <c:strRef>
              <c:f>Sheet10!$T$62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</c:f>
            </c:strRef>
          </c:xVal>
          <c:yVal>
            <c:numRef>
              <c:f>Sheet10!$B$62</c:f>
              <c:numCache/>
            </c:numRef>
          </c:yVal>
          <c:bubbleSize>
            <c:numRef>
              <c:f>Sheet10!$G$62</c:f>
            </c:numRef>
          </c:bubbleSize>
        </c:ser>
        <c:ser>
          <c:idx val="61"/>
          <c:order val="61"/>
          <c:tx>
            <c:strRef>
              <c:f>Sheet10!$T$63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</c:f>
            </c:strRef>
          </c:xVal>
          <c:yVal>
            <c:numRef>
              <c:f>Sheet10!$B$63</c:f>
              <c:numCache/>
            </c:numRef>
          </c:yVal>
          <c:bubbleSize>
            <c:numRef>
              <c:f>Sheet10!$G$63</c:f>
            </c:numRef>
          </c:bubbleSize>
        </c:ser>
        <c:ser>
          <c:idx val="62"/>
          <c:order val="62"/>
          <c:tx>
            <c:strRef>
              <c:f>Sheet10!$T$64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</c:f>
            </c:strRef>
          </c:xVal>
          <c:yVal>
            <c:numRef>
              <c:f>Sheet10!$B$64</c:f>
              <c:numCache/>
            </c:numRef>
          </c:yVal>
          <c:bubbleSize>
            <c:numRef>
              <c:f>Sheet10!$G$64</c:f>
            </c:numRef>
          </c:bubbleSize>
        </c:ser>
        <c:ser>
          <c:idx val="63"/>
          <c:order val="63"/>
          <c:tx>
            <c:strRef>
              <c:f>Sheet10!$T$65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</c:f>
            </c:strRef>
          </c:xVal>
          <c:yVal>
            <c:numRef>
              <c:f>Sheet10!$B$65</c:f>
              <c:numCache/>
            </c:numRef>
          </c:yVal>
          <c:bubbleSize>
            <c:numRef>
              <c:f>Sheet10!$G$65</c:f>
            </c:numRef>
          </c:bubbleSize>
        </c:ser>
        <c:ser>
          <c:idx val="64"/>
          <c:order val="64"/>
          <c:tx>
            <c:strRef>
              <c:f>Sheet10!$T$66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</c:f>
            </c:strRef>
          </c:xVal>
          <c:yVal>
            <c:numRef>
              <c:f>Sheet10!$B$66</c:f>
              <c:numCache/>
            </c:numRef>
          </c:yVal>
          <c:bubbleSize>
            <c:numRef>
              <c:f>Sheet10!$G$66</c:f>
            </c:numRef>
          </c:bubbleSize>
        </c:ser>
        <c:ser>
          <c:idx val="65"/>
          <c:order val="65"/>
          <c:tx>
            <c:strRef>
              <c:f>Sheet10!$T$67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</c:f>
            </c:strRef>
          </c:xVal>
          <c:yVal>
            <c:numRef>
              <c:f>Sheet10!$B$67</c:f>
              <c:numCache/>
            </c:numRef>
          </c:yVal>
          <c:bubbleSize>
            <c:numRef>
              <c:f>Sheet10!$G$67</c:f>
            </c:numRef>
          </c:bubbleSize>
        </c:ser>
        <c:ser>
          <c:idx val="66"/>
          <c:order val="66"/>
          <c:tx>
            <c:strRef>
              <c:f>Sheet10!$T$68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</c:f>
            </c:strRef>
          </c:xVal>
          <c:yVal>
            <c:numRef>
              <c:f>Sheet10!$B$68</c:f>
              <c:numCache/>
            </c:numRef>
          </c:yVal>
          <c:bubbleSize>
            <c:numRef>
              <c:f>Sheet10!$G$68</c:f>
            </c:numRef>
          </c:bubbleSize>
        </c:ser>
        <c:ser>
          <c:idx val="67"/>
          <c:order val="67"/>
          <c:tx>
            <c:strRef>
              <c:f>Sheet10!$T$69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</c:f>
            </c:strRef>
          </c:xVal>
          <c:yVal>
            <c:numRef>
              <c:f>Sheet10!$B$69</c:f>
              <c:numCache/>
            </c:numRef>
          </c:yVal>
          <c:bubbleSize>
            <c:numRef>
              <c:f>Sheet10!$G$69</c:f>
            </c:numRef>
          </c:bubbleSize>
        </c:ser>
        <c:ser>
          <c:idx val="68"/>
          <c:order val="68"/>
          <c:tx>
            <c:strRef>
              <c:f>Sheet10!$T$70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</c:f>
            </c:strRef>
          </c:xVal>
          <c:yVal>
            <c:numRef>
              <c:f>Sheet10!$B$70</c:f>
              <c:numCache/>
            </c:numRef>
          </c:yVal>
          <c:bubbleSize>
            <c:numRef>
              <c:f>Sheet10!$G$70</c:f>
            </c:numRef>
          </c:bubbleSize>
        </c:ser>
        <c:ser>
          <c:idx val="69"/>
          <c:order val="69"/>
          <c:tx>
            <c:strRef>
              <c:f>Sheet10!$T$71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</c:f>
            </c:strRef>
          </c:xVal>
          <c:yVal>
            <c:numRef>
              <c:f>Sheet10!$B$71</c:f>
              <c:numCache/>
            </c:numRef>
          </c:yVal>
          <c:bubbleSize>
            <c:numRef>
              <c:f>Sheet10!$G$71</c:f>
            </c:numRef>
          </c:bubbleSize>
        </c:ser>
        <c:ser>
          <c:idx val="70"/>
          <c:order val="70"/>
          <c:tx>
            <c:strRef>
              <c:f>Sheet10!$T$72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</c:f>
            </c:strRef>
          </c:xVal>
          <c:yVal>
            <c:numRef>
              <c:f>Sheet10!$B$72</c:f>
              <c:numCache/>
            </c:numRef>
          </c:yVal>
          <c:bubbleSize>
            <c:numRef>
              <c:f>Sheet10!$G$72</c:f>
            </c:numRef>
          </c:bubbleSize>
        </c:ser>
        <c:ser>
          <c:idx val="71"/>
          <c:order val="71"/>
          <c:tx>
            <c:strRef>
              <c:f>Sheet10!$T$73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</c:f>
            </c:strRef>
          </c:xVal>
          <c:yVal>
            <c:numRef>
              <c:f>Sheet10!$B$73</c:f>
              <c:numCache/>
            </c:numRef>
          </c:yVal>
          <c:bubbleSize>
            <c:numRef>
              <c:f>Sheet10!$G$73</c:f>
            </c:numRef>
          </c:bubbleSize>
        </c:ser>
        <c:ser>
          <c:idx val="72"/>
          <c:order val="72"/>
          <c:tx>
            <c:strRef>
              <c:f>Sheet10!$T$74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</c:f>
            </c:strRef>
          </c:xVal>
          <c:yVal>
            <c:numRef>
              <c:f>Sheet10!$B$74</c:f>
              <c:numCache/>
            </c:numRef>
          </c:yVal>
          <c:bubbleSize>
            <c:numRef>
              <c:f>Sheet10!$G$74</c:f>
            </c:numRef>
          </c:bubbleSize>
        </c:ser>
        <c:ser>
          <c:idx val="73"/>
          <c:order val="73"/>
          <c:tx>
            <c:strRef>
              <c:f>Sheet10!$T$75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</c:f>
            </c:strRef>
          </c:xVal>
          <c:yVal>
            <c:numRef>
              <c:f>Sheet10!$B$75</c:f>
              <c:numCache/>
            </c:numRef>
          </c:yVal>
          <c:bubbleSize>
            <c:numRef>
              <c:f>Sheet10!$G$75</c:f>
            </c:numRef>
          </c:bubbleSize>
        </c:ser>
        <c:ser>
          <c:idx val="74"/>
          <c:order val="74"/>
          <c:tx>
            <c:strRef>
              <c:f>Sheet10!$T$76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</c:f>
            </c:strRef>
          </c:xVal>
          <c:yVal>
            <c:numRef>
              <c:f>Sheet10!$B$76</c:f>
              <c:numCache/>
            </c:numRef>
          </c:yVal>
          <c:bubbleSize>
            <c:numRef>
              <c:f>Sheet10!$G$76</c:f>
            </c:numRef>
          </c:bubbleSize>
        </c:ser>
        <c:ser>
          <c:idx val="75"/>
          <c:order val="75"/>
          <c:tx>
            <c:strRef>
              <c:f>Sheet10!$T$77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</c:f>
            </c:strRef>
          </c:xVal>
          <c:yVal>
            <c:numRef>
              <c:f>Sheet10!$B$77</c:f>
              <c:numCache/>
            </c:numRef>
          </c:yVal>
          <c:bubbleSize>
            <c:numRef>
              <c:f>Sheet10!$G$77</c:f>
            </c:numRef>
          </c:bubbleSize>
        </c:ser>
        <c:ser>
          <c:idx val="76"/>
          <c:order val="76"/>
          <c:tx>
            <c:strRef>
              <c:f>Sheet10!$T$78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</c:f>
            </c:strRef>
          </c:xVal>
          <c:yVal>
            <c:numRef>
              <c:f>Sheet10!$B$78</c:f>
              <c:numCache/>
            </c:numRef>
          </c:yVal>
          <c:bubbleSize>
            <c:numRef>
              <c:f>Sheet10!$G$78</c:f>
            </c:numRef>
          </c:bubbleSize>
        </c:ser>
        <c:ser>
          <c:idx val="77"/>
          <c:order val="77"/>
          <c:tx>
            <c:strRef>
              <c:f>Sheet10!$T$79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</c:f>
            </c:strRef>
          </c:xVal>
          <c:yVal>
            <c:numRef>
              <c:f>Sheet10!$B$79</c:f>
              <c:numCache/>
            </c:numRef>
          </c:yVal>
          <c:bubbleSize>
            <c:numRef>
              <c:f>Sheet10!$G$79</c:f>
            </c:numRef>
          </c:bubbleSize>
        </c:ser>
        <c:ser>
          <c:idx val="78"/>
          <c:order val="78"/>
          <c:tx>
            <c:strRef>
              <c:f>Sheet10!$T$80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</c:f>
            </c:strRef>
          </c:xVal>
          <c:yVal>
            <c:numRef>
              <c:f>Sheet10!$B$80</c:f>
              <c:numCache/>
            </c:numRef>
          </c:yVal>
          <c:bubbleSize>
            <c:numRef>
              <c:f>Sheet10!$G$80</c:f>
            </c:numRef>
          </c:bubbleSize>
        </c:ser>
        <c:ser>
          <c:idx val="79"/>
          <c:order val="79"/>
          <c:tx>
            <c:strRef>
              <c:f>Sheet10!$T$81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</c:f>
            </c:strRef>
          </c:xVal>
          <c:yVal>
            <c:numRef>
              <c:f>Sheet10!$B$81</c:f>
              <c:numCache/>
            </c:numRef>
          </c:yVal>
          <c:bubbleSize>
            <c:numRef>
              <c:f>Sheet10!$G$81</c:f>
            </c:numRef>
          </c:bubbleSize>
        </c:ser>
        <c:ser>
          <c:idx val="80"/>
          <c:order val="80"/>
          <c:tx>
            <c:strRef>
              <c:f>Sheet10!$T$82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</c:f>
            </c:strRef>
          </c:xVal>
          <c:yVal>
            <c:numRef>
              <c:f>Sheet10!$B$82</c:f>
              <c:numCache/>
            </c:numRef>
          </c:yVal>
          <c:bubbleSize>
            <c:numRef>
              <c:f>Sheet10!$G$82</c:f>
            </c:numRef>
          </c:bubbleSize>
        </c:ser>
        <c:ser>
          <c:idx val="81"/>
          <c:order val="81"/>
          <c:tx>
            <c:strRef>
              <c:f>Sheet10!$T$83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</c:f>
            </c:strRef>
          </c:xVal>
          <c:yVal>
            <c:numRef>
              <c:f>Sheet10!$B$83</c:f>
              <c:numCache/>
            </c:numRef>
          </c:yVal>
          <c:bubbleSize>
            <c:numRef>
              <c:f>Sheet10!$G$83</c:f>
            </c:numRef>
          </c:bubbleSize>
        </c:ser>
        <c:ser>
          <c:idx val="82"/>
          <c:order val="82"/>
          <c:tx>
            <c:strRef>
              <c:f>Sheet10!$T$84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</c:f>
            </c:strRef>
          </c:xVal>
          <c:yVal>
            <c:numRef>
              <c:f>Sheet10!$B$84</c:f>
              <c:numCache/>
            </c:numRef>
          </c:yVal>
          <c:bubbleSize>
            <c:numRef>
              <c:f>Sheet10!$G$84</c:f>
            </c:numRef>
          </c:bubbleSize>
        </c:ser>
        <c:ser>
          <c:idx val="83"/>
          <c:order val="83"/>
          <c:tx>
            <c:strRef>
              <c:f>Sheet10!$T$85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</c:f>
            </c:strRef>
          </c:xVal>
          <c:yVal>
            <c:numRef>
              <c:f>Sheet10!$B$85</c:f>
              <c:numCache/>
            </c:numRef>
          </c:yVal>
          <c:bubbleSize>
            <c:numRef>
              <c:f>Sheet10!$G$85</c:f>
            </c:numRef>
          </c:bubbleSize>
        </c:ser>
        <c:ser>
          <c:idx val="84"/>
          <c:order val="84"/>
          <c:tx>
            <c:strRef>
              <c:f>Sheet10!$T$86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</c:f>
            </c:strRef>
          </c:xVal>
          <c:yVal>
            <c:numRef>
              <c:f>Sheet10!$B$86</c:f>
              <c:numCache/>
            </c:numRef>
          </c:yVal>
          <c:bubbleSize>
            <c:numRef>
              <c:f>Sheet10!$G$86</c:f>
            </c:numRef>
          </c:bubbleSize>
        </c:ser>
        <c:ser>
          <c:idx val="85"/>
          <c:order val="85"/>
          <c:tx>
            <c:strRef>
              <c:f>Sheet10!$T$87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</c:f>
            </c:strRef>
          </c:xVal>
          <c:yVal>
            <c:numRef>
              <c:f>Sheet10!$B$87</c:f>
              <c:numCache/>
            </c:numRef>
          </c:yVal>
          <c:bubbleSize>
            <c:numRef>
              <c:f>Sheet10!$G$87</c:f>
            </c:numRef>
          </c:bubbleSize>
        </c:ser>
        <c:ser>
          <c:idx val="86"/>
          <c:order val="86"/>
          <c:tx>
            <c:strRef>
              <c:f>Sheet10!$T$88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</c:f>
            </c:strRef>
          </c:xVal>
          <c:yVal>
            <c:numRef>
              <c:f>Sheet10!$B$88</c:f>
              <c:numCache/>
            </c:numRef>
          </c:yVal>
          <c:bubbleSize>
            <c:numRef>
              <c:f>Sheet10!$G$88</c:f>
            </c:numRef>
          </c:bubbleSize>
        </c:ser>
        <c:ser>
          <c:idx val="87"/>
          <c:order val="87"/>
          <c:tx>
            <c:strRef>
              <c:f>Sheet10!$T$89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</c:f>
            </c:strRef>
          </c:xVal>
          <c:yVal>
            <c:numRef>
              <c:f>Sheet10!$B$89</c:f>
              <c:numCache/>
            </c:numRef>
          </c:yVal>
          <c:bubbleSize>
            <c:numRef>
              <c:f>Sheet10!$G$89</c:f>
            </c:numRef>
          </c:bubbleSize>
        </c:ser>
        <c:ser>
          <c:idx val="88"/>
          <c:order val="88"/>
          <c:tx>
            <c:strRef>
              <c:f>Sheet10!$T$90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</c:f>
            </c:strRef>
          </c:xVal>
          <c:yVal>
            <c:numRef>
              <c:f>Sheet10!$B$90</c:f>
              <c:numCache/>
            </c:numRef>
          </c:yVal>
          <c:bubbleSize>
            <c:numRef>
              <c:f>Sheet10!$G$90</c:f>
            </c:numRef>
          </c:bubbleSize>
        </c:ser>
        <c:ser>
          <c:idx val="89"/>
          <c:order val="89"/>
          <c:tx>
            <c:strRef>
              <c:f>Sheet10!$T$91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</c:f>
            </c:strRef>
          </c:xVal>
          <c:yVal>
            <c:numRef>
              <c:f>Sheet10!$B$91</c:f>
              <c:numCache/>
            </c:numRef>
          </c:yVal>
          <c:bubbleSize>
            <c:numRef>
              <c:f>Sheet10!$G$91</c:f>
            </c:numRef>
          </c:bubbleSize>
        </c:ser>
        <c:ser>
          <c:idx val="90"/>
          <c:order val="90"/>
          <c:tx>
            <c:strRef>
              <c:f>Sheet10!$T$92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</c:f>
            </c:strRef>
          </c:xVal>
          <c:yVal>
            <c:numRef>
              <c:f>Sheet10!$B$92</c:f>
              <c:numCache/>
            </c:numRef>
          </c:yVal>
          <c:bubbleSize>
            <c:numRef>
              <c:f>Sheet10!$G$92</c:f>
            </c:numRef>
          </c:bubbleSize>
        </c:ser>
        <c:ser>
          <c:idx val="91"/>
          <c:order val="91"/>
          <c:tx>
            <c:strRef>
              <c:f>Sheet10!$T$93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</c:f>
            </c:strRef>
          </c:xVal>
          <c:yVal>
            <c:numRef>
              <c:f>Sheet10!$B$93</c:f>
              <c:numCache/>
            </c:numRef>
          </c:yVal>
          <c:bubbleSize>
            <c:numRef>
              <c:f>Sheet10!$G$93</c:f>
            </c:numRef>
          </c:bubbleSize>
        </c:ser>
        <c:ser>
          <c:idx val="92"/>
          <c:order val="92"/>
          <c:tx>
            <c:strRef>
              <c:f>Sheet10!$T$94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</c:f>
            </c:strRef>
          </c:xVal>
          <c:yVal>
            <c:numRef>
              <c:f>Sheet10!$B$94</c:f>
              <c:numCache/>
            </c:numRef>
          </c:yVal>
          <c:bubbleSize>
            <c:numRef>
              <c:f>Sheet10!$G$94</c:f>
            </c:numRef>
          </c:bubbleSize>
        </c:ser>
        <c:ser>
          <c:idx val="93"/>
          <c:order val="93"/>
          <c:tx>
            <c:strRef>
              <c:f>Sheet10!$T$95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</c:f>
            </c:strRef>
          </c:xVal>
          <c:yVal>
            <c:numRef>
              <c:f>Sheet10!$B$95</c:f>
              <c:numCache/>
            </c:numRef>
          </c:yVal>
          <c:bubbleSize>
            <c:numRef>
              <c:f>Sheet10!$G$95</c:f>
            </c:numRef>
          </c:bubbleSize>
        </c:ser>
        <c:ser>
          <c:idx val="94"/>
          <c:order val="94"/>
          <c:tx>
            <c:strRef>
              <c:f>Sheet10!$T$96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</c:f>
            </c:strRef>
          </c:xVal>
          <c:yVal>
            <c:numRef>
              <c:f>Sheet10!$B$96</c:f>
              <c:numCache/>
            </c:numRef>
          </c:yVal>
          <c:bubbleSize>
            <c:numRef>
              <c:f>Sheet10!$G$96</c:f>
            </c:numRef>
          </c:bubbleSize>
        </c:ser>
        <c:ser>
          <c:idx val="95"/>
          <c:order val="95"/>
          <c:tx>
            <c:strRef>
              <c:f>Sheet10!$T$97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</c:f>
            </c:strRef>
          </c:xVal>
          <c:yVal>
            <c:numRef>
              <c:f>Sheet10!$B$97</c:f>
              <c:numCache/>
            </c:numRef>
          </c:yVal>
          <c:bubbleSize>
            <c:numRef>
              <c:f>Sheet10!$G$97</c:f>
            </c:numRef>
          </c:bubbleSize>
        </c:ser>
        <c:ser>
          <c:idx val="96"/>
          <c:order val="96"/>
          <c:tx>
            <c:strRef>
              <c:f>Sheet10!$T$98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</c:f>
            </c:strRef>
          </c:xVal>
          <c:yVal>
            <c:numRef>
              <c:f>Sheet10!$B$98</c:f>
              <c:numCache/>
            </c:numRef>
          </c:yVal>
          <c:bubbleSize>
            <c:numRef>
              <c:f>Sheet10!$G$98</c:f>
            </c:numRef>
          </c:bubbleSize>
        </c:ser>
        <c:ser>
          <c:idx val="97"/>
          <c:order val="97"/>
          <c:tx>
            <c:strRef>
              <c:f>Sheet10!$T$99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</c:f>
            </c:strRef>
          </c:xVal>
          <c:yVal>
            <c:numRef>
              <c:f>Sheet10!$B$99</c:f>
              <c:numCache/>
            </c:numRef>
          </c:yVal>
          <c:bubbleSize>
            <c:numRef>
              <c:f>Sheet10!$G$99</c:f>
            </c:numRef>
          </c:bubbleSize>
        </c:ser>
        <c:ser>
          <c:idx val="98"/>
          <c:order val="98"/>
          <c:tx>
            <c:strRef>
              <c:f>Sheet10!$T$100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Sheet10!$U$100</c:f>
            </c:strRef>
          </c:xVal>
          <c:yVal>
            <c:numRef>
              <c:f>Sheet10!$B$100</c:f>
              <c:numCache/>
            </c:numRef>
          </c:yVal>
          <c:bubbleSize>
            <c:numRef>
              <c:f>Sheet10!$G$100</c:f>
            </c:numRef>
          </c:bubbleSize>
        </c:ser>
        <c:ser>
          <c:idx val="99"/>
          <c:order val="99"/>
          <c:tx>
            <c:strRef>
              <c:f>Sheet10!$T$101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Sheet10!$U$101</c:f>
            </c:strRef>
          </c:xVal>
          <c:yVal>
            <c:numRef>
              <c:f>Sheet10!$B$101</c:f>
              <c:numCache/>
            </c:numRef>
          </c:yVal>
          <c:bubbleSize>
            <c:numRef>
              <c:f>Sheet10!$G$101</c:f>
            </c:numRef>
          </c:bubbleSize>
        </c:ser>
        <c:ser>
          <c:idx val="100"/>
          <c:order val="100"/>
          <c:tx>
            <c:strRef>
              <c:f>Sheet10!$T$102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Sheet10!$U$102</c:f>
            </c:strRef>
          </c:xVal>
          <c:yVal>
            <c:numRef>
              <c:f>Sheet10!$B$102</c:f>
              <c:numCache/>
            </c:numRef>
          </c:yVal>
          <c:bubbleSize>
            <c:numRef>
              <c:f>Sheet10!$G$102</c:f>
            </c:numRef>
          </c:bubbleSize>
        </c:ser>
        <c:ser>
          <c:idx val="101"/>
          <c:order val="101"/>
          <c:tx>
            <c:strRef>
              <c:f>Sheet10!$T$103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Sheet10!$U$103</c:f>
            </c:strRef>
          </c:xVal>
          <c:yVal>
            <c:numRef>
              <c:f>Sheet10!$B$103</c:f>
              <c:numCache/>
            </c:numRef>
          </c:yVal>
          <c:bubbleSize>
            <c:numRef>
              <c:f>Sheet10!$G$103</c:f>
            </c:numRef>
          </c:bubbleSize>
        </c:ser>
        <c:ser>
          <c:idx val="102"/>
          <c:order val="102"/>
          <c:tx>
            <c:strRef>
              <c:f>Sheet10!$T$104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Sheet10!$U$104</c:f>
            </c:strRef>
          </c:xVal>
          <c:yVal>
            <c:numRef>
              <c:f>Sheet10!$B$104</c:f>
              <c:numCache/>
            </c:numRef>
          </c:yVal>
          <c:bubbleSize>
            <c:numRef>
              <c:f>Sheet10!$G$104</c:f>
            </c:numRef>
          </c:bubbleSize>
        </c:ser>
        <c:ser>
          <c:idx val="103"/>
          <c:order val="103"/>
          <c:tx>
            <c:strRef>
              <c:f>Sheet10!$T$105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Sheet10!$U$105</c:f>
            </c:strRef>
          </c:xVal>
          <c:yVal>
            <c:numRef>
              <c:f>Sheet10!$B$105</c:f>
              <c:numCache/>
            </c:numRef>
          </c:yVal>
          <c:bubbleSize>
            <c:numRef>
              <c:f>Sheet10!$G$105</c:f>
            </c:numRef>
          </c:bubbleSize>
        </c:ser>
        <c:ser>
          <c:idx val="104"/>
          <c:order val="104"/>
          <c:tx>
            <c:strRef>
              <c:f>Sheet10!$T$106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Sheet10!$U$106</c:f>
            </c:strRef>
          </c:xVal>
          <c:yVal>
            <c:numRef>
              <c:f>Sheet10!$B$106</c:f>
              <c:numCache/>
            </c:numRef>
          </c:yVal>
          <c:bubbleSize>
            <c:numRef>
              <c:f>Sheet10!$G$106</c:f>
            </c:numRef>
          </c:bubbleSize>
        </c:ser>
        <c:ser>
          <c:idx val="105"/>
          <c:order val="105"/>
          <c:tx>
            <c:strRef>
              <c:f>Sheet10!$T$107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Sheet10!$U$107</c:f>
            </c:strRef>
          </c:xVal>
          <c:yVal>
            <c:numRef>
              <c:f>Sheet10!$B$107</c:f>
              <c:numCache/>
            </c:numRef>
          </c:yVal>
          <c:bubbleSize>
            <c:numRef>
              <c:f>Sheet10!$G$107</c:f>
            </c:numRef>
          </c:bubbleSize>
        </c:ser>
        <c:ser>
          <c:idx val="106"/>
          <c:order val="106"/>
          <c:tx>
            <c:strRef>
              <c:f>Sheet10!$T$108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Sheet10!$U$108</c:f>
            </c:strRef>
          </c:xVal>
          <c:yVal>
            <c:numRef>
              <c:f>Sheet10!$B$108</c:f>
              <c:numCache/>
            </c:numRef>
          </c:yVal>
          <c:bubbleSize>
            <c:numRef>
              <c:f>Sheet10!$G$108</c:f>
            </c:numRef>
          </c:bubbleSize>
        </c:ser>
        <c:ser>
          <c:idx val="107"/>
          <c:order val="107"/>
          <c:tx>
            <c:strRef>
              <c:f>Sheet10!$T$109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Sheet10!$U$109</c:f>
            </c:strRef>
          </c:xVal>
          <c:yVal>
            <c:numRef>
              <c:f>Sheet10!$B$109</c:f>
              <c:numCache/>
            </c:numRef>
          </c:yVal>
          <c:bubbleSize>
            <c:numRef>
              <c:f>Sheet10!$G$109</c:f>
            </c:numRef>
          </c:bubbleSize>
        </c:ser>
        <c:ser>
          <c:idx val="108"/>
          <c:order val="108"/>
          <c:tx>
            <c:strRef>
              <c:f>Sheet10!$T$110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Sheet10!$U$110</c:f>
            </c:strRef>
          </c:xVal>
          <c:yVal>
            <c:numRef>
              <c:f>Sheet10!$B$110</c:f>
              <c:numCache/>
            </c:numRef>
          </c:yVal>
          <c:bubbleSize>
            <c:numRef>
              <c:f>Sheet10!$G$110</c:f>
            </c:numRef>
          </c:bubbleSize>
        </c:ser>
        <c:ser>
          <c:idx val="109"/>
          <c:order val="109"/>
          <c:tx>
            <c:strRef>
              <c:f>Sheet10!$T$111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Sheet10!$U$111</c:f>
            </c:strRef>
          </c:xVal>
          <c:yVal>
            <c:numRef>
              <c:f>Sheet10!$B$111</c:f>
              <c:numCache/>
            </c:numRef>
          </c:yVal>
          <c:bubbleSize>
            <c:numRef>
              <c:f>Sheet10!$G$111</c:f>
            </c:numRef>
          </c:bubbleSize>
        </c:ser>
        <c:ser>
          <c:idx val="110"/>
          <c:order val="110"/>
          <c:tx>
            <c:strRef>
              <c:f>Sheet10!$T$112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Sheet10!$U$112</c:f>
            </c:strRef>
          </c:xVal>
          <c:yVal>
            <c:numRef>
              <c:f>Sheet10!$B$112</c:f>
              <c:numCache/>
            </c:numRef>
          </c:yVal>
          <c:bubbleSize>
            <c:numRef>
              <c:f>Sheet10!$G$112</c:f>
            </c:numRef>
          </c:bubbleSize>
        </c:ser>
        <c:ser>
          <c:idx val="111"/>
          <c:order val="111"/>
          <c:tx>
            <c:strRef>
              <c:f>Sheet10!$T$113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Sheet10!$U$113</c:f>
            </c:strRef>
          </c:xVal>
          <c:yVal>
            <c:numRef>
              <c:f>Sheet10!$B$113</c:f>
              <c:numCache/>
            </c:numRef>
          </c:yVal>
          <c:bubbleSize>
            <c:numRef>
              <c:f>Sheet10!$G$113</c:f>
            </c:numRef>
          </c:bubbleSize>
        </c:ser>
        <c:ser>
          <c:idx val="112"/>
          <c:order val="112"/>
          <c:tx>
            <c:strRef>
              <c:f>Sheet10!$T$114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Sheet10!$U$114</c:f>
            </c:strRef>
          </c:xVal>
          <c:yVal>
            <c:numRef>
              <c:f>Sheet10!$B$114</c:f>
              <c:numCache/>
            </c:numRef>
          </c:yVal>
          <c:bubbleSize>
            <c:numRef>
              <c:f>Sheet10!$G$114</c:f>
            </c:numRef>
          </c:bubbleSize>
        </c:ser>
        <c:ser>
          <c:idx val="113"/>
          <c:order val="113"/>
          <c:tx>
            <c:strRef>
              <c:f>Sheet10!$T$115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Sheet10!$U$115</c:f>
            </c:strRef>
          </c:xVal>
          <c:yVal>
            <c:numRef>
              <c:f>Sheet10!$B$115</c:f>
              <c:numCache/>
            </c:numRef>
          </c:yVal>
          <c:bubbleSize>
            <c:numRef>
              <c:f>Sheet10!$G$115</c:f>
            </c:numRef>
          </c:bubbleSize>
        </c:ser>
        <c:ser>
          <c:idx val="114"/>
          <c:order val="114"/>
          <c:tx>
            <c:strRef>
              <c:f>Sheet10!$T$116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Sheet10!$U$116</c:f>
            </c:strRef>
          </c:xVal>
          <c:yVal>
            <c:numRef>
              <c:f>Sheet10!$B$116</c:f>
              <c:numCache/>
            </c:numRef>
          </c:yVal>
          <c:bubbleSize>
            <c:numRef>
              <c:f>Sheet10!$G$116</c:f>
            </c:numRef>
          </c:bubbleSize>
        </c:ser>
        <c:ser>
          <c:idx val="115"/>
          <c:order val="115"/>
          <c:tx>
            <c:strRef>
              <c:f>Sheet10!$T$117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Sheet10!$U$117</c:f>
            </c:strRef>
          </c:xVal>
          <c:yVal>
            <c:numRef>
              <c:f>Sheet10!$B$117</c:f>
              <c:numCache/>
            </c:numRef>
          </c:yVal>
          <c:bubbleSize>
            <c:numRef>
              <c:f>Sheet10!$G$117</c:f>
            </c:numRef>
          </c:bubbleSize>
        </c:ser>
        <c:ser>
          <c:idx val="116"/>
          <c:order val="116"/>
          <c:tx>
            <c:strRef>
              <c:f>Sheet10!$T$118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Sheet10!$U$118</c:f>
            </c:strRef>
          </c:xVal>
          <c:yVal>
            <c:numRef>
              <c:f>Sheet10!$B$118</c:f>
              <c:numCache/>
            </c:numRef>
          </c:yVal>
          <c:bubbleSize>
            <c:numRef>
              <c:f>Sheet10!$G$118</c:f>
            </c:numRef>
          </c:bubbleSize>
        </c:ser>
        <c:ser>
          <c:idx val="117"/>
          <c:order val="117"/>
          <c:tx>
            <c:strRef>
              <c:f>Sheet10!$T$119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Sheet10!$U$119</c:f>
            </c:strRef>
          </c:xVal>
          <c:yVal>
            <c:numRef>
              <c:f>Sheet10!$B$119</c:f>
              <c:numCache/>
            </c:numRef>
          </c:yVal>
          <c:bubbleSize>
            <c:numRef>
              <c:f>Sheet10!$G$119</c:f>
            </c:numRef>
          </c:bubbleSize>
        </c:ser>
        <c:ser>
          <c:idx val="118"/>
          <c:order val="118"/>
          <c:tx>
            <c:strRef>
              <c:f>Sheet10!$T$120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Sheet10!$U$120</c:f>
            </c:strRef>
          </c:xVal>
          <c:yVal>
            <c:numRef>
              <c:f>Sheet10!$B$120</c:f>
              <c:numCache/>
            </c:numRef>
          </c:yVal>
          <c:bubbleSize>
            <c:numRef>
              <c:f>Sheet10!$G$120</c:f>
            </c:numRef>
          </c:bubbleSize>
        </c:ser>
        <c:ser>
          <c:idx val="119"/>
          <c:order val="119"/>
          <c:tx>
            <c:strRef>
              <c:f>Sheet10!$T$121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Sheet10!$U$121</c:f>
            </c:strRef>
          </c:xVal>
          <c:yVal>
            <c:numRef>
              <c:f>Sheet10!$B$121</c:f>
              <c:numCache/>
            </c:numRef>
          </c:yVal>
          <c:bubbleSize>
            <c:numRef>
              <c:f>Sheet10!$G$121</c:f>
            </c:numRef>
          </c:bubbleSize>
        </c:ser>
        <c:ser>
          <c:idx val="120"/>
          <c:order val="120"/>
          <c:tx>
            <c:strRef>
              <c:f>Sheet10!$T$122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Sheet10!$U$122</c:f>
            </c:strRef>
          </c:xVal>
          <c:yVal>
            <c:numRef>
              <c:f>Sheet10!$B$122</c:f>
              <c:numCache/>
            </c:numRef>
          </c:yVal>
          <c:bubbleSize>
            <c:numRef>
              <c:f>Sheet10!$G$122</c:f>
            </c:numRef>
          </c:bubbleSize>
        </c:ser>
        <c:ser>
          <c:idx val="121"/>
          <c:order val="121"/>
          <c:tx>
            <c:strRef>
              <c:f>Sheet10!$T$123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Sheet10!$U$123</c:f>
            </c:strRef>
          </c:xVal>
          <c:yVal>
            <c:numRef>
              <c:f>Sheet10!$B$123</c:f>
              <c:numCache/>
            </c:numRef>
          </c:yVal>
          <c:bubbleSize>
            <c:numRef>
              <c:f>Sheet10!$G$123</c:f>
            </c:numRef>
          </c:bubbleSize>
        </c:ser>
        <c:ser>
          <c:idx val="122"/>
          <c:order val="122"/>
          <c:tx>
            <c:strRef>
              <c:f>Sheet10!$T$124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Sheet10!$U$124</c:f>
            </c:strRef>
          </c:xVal>
          <c:yVal>
            <c:numRef>
              <c:f>Sheet10!$B$124</c:f>
              <c:numCache/>
            </c:numRef>
          </c:yVal>
          <c:bubbleSize>
            <c:numRef>
              <c:f>Sheet10!$G$124</c:f>
            </c:numRef>
          </c:bubbleSize>
        </c:ser>
        <c:ser>
          <c:idx val="123"/>
          <c:order val="123"/>
          <c:tx>
            <c:strRef>
              <c:f>Sheet10!$T$125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Sheet10!$U$125</c:f>
            </c:strRef>
          </c:xVal>
          <c:yVal>
            <c:numRef>
              <c:f>Sheet10!$B$125</c:f>
              <c:numCache/>
            </c:numRef>
          </c:yVal>
          <c:bubbleSize>
            <c:numRef>
              <c:f>Sheet10!$G$125</c:f>
            </c:numRef>
          </c:bubbleSize>
        </c:ser>
        <c:ser>
          <c:idx val="124"/>
          <c:order val="124"/>
          <c:tx>
            <c:strRef>
              <c:f>Sheet10!$T$126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Sheet10!$U$126</c:f>
            </c:strRef>
          </c:xVal>
          <c:yVal>
            <c:numRef>
              <c:f>Sheet10!$B$126</c:f>
              <c:numCache/>
            </c:numRef>
          </c:yVal>
          <c:bubbleSize>
            <c:numRef>
              <c:f>Sheet10!$G$126</c:f>
            </c:numRef>
          </c:bubbleSize>
        </c:ser>
        <c:ser>
          <c:idx val="125"/>
          <c:order val="125"/>
          <c:tx>
            <c:strRef>
              <c:f>Sheet10!$T$127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Sheet10!$U$127</c:f>
            </c:strRef>
          </c:xVal>
          <c:yVal>
            <c:numRef>
              <c:f>Sheet10!$B$127</c:f>
              <c:numCache/>
            </c:numRef>
          </c:yVal>
          <c:bubbleSize>
            <c:numRef>
              <c:f>Sheet10!$G$127</c:f>
            </c:numRef>
          </c:bubbleSize>
        </c:ser>
        <c:ser>
          <c:idx val="126"/>
          <c:order val="126"/>
          <c:tx>
            <c:strRef>
              <c:f>Sheet10!$T$128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Sheet10!$U$128</c:f>
            </c:strRef>
          </c:xVal>
          <c:yVal>
            <c:numRef>
              <c:f>Sheet10!$B$128</c:f>
              <c:numCache/>
            </c:numRef>
          </c:yVal>
          <c:bubbleSize>
            <c:numRef>
              <c:f>Sheet10!$G$128</c:f>
            </c:numRef>
          </c:bubbleSize>
        </c:ser>
        <c:ser>
          <c:idx val="127"/>
          <c:order val="127"/>
          <c:tx>
            <c:strRef>
              <c:f>Sheet10!$T$129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Sheet10!$U$129</c:f>
            </c:strRef>
          </c:xVal>
          <c:yVal>
            <c:numRef>
              <c:f>Sheet10!$B$129</c:f>
              <c:numCache/>
            </c:numRef>
          </c:yVal>
          <c:bubbleSize>
            <c:numRef>
              <c:f>Sheet10!$G$129</c:f>
            </c:numRef>
          </c:bubbleSize>
        </c:ser>
        <c:ser>
          <c:idx val="128"/>
          <c:order val="128"/>
          <c:tx>
            <c:strRef>
              <c:f>Sheet10!$T$130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Sheet10!$U$130</c:f>
            </c:strRef>
          </c:xVal>
          <c:yVal>
            <c:numRef>
              <c:f>Sheet10!$B$130</c:f>
              <c:numCache/>
            </c:numRef>
          </c:yVal>
          <c:bubbleSize>
            <c:numRef>
              <c:f>Sheet10!$G$130</c:f>
            </c:numRef>
          </c:bubbleSize>
        </c:ser>
        <c:ser>
          <c:idx val="129"/>
          <c:order val="129"/>
          <c:tx>
            <c:strRef>
              <c:f>Sheet10!$T$131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Sheet10!$U$131</c:f>
            </c:strRef>
          </c:xVal>
          <c:yVal>
            <c:numRef>
              <c:f>Sheet10!$B$131</c:f>
              <c:numCache/>
            </c:numRef>
          </c:yVal>
          <c:bubbleSize>
            <c:numRef>
              <c:f>Sheet10!$G$131</c:f>
            </c:numRef>
          </c:bubbleSize>
        </c:ser>
        <c:ser>
          <c:idx val="130"/>
          <c:order val="130"/>
          <c:tx>
            <c:strRef>
              <c:f>Sheet10!$T$132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Sheet10!$U$132</c:f>
            </c:strRef>
          </c:xVal>
          <c:yVal>
            <c:numRef>
              <c:f>Sheet10!$B$132</c:f>
              <c:numCache/>
            </c:numRef>
          </c:yVal>
          <c:bubbleSize>
            <c:numRef>
              <c:f>Sheet10!$G$132</c:f>
            </c:numRef>
          </c:bubbleSize>
        </c:ser>
        <c:ser>
          <c:idx val="131"/>
          <c:order val="131"/>
          <c:tx>
            <c:strRef>
              <c:f>Sheet10!$T$133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Sheet10!$U$133</c:f>
            </c:strRef>
          </c:xVal>
          <c:yVal>
            <c:numRef>
              <c:f>Sheet10!$B$133</c:f>
              <c:numCache/>
            </c:numRef>
          </c:yVal>
          <c:bubbleSize>
            <c:numRef>
              <c:f>Sheet10!$G$133</c:f>
            </c:numRef>
          </c:bubbleSize>
        </c:ser>
        <c:ser>
          <c:idx val="132"/>
          <c:order val="132"/>
          <c:tx>
            <c:strRef>
              <c:f>Sheet10!$T$134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Sheet10!$U$134</c:f>
            </c:strRef>
          </c:xVal>
          <c:yVal>
            <c:numRef>
              <c:f>Sheet10!$B$134</c:f>
              <c:numCache/>
            </c:numRef>
          </c:yVal>
          <c:bubbleSize>
            <c:numRef>
              <c:f>Sheet10!$G$134</c:f>
            </c:numRef>
          </c:bubbleSize>
        </c:ser>
        <c:ser>
          <c:idx val="133"/>
          <c:order val="133"/>
          <c:tx>
            <c:strRef>
              <c:f>Sheet10!$T$135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Sheet10!$U$135</c:f>
            </c:strRef>
          </c:xVal>
          <c:yVal>
            <c:numRef>
              <c:f>Sheet10!$B$135</c:f>
              <c:numCache/>
            </c:numRef>
          </c:yVal>
          <c:bubbleSize>
            <c:numRef>
              <c:f>Sheet10!$G$135</c:f>
            </c:numRef>
          </c:bubbleSize>
        </c:ser>
        <c:ser>
          <c:idx val="134"/>
          <c:order val="134"/>
          <c:tx>
            <c:strRef>
              <c:f>Sheet10!$T$136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Sheet10!$U$136</c:f>
            </c:strRef>
          </c:xVal>
          <c:yVal>
            <c:numRef>
              <c:f>Sheet10!$B$136</c:f>
              <c:numCache/>
            </c:numRef>
          </c:yVal>
          <c:bubbleSize>
            <c:numRef>
              <c:f>Sheet10!$G$136</c:f>
            </c:numRef>
          </c:bubbleSize>
        </c:ser>
        <c:ser>
          <c:idx val="135"/>
          <c:order val="135"/>
          <c:tx>
            <c:strRef>
              <c:f>Sheet10!$T$137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Sheet10!$U$137</c:f>
            </c:strRef>
          </c:xVal>
          <c:yVal>
            <c:numRef>
              <c:f>Sheet10!$B$137</c:f>
              <c:numCache/>
            </c:numRef>
          </c:yVal>
          <c:bubbleSize>
            <c:numRef>
              <c:f>Sheet10!$G$137</c:f>
            </c:numRef>
          </c:bubbleSize>
        </c:ser>
        <c:ser>
          <c:idx val="136"/>
          <c:order val="136"/>
          <c:tx>
            <c:strRef>
              <c:f>Sheet10!$T$138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Sheet10!$U$138</c:f>
            </c:strRef>
          </c:xVal>
          <c:yVal>
            <c:numRef>
              <c:f>Sheet10!$B$138</c:f>
              <c:numCache/>
            </c:numRef>
          </c:yVal>
          <c:bubbleSize>
            <c:numRef>
              <c:f>Sheet10!$G$138</c:f>
            </c:numRef>
          </c:bubbleSize>
        </c:ser>
        <c:ser>
          <c:idx val="137"/>
          <c:order val="137"/>
          <c:tx>
            <c:strRef>
              <c:f>Sheet10!$T$139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Sheet10!$U$139</c:f>
            </c:strRef>
          </c:xVal>
          <c:yVal>
            <c:numRef>
              <c:f>Sheet10!$B$139</c:f>
              <c:numCache/>
            </c:numRef>
          </c:yVal>
          <c:bubbleSize>
            <c:numRef>
              <c:f>Sheet10!$G$139</c:f>
            </c:numRef>
          </c:bubbleSize>
        </c:ser>
        <c:ser>
          <c:idx val="138"/>
          <c:order val="138"/>
          <c:tx>
            <c:strRef>
              <c:f>Sheet10!$T$140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Sheet10!$U$140</c:f>
            </c:strRef>
          </c:xVal>
          <c:yVal>
            <c:numRef>
              <c:f>Sheet10!$B$140</c:f>
              <c:numCache/>
            </c:numRef>
          </c:yVal>
          <c:bubbleSize>
            <c:numRef>
              <c:f>Sheet10!$G$140</c:f>
            </c:numRef>
          </c:bubbleSize>
        </c:ser>
        <c:ser>
          <c:idx val="139"/>
          <c:order val="139"/>
          <c:tx>
            <c:strRef>
              <c:f>Sheet10!$T$141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Sheet10!$U$141</c:f>
            </c:strRef>
          </c:xVal>
          <c:yVal>
            <c:numRef>
              <c:f>Sheet10!$B$141</c:f>
              <c:numCache/>
            </c:numRef>
          </c:yVal>
          <c:bubbleSize>
            <c:numRef>
              <c:f>Sheet10!$G$141</c:f>
            </c:numRef>
          </c:bubbleSize>
        </c:ser>
        <c:ser>
          <c:idx val="140"/>
          <c:order val="140"/>
          <c:tx>
            <c:strRef>
              <c:f>Sheet10!$T$142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Sheet10!$U$142</c:f>
            </c:strRef>
          </c:xVal>
          <c:yVal>
            <c:numRef>
              <c:f>Sheet10!$B$142</c:f>
              <c:numCache/>
            </c:numRef>
          </c:yVal>
          <c:bubbleSize>
            <c:numRef>
              <c:f>Sheet10!$G$142</c:f>
            </c:numRef>
          </c:bubbleSize>
        </c:ser>
        <c:ser>
          <c:idx val="141"/>
          <c:order val="141"/>
          <c:tx>
            <c:strRef>
              <c:f>Sheet10!$T$143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Sheet10!$U$143</c:f>
            </c:strRef>
          </c:xVal>
          <c:yVal>
            <c:numRef>
              <c:f>Sheet10!$B$143</c:f>
              <c:numCache/>
            </c:numRef>
          </c:yVal>
          <c:bubbleSize>
            <c:numRef>
              <c:f>Sheet10!$G$143</c:f>
            </c:numRef>
          </c:bubbleSize>
        </c:ser>
        <c:ser>
          <c:idx val="142"/>
          <c:order val="142"/>
          <c:tx>
            <c:strRef>
              <c:f>Sheet10!$T$144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Sheet10!$U$144</c:f>
            </c:strRef>
          </c:xVal>
          <c:yVal>
            <c:numRef>
              <c:f>Sheet10!$B$144</c:f>
              <c:numCache/>
            </c:numRef>
          </c:yVal>
          <c:bubbleSize>
            <c:numRef>
              <c:f>Sheet10!$G$144</c:f>
            </c:numRef>
          </c:bubbleSize>
        </c:ser>
        <c:ser>
          <c:idx val="143"/>
          <c:order val="143"/>
          <c:tx>
            <c:strRef>
              <c:f>Sheet10!$T$145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Sheet10!$U$145</c:f>
            </c:strRef>
          </c:xVal>
          <c:yVal>
            <c:numRef>
              <c:f>Sheet10!$B$145</c:f>
              <c:numCache/>
            </c:numRef>
          </c:yVal>
          <c:bubbleSize>
            <c:numRef>
              <c:f>Sheet10!$G$145</c:f>
            </c:numRef>
          </c:bubbleSize>
        </c:ser>
        <c:ser>
          <c:idx val="144"/>
          <c:order val="144"/>
          <c:tx>
            <c:strRef>
              <c:f>Sheet10!$T$146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Sheet10!$U$146</c:f>
            </c:strRef>
          </c:xVal>
          <c:yVal>
            <c:numRef>
              <c:f>Sheet10!$B$146</c:f>
              <c:numCache/>
            </c:numRef>
          </c:yVal>
          <c:bubbleSize>
            <c:numRef>
              <c:f>Sheet10!$G$146</c:f>
            </c:numRef>
          </c:bubbleSize>
        </c:ser>
        <c:ser>
          <c:idx val="145"/>
          <c:order val="145"/>
          <c:tx>
            <c:strRef>
              <c:f>Sheet10!$T$147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Sheet10!$U$147</c:f>
            </c:strRef>
          </c:xVal>
          <c:yVal>
            <c:numRef>
              <c:f>Sheet10!$B$147</c:f>
              <c:numCache/>
            </c:numRef>
          </c:yVal>
          <c:bubbleSize>
            <c:numRef>
              <c:f>Sheet10!$G$147</c:f>
            </c:numRef>
          </c:bubbleSize>
        </c:ser>
        <c:ser>
          <c:idx val="146"/>
          <c:order val="146"/>
          <c:tx>
            <c:strRef>
              <c:f>Sheet10!$T$148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Sheet10!$U$148</c:f>
            </c:strRef>
          </c:xVal>
          <c:yVal>
            <c:numRef>
              <c:f>Sheet10!$B$148</c:f>
              <c:numCache/>
            </c:numRef>
          </c:yVal>
          <c:bubbleSize>
            <c:numRef>
              <c:f>Sheet10!$G$148</c:f>
            </c:numRef>
          </c:bubbleSize>
        </c:ser>
        <c:ser>
          <c:idx val="147"/>
          <c:order val="147"/>
          <c:tx>
            <c:strRef>
              <c:f>Sheet10!$T$149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Sheet10!$U$149</c:f>
            </c:strRef>
          </c:xVal>
          <c:yVal>
            <c:numRef>
              <c:f>Sheet10!$B$149</c:f>
              <c:numCache/>
            </c:numRef>
          </c:yVal>
          <c:bubbleSize>
            <c:numRef>
              <c:f>Sheet10!$G$149</c:f>
            </c:numRef>
          </c:bubbleSize>
        </c:ser>
        <c:ser>
          <c:idx val="148"/>
          <c:order val="148"/>
          <c:tx>
            <c:strRef>
              <c:f>Sheet10!$T$150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Sheet10!$U$150</c:f>
            </c:strRef>
          </c:xVal>
          <c:yVal>
            <c:numRef>
              <c:f>Sheet10!$B$150</c:f>
              <c:numCache/>
            </c:numRef>
          </c:yVal>
          <c:bubbleSize>
            <c:numRef>
              <c:f>Sheet10!$G$150</c:f>
            </c:numRef>
          </c:bubbleSize>
        </c:ser>
        <c:ser>
          <c:idx val="149"/>
          <c:order val="149"/>
          <c:tx>
            <c:strRef>
              <c:f>Sheet10!$T$151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Sheet10!$U$151</c:f>
            </c:strRef>
          </c:xVal>
          <c:yVal>
            <c:numRef>
              <c:f>Sheet10!$B$151</c:f>
              <c:numCache/>
            </c:numRef>
          </c:yVal>
          <c:bubbleSize>
            <c:numRef>
              <c:f>Sheet10!$G$151</c:f>
            </c:numRef>
          </c:bubbleSize>
        </c:ser>
        <c:ser>
          <c:idx val="150"/>
          <c:order val="150"/>
          <c:tx>
            <c:strRef>
              <c:f>Sheet10!$T$152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Sheet10!$U$152</c:f>
            </c:strRef>
          </c:xVal>
          <c:yVal>
            <c:numRef>
              <c:f>Sheet10!$B$152</c:f>
              <c:numCache/>
            </c:numRef>
          </c:yVal>
          <c:bubbleSize>
            <c:numRef>
              <c:f>Sheet10!$G$152</c:f>
            </c:numRef>
          </c:bubbleSize>
        </c:ser>
        <c:ser>
          <c:idx val="151"/>
          <c:order val="151"/>
          <c:tx>
            <c:strRef>
              <c:f>Sheet10!$T$153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Sheet10!$U$153</c:f>
            </c:strRef>
          </c:xVal>
          <c:yVal>
            <c:numRef>
              <c:f>Sheet10!$B$153</c:f>
              <c:numCache/>
            </c:numRef>
          </c:yVal>
          <c:bubbleSize>
            <c:numRef>
              <c:f>Sheet10!$G$153</c:f>
            </c:numRef>
          </c:bubbleSize>
        </c:ser>
        <c:ser>
          <c:idx val="152"/>
          <c:order val="152"/>
          <c:tx>
            <c:strRef>
              <c:f>Sheet10!$T$154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Sheet10!$U$154</c:f>
            </c:strRef>
          </c:xVal>
          <c:yVal>
            <c:numRef>
              <c:f>Sheet10!$B$154</c:f>
              <c:numCache/>
            </c:numRef>
          </c:yVal>
          <c:bubbleSize>
            <c:numRef>
              <c:f>Sheet10!$G$154</c:f>
            </c:numRef>
          </c:bubbleSize>
        </c:ser>
        <c:ser>
          <c:idx val="153"/>
          <c:order val="153"/>
          <c:tx>
            <c:strRef>
              <c:f>Sheet10!$T$155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Sheet10!$U$155</c:f>
            </c:strRef>
          </c:xVal>
          <c:yVal>
            <c:numRef>
              <c:f>Sheet10!$B$155</c:f>
              <c:numCache/>
            </c:numRef>
          </c:yVal>
          <c:bubbleSize>
            <c:numRef>
              <c:f>Sheet10!$G$155</c:f>
            </c:numRef>
          </c:bubbleSize>
        </c:ser>
        <c:ser>
          <c:idx val="154"/>
          <c:order val="154"/>
          <c:tx>
            <c:strRef>
              <c:f>Sheet10!$T$156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Sheet10!$U$156</c:f>
            </c:strRef>
          </c:xVal>
          <c:yVal>
            <c:numRef>
              <c:f>Sheet10!$B$156</c:f>
              <c:numCache/>
            </c:numRef>
          </c:yVal>
          <c:bubbleSize>
            <c:numRef>
              <c:f>Sheet10!$G$156</c:f>
            </c:numRef>
          </c:bubbleSize>
        </c:ser>
        <c:ser>
          <c:idx val="155"/>
          <c:order val="155"/>
          <c:tx>
            <c:strRef>
              <c:f>Sheet10!$T$157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Sheet10!$U$157</c:f>
            </c:strRef>
          </c:xVal>
          <c:yVal>
            <c:numRef>
              <c:f>Sheet10!$B$157</c:f>
              <c:numCache/>
            </c:numRef>
          </c:yVal>
          <c:bubbleSize>
            <c:numRef>
              <c:f>Sheet10!$G$157</c:f>
            </c:numRef>
          </c:bubbleSize>
        </c:ser>
        <c:ser>
          <c:idx val="156"/>
          <c:order val="156"/>
          <c:tx>
            <c:strRef>
              <c:f>Sheet10!$T$158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Sheet10!$U$158</c:f>
            </c:strRef>
          </c:xVal>
          <c:yVal>
            <c:numRef>
              <c:f>Sheet10!$B$158</c:f>
              <c:numCache/>
            </c:numRef>
          </c:yVal>
          <c:bubbleSize>
            <c:numRef>
              <c:f>Sheet10!$G$158</c:f>
            </c:numRef>
          </c:bubbleSize>
        </c:ser>
        <c:ser>
          <c:idx val="157"/>
          <c:order val="157"/>
          <c:tx>
            <c:strRef>
              <c:f>Sheet10!$T$159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Sheet10!$U$159</c:f>
            </c:strRef>
          </c:xVal>
          <c:yVal>
            <c:numRef>
              <c:f>Sheet10!$B$159</c:f>
              <c:numCache/>
            </c:numRef>
          </c:yVal>
          <c:bubbleSize>
            <c:numRef>
              <c:f>Sheet10!$G$159</c:f>
            </c:numRef>
          </c:bubbleSize>
        </c:ser>
        <c:ser>
          <c:idx val="158"/>
          <c:order val="158"/>
          <c:tx>
            <c:strRef>
              <c:f>Sheet10!$T$160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Sheet10!$U$160</c:f>
            </c:strRef>
          </c:xVal>
          <c:yVal>
            <c:numRef>
              <c:f>Sheet10!$B$160</c:f>
              <c:numCache/>
            </c:numRef>
          </c:yVal>
          <c:bubbleSize>
            <c:numRef>
              <c:f>Sheet10!$G$160</c:f>
            </c:numRef>
          </c:bubbleSize>
        </c:ser>
        <c:ser>
          <c:idx val="159"/>
          <c:order val="159"/>
          <c:tx>
            <c:strRef>
              <c:f>Sheet10!$T$161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Sheet10!$U$161</c:f>
            </c:strRef>
          </c:xVal>
          <c:yVal>
            <c:numRef>
              <c:f>Sheet10!$B$161</c:f>
              <c:numCache/>
            </c:numRef>
          </c:yVal>
          <c:bubbleSize>
            <c:numRef>
              <c:f>Sheet10!$G$161</c:f>
            </c:numRef>
          </c:bubbleSize>
        </c:ser>
        <c:ser>
          <c:idx val="160"/>
          <c:order val="160"/>
          <c:tx>
            <c:strRef>
              <c:f>Sheet10!$T$162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Sheet10!$U$162</c:f>
            </c:strRef>
          </c:xVal>
          <c:yVal>
            <c:numRef>
              <c:f>Sheet10!$B$162</c:f>
              <c:numCache/>
            </c:numRef>
          </c:yVal>
          <c:bubbleSize>
            <c:numRef>
              <c:f>Sheet10!$G$162</c:f>
            </c:numRef>
          </c:bubbleSize>
        </c:ser>
        <c:ser>
          <c:idx val="161"/>
          <c:order val="161"/>
          <c:tx>
            <c:strRef>
              <c:f>Sheet10!$T$163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Sheet10!$U$163</c:f>
            </c:strRef>
          </c:xVal>
          <c:yVal>
            <c:numRef>
              <c:f>Sheet10!$B$163</c:f>
              <c:numCache/>
            </c:numRef>
          </c:yVal>
          <c:bubbleSize>
            <c:numRef>
              <c:f>Sheet10!$G$163</c:f>
            </c:numRef>
          </c:bubbleSize>
        </c:ser>
        <c:ser>
          <c:idx val="162"/>
          <c:order val="162"/>
          <c:tx>
            <c:strRef>
              <c:f>Sheet10!$T$164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Sheet10!$U$164</c:f>
            </c:strRef>
          </c:xVal>
          <c:yVal>
            <c:numRef>
              <c:f>Sheet10!$B$164</c:f>
              <c:numCache/>
            </c:numRef>
          </c:yVal>
          <c:bubbleSize>
            <c:numRef>
              <c:f>Sheet10!$G$164</c:f>
            </c:numRef>
          </c:bubbleSize>
        </c:ser>
        <c:ser>
          <c:idx val="163"/>
          <c:order val="163"/>
          <c:tx>
            <c:strRef>
              <c:f>Sheet10!$T$165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Sheet10!$U$165</c:f>
            </c:strRef>
          </c:xVal>
          <c:yVal>
            <c:numRef>
              <c:f>Sheet10!$B$165</c:f>
              <c:numCache/>
            </c:numRef>
          </c:yVal>
          <c:bubbleSize>
            <c:numRef>
              <c:f>Sheet10!$G$165</c:f>
            </c:numRef>
          </c:bubbleSize>
        </c:ser>
        <c:ser>
          <c:idx val="164"/>
          <c:order val="164"/>
          <c:tx>
            <c:strRef>
              <c:f>Sheet10!$T$166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Sheet10!$U$166</c:f>
            </c:strRef>
          </c:xVal>
          <c:yVal>
            <c:numRef>
              <c:f>Sheet10!$B$166</c:f>
              <c:numCache/>
            </c:numRef>
          </c:yVal>
          <c:bubbleSize>
            <c:numRef>
              <c:f>Sheet10!$G$166</c:f>
            </c:numRef>
          </c:bubbleSize>
        </c:ser>
        <c:ser>
          <c:idx val="165"/>
          <c:order val="165"/>
          <c:tx>
            <c:strRef>
              <c:f>Sheet10!$T$167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Sheet10!$U$167</c:f>
            </c:strRef>
          </c:xVal>
          <c:yVal>
            <c:numRef>
              <c:f>Sheet10!$B$167</c:f>
              <c:numCache/>
            </c:numRef>
          </c:yVal>
          <c:bubbleSize>
            <c:numRef>
              <c:f>Sheet10!$G$167</c:f>
            </c:numRef>
          </c:bubbleSize>
        </c:ser>
        <c:ser>
          <c:idx val="166"/>
          <c:order val="166"/>
          <c:tx>
            <c:strRef>
              <c:f>Sheet10!$T$168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Sheet10!$U$168</c:f>
            </c:strRef>
          </c:xVal>
          <c:yVal>
            <c:numRef>
              <c:f>Sheet10!$B$168</c:f>
              <c:numCache/>
            </c:numRef>
          </c:yVal>
          <c:bubbleSize>
            <c:numRef>
              <c:f>Sheet10!$G$168</c:f>
            </c:numRef>
          </c:bubbleSize>
        </c:ser>
        <c:ser>
          <c:idx val="167"/>
          <c:order val="167"/>
          <c:tx>
            <c:strRef>
              <c:f>Sheet10!$T$169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Sheet10!$U$169</c:f>
            </c:strRef>
          </c:xVal>
          <c:yVal>
            <c:numRef>
              <c:f>Sheet10!$B$169</c:f>
              <c:numCache/>
            </c:numRef>
          </c:yVal>
          <c:bubbleSize>
            <c:numRef>
              <c:f>Sheet10!$G$169</c:f>
            </c:numRef>
          </c:bubbleSize>
        </c:ser>
        <c:ser>
          <c:idx val="168"/>
          <c:order val="168"/>
          <c:tx>
            <c:strRef>
              <c:f>Sheet10!$T$170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Sheet10!$U$170</c:f>
            </c:strRef>
          </c:xVal>
          <c:yVal>
            <c:numRef>
              <c:f>Sheet10!$B$170</c:f>
              <c:numCache/>
            </c:numRef>
          </c:yVal>
          <c:bubbleSize>
            <c:numRef>
              <c:f>Sheet10!$G$170</c:f>
            </c:numRef>
          </c:bubbleSize>
        </c:ser>
        <c:ser>
          <c:idx val="169"/>
          <c:order val="169"/>
          <c:tx>
            <c:strRef>
              <c:f>Sheet10!$T$171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Sheet10!$U$171</c:f>
            </c:strRef>
          </c:xVal>
          <c:yVal>
            <c:numRef>
              <c:f>Sheet10!$B$171</c:f>
              <c:numCache/>
            </c:numRef>
          </c:yVal>
          <c:bubbleSize>
            <c:numRef>
              <c:f>Sheet10!$G$171</c:f>
            </c:numRef>
          </c:bubbleSize>
        </c:ser>
        <c:ser>
          <c:idx val="170"/>
          <c:order val="170"/>
          <c:tx>
            <c:strRef>
              <c:f>Sheet10!$T$172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Sheet10!$U$172</c:f>
            </c:strRef>
          </c:xVal>
          <c:yVal>
            <c:numRef>
              <c:f>Sheet10!$B$172</c:f>
              <c:numCache/>
            </c:numRef>
          </c:yVal>
          <c:bubbleSize>
            <c:numRef>
              <c:f>Sheet10!$G$172</c:f>
            </c:numRef>
          </c:bubbleSize>
        </c:ser>
        <c:ser>
          <c:idx val="171"/>
          <c:order val="171"/>
          <c:tx>
            <c:strRef>
              <c:f>Sheet10!$T$173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Sheet10!$U$173</c:f>
            </c:strRef>
          </c:xVal>
          <c:yVal>
            <c:numRef>
              <c:f>Sheet10!$B$173</c:f>
              <c:numCache/>
            </c:numRef>
          </c:yVal>
          <c:bubbleSize>
            <c:numRef>
              <c:f>Sheet10!$G$173</c:f>
            </c:numRef>
          </c:bubbleSize>
        </c:ser>
        <c:ser>
          <c:idx val="172"/>
          <c:order val="172"/>
          <c:tx>
            <c:strRef>
              <c:f>Sheet10!$T$174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Sheet10!$U$174</c:f>
            </c:strRef>
          </c:xVal>
          <c:yVal>
            <c:numRef>
              <c:f>Sheet10!$B$174</c:f>
              <c:numCache/>
            </c:numRef>
          </c:yVal>
          <c:bubbleSize>
            <c:numRef>
              <c:f>Sheet10!$G$174</c:f>
            </c:numRef>
          </c:bubbleSize>
        </c:ser>
        <c:ser>
          <c:idx val="173"/>
          <c:order val="173"/>
          <c:tx>
            <c:strRef>
              <c:f>Sheet10!$T$175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Sheet10!$U$175</c:f>
            </c:strRef>
          </c:xVal>
          <c:yVal>
            <c:numRef>
              <c:f>Sheet10!$B$175</c:f>
              <c:numCache/>
            </c:numRef>
          </c:yVal>
          <c:bubbleSize>
            <c:numRef>
              <c:f>Sheet10!$G$175</c:f>
            </c:numRef>
          </c:bubbleSize>
        </c:ser>
        <c:ser>
          <c:idx val="174"/>
          <c:order val="174"/>
          <c:tx>
            <c:strRef>
              <c:f>Sheet10!$T$176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Sheet10!$U$176</c:f>
            </c:strRef>
          </c:xVal>
          <c:yVal>
            <c:numRef>
              <c:f>Sheet10!$B$176</c:f>
              <c:numCache/>
            </c:numRef>
          </c:yVal>
          <c:bubbleSize>
            <c:numRef>
              <c:f>Sheet10!$G$176</c:f>
            </c:numRef>
          </c:bubbleSize>
        </c:ser>
        <c:ser>
          <c:idx val="175"/>
          <c:order val="175"/>
          <c:tx>
            <c:strRef>
              <c:f>Sheet10!$T$177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Sheet10!$U$177</c:f>
            </c:strRef>
          </c:xVal>
          <c:yVal>
            <c:numRef>
              <c:f>Sheet10!$B$177</c:f>
              <c:numCache/>
            </c:numRef>
          </c:yVal>
          <c:bubbleSize>
            <c:numRef>
              <c:f>Sheet10!$G$177</c:f>
            </c:numRef>
          </c:bubbleSize>
        </c:ser>
        <c:ser>
          <c:idx val="176"/>
          <c:order val="176"/>
          <c:tx>
            <c:strRef>
              <c:f>Sheet10!$T$178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Sheet10!$U$178</c:f>
            </c:strRef>
          </c:xVal>
          <c:yVal>
            <c:numRef>
              <c:f>Sheet10!$B$178</c:f>
              <c:numCache/>
            </c:numRef>
          </c:yVal>
          <c:bubbleSize>
            <c:numRef>
              <c:f>Sheet10!$G$178</c:f>
            </c:numRef>
          </c:bubbleSize>
        </c:ser>
        <c:ser>
          <c:idx val="177"/>
          <c:order val="177"/>
          <c:tx>
            <c:strRef>
              <c:f>Sheet10!$T$179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Sheet10!$U$179</c:f>
            </c:strRef>
          </c:xVal>
          <c:yVal>
            <c:numRef>
              <c:f>Sheet10!$B$179</c:f>
              <c:numCache/>
            </c:numRef>
          </c:yVal>
          <c:bubbleSize>
            <c:numRef>
              <c:f>Sheet10!$G$179</c:f>
            </c:numRef>
          </c:bubbleSize>
        </c:ser>
        <c:ser>
          <c:idx val="178"/>
          <c:order val="178"/>
          <c:tx>
            <c:strRef>
              <c:f>Sheet10!$T$180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Sheet10!$U$180</c:f>
            </c:strRef>
          </c:xVal>
          <c:yVal>
            <c:numRef>
              <c:f>Sheet10!$B$180</c:f>
              <c:numCache/>
            </c:numRef>
          </c:yVal>
          <c:bubbleSize>
            <c:numRef>
              <c:f>Sheet10!$G$180</c:f>
            </c:numRef>
          </c:bubbleSize>
        </c:ser>
        <c:ser>
          <c:idx val="179"/>
          <c:order val="179"/>
          <c:tx>
            <c:strRef>
              <c:f>Sheet10!$T$181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Sheet10!$U$181</c:f>
            </c:strRef>
          </c:xVal>
          <c:yVal>
            <c:numRef>
              <c:f>Sheet10!$B$181</c:f>
              <c:numCache/>
            </c:numRef>
          </c:yVal>
          <c:bubbleSize>
            <c:numRef>
              <c:f>Sheet10!$G$181</c:f>
            </c:numRef>
          </c:bubbleSize>
        </c:ser>
        <c:ser>
          <c:idx val="180"/>
          <c:order val="180"/>
          <c:tx>
            <c:strRef>
              <c:f>Sheet10!$T$182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Sheet10!$U$182</c:f>
            </c:strRef>
          </c:xVal>
          <c:yVal>
            <c:numRef>
              <c:f>Sheet10!$B$182</c:f>
              <c:numCache/>
            </c:numRef>
          </c:yVal>
          <c:bubbleSize>
            <c:numRef>
              <c:f>Sheet10!$G$182</c:f>
            </c:numRef>
          </c:bubbleSize>
        </c:ser>
        <c:ser>
          <c:idx val="181"/>
          <c:order val="181"/>
          <c:tx>
            <c:strRef>
              <c:f>Sheet10!$T$183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Sheet10!$U$183</c:f>
            </c:strRef>
          </c:xVal>
          <c:yVal>
            <c:numRef>
              <c:f>Sheet10!$B$183</c:f>
              <c:numCache/>
            </c:numRef>
          </c:yVal>
          <c:bubbleSize>
            <c:numRef>
              <c:f>Sheet10!$G$183</c:f>
            </c:numRef>
          </c:bubbleSize>
        </c:ser>
        <c:ser>
          <c:idx val="182"/>
          <c:order val="182"/>
          <c:tx>
            <c:strRef>
              <c:f>Sheet10!$T$184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Sheet10!$U$184</c:f>
            </c:strRef>
          </c:xVal>
          <c:yVal>
            <c:numRef>
              <c:f>Sheet10!$B$184</c:f>
              <c:numCache/>
            </c:numRef>
          </c:yVal>
          <c:bubbleSize>
            <c:numRef>
              <c:f>Sheet10!$G$184</c:f>
            </c:numRef>
          </c:bubbleSize>
        </c:ser>
        <c:ser>
          <c:idx val="183"/>
          <c:order val="183"/>
          <c:tx>
            <c:strRef>
              <c:f>Sheet10!$T$185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Sheet10!$U$185</c:f>
            </c:strRef>
          </c:xVal>
          <c:yVal>
            <c:numRef>
              <c:f>Sheet10!$B$185</c:f>
              <c:numCache/>
            </c:numRef>
          </c:yVal>
          <c:bubbleSize>
            <c:numRef>
              <c:f>Sheet10!$G$185</c:f>
            </c:numRef>
          </c:bubbleSize>
        </c:ser>
        <c:ser>
          <c:idx val="184"/>
          <c:order val="184"/>
          <c:tx>
            <c:strRef>
              <c:f>Sheet10!$T$186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Sheet10!$U$186</c:f>
            </c:strRef>
          </c:xVal>
          <c:yVal>
            <c:numRef>
              <c:f>Sheet10!$B$186</c:f>
              <c:numCache/>
            </c:numRef>
          </c:yVal>
          <c:bubbleSize>
            <c:numRef>
              <c:f>Sheet10!$G$186</c:f>
            </c:numRef>
          </c:bubbleSize>
        </c:ser>
        <c:ser>
          <c:idx val="185"/>
          <c:order val="185"/>
          <c:tx>
            <c:strRef>
              <c:f>Sheet10!$T$187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Sheet10!$U$187</c:f>
            </c:strRef>
          </c:xVal>
          <c:yVal>
            <c:numRef>
              <c:f>Sheet10!$B$187</c:f>
              <c:numCache/>
            </c:numRef>
          </c:yVal>
          <c:bubbleSize>
            <c:numRef>
              <c:f>Sheet10!$G$187</c:f>
            </c:numRef>
          </c:bubbleSize>
        </c:ser>
        <c:ser>
          <c:idx val="186"/>
          <c:order val="186"/>
          <c:tx>
            <c:strRef>
              <c:f>Sheet10!$T$188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Sheet10!$U$188</c:f>
            </c:strRef>
          </c:xVal>
          <c:yVal>
            <c:numRef>
              <c:f>Sheet10!$B$188</c:f>
              <c:numCache/>
            </c:numRef>
          </c:yVal>
          <c:bubbleSize>
            <c:numRef>
              <c:f>Sheet10!$G$188</c:f>
            </c:numRef>
          </c:bubbleSize>
        </c:ser>
        <c:ser>
          <c:idx val="187"/>
          <c:order val="187"/>
          <c:tx>
            <c:strRef>
              <c:f>Sheet10!$T$189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Sheet10!$U$189</c:f>
            </c:strRef>
          </c:xVal>
          <c:yVal>
            <c:numRef>
              <c:f>Sheet10!$B$189</c:f>
              <c:numCache/>
            </c:numRef>
          </c:yVal>
          <c:bubbleSize>
            <c:numRef>
              <c:f>Sheet10!$G$189</c:f>
            </c:numRef>
          </c:bubbleSize>
        </c:ser>
        <c:ser>
          <c:idx val="188"/>
          <c:order val="188"/>
          <c:tx>
            <c:strRef>
              <c:f>Sheet10!$T$190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Sheet10!$U$190</c:f>
            </c:strRef>
          </c:xVal>
          <c:yVal>
            <c:numRef>
              <c:f>Sheet10!$B$190</c:f>
              <c:numCache/>
            </c:numRef>
          </c:yVal>
          <c:bubbleSize>
            <c:numRef>
              <c:f>Sheet10!$G$190</c:f>
            </c:numRef>
          </c:bubbleSize>
        </c:ser>
        <c:ser>
          <c:idx val="189"/>
          <c:order val="189"/>
          <c:tx>
            <c:strRef>
              <c:f>Sheet10!$T$191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Sheet10!$U$191</c:f>
            </c:strRef>
          </c:xVal>
          <c:yVal>
            <c:numRef>
              <c:f>Sheet10!$B$191</c:f>
              <c:numCache/>
            </c:numRef>
          </c:yVal>
          <c:bubbleSize>
            <c:numRef>
              <c:f>Sheet10!$G$191</c:f>
            </c:numRef>
          </c:bubbleSize>
        </c:ser>
        <c:ser>
          <c:idx val="190"/>
          <c:order val="190"/>
          <c:tx>
            <c:strRef>
              <c:f>Sheet10!$T$192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Sheet10!$U$192</c:f>
            </c:strRef>
          </c:xVal>
          <c:yVal>
            <c:numRef>
              <c:f>Sheet10!$B$192</c:f>
              <c:numCache/>
            </c:numRef>
          </c:yVal>
          <c:bubbleSize>
            <c:numRef>
              <c:f>Sheet10!$G$192</c:f>
            </c:numRef>
          </c:bubbleSize>
        </c:ser>
        <c:ser>
          <c:idx val="191"/>
          <c:order val="191"/>
          <c:tx>
            <c:strRef>
              <c:f>Sheet10!$T$193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Sheet10!$U$193</c:f>
            </c:strRef>
          </c:xVal>
          <c:yVal>
            <c:numRef>
              <c:f>Sheet10!$B$193</c:f>
              <c:numCache/>
            </c:numRef>
          </c:yVal>
          <c:bubbleSize>
            <c:numRef>
              <c:f>Sheet10!$G$193</c:f>
            </c:numRef>
          </c:bubbleSize>
        </c:ser>
        <c:ser>
          <c:idx val="192"/>
          <c:order val="192"/>
          <c:tx>
            <c:strRef>
              <c:f>Sheet10!$T$194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Sheet10!$U$194</c:f>
            </c:strRef>
          </c:xVal>
          <c:yVal>
            <c:numRef>
              <c:f>Sheet10!$B$194</c:f>
              <c:numCache/>
            </c:numRef>
          </c:yVal>
          <c:bubbleSize>
            <c:numRef>
              <c:f>Sheet10!$G$194</c:f>
            </c:numRef>
          </c:bubbleSize>
        </c:ser>
        <c:ser>
          <c:idx val="193"/>
          <c:order val="193"/>
          <c:tx>
            <c:strRef>
              <c:f>Sheet10!$T$195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Sheet10!$U$195</c:f>
            </c:strRef>
          </c:xVal>
          <c:yVal>
            <c:numRef>
              <c:f>Sheet10!$B$195</c:f>
              <c:numCache/>
            </c:numRef>
          </c:yVal>
          <c:bubbleSize>
            <c:numRef>
              <c:f>Sheet10!$G$195</c:f>
            </c:numRef>
          </c:bubbleSize>
        </c:ser>
        <c:ser>
          <c:idx val="194"/>
          <c:order val="194"/>
          <c:tx>
            <c:strRef>
              <c:f>Sheet10!$T$196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Sheet10!$U$196</c:f>
            </c:strRef>
          </c:xVal>
          <c:yVal>
            <c:numRef>
              <c:f>Sheet10!$B$196</c:f>
              <c:numCache/>
            </c:numRef>
          </c:yVal>
          <c:bubbleSize>
            <c:numRef>
              <c:f>Sheet10!$G$196</c:f>
            </c:numRef>
          </c:bubbleSize>
        </c:ser>
        <c:ser>
          <c:idx val="195"/>
          <c:order val="195"/>
          <c:tx>
            <c:strRef>
              <c:f>Sheet10!$T$197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Sheet10!$U$197</c:f>
            </c:strRef>
          </c:xVal>
          <c:yVal>
            <c:numRef>
              <c:f>Sheet10!$B$197</c:f>
              <c:numCache/>
            </c:numRef>
          </c:yVal>
          <c:bubbleSize>
            <c:numRef>
              <c:f>Sheet10!$G$197</c:f>
            </c:numRef>
          </c:bubbleSize>
        </c:ser>
        <c:ser>
          <c:idx val="196"/>
          <c:order val="196"/>
          <c:tx>
            <c:strRef>
              <c:f>Sheet10!$T$198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Sheet10!$U$198</c:f>
            </c:strRef>
          </c:xVal>
          <c:yVal>
            <c:numRef>
              <c:f>Sheet10!$B$198</c:f>
              <c:numCache/>
            </c:numRef>
          </c:yVal>
          <c:bubbleSize>
            <c:numRef>
              <c:f>Sheet10!$G$198</c:f>
            </c:numRef>
          </c:bubbleSize>
        </c:ser>
        <c:ser>
          <c:idx val="197"/>
          <c:order val="197"/>
          <c:tx>
            <c:strRef>
              <c:f>Sheet10!$T$199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Sheet10!$U$199</c:f>
            </c:strRef>
          </c:xVal>
          <c:yVal>
            <c:numRef>
              <c:f>Sheet10!$B$199</c:f>
              <c:numCache/>
            </c:numRef>
          </c:yVal>
          <c:bubbleSize>
            <c:numRef>
              <c:f>Sheet10!$G$199</c:f>
            </c:numRef>
          </c:bubbleSize>
        </c:ser>
        <c:ser>
          <c:idx val="198"/>
          <c:order val="198"/>
          <c:tx>
            <c:strRef>
              <c:f>Sheet10!$T$200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Sheet10!$U$200</c:f>
            </c:strRef>
          </c:xVal>
          <c:yVal>
            <c:numRef>
              <c:f>Sheet10!$B$200</c:f>
              <c:numCache/>
            </c:numRef>
          </c:yVal>
          <c:bubbleSize>
            <c:numRef>
              <c:f>Sheet10!$G$200</c:f>
            </c:numRef>
          </c:bubbleSize>
        </c:ser>
        <c:ser>
          <c:idx val="199"/>
          <c:order val="199"/>
          <c:tx>
            <c:strRef>
              <c:f>Sheet10!$T$201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Sheet10!$U$201</c:f>
            </c:strRef>
          </c:xVal>
          <c:yVal>
            <c:numRef>
              <c:f>Sheet10!$B$201</c:f>
              <c:numCache/>
            </c:numRef>
          </c:yVal>
          <c:bubbleSize>
            <c:numRef>
              <c:f>Sheet10!$G$201</c:f>
            </c:numRef>
          </c:bubbleSize>
        </c:ser>
        <c:ser>
          <c:idx val="200"/>
          <c:order val="200"/>
          <c:tx>
            <c:strRef>
              <c:f>Sheet10!$T$202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Sheet10!$U$202</c:f>
            </c:strRef>
          </c:xVal>
          <c:yVal>
            <c:numRef>
              <c:f>Sheet10!$B$202</c:f>
              <c:numCache/>
            </c:numRef>
          </c:yVal>
          <c:bubbleSize>
            <c:numRef>
              <c:f>Sheet10!$G$202</c:f>
            </c:numRef>
          </c:bubbleSize>
        </c:ser>
        <c:ser>
          <c:idx val="201"/>
          <c:order val="201"/>
          <c:tx>
            <c:strRef>
              <c:f>Sheet10!$T$203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Sheet10!$U$203</c:f>
            </c:strRef>
          </c:xVal>
          <c:yVal>
            <c:numRef>
              <c:f>Sheet10!$B$203</c:f>
              <c:numCache/>
            </c:numRef>
          </c:yVal>
          <c:bubbleSize>
            <c:numRef>
              <c:f>Sheet10!$G$203</c:f>
            </c:numRef>
          </c:bubbleSize>
        </c:ser>
        <c:ser>
          <c:idx val="202"/>
          <c:order val="202"/>
          <c:tx>
            <c:strRef>
              <c:f>Sheet10!$T$204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Sheet10!$U$204</c:f>
            </c:strRef>
          </c:xVal>
          <c:yVal>
            <c:numRef>
              <c:f>Sheet10!$B$204</c:f>
              <c:numCache/>
            </c:numRef>
          </c:yVal>
          <c:bubbleSize>
            <c:numRef>
              <c:f>Sheet10!$G$204</c:f>
            </c:numRef>
          </c:bubbleSize>
        </c:ser>
        <c:ser>
          <c:idx val="203"/>
          <c:order val="203"/>
          <c:tx>
            <c:strRef>
              <c:f>Sheet10!$T$205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Sheet10!$U$205</c:f>
            </c:strRef>
          </c:xVal>
          <c:yVal>
            <c:numRef>
              <c:f>Sheet10!$B$205</c:f>
              <c:numCache/>
            </c:numRef>
          </c:yVal>
          <c:bubbleSize>
            <c:numRef>
              <c:f>Sheet10!$G$205</c:f>
            </c:numRef>
          </c:bubbleSize>
        </c:ser>
        <c:ser>
          <c:idx val="204"/>
          <c:order val="204"/>
          <c:tx>
            <c:strRef>
              <c:f>Sheet10!$T$206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Sheet10!$U$206</c:f>
            </c:strRef>
          </c:xVal>
          <c:yVal>
            <c:numRef>
              <c:f>Sheet10!$B$206</c:f>
              <c:numCache/>
            </c:numRef>
          </c:yVal>
          <c:bubbleSize>
            <c:numRef>
              <c:f>Sheet10!$G$206</c:f>
            </c:numRef>
          </c:bubbleSize>
        </c:ser>
        <c:ser>
          <c:idx val="205"/>
          <c:order val="205"/>
          <c:tx>
            <c:strRef>
              <c:f>Sheet10!$T$207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Sheet10!$U$207</c:f>
            </c:strRef>
          </c:xVal>
          <c:yVal>
            <c:numRef>
              <c:f>Sheet10!$B$207</c:f>
              <c:numCache/>
            </c:numRef>
          </c:yVal>
          <c:bubbleSize>
            <c:numRef>
              <c:f>Sheet10!$G$207</c:f>
            </c:numRef>
          </c:bubbleSize>
        </c:ser>
        <c:ser>
          <c:idx val="206"/>
          <c:order val="206"/>
          <c:tx>
            <c:strRef>
              <c:f>Sheet10!$T$208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Sheet10!$U$208</c:f>
            </c:strRef>
          </c:xVal>
          <c:yVal>
            <c:numRef>
              <c:f>Sheet10!$B$208</c:f>
              <c:numCache/>
            </c:numRef>
          </c:yVal>
          <c:bubbleSize>
            <c:numRef>
              <c:f>Sheet10!$G$208</c:f>
            </c:numRef>
          </c:bubbleSize>
        </c:ser>
        <c:ser>
          <c:idx val="207"/>
          <c:order val="207"/>
          <c:tx>
            <c:strRef>
              <c:f>Sheet10!$T$209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Sheet10!$U$209</c:f>
            </c:strRef>
          </c:xVal>
          <c:yVal>
            <c:numRef>
              <c:f>Sheet10!$B$209</c:f>
              <c:numCache/>
            </c:numRef>
          </c:yVal>
          <c:bubbleSize>
            <c:numRef>
              <c:f>Sheet10!$G$209</c:f>
            </c:numRef>
          </c:bubbleSize>
        </c:ser>
        <c:ser>
          <c:idx val="208"/>
          <c:order val="208"/>
          <c:tx>
            <c:strRef>
              <c:f>Sheet10!$T$210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Sheet10!$U$210</c:f>
            </c:strRef>
          </c:xVal>
          <c:yVal>
            <c:numRef>
              <c:f>Sheet10!$B$210</c:f>
              <c:numCache/>
            </c:numRef>
          </c:yVal>
          <c:bubbleSize>
            <c:numRef>
              <c:f>Sheet10!$G$210</c:f>
            </c:numRef>
          </c:bubbleSize>
        </c:ser>
        <c:ser>
          <c:idx val="209"/>
          <c:order val="209"/>
          <c:tx>
            <c:strRef>
              <c:f>Sheet10!$T$211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Sheet10!$U$211</c:f>
            </c:strRef>
          </c:xVal>
          <c:yVal>
            <c:numRef>
              <c:f>Sheet10!$B$211</c:f>
              <c:numCache/>
            </c:numRef>
          </c:yVal>
          <c:bubbleSize>
            <c:numRef>
              <c:f>Sheet10!$G$211</c:f>
            </c:numRef>
          </c:bubbleSize>
        </c:ser>
        <c:ser>
          <c:idx val="210"/>
          <c:order val="210"/>
          <c:tx>
            <c:strRef>
              <c:f>Sheet10!$T$212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Sheet10!$U$212</c:f>
            </c:strRef>
          </c:xVal>
          <c:yVal>
            <c:numRef>
              <c:f>Sheet10!$B$212</c:f>
              <c:numCache/>
            </c:numRef>
          </c:yVal>
          <c:bubbleSize>
            <c:numRef>
              <c:f>Sheet10!$G$212</c:f>
            </c:numRef>
          </c:bubbleSize>
        </c:ser>
        <c:ser>
          <c:idx val="211"/>
          <c:order val="211"/>
          <c:tx>
            <c:strRef>
              <c:f>Sheet10!$T$213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Sheet10!$U$213</c:f>
            </c:strRef>
          </c:xVal>
          <c:yVal>
            <c:numRef>
              <c:f>Sheet10!$B$213</c:f>
              <c:numCache/>
            </c:numRef>
          </c:yVal>
          <c:bubbleSize>
            <c:numRef>
              <c:f>Sheet10!$G$213</c:f>
            </c:numRef>
          </c:bubbleSize>
        </c:ser>
        <c:ser>
          <c:idx val="212"/>
          <c:order val="212"/>
          <c:tx>
            <c:strRef>
              <c:f>Sheet10!$T$214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Sheet10!$U$214</c:f>
            </c:strRef>
          </c:xVal>
          <c:yVal>
            <c:numRef>
              <c:f>Sheet10!$B$214</c:f>
              <c:numCache/>
            </c:numRef>
          </c:yVal>
          <c:bubbleSize>
            <c:numRef>
              <c:f>Sheet10!$G$214</c:f>
            </c:numRef>
          </c:bubbleSize>
        </c:ser>
        <c:ser>
          <c:idx val="213"/>
          <c:order val="213"/>
          <c:tx>
            <c:strRef>
              <c:f>Sheet10!$T$215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Sheet10!$U$215</c:f>
            </c:strRef>
          </c:xVal>
          <c:yVal>
            <c:numRef>
              <c:f>Sheet10!$B$215</c:f>
              <c:numCache/>
            </c:numRef>
          </c:yVal>
          <c:bubbleSize>
            <c:numRef>
              <c:f>Sheet10!$G$215</c:f>
            </c:numRef>
          </c:bubbleSize>
        </c:ser>
        <c:ser>
          <c:idx val="214"/>
          <c:order val="214"/>
          <c:tx>
            <c:strRef>
              <c:f>Sheet10!$T$216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Sheet10!$U$216</c:f>
            </c:strRef>
          </c:xVal>
          <c:yVal>
            <c:numRef>
              <c:f>Sheet10!$B$216</c:f>
              <c:numCache/>
            </c:numRef>
          </c:yVal>
          <c:bubbleSize>
            <c:numRef>
              <c:f>Sheet10!$G$216</c:f>
            </c:numRef>
          </c:bubbleSize>
        </c:ser>
        <c:ser>
          <c:idx val="215"/>
          <c:order val="215"/>
          <c:tx>
            <c:strRef>
              <c:f>Sheet10!$T$217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Sheet10!$U$217</c:f>
            </c:strRef>
          </c:xVal>
          <c:yVal>
            <c:numRef>
              <c:f>Sheet10!$B$217</c:f>
              <c:numCache/>
            </c:numRef>
          </c:yVal>
          <c:bubbleSize>
            <c:numRef>
              <c:f>Sheet10!$G$217</c:f>
            </c:numRef>
          </c:bubbleSize>
        </c:ser>
        <c:ser>
          <c:idx val="216"/>
          <c:order val="216"/>
          <c:tx>
            <c:strRef>
              <c:f>Sheet10!$T$218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Sheet10!$U$218</c:f>
            </c:strRef>
          </c:xVal>
          <c:yVal>
            <c:numRef>
              <c:f>Sheet10!$B$218</c:f>
              <c:numCache/>
            </c:numRef>
          </c:yVal>
          <c:bubbleSize>
            <c:numRef>
              <c:f>Sheet10!$G$218</c:f>
            </c:numRef>
          </c:bubbleSize>
        </c:ser>
        <c:ser>
          <c:idx val="217"/>
          <c:order val="217"/>
          <c:tx>
            <c:strRef>
              <c:f>Sheet10!$T$219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Sheet10!$U$219</c:f>
            </c:strRef>
          </c:xVal>
          <c:yVal>
            <c:numRef>
              <c:f>Sheet10!$B$219</c:f>
              <c:numCache/>
            </c:numRef>
          </c:yVal>
          <c:bubbleSize>
            <c:numRef>
              <c:f>Sheet10!$G$219</c:f>
            </c:numRef>
          </c:bubbleSize>
        </c:ser>
        <c:ser>
          <c:idx val="218"/>
          <c:order val="218"/>
          <c:tx>
            <c:strRef>
              <c:f>Sheet10!$T$220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Sheet10!$U$220</c:f>
            </c:strRef>
          </c:xVal>
          <c:yVal>
            <c:numRef>
              <c:f>Sheet10!$B$220</c:f>
              <c:numCache/>
            </c:numRef>
          </c:yVal>
          <c:bubbleSize>
            <c:numRef>
              <c:f>Sheet10!$G$220</c:f>
            </c:numRef>
          </c:bubbleSize>
        </c:ser>
        <c:ser>
          <c:idx val="219"/>
          <c:order val="219"/>
          <c:tx>
            <c:strRef>
              <c:f>Sheet10!$T$221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Sheet10!$U$221</c:f>
            </c:strRef>
          </c:xVal>
          <c:yVal>
            <c:numRef>
              <c:f>Sheet10!$B$221</c:f>
              <c:numCache/>
            </c:numRef>
          </c:yVal>
          <c:bubbleSize>
            <c:numRef>
              <c:f>Sheet10!$G$221</c:f>
            </c:numRef>
          </c:bubbleSize>
        </c:ser>
        <c:ser>
          <c:idx val="220"/>
          <c:order val="220"/>
          <c:tx>
            <c:strRef>
              <c:f>Sheet10!$T$222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Sheet10!$U$222</c:f>
            </c:strRef>
          </c:xVal>
          <c:yVal>
            <c:numRef>
              <c:f>Sheet10!$B$222</c:f>
              <c:numCache/>
            </c:numRef>
          </c:yVal>
          <c:bubbleSize>
            <c:numRef>
              <c:f>Sheet10!$G$222</c:f>
            </c:numRef>
          </c:bubbleSize>
        </c:ser>
        <c:ser>
          <c:idx val="221"/>
          <c:order val="221"/>
          <c:tx>
            <c:strRef>
              <c:f>Sheet10!$T$223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Sheet10!$U$223</c:f>
            </c:strRef>
          </c:xVal>
          <c:yVal>
            <c:numRef>
              <c:f>Sheet10!$B$223</c:f>
              <c:numCache/>
            </c:numRef>
          </c:yVal>
          <c:bubbleSize>
            <c:numRef>
              <c:f>Sheet10!$G$223</c:f>
            </c:numRef>
          </c:bubbleSize>
        </c:ser>
        <c:ser>
          <c:idx val="222"/>
          <c:order val="222"/>
          <c:tx>
            <c:strRef>
              <c:f>Sheet10!$T$224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Sheet10!$U$224</c:f>
            </c:strRef>
          </c:xVal>
          <c:yVal>
            <c:numRef>
              <c:f>Sheet10!$B$224</c:f>
              <c:numCache/>
            </c:numRef>
          </c:yVal>
          <c:bubbleSize>
            <c:numRef>
              <c:f>Sheet10!$G$224</c:f>
            </c:numRef>
          </c:bubbleSize>
        </c:ser>
        <c:ser>
          <c:idx val="223"/>
          <c:order val="223"/>
          <c:tx>
            <c:strRef>
              <c:f>Sheet10!$T$225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Sheet10!$U$225</c:f>
            </c:strRef>
          </c:xVal>
          <c:yVal>
            <c:numRef>
              <c:f>Sheet10!$B$225</c:f>
              <c:numCache/>
            </c:numRef>
          </c:yVal>
          <c:bubbleSize>
            <c:numRef>
              <c:f>Sheet10!$G$225</c:f>
            </c:numRef>
          </c:bubbleSize>
        </c:ser>
        <c:ser>
          <c:idx val="224"/>
          <c:order val="224"/>
          <c:tx>
            <c:strRef>
              <c:f>Sheet10!$T$226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Sheet10!$U$226</c:f>
            </c:strRef>
          </c:xVal>
          <c:yVal>
            <c:numRef>
              <c:f>Sheet10!$B$226</c:f>
              <c:numCache/>
            </c:numRef>
          </c:yVal>
          <c:bubbleSize>
            <c:numRef>
              <c:f>Sheet10!$G$226</c:f>
            </c:numRef>
          </c:bubbleSize>
        </c:ser>
        <c:ser>
          <c:idx val="225"/>
          <c:order val="225"/>
          <c:tx>
            <c:strRef>
              <c:f>Sheet10!$T$227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Sheet10!$U$227</c:f>
            </c:strRef>
          </c:xVal>
          <c:yVal>
            <c:numRef>
              <c:f>Sheet10!$B$227</c:f>
              <c:numCache/>
            </c:numRef>
          </c:yVal>
          <c:bubbleSize>
            <c:numRef>
              <c:f>Sheet10!$G$227</c:f>
            </c:numRef>
          </c:bubbleSize>
        </c:ser>
        <c:ser>
          <c:idx val="226"/>
          <c:order val="226"/>
          <c:tx>
            <c:strRef>
              <c:f>Sheet10!$T$228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Sheet10!$U$228</c:f>
            </c:strRef>
          </c:xVal>
          <c:yVal>
            <c:numRef>
              <c:f>Sheet10!$B$228</c:f>
              <c:numCache/>
            </c:numRef>
          </c:yVal>
          <c:bubbleSize>
            <c:numRef>
              <c:f>Sheet10!$G$228</c:f>
            </c:numRef>
          </c:bubbleSize>
        </c:ser>
        <c:ser>
          <c:idx val="227"/>
          <c:order val="227"/>
          <c:tx>
            <c:strRef>
              <c:f>Sheet10!$T$229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Sheet10!$U$229</c:f>
            </c:strRef>
          </c:xVal>
          <c:yVal>
            <c:numRef>
              <c:f>Sheet10!$B$229</c:f>
              <c:numCache/>
            </c:numRef>
          </c:yVal>
          <c:bubbleSize>
            <c:numRef>
              <c:f>Sheet10!$G$229</c:f>
            </c:numRef>
          </c:bubbleSize>
        </c:ser>
        <c:ser>
          <c:idx val="228"/>
          <c:order val="228"/>
          <c:tx>
            <c:strRef>
              <c:f>Sheet10!$T$230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Sheet10!$U$230</c:f>
            </c:strRef>
          </c:xVal>
          <c:yVal>
            <c:numRef>
              <c:f>Sheet10!$B$230</c:f>
              <c:numCache/>
            </c:numRef>
          </c:yVal>
          <c:bubbleSize>
            <c:numRef>
              <c:f>Sheet10!$G$230</c:f>
            </c:numRef>
          </c:bubbleSize>
        </c:ser>
        <c:ser>
          <c:idx val="229"/>
          <c:order val="229"/>
          <c:tx>
            <c:strRef>
              <c:f>Sheet10!$T$231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Sheet10!$U$231</c:f>
            </c:strRef>
          </c:xVal>
          <c:yVal>
            <c:numRef>
              <c:f>Sheet10!$B$231</c:f>
              <c:numCache/>
            </c:numRef>
          </c:yVal>
          <c:bubbleSize>
            <c:numRef>
              <c:f>Sheet10!$G$231</c:f>
            </c:numRef>
          </c:bubbleSize>
        </c:ser>
        <c:ser>
          <c:idx val="230"/>
          <c:order val="230"/>
          <c:tx>
            <c:strRef>
              <c:f>Sheet10!$T$232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Sheet10!$U$232</c:f>
            </c:strRef>
          </c:xVal>
          <c:yVal>
            <c:numRef>
              <c:f>Sheet10!$B$232</c:f>
              <c:numCache/>
            </c:numRef>
          </c:yVal>
          <c:bubbleSize>
            <c:numRef>
              <c:f>Sheet10!$G$232</c:f>
            </c:numRef>
          </c:bubbleSize>
        </c:ser>
        <c:ser>
          <c:idx val="231"/>
          <c:order val="231"/>
          <c:tx>
            <c:strRef>
              <c:f>Sheet10!$T$233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Sheet10!$U$233</c:f>
            </c:strRef>
          </c:xVal>
          <c:yVal>
            <c:numRef>
              <c:f>Sheet10!$B$233</c:f>
              <c:numCache/>
            </c:numRef>
          </c:yVal>
          <c:bubbleSize>
            <c:numRef>
              <c:f>Sheet10!$G$233</c:f>
            </c:numRef>
          </c:bubbleSize>
        </c:ser>
        <c:ser>
          <c:idx val="232"/>
          <c:order val="232"/>
          <c:tx>
            <c:strRef>
              <c:f>Sheet10!$T$234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Sheet10!$U$234</c:f>
            </c:strRef>
          </c:xVal>
          <c:yVal>
            <c:numRef>
              <c:f>Sheet10!$B$234</c:f>
              <c:numCache/>
            </c:numRef>
          </c:yVal>
          <c:bubbleSize>
            <c:numRef>
              <c:f>Sheet10!$G$234</c:f>
            </c:numRef>
          </c:bubbleSize>
        </c:ser>
        <c:ser>
          <c:idx val="233"/>
          <c:order val="233"/>
          <c:tx>
            <c:strRef>
              <c:f>Sheet10!$T$235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Sheet10!$U$235</c:f>
            </c:strRef>
          </c:xVal>
          <c:yVal>
            <c:numRef>
              <c:f>Sheet10!$B$235</c:f>
              <c:numCache/>
            </c:numRef>
          </c:yVal>
          <c:bubbleSize>
            <c:numRef>
              <c:f>Sheet10!$G$235</c:f>
            </c:numRef>
          </c:bubbleSize>
        </c:ser>
        <c:ser>
          <c:idx val="234"/>
          <c:order val="234"/>
          <c:tx>
            <c:strRef>
              <c:f>Sheet10!$T$236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Sheet10!$U$236</c:f>
            </c:strRef>
          </c:xVal>
          <c:yVal>
            <c:numRef>
              <c:f>Sheet10!$B$236</c:f>
              <c:numCache/>
            </c:numRef>
          </c:yVal>
          <c:bubbleSize>
            <c:numRef>
              <c:f>Sheet10!$G$236</c:f>
            </c:numRef>
          </c:bubbleSize>
        </c:ser>
        <c:ser>
          <c:idx val="235"/>
          <c:order val="235"/>
          <c:tx>
            <c:strRef>
              <c:f>Sheet10!$T$237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Sheet10!$U$237</c:f>
            </c:strRef>
          </c:xVal>
          <c:yVal>
            <c:numRef>
              <c:f>Sheet10!$B$237</c:f>
              <c:numCache/>
            </c:numRef>
          </c:yVal>
          <c:bubbleSize>
            <c:numRef>
              <c:f>Sheet10!$G$237</c:f>
            </c:numRef>
          </c:bubbleSize>
        </c:ser>
        <c:ser>
          <c:idx val="236"/>
          <c:order val="236"/>
          <c:tx>
            <c:strRef>
              <c:f>Sheet10!$T$238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Sheet10!$U$238</c:f>
            </c:strRef>
          </c:xVal>
          <c:yVal>
            <c:numRef>
              <c:f>Sheet10!$B$238</c:f>
              <c:numCache/>
            </c:numRef>
          </c:yVal>
          <c:bubbleSize>
            <c:numRef>
              <c:f>Sheet10!$G$238</c:f>
            </c:numRef>
          </c:bubbleSize>
        </c:ser>
        <c:ser>
          <c:idx val="237"/>
          <c:order val="237"/>
          <c:tx>
            <c:strRef>
              <c:f>Sheet10!$T$239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Sheet10!$U$239</c:f>
            </c:strRef>
          </c:xVal>
          <c:yVal>
            <c:numRef>
              <c:f>Sheet10!$B$239</c:f>
              <c:numCache/>
            </c:numRef>
          </c:yVal>
          <c:bubbleSize>
            <c:numRef>
              <c:f>Sheet10!$G$239</c:f>
            </c:numRef>
          </c:bubbleSize>
        </c:ser>
        <c:ser>
          <c:idx val="238"/>
          <c:order val="238"/>
          <c:tx>
            <c:strRef>
              <c:f>Sheet10!$T$240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Sheet10!$U$240</c:f>
            </c:strRef>
          </c:xVal>
          <c:yVal>
            <c:numRef>
              <c:f>Sheet10!$B$240</c:f>
              <c:numCache/>
            </c:numRef>
          </c:yVal>
          <c:bubbleSize>
            <c:numRef>
              <c:f>Sheet10!$G$240</c:f>
            </c:numRef>
          </c:bubbleSize>
        </c:ser>
        <c:ser>
          <c:idx val="239"/>
          <c:order val="239"/>
          <c:tx>
            <c:strRef>
              <c:f>Sheet10!$T$241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Sheet10!$U$241</c:f>
            </c:strRef>
          </c:xVal>
          <c:yVal>
            <c:numRef>
              <c:f>Sheet10!$B$241</c:f>
              <c:numCache/>
            </c:numRef>
          </c:yVal>
          <c:bubbleSize>
            <c:numRef>
              <c:f>Sheet10!$G$241</c:f>
            </c:numRef>
          </c:bubbleSize>
        </c:ser>
        <c:ser>
          <c:idx val="240"/>
          <c:order val="240"/>
          <c:tx>
            <c:strRef>
              <c:f>Sheet10!$T$242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Sheet10!$U$242</c:f>
            </c:strRef>
          </c:xVal>
          <c:yVal>
            <c:numRef>
              <c:f>Sheet10!$B$242</c:f>
              <c:numCache/>
            </c:numRef>
          </c:yVal>
          <c:bubbleSize>
            <c:numRef>
              <c:f>Sheet10!$G$242</c:f>
            </c:numRef>
          </c:bubbleSize>
        </c:ser>
        <c:ser>
          <c:idx val="241"/>
          <c:order val="241"/>
          <c:tx>
            <c:strRef>
              <c:f>Sheet10!$T$243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Sheet10!$U$243</c:f>
            </c:strRef>
          </c:xVal>
          <c:yVal>
            <c:numRef>
              <c:f>Sheet10!$B$243</c:f>
              <c:numCache/>
            </c:numRef>
          </c:yVal>
          <c:bubbleSize>
            <c:numRef>
              <c:f>Sheet10!$G$243</c:f>
            </c:numRef>
          </c:bubbleSize>
        </c:ser>
        <c:ser>
          <c:idx val="242"/>
          <c:order val="242"/>
          <c:tx>
            <c:strRef>
              <c:f>Sheet10!$T$244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Sheet10!$U$244</c:f>
            </c:strRef>
          </c:xVal>
          <c:yVal>
            <c:numRef>
              <c:f>Sheet10!$B$244</c:f>
              <c:numCache/>
            </c:numRef>
          </c:yVal>
          <c:bubbleSize>
            <c:numRef>
              <c:f>Sheet10!$G$244</c:f>
            </c:numRef>
          </c:bubbleSize>
        </c:ser>
        <c:ser>
          <c:idx val="243"/>
          <c:order val="243"/>
          <c:tx>
            <c:strRef>
              <c:f>Sheet10!$T$245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Sheet10!$U$245</c:f>
            </c:strRef>
          </c:xVal>
          <c:yVal>
            <c:numRef>
              <c:f>Sheet10!$B$245</c:f>
              <c:numCache/>
            </c:numRef>
          </c:yVal>
          <c:bubbleSize>
            <c:numRef>
              <c:f>Sheet10!$G$245</c:f>
            </c:numRef>
          </c:bubbleSize>
        </c:ser>
        <c:ser>
          <c:idx val="244"/>
          <c:order val="244"/>
          <c:tx>
            <c:strRef>
              <c:f>Sheet10!$T$246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Sheet10!$U$246</c:f>
            </c:strRef>
          </c:xVal>
          <c:yVal>
            <c:numRef>
              <c:f>Sheet10!$B$246</c:f>
              <c:numCache/>
            </c:numRef>
          </c:yVal>
          <c:bubbleSize>
            <c:numRef>
              <c:f>Sheet10!$G$246</c:f>
            </c:numRef>
          </c:bubbleSize>
        </c:ser>
        <c:ser>
          <c:idx val="245"/>
          <c:order val="245"/>
          <c:tx>
            <c:strRef>
              <c:f>Sheet10!$T$247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Sheet10!$U$247</c:f>
            </c:strRef>
          </c:xVal>
          <c:yVal>
            <c:numRef>
              <c:f>Sheet10!$B$247</c:f>
              <c:numCache/>
            </c:numRef>
          </c:yVal>
          <c:bubbleSize>
            <c:numRef>
              <c:f>Sheet10!$G$247</c:f>
            </c:numRef>
          </c:bubbleSize>
        </c:ser>
        <c:ser>
          <c:idx val="246"/>
          <c:order val="246"/>
          <c:tx>
            <c:strRef>
              <c:f>Sheet10!$T$248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Sheet10!$U$248</c:f>
            </c:strRef>
          </c:xVal>
          <c:yVal>
            <c:numRef>
              <c:f>Sheet10!$B$248</c:f>
              <c:numCache/>
            </c:numRef>
          </c:yVal>
          <c:bubbleSize>
            <c:numRef>
              <c:f>Sheet10!$G$248</c:f>
            </c:numRef>
          </c:bubbleSize>
        </c:ser>
        <c:ser>
          <c:idx val="247"/>
          <c:order val="247"/>
          <c:tx>
            <c:strRef>
              <c:f>Sheet10!$T$249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Sheet10!$U$249</c:f>
            </c:strRef>
          </c:xVal>
          <c:yVal>
            <c:numRef>
              <c:f>Sheet10!$B$249</c:f>
              <c:numCache/>
            </c:numRef>
          </c:yVal>
          <c:bubbleSize>
            <c:numRef>
              <c:f>Sheet10!$G$249</c:f>
            </c:numRef>
          </c:bubbleSize>
        </c:ser>
        <c:ser>
          <c:idx val="248"/>
          <c:order val="248"/>
          <c:tx>
            <c:strRef>
              <c:f>Sheet10!$T$250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Sheet10!$U$250</c:f>
            </c:strRef>
          </c:xVal>
          <c:yVal>
            <c:numRef>
              <c:f>Sheet10!$B$250</c:f>
              <c:numCache/>
            </c:numRef>
          </c:yVal>
          <c:bubbleSize>
            <c:numRef>
              <c:f>Sheet10!$G$250</c:f>
            </c:numRef>
          </c:bubbleSize>
        </c:ser>
        <c:ser>
          <c:idx val="249"/>
          <c:order val="249"/>
          <c:tx>
            <c:strRef>
              <c:f>Sheet10!$T$251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Sheet10!$U$251</c:f>
            </c:strRef>
          </c:xVal>
          <c:yVal>
            <c:numRef>
              <c:f>Sheet10!$B$251</c:f>
              <c:numCache/>
            </c:numRef>
          </c:yVal>
          <c:bubbleSize>
            <c:numRef>
              <c:f>Sheet10!$G$251</c:f>
            </c:numRef>
          </c:bubbleSize>
        </c:ser>
        <c:ser>
          <c:idx val="250"/>
          <c:order val="250"/>
          <c:tx>
            <c:strRef>
              <c:f>Sheet10!$T$252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Sheet10!$U$252</c:f>
            </c:strRef>
          </c:xVal>
          <c:yVal>
            <c:numRef>
              <c:f>Sheet10!$B$252</c:f>
              <c:numCache/>
            </c:numRef>
          </c:yVal>
          <c:bubbleSize>
            <c:numRef>
              <c:f>Sheet10!$G$252</c:f>
            </c:numRef>
          </c:bubbleSize>
        </c:ser>
        <c:ser>
          <c:idx val="251"/>
          <c:order val="251"/>
          <c:tx>
            <c:strRef>
              <c:f>Sheet10!$T$253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Sheet10!$U$253</c:f>
            </c:strRef>
          </c:xVal>
          <c:yVal>
            <c:numRef>
              <c:f>Sheet10!$B$253</c:f>
              <c:numCache/>
            </c:numRef>
          </c:yVal>
          <c:bubbleSize>
            <c:numRef>
              <c:f>Sheet10!$G$253</c:f>
            </c:numRef>
          </c:bubbleSize>
        </c:ser>
        <c:ser>
          <c:idx val="252"/>
          <c:order val="252"/>
          <c:tx>
            <c:strRef>
              <c:f>Sheet10!$T$254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Sheet10!$U$254</c:f>
            </c:strRef>
          </c:xVal>
          <c:yVal>
            <c:numRef>
              <c:f>Sheet10!$B$254</c:f>
              <c:numCache/>
            </c:numRef>
          </c:yVal>
          <c:bubbleSize>
            <c:numRef>
              <c:f>Sheet10!$G$254</c:f>
            </c:numRef>
          </c:bubbleSize>
        </c:ser>
        <c:ser>
          <c:idx val="253"/>
          <c:order val="253"/>
          <c:tx>
            <c:strRef>
              <c:f>Sheet10!$T$255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Sheet10!$U$255</c:f>
            </c:strRef>
          </c:xVal>
          <c:yVal>
            <c:numRef>
              <c:f>Sheet10!$B$255</c:f>
              <c:numCache/>
            </c:numRef>
          </c:yVal>
          <c:bubbleSize>
            <c:numRef>
              <c:f>Sheet10!$G$255</c:f>
            </c:numRef>
          </c:bubbleSize>
        </c:ser>
        <c:ser>
          <c:idx val="254"/>
          <c:order val="254"/>
          <c:tx>
            <c:strRef>
              <c:f>Sheet10!$T$256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Sheet10!$U$256</c:f>
            </c:strRef>
          </c:xVal>
          <c:yVal>
            <c:numRef>
              <c:f>Sheet10!$B$256</c:f>
              <c:numCache/>
            </c:numRef>
          </c:yVal>
          <c:bubbleSize>
            <c:numRef>
              <c:f>Sheet10!$G$256</c:f>
            </c:numRef>
          </c:bubbleSize>
        </c:ser>
        <c:ser>
          <c:idx val="255"/>
          <c:order val="255"/>
          <c:tx>
            <c:strRef>
              <c:f>Sheet10!$T$257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Sheet10!$U$257</c:f>
            </c:strRef>
          </c:xVal>
          <c:yVal>
            <c:numRef>
              <c:f>Sheet10!$B$257</c:f>
              <c:numCache/>
            </c:numRef>
          </c:yVal>
          <c:bubbleSize>
            <c:numRef>
              <c:f>Sheet10!$G$257</c:f>
            </c:numRef>
          </c:bubbleSize>
        </c:ser>
        <c:ser>
          <c:idx val="256"/>
          <c:order val="256"/>
          <c:tx>
            <c:strRef>
              <c:f>Sheet10!$T$258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Sheet10!$U$258</c:f>
            </c:strRef>
          </c:xVal>
          <c:yVal>
            <c:numRef>
              <c:f>Sheet10!$B$258</c:f>
              <c:numCache/>
            </c:numRef>
          </c:yVal>
          <c:bubbleSize>
            <c:numRef>
              <c:f>Sheet10!$G$258</c:f>
            </c:numRef>
          </c:bubbleSize>
        </c:ser>
        <c:ser>
          <c:idx val="257"/>
          <c:order val="257"/>
          <c:tx>
            <c:strRef>
              <c:f>Sheet10!$T$259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Sheet10!$U$259</c:f>
            </c:strRef>
          </c:xVal>
          <c:yVal>
            <c:numRef>
              <c:f>Sheet10!$B$259</c:f>
              <c:numCache/>
            </c:numRef>
          </c:yVal>
          <c:bubbleSize>
            <c:numRef>
              <c:f>Sheet10!$G$259</c:f>
            </c:numRef>
          </c:bubbleSize>
        </c:ser>
        <c:ser>
          <c:idx val="258"/>
          <c:order val="258"/>
          <c:tx>
            <c:strRef>
              <c:f>Sheet10!$T$260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Sheet10!$U$260</c:f>
            </c:strRef>
          </c:xVal>
          <c:yVal>
            <c:numRef>
              <c:f>Sheet10!$B$260</c:f>
              <c:numCache/>
            </c:numRef>
          </c:yVal>
          <c:bubbleSize>
            <c:numRef>
              <c:f>Sheet10!$G$260</c:f>
            </c:numRef>
          </c:bubbleSize>
        </c:ser>
        <c:ser>
          <c:idx val="259"/>
          <c:order val="259"/>
          <c:tx>
            <c:strRef>
              <c:f>Sheet10!$T$261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Sheet10!$U$261</c:f>
            </c:strRef>
          </c:xVal>
          <c:yVal>
            <c:numRef>
              <c:f>Sheet10!$B$261</c:f>
              <c:numCache/>
            </c:numRef>
          </c:yVal>
          <c:bubbleSize>
            <c:numRef>
              <c:f>Sheet10!$G$261</c:f>
            </c:numRef>
          </c:bubbleSize>
        </c:ser>
        <c:ser>
          <c:idx val="260"/>
          <c:order val="260"/>
          <c:tx>
            <c:strRef>
              <c:f>Sheet10!$T$262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Sheet10!$U$262</c:f>
            </c:strRef>
          </c:xVal>
          <c:yVal>
            <c:numRef>
              <c:f>Sheet10!$B$262</c:f>
              <c:numCache/>
            </c:numRef>
          </c:yVal>
          <c:bubbleSize>
            <c:numRef>
              <c:f>Sheet10!$G$262</c:f>
            </c:numRef>
          </c:bubbleSize>
        </c:ser>
        <c:ser>
          <c:idx val="261"/>
          <c:order val="261"/>
          <c:tx>
            <c:strRef>
              <c:f>Sheet10!$T$263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Sheet10!$U$263</c:f>
            </c:strRef>
          </c:xVal>
          <c:yVal>
            <c:numRef>
              <c:f>Sheet10!$B$263</c:f>
              <c:numCache/>
            </c:numRef>
          </c:yVal>
          <c:bubbleSize>
            <c:numRef>
              <c:f>Sheet10!$G$263</c:f>
            </c:numRef>
          </c:bubbleSize>
        </c:ser>
        <c:ser>
          <c:idx val="262"/>
          <c:order val="262"/>
          <c:tx>
            <c:strRef>
              <c:f>Sheet10!$T$264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Sheet10!$U$264</c:f>
            </c:strRef>
          </c:xVal>
          <c:yVal>
            <c:numRef>
              <c:f>Sheet10!$B$264</c:f>
              <c:numCache/>
            </c:numRef>
          </c:yVal>
          <c:bubbleSize>
            <c:numRef>
              <c:f>Sheet10!$G$264</c:f>
            </c:numRef>
          </c:bubbleSize>
        </c:ser>
        <c:ser>
          <c:idx val="263"/>
          <c:order val="263"/>
          <c:tx>
            <c:strRef>
              <c:f>Sheet10!$T$265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Sheet10!$U$265</c:f>
            </c:strRef>
          </c:xVal>
          <c:yVal>
            <c:numRef>
              <c:f>Sheet10!$B$265</c:f>
              <c:numCache/>
            </c:numRef>
          </c:yVal>
          <c:bubbleSize>
            <c:numRef>
              <c:f>Sheet10!$G$265</c:f>
            </c:numRef>
          </c:bubbleSize>
        </c:ser>
        <c:ser>
          <c:idx val="264"/>
          <c:order val="264"/>
          <c:tx>
            <c:strRef>
              <c:f>Sheet10!$T$266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Sheet10!$U$266</c:f>
            </c:strRef>
          </c:xVal>
          <c:yVal>
            <c:numRef>
              <c:f>Sheet10!$B$266</c:f>
              <c:numCache/>
            </c:numRef>
          </c:yVal>
          <c:bubbleSize>
            <c:numRef>
              <c:f>Sheet10!$G$266</c:f>
            </c:numRef>
          </c:bubbleSize>
        </c:ser>
        <c:ser>
          <c:idx val="265"/>
          <c:order val="265"/>
          <c:tx>
            <c:strRef>
              <c:f>Sheet10!$T$267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Sheet10!$U$267</c:f>
            </c:strRef>
          </c:xVal>
          <c:yVal>
            <c:numRef>
              <c:f>Sheet10!$B$267</c:f>
              <c:numCache/>
            </c:numRef>
          </c:yVal>
          <c:bubbleSize>
            <c:numRef>
              <c:f>Sheet10!$G$267</c:f>
            </c:numRef>
          </c:bubbleSize>
        </c:ser>
        <c:ser>
          <c:idx val="266"/>
          <c:order val="266"/>
          <c:tx>
            <c:strRef>
              <c:f>Sheet10!$T$268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Sheet10!$U$268</c:f>
            </c:strRef>
          </c:xVal>
          <c:yVal>
            <c:numRef>
              <c:f>Sheet10!$B$268</c:f>
              <c:numCache/>
            </c:numRef>
          </c:yVal>
          <c:bubbleSize>
            <c:numRef>
              <c:f>Sheet10!$G$268</c:f>
            </c:numRef>
          </c:bubbleSize>
        </c:ser>
        <c:ser>
          <c:idx val="267"/>
          <c:order val="267"/>
          <c:tx>
            <c:strRef>
              <c:f>Sheet10!$T$269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Sheet10!$U$269</c:f>
            </c:strRef>
          </c:xVal>
          <c:yVal>
            <c:numRef>
              <c:f>Sheet10!$B$269</c:f>
              <c:numCache/>
            </c:numRef>
          </c:yVal>
          <c:bubbleSize>
            <c:numRef>
              <c:f>Sheet10!$G$269</c:f>
            </c:numRef>
          </c:bubbleSize>
        </c:ser>
        <c:ser>
          <c:idx val="268"/>
          <c:order val="268"/>
          <c:tx>
            <c:strRef>
              <c:f>Sheet10!$T$270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Sheet10!$U$270</c:f>
            </c:strRef>
          </c:xVal>
          <c:yVal>
            <c:numRef>
              <c:f>Sheet10!$B$270</c:f>
              <c:numCache/>
            </c:numRef>
          </c:yVal>
          <c:bubbleSize>
            <c:numRef>
              <c:f>Sheet10!$G$270</c:f>
            </c:numRef>
          </c:bubbleSize>
        </c:ser>
        <c:ser>
          <c:idx val="269"/>
          <c:order val="269"/>
          <c:tx>
            <c:strRef>
              <c:f>Sheet10!$T$271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Sheet10!$U$271</c:f>
            </c:strRef>
          </c:xVal>
          <c:yVal>
            <c:numRef>
              <c:f>Sheet10!$B$271</c:f>
              <c:numCache/>
            </c:numRef>
          </c:yVal>
          <c:bubbleSize>
            <c:numRef>
              <c:f>Sheet10!$G$271</c:f>
            </c:numRef>
          </c:bubbleSize>
        </c:ser>
        <c:ser>
          <c:idx val="270"/>
          <c:order val="270"/>
          <c:tx>
            <c:strRef>
              <c:f>Sheet10!$T$272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Sheet10!$U$272</c:f>
            </c:strRef>
          </c:xVal>
          <c:yVal>
            <c:numRef>
              <c:f>Sheet10!$B$272</c:f>
              <c:numCache/>
            </c:numRef>
          </c:yVal>
          <c:bubbleSize>
            <c:numRef>
              <c:f>Sheet10!$G$272</c:f>
            </c:numRef>
          </c:bubbleSize>
        </c:ser>
        <c:ser>
          <c:idx val="271"/>
          <c:order val="271"/>
          <c:tx>
            <c:strRef>
              <c:f>Sheet10!$T$273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Sheet10!$U$273</c:f>
            </c:strRef>
          </c:xVal>
          <c:yVal>
            <c:numRef>
              <c:f>Sheet10!$B$273</c:f>
              <c:numCache/>
            </c:numRef>
          </c:yVal>
          <c:bubbleSize>
            <c:numRef>
              <c:f>Sheet10!$G$273</c:f>
            </c:numRef>
          </c:bubbleSize>
        </c:ser>
        <c:ser>
          <c:idx val="272"/>
          <c:order val="272"/>
          <c:tx>
            <c:strRef>
              <c:f>Sheet10!$T$274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Sheet10!$U$274</c:f>
            </c:strRef>
          </c:xVal>
          <c:yVal>
            <c:numRef>
              <c:f>Sheet10!$B$274</c:f>
              <c:numCache/>
            </c:numRef>
          </c:yVal>
          <c:bubbleSize>
            <c:numRef>
              <c:f>Sheet10!$G$274</c:f>
            </c:numRef>
          </c:bubbleSize>
        </c:ser>
        <c:ser>
          <c:idx val="273"/>
          <c:order val="273"/>
          <c:tx>
            <c:strRef>
              <c:f>Sheet10!$T$275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Sheet10!$U$275</c:f>
            </c:strRef>
          </c:xVal>
          <c:yVal>
            <c:numRef>
              <c:f>Sheet10!$B$275</c:f>
              <c:numCache/>
            </c:numRef>
          </c:yVal>
          <c:bubbleSize>
            <c:numRef>
              <c:f>Sheet10!$G$275</c:f>
            </c:numRef>
          </c:bubbleSize>
        </c:ser>
        <c:ser>
          <c:idx val="274"/>
          <c:order val="274"/>
          <c:tx>
            <c:strRef>
              <c:f>Sheet10!$T$276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Sheet10!$U$276</c:f>
            </c:strRef>
          </c:xVal>
          <c:yVal>
            <c:numRef>
              <c:f>Sheet10!$B$276</c:f>
              <c:numCache/>
            </c:numRef>
          </c:yVal>
          <c:bubbleSize>
            <c:numRef>
              <c:f>Sheet10!$G$276</c:f>
            </c:numRef>
          </c:bubbleSize>
        </c:ser>
        <c:ser>
          <c:idx val="275"/>
          <c:order val="275"/>
          <c:tx>
            <c:strRef>
              <c:f>Sheet10!$T$277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Sheet10!$U$277</c:f>
            </c:strRef>
          </c:xVal>
          <c:yVal>
            <c:numRef>
              <c:f>Sheet10!$B$277</c:f>
              <c:numCache/>
            </c:numRef>
          </c:yVal>
          <c:bubbleSize>
            <c:numRef>
              <c:f>Sheet10!$G$277</c:f>
            </c:numRef>
          </c:bubbleSize>
        </c:ser>
        <c:ser>
          <c:idx val="276"/>
          <c:order val="276"/>
          <c:tx>
            <c:strRef>
              <c:f>Sheet10!$T$278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Sheet10!$U$278</c:f>
            </c:strRef>
          </c:xVal>
          <c:yVal>
            <c:numRef>
              <c:f>Sheet10!$B$278</c:f>
              <c:numCache/>
            </c:numRef>
          </c:yVal>
          <c:bubbleSize>
            <c:numRef>
              <c:f>Sheet10!$G$278</c:f>
            </c:numRef>
          </c:bubbleSize>
        </c:ser>
        <c:ser>
          <c:idx val="277"/>
          <c:order val="277"/>
          <c:tx>
            <c:strRef>
              <c:f>Sheet10!$T$279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Sheet10!$U$279</c:f>
            </c:strRef>
          </c:xVal>
          <c:yVal>
            <c:numRef>
              <c:f>Sheet10!$B$279</c:f>
              <c:numCache/>
            </c:numRef>
          </c:yVal>
          <c:bubbleSize>
            <c:numRef>
              <c:f>Sheet10!$G$279</c:f>
            </c:numRef>
          </c:bubbleSize>
        </c:ser>
        <c:ser>
          <c:idx val="278"/>
          <c:order val="278"/>
          <c:tx>
            <c:strRef>
              <c:f>Sheet10!$T$280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Sheet10!$U$280</c:f>
            </c:strRef>
          </c:xVal>
          <c:yVal>
            <c:numRef>
              <c:f>Sheet10!$B$280</c:f>
              <c:numCache/>
            </c:numRef>
          </c:yVal>
          <c:bubbleSize>
            <c:numRef>
              <c:f>Sheet10!$G$280</c:f>
            </c:numRef>
          </c:bubbleSize>
        </c:ser>
        <c:ser>
          <c:idx val="279"/>
          <c:order val="279"/>
          <c:tx>
            <c:strRef>
              <c:f>Sheet10!$T$281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Sheet10!$U$281</c:f>
            </c:strRef>
          </c:xVal>
          <c:yVal>
            <c:numRef>
              <c:f>Sheet10!$B$281</c:f>
              <c:numCache/>
            </c:numRef>
          </c:yVal>
          <c:bubbleSize>
            <c:numRef>
              <c:f>Sheet10!$G$281</c:f>
            </c:numRef>
          </c:bubbleSize>
        </c:ser>
        <c:ser>
          <c:idx val="280"/>
          <c:order val="280"/>
          <c:tx>
            <c:strRef>
              <c:f>Sheet10!$T$282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Sheet10!$U$282</c:f>
            </c:strRef>
          </c:xVal>
          <c:yVal>
            <c:numRef>
              <c:f>Sheet10!$B$282</c:f>
              <c:numCache/>
            </c:numRef>
          </c:yVal>
          <c:bubbleSize>
            <c:numRef>
              <c:f>Sheet10!$G$282</c:f>
            </c:numRef>
          </c:bubbleSize>
        </c:ser>
        <c:ser>
          <c:idx val="281"/>
          <c:order val="281"/>
          <c:tx>
            <c:strRef>
              <c:f>Sheet10!$T$283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Sheet10!$U$283</c:f>
            </c:strRef>
          </c:xVal>
          <c:yVal>
            <c:numRef>
              <c:f>Sheet10!$B$283</c:f>
              <c:numCache/>
            </c:numRef>
          </c:yVal>
          <c:bubbleSize>
            <c:numRef>
              <c:f>Sheet10!$G$283</c:f>
            </c:numRef>
          </c:bubbleSize>
        </c:ser>
        <c:ser>
          <c:idx val="282"/>
          <c:order val="282"/>
          <c:tx>
            <c:strRef>
              <c:f>Sheet10!$T$284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Sheet10!$U$284</c:f>
            </c:strRef>
          </c:xVal>
          <c:yVal>
            <c:numRef>
              <c:f>Sheet10!$B$284</c:f>
              <c:numCache/>
            </c:numRef>
          </c:yVal>
          <c:bubbleSize>
            <c:numRef>
              <c:f>Sheet10!$G$284</c:f>
            </c:numRef>
          </c:bubbleSize>
        </c:ser>
        <c:ser>
          <c:idx val="283"/>
          <c:order val="283"/>
          <c:tx>
            <c:strRef>
              <c:f>Sheet10!$T$285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Sheet10!$U$285</c:f>
            </c:strRef>
          </c:xVal>
          <c:yVal>
            <c:numRef>
              <c:f>Sheet10!$B$285</c:f>
              <c:numCache/>
            </c:numRef>
          </c:yVal>
          <c:bubbleSize>
            <c:numRef>
              <c:f>Sheet10!$G$285</c:f>
            </c:numRef>
          </c:bubbleSize>
        </c:ser>
        <c:ser>
          <c:idx val="284"/>
          <c:order val="284"/>
          <c:tx>
            <c:strRef>
              <c:f>Sheet10!$T$286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Sheet10!$U$286</c:f>
            </c:strRef>
          </c:xVal>
          <c:yVal>
            <c:numRef>
              <c:f>Sheet10!$B$286</c:f>
              <c:numCache/>
            </c:numRef>
          </c:yVal>
          <c:bubbleSize>
            <c:numRef>
              <c:f>Sheet10!$G$286</c:f>
            </c:numRef>
          </c:bubbleSize>
        </c:ser>
        <c:ser>
          <c:idx val="285"/>
          <c:order val="285"/>
          <c:tx>
            <c:strRef>
              <c:f>Sheet10!$T$287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Sheet10!$U$287</c:f>
            </c:strRef>
          </c:xVal>
          <c:yVal>
            <c:numRef>
              <c:f>Sheet10!$B$287</c:f>
              <c:numCache/>
            </c:numRef>
          </c:yVal>
          <c:bubbleSize>
            <c:numRef>
              <c:f>Sheet10!$G$287</c:f>
            </c:numRef>
          </c:bubbleSize>
        </c:ser>
        <c:ser>
          <c:idx val="286"/>
          <c:order val="286"/>
          <c:tx>
            <c:strRef>
              <c:f>Sheet10!$T$288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Sheet10!$U$288</c:f>
            </c:strRef>
          </c:xVal>
          <c:yVal>
            <c:numRef>
              <c:f>Sheet10!$B$288</c:f>
              <c:numCache/>
            </c:numRef>
          </c:yVal>
          <c:bubbleSize>
            <c:numRef>
              <c:f>Sheet10!$G$288</c:f>
            </c:numRef>
          </c:bubbleSize>
        </c:ser>
        <c:ser>
          <c:idx val="287"/>
          <c:order val="287"/>
          <c:tx>
            <c:strRef>
              <c:f>Sheet10!$T$289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Sheet10!$U$289</c:f>
            </c:strRef>
          </c:xVal>
          <c:yVal>
            <c:numRef>
              <c:f>Sheet10!$B$289</c:f>
              <c:numCache/>
            </c:numRef>
          </c:yVal>
          <c:bubbleSize>
            <c:numRef>
              <c:f>Sheet10!$G$289</c:f>
            </c:numRef>
          </c:bubbleSize>
        </c:ser>
        <c:ser>
          <c:idx val="288"/>
          <c:order val="288"/>
          <c:tx>
            <c:strRef>
              <c:f>Sheet10!$T$290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Sheet10!$U$290</c:f>
            </c:strRef>
          </c:xVal>
          <c:yVal>
            <c:numRef>
              <c:f>Sheet10!$B$290</c:f>
              <c:numCache/>
            </c:numRef>
          </c:yVal>
          <c:bubbleSize>
            <c:numRef>
              <c:f>Sheet10!$G$290</c:f>
            </c:numRef>
          </c:bubbleSize>
        </c:ser>
        <c:ser>
          <c:idx val="289"/>
          <c:order val="289"/>
          <c:tx>
            <c:strRef>
              <c:f>Sheet10!$T$291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Sheet10!$U$291</c:f>
            </c:strRef>
          </c:xVal>
          <c:yVal>
            <c:numRef>
              <c:f>Sheet10!$B$291</c:f>
              <c:numCache/>
            </c:numRef>
          </c:yVal>
          <c:bubbleSize>
            <c:numRef>
              <c:f>Sheet10!$G$291</c:f>
            </c:numRef>
          </c:bubbleSize>
        </c:ser>
        <c:ser>
          <c:idx val="290"/>
          <c:order val="290"/>
          <c:tx>
            <c:strRef>
              <c:f>Sheet10!$T$292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Sheet10!$U$292</c:f>
            </c:strRef>
          </c:xVal>
          <c:yVal>
            <c:numRef>
              <c:f>Sheet10!$B$292</c:f>
              <c:numCache/>
            </c:numRef>
          </c:yVal>
          <c:bubbleSize>
            <c:numRef>
              <c:f>Sheet10!$G$292</c:f>
            </c:numRef>
          </c:bubbleSize>
        </c:ser>
        <c:ser>
          <c:idx val="291"/>
          <c:order val="291"/>
          <c:tx>
            <c:strRef>
              <c:f>Sheet10!$T$293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Sheet10!$U$293</c:f>
            </c:strRef>
          </c:xVal>
          <c:yVal>
            <c:numRef>
              <c:f>Sheet10!$B$293</c:f>
              <c:numCache/>
            </c:numRef>
          </c:yVal>
          <c:bubbleSize>
            <c:numRef>
              <c:f>Sheet10!$G$293</c:f>
            </c:numRef>
          </c:bubbleSize>
        </c:ser>
        <c:ser>
          <c:idx val="292"/>
          <c:order val="292"/>
          <c:tx>
            <c:strRef>
              <c:f>Sheet10!$T$294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Sheet10!$U$294</c:f>
            </c:strRef>
          </c:xVal>
          <c:yVal>
            <c:numRef>
              <c:f>Sheet10!$B$294</c:f>
              <c:numCache/>
            </c:numRef>
          </c:yVal>
          <c:bubbleSize>
            <c:numRef>
              <c:f>Sheet10!$G$294</c:f>
            </c:numRef>
          </c:bubbleSize>
        </c:ser>
        <c:ser>
          <c:idx val="293"/>
          <c:order val="293"/>
          <c:tx>
            <c:strRef>
              <c:f>Sheet10!$T$295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Sheet10!$U$295</c:f>
            </c:strRef>
          </c:xVal>
          <c:yVal>
            <c:numRef>
              <c:f>Sheet10!$B$295</c:f>
              <c:numCache/>
            </c:numRef>
          </c:yVal>
          <c:bubbleSize>
            <c:numRef>
              <c:f>Sheet10!$G$295</c:f>
            </c:numRef>
          </c:bubbleSize>
        </c:ser>
        <c:ser>
          <c:idx val="294"/>
          <c:order val="294"/>
          <c:tx>
            <c:strRef>
              <c:f>Sheet10!$T$296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Sheet10!$U$296</c:f>
            </c:strRef>
          </c:xVal>
          <c:yVal>
            <c:numRef>
              <c:f>Sheet10!$B$296</c:f>
              <c:numCache/>
            </c:numRef>
          </c:yVal>
          <c:bubbleSize>
            <c:numRef>
              <c:f>Sheet10!$G$296</c:f>
            </c:numRef>
          </c:bubbleSize>
        </c:ser>
        <c:ser>
          <c:idx val="295"/>
          <c:order val="295"/>
          <c:tx>
            <c:strRef>
              <c:f>Sheet10!$T$297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Sheet10!$U$297</c:f>
            </c:strRef>
          </c:xVal>
          <c:yVal>
            <c:numRef>
              <c:f>Sheet10!$B$297</c:f>
              <c:numCache/>
            </c:numRef>
          </c:yVal>
          <c:bubbleSize>
            <c:numRef>
              <c:f>Sheet10!$G$297</c:f>
            </c:numRef>
          </c:bubbleSize>
        </c:ser>
        <c:ser>
          <c:idx val="296"/>
          <c:order val="296"/>
          <c:tx>
            <c:strRef>
              <c:f>Sheet10!$T$298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Sheet10!$U$298</c:f>
            </c:strRef>
          </c:xVal>
          <c:yVal>
            <c:numRef>
              <c:f>Sheet10!$B$298</c:f>
              <c:numCache/>
            </c:numRef>
          </c:yVal>
          <c:bubbleSize>
            <c:numRef>
              <c:f>Sheet10!$G$298</c:f>
            </c:numRef>
          </c:bubbleSize>
        </c:ser>
        <c:ser>
          <c:idx val="297"/>
          <c:order val="297"/>
          <c:tx>
            <c:strRef>
              <c:f>Sheet10!$T$299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Sheet10!$U$299</c:f>
            </c:strRef>
          </c:xVal>
          <c:yVal>
            <c:numRef>
              <c:f>Sheet10!$B$299</c:f>
              <c:numCache/>
            </c:numRef>
          </c:yVal>
          <c:bubbleSize>
            <c:numRef>
              <c:f>Sheet10!$G$299</c:f>
            </c:numRef>
          </c:bubbleSize>
        </c:ser>
        <c:ser>
          <c:idx val="298"/>
          <c:order val="298"/>
          <c:tx>
            <c:strRef>
              <c:f>Sheet10!$T$300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Sheet10!$U$300</c:f>
            </c:strRef>
          </c:xVal>
          <c:yVal>
            <c:numRef>
              <c:f>Sheet10!$B$300</c:f>
              <c:numCache/>
            </c:numRef>
          </c:yVal>
          <c:bubbleSize>
            <c:numRef>
              <c:f>Sheet10!$G$300</c:f>
            </c:numRef>
          </c:bubbleSize>
        </c:ser>
        <c:ser>
          <c:idx val="299"/>
          <c:order val="299"/>
          <c:tx>
            <c:strRef>
              <c:f>Sheet10!$T$301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Sheet10!$U$301</c:f>
            </c:strRef>
          </c:xVal>
          <c:yVal>
            <c:numRef>
              <c:f>Sheet10!$B$301</c:f>
              <c:numCache/>
            </c:numRef>
          </c:yVal>
          <c:bubbleSize>
            <c:numRef>
              <c:f>Sheet10!$G$301</c:f>
            </c:numRef>
          </c:bubbleSize>
        </c:ser>
        <c:ser>
          <c:idx val="300"/>
          <c:order val="300"/>
          <c:tx>
            <c:strRef>
              <c:f>Sheet10!$T$302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Sheet10!$U$302</c:f>
            </c:strRef>
          </c:xVal>
          <c:yVal>
            <c:numRef>
              <c:f>Sheet10!$B$302</c:f>
              <c:numCache/>
            </c:numRef>
          </c:yVal>
          <c:bubbleSize>
            <c:numRef>
              <c:f>Sheet10!$G$302</c:f>
            </c:numRef>
          </c:bubbleSize>
        </c:ser>
        <c:ser>
          <c:idx val="301"/>
          <c:order val="301"/>
          <c:tx>
            <c:strRef>
              <c:f>Sheet10!$T$303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Sheet10!$U$303</c:f>
            </c:strRef>
          </c:xVal>
          <c:yVal>
            <c:numRef>
              <c:f>Sheet10!$B$303</c:f>
              <c:numCache/>
            </c:numRef>
          </c:yVal>
          <c:bubbleSize>
            <c:numRef>
              <c:f>Sheet10!$G$303</c:f>
            </c:numRef>
          </c:bubbleSize>
        </c:ser>
        <c:ser>
          <c:idx val="302"/>
          <c:order val="302"/>
          <c:tx>
            <c:strRef>
              <c:f>Sheet10!$T$304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Sheet10!$U$304</c:f>
            </c:strRef>
          </c:xVal>
          <c:yVal>
            <c:numRef>
              <c:f>Sheet10!$B$304</c:f>
              <c:numCache/>
            </c:numRef>
          </c:yVal>
          <c:bubbleSize>
            <c:numRef>
              <c:f>Sheet10!$G$304</c:f>
            </c:numRef>
          </c:bubbleSize>
        </c:ser>
        <c:ser>
          <c:idx val="303"/>
          <c:order val="303"/>
          <c:tx>
            <c:strRef>
              <c:f>Sheet10!$T$305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Sheet10!$U$305</c:f>
            </c:strRef>
          </c:xVal>
          <c:yVal>
            <c:numRef>
              <c:f>Sheet10!$B$305</c:f>
              <c:numCache/>
            </c:numRef>
          </c:yVal>
          <c:bubbleSize>
            <c:numRef>
              <c:f>Sheet10!$G$305</c:f>
            </c:numRef>
          </c:bubbleSize>
        </c:ser>
        <c:ser>
          <c:idx val="304"/>
          <c:order val="304"/>
          <c:tx>
            <c:strRef>
              <c:f>Sheet10!$T$306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Sheet10!$U$306</c:f>
            </c:strRef>
          </c:xVal>
          <c:yVal>
            <c:numRef>
              <c:f>Sheet10!$B$306</c:f>
              <c:numCache/>
            </c:numRef>
          </c:yVal>
          <c:bubbleSize>
            <c:numRef>
              <c:f>Sheet10!$G$306</c:f>
            </c:numRef>
          </c:bubbleSize>
        </c:ser>
        <c:ser>
          <c:idx val="305"/>
          <c:order val="305"/>
          <c:tx>
            <c:strRef>
              <c:f>Sheet10!$T$307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Sheet10!$U$307</c:f>
            </c:strRef>
          </c:xVal>
          <c:yVal>
            <c:numRef>
              <c:f>Sheet10!$B$307</c:f>
              <c:numCache/>
            </c:numRef>
          </c:yVal>
          <c:bubbleSize>
            <c:numRef>
              <c:f>Sheet10!$G$307</c:f>
            </c:numRef>
          </c:bubbleSize>
        </c:ser>
        <c:ser>
          <c:idx val="306"/>
          <c:order val="306"/>
          <c:tx>
            <c:strRef>
              <c:f>Sheet10!$T$308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Sheet10!$U$308</c:f>
            </c:strRef>
          </c:xVal>
          <c:yVal>
            <c:numRef>
              <c:f>Sheet10!$B$308</c:f>
              <c:numCache/>
            </c:numRef>
          </c:yVal>
          <c:bubbleSize>
            <c:numRef>
              <c:f>Sheet10!$G$308</c:f>
            </c:numRef>
          </c:bubbleSize>
        </c:ser>
        <c:ser>
          <c:idx val="307"/>
          <c:order val="307"/>
          <c:tx>
            <c:strRef>
              <c:f>Sheet10!$T$309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Sheet10!$U$309</c:f>
            </c:strRef>
          </c:xVal>
          <c:yVal>
            <c:numRef>
              <c:f>Sheet10!$B$309</c:f>
              <c:numCache/>
            </c:numRef>
          </c:yVal>
          <c:bubbleSize>
            <c:numRef>
              <c:f>Sheet10!$G$309</c:f>
            </c:numRef>
          </c:bubbleSize>
        </c:ser>
        <c:ser>
          <c:idx val="308"/>
          <c:order val="308"/>
          <c:tx>
            <c:strRef>
              <c:f>Sheet10!$T$310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Sheet10!$U$310</c:f>
            </c:strRef>
          </c:xVal>
          <c:yVal>
            <c:numRef>
              <c:f>Sheet10!$B$310</c:f>
              <c:numCache/>
            </c:numRef>
          </c:yVal>
          <c:bubbleSize>
            <c:numRef>
              <c:f>Sheet10!$G$310</c:f>
            </c:numRef>
          </c:bubbleSize>
        </c:ser>
        <c:ser>
          <c:idx val="309"/>
          <c:order val="309"/>
          <c:tx>
            <c:strRef>
              <c:f>Sheet10!$T$311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Sheet10!$U$311</c:f>
            </c:strRef>
          </c:xVal>
          <c:yVal>
            <c:numRef>
              <c:f>Sheet10!$B$311</c:f>
              <c:numCache/>
            </c:numRef>
          </c:yVal>
          <c:bubbleSize>
            <c:numRef>
              <c:f>Sheet10!$G$311</c:f>
            </c:numRef>
          </c:bubbleSize>
        </c:ser>
        <c:ser>
          <c:idx val="310"/>
          <c:order val="310"/>
          <c:tx>
            <c:strRef>
              <c:f>Sheet10!$T$312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Sheet10!$U$312</c:f>
            </c:strRef>
          </c:xVal>
          <c:yVal>
            <c:numRef>
              <c:f>Sheet10!$B$312</c:f>
              <c:numCache/>
            </c:numRef>
          </c:yVal>
          <c:bubbleSize>
            <c:numRef>
              <c:f>Sheet10!$G$312</c:f>
            </c:numRef>
          </c:bubbleSize>
        </c:ser>
        <c:ser>
          <c:idx val="311"/>
          <c:order val="311"/>
          <c:tx>
            <c:strRef>
              <c:f>Sheet10!$T$313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Sheet10!$U$313</c:f>
            </c:strRef>
          </c:xVal>
          <c:yVal>
            <c:numRef>
              <c:f>Sheet10!$B$313</c:f>
              <c:numCache/>
            </c:numRef>
          </c:yVal>
          <c:bubbleSize>
            <c:numRef>
              <c:f>Sheet10!$G$313</c:f>
            </c:numRef>
          </c:bubbleSize>
        </c:ser>
        <c:ser>
          <c:idx val="312"/>
          <c:order val="312"/>
          <c:tx>
            <c:strRef>
              <c:f>Sheet10!$T$314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Sheet10!$U$314</c:f>
            </c:strRef>
          </c:xVal>
          <c:yVal>
            <c:numRef>
              <c:f>Sheet10!$B$314</c:f>
              <c:numCache/>
            </c:numRef>
          </c:yVal>
          <c:bubbleSize>
            <c:numRef>
              <c:f>Sheet10!$G$314</c:f>
            </c:numRef>
          </c:bubbleSize>
        </c:ser>
        <c:ser>
          <c:idx val="313"/>
          <c:order val="313"/>
          <c:tx>
            <c:strRef>
              <c:f>Sheet10!$T$315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Sheet10!$U$315</c:f>
            </c:strRef>
          </c:xVal>
          <c:yVal>
            <c:numRef>
              <c:f>Sheet10!$B$315</c:f>
              <c:numCache/>
            </c:numRef>
          </c:yVal>
          <c:bubbleSize>
            <c:numRef>
              <c:f>Sheet10!$G$315</c:f>
            </c:numRef>
          </c:bubbleSize>
        </c:ser>
        <c:ser>
          <c:idx val="314"/>
          <c:order val="314"/>
          <c:tx>
            <c:strRef>
              <c:f>Sheet10!$T$316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Sheet10!$U$316</c:f>
            </c:strRef>
          </c:xVal>
          <c:yVal>
            <c:numRef>
              <c:f>Sheet10!$B$316</c:f>
              <c:numCache/>
            </c:numRef>
          </c:yVal>
          <c:bubbleSize>
            <c:numRef>
              <c:f>Sheet10!$G$316</c:f>
            </c:numRef>
          </c:bubbleSize>
        </c:ser>
        <c:ser>
          <c:idx val="315"/>
          <c:order val="315"/>
          <c:tx>
            <c:strRef>
              <c:f>Sheet10!$T$317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Sheet10!$U$317</c:f>
            </c:strRef>
          </c:xVal>
          <c:yVal>
            <c:numRef>
              <c:f>Sheet10!$B$317</c:f>
              <c:numCache/>
            </c:numRef>
          </c:yVal>
          <c:bubbleSize>
            <c:numRef>
              <c:f>Sheet10!$G$317</c:f>
            </c:numRef>
          </c:bubbleSize>
        </c:ser>
        <c:ser>
          <c:idx val="316"/>
          <c:order val="316"/>
          <c:tx>
            <c:strRef>
              <c:f>Sheet10!$T$318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Sheet10!$U$318</c:f>
            </c:strRef>
          </c:xVal>
          <c:yVal>
            <c:numRef>
              <c:f>Sheet10!$B$318</c:f>
              <c:numCache/>
            </c:numRef>
          </c:yVal>
          <c:bubbleSize>
            <c:numRef>
              <c:f>Sheet10!$G$318</c:f>
            </c:numRef>
          </c:bubbleSize>
        </c:ser>
        <c:ser>
          <c:idx val="317"/>
          <c:order val="317"/>
          <c:tx>
            <c:strRef>
              <c:f>Sheet10!$T$319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Sheet10!$U$319</c:f>
            </c:strRef>
          </c:xVal>
          <c:yVal>
            <c:numRef>
              <c:f>Sheet10!$B$319</c:f>
              <c:numCache/>
            </c:numRef>
          </c:yVal>
          <c:bubbleSize>
            <c:numRef>
              <c:f>Sheet10!$G$319</c:f>
            </c:numRef>
          </c:bubbleSize>
        </c:ser>
        <c:ser>
          <c:idx val="318"/>
          <c:order val="318"/>
          <c:tx>
            <c:strRef>
              <c:f>Sheet10!$T$320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Sheet10!$U$320</c:f>
            </c:strRef>
          </c:xVal>
          <c:yVal>
            <c:numRef>
              <c:f>Sheet10!$B$320</c:f>
              <c:numCache/>
            </c:numRef>
          </c:yVal>
          <c:bubbleSize>
            <c:numRef>
              <c:f>Sheet10!$G$320</c:f>
            </c:numRef>
          </c:bubbleSize>
        </c:ser>
        <c:ser>
          <c:idx val="319"/>
          <c:order val="319"/>
          <c:tx>
            <c:strRef>
              <c:f>Sheet10!$T$321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Sheet10!$U$321</c:f>
            </c:strRef>
          </c:xVal>
          <c:yVal>
            <c:numRef>
              <c:f>Sheet10!$B$321</c:f>
              <c:numCache/>
            </c:numRef>
          </c:yVal>
          <c:bubbleSize>
            <c:numRef>
              <c:f>Sheet10!$G$321</c:f>
            </c:numRef>
          </c:bubbleSize>
        </c:ser>
        <c:ser>
          <c:idx val="320"/>
          <c:order val="320"/>
          <c:tx>
            <c:strRef>
              <c:f>Sheet10!$T$322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Sheet10!$U$322</c:f>
            </c:strRef>
          </c:xVal>
          <c:yVal>
            <c:numRef>
              <c:f>Sheet10!$B$322</c:f>
              <c:numCache/>
            </c:numRef>
          </c:yVal>
          <c:bubbleSize>
            <c:numRef>
              <c:f>Sheet10!$G$322</c:f>
            </c:numRef>
          </c:bubbleSize>
        </c:ser>
        <c:ser>
          <c:idx val="321"/>
          <c:order val="321"/>
          <c:tx>
            <c:strRef>
              <c:f>Sheet10!$T$323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Sheet10!$U$323</c:f>
            </c:strRef>
          </c:xVal>
          <c:yVal>
            <c:numRef>
              <c:f>Sheet10!$B$323</c:f>
              <c:numCache/>
            </c:numRef>
          </c:yVal>
          <c:bubbleSize>
            <c:numRef>
              <c:f>Sheet10!$G$323</c:f>
            </c:numRef>
          </c:bubbleSize>
        </c:ser>
        <c:ser>
          <c:idx val="322"/>
          <c:order val="322"/>
          <c:tx>
            <c:strRef>
              <c:f>Sheet10!$T$324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Sheet10!$U$324</c:f>
            </c:strRef>
          </c:xVal>
          <c:yVal>
            <c:numRef>
              <c:f>Sheet10!$B$324</c:f>
              <c:numCache/>
            </c:numRef>
          </c:yVal>
          <c:bubbleSize>
            <c:numRef>
              <c:f>Sheet10!$G$324</c:f>
            </c:numRef>
          </c:bubbleSize>
        </c:ser>
        <c:ser>
          <c:idx val="323"/>
          <c:order val="323"/>
          <c:tx>
            <c:strRef>
              <c:f>Sheet10!$T$325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Sheet10!$U$325</c:f>
            </c:strRef>
          </c:xVal>
          <c:yVal>
            <c:numRef>
              <c:f>Sheet10!$B$325</c:f>
              <c:numCache/>
            </c:numRef>
          </c:yVal>
          <c:bubbleSize>
            <c:numRef>
              <c:f>Sheet10!$G$325</c:f>
            </c:numRef>
          </c:bubbleSize>
        </c:ser>
        <c:ser>
          <c:idx val="324"/>
          <c:order val="324"/>
          <c:tx>
            <c:strRef>
              <c:f>Sheet10!$T$326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Sheet10!$U$326</c:f>
            </c:strRef>
          </c:xVal>
          <c:yVal>
            <c:numRef>
              <c:f>Sheet10!$B$326</c:f>
              <c:numCache/>
            </c:numRef>
          </c:yVal>
          <c:bubbleSize>
            <c:numRef>
              <c:f>Sheet10!$G$326</c:f>
            </c:numRef>
          </c:bubbleSize>
        </c:ser>
        <c:ser>
          <c:idx val="325"/>
          <c:order val="325"/>
          <c:tx>
            <c:strRef>
              <c:f>Sheet10!$T$327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Sheet10!$U$327</c:f>
            </c:strRef>
          </c:xVal>
          <c:yVal>
            <c:numRef>
              <c:f>Sheet10!$B$327</c:f>
              <c:numCache/>
            </c:numRef>
          </c:yVal>
          <c:bubbleSize>
            <c:numRef>
              <c:f>Sheet10!$G$327</c:f>
            </c:numRef>
          </c:bubbleSize>
        </c:ser>
        <c:ser>
          <c:idx val="326"/>
          <c:order val="326"/>
          <c:tx>
            <c:strRef>
              <c:f>Sheet10!$T$328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Sheet10!$U$328</c:f>
            </c:strRef>
          </c:xVal>
          <c:yVal>
            <c:numRef>
              <c:f>Sheet10!$B$328</c:f>
              <c:numCache/>
            </c:numRef>
          </c:yVal>
          <c:bubbleSize>
            <c:numRef>
              <c:f>Sheet10!$G$328</c:f>
            </c:numRef>
          </c:bubbleSize>
        </c:ser>
        <c:ser>
          <c:idx val="327"/>
          <c:order val="327"/>
          <c:tx>
            <c:strRef>
              <c:f>Sheet10!$T$329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Sheet10!$U$329</c:f>
            </c:strRef>
          </c:xVal>
          <c:yVal>
            <c:numRef>
              <c:f>Sheet10!$B$329</c:f>
              <c:numCache/>
            </c:numRef>
          </c:yVal>
          <c:bubbleSize>
            <c:numRef>
              <c:f>Sheet10!$G$329</c:f>
            </c:numRef>
          </c:bubbleSize>
        </c:ser>
        <c:ser>
          <c:idx val="328"/>
          <c:order val="328"/>
          <c:tx>
            <c:strRef>
              <c:f>Sheet10!$T$330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Sheet10!$U$330</c:f>
            </c:strRef>
          </c:xVal>
          <c:yVal>
            <c:numRef>
              <c:f>Sheet10!$B$330</c:f>
              <c:numCache/>
            </c:numRef>
          </c:yVal>
          <c:bubbleSize>
            <c:numRef>
              <c:f>Sheet10!$G$330</c:f>
            </c:numRef>
          </c:bubbleSize>
        </c:ser>
        <c:ser>
          <c:idx val="329"/>
          <c:order val="329"/>
          <c:tx>
            <c:strRef>
              <c:f>Sheet10!$T$331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Sheet10!$U$331</c:f>
            </c:strRef>
          </c:xVal>
          <c:yVal>
            <c:numRef>
              <c:f>Sheet10!$B$331</c:f>
              <c:numCache/>
            </c:numRef>
          </c:yVal>
          <c:bubbleSize>
            <c:numRef>
              <c:f>Sheet10!$G$331</c:f>
            </c:numRef>
          </c:bubbleSize>
        </c:ser>
        <c:ser>
          <c:idx val="330"/>
          <c:order val="330"/>
          <c:tx>
            <c:strRef>
              <c:f>Sheet10!$T$332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Sheet10!$U$332</c:f>
            </c:strRef>
          </c:xVal>
          <c:yVal>
            <c:numRef>
              <c:f>Sheet10!$B$332</c:f>
              <c:numCache/>
            </c:numRef>
          </c:yVal>
          <c:bubbleSize>
            <c:numRef>
              <c:f>Sheet10!$G$332</c:f>
            </c:numRef>
          </c:bubbleSize>
        </c:ser>
        <c:ser>
          <c:idx val="331"/>
          <c:order val="331"/>
          <c:tx>
            <c:strRef>
              <c:f>Sheet10!$T$333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Sheet10!$U$333</c:f>
            </c:strRef>
          </c:xVal>
          <c:yVal>
            <c:numRef>
              <c:f>Sheet10!$B$333</c:f>
              <c:numCache/>
            </c:numRef>
          </c:yVal>
          <c:bubbleSize>
            <c:numRef>
              <c:f>Sheet10!$G$333</c:f>
            </c:numRef>
          </c:bubbleSize>
        </c:ser>
        <c:ser>
          <c:idx val="332"/>
          <c:order val="332"/>
          <c:tx>
            <c:strRef>
              <c:f>Sheet10!$T$334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Sheet10!$U$334</c:f>
            </c:strRef>
          </c:xVal>
          <c:yVal>
            <c:numRef>
              <c:f>Sheet10!$B$334</c:f>
              <c:numCache/>
            </c:numRef>
          </c:yVal>
          <c:bubbleSize>
            <c:numRef>
              <c:f>Sheet10!$G$334</c:f>
            </c:numRef>
          </c:bubbleSize>
        </c:ser>
        <c:ser>
          <c:idx val="333"/>
          <c:order val="333"/>
          <c:tx>
            <c:strRef>
              <c:f>Sheet10!$T$335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Sheet10!$U$335</c:f>
            </c:strRef>
          </c:xVal>
          <c:yVal>
            <c:numRef>
              <c:f>Sheet10!$B$335</c:f>
              <c:numCache/>
            </c:numRef>
          </c:yVal>
          <c:bubbleSize>
            <c:numRef>
              <c:f>Sheet10!$G$335</c:f>
            </c:numRef>
          </c:bubbleSize>
        </c:ser>
        <c:ser>
          <c:idx val="334"/>
          <c:order val="334"/>
          <c:tx>
            <c:strRef>
              <c:f>Sheet10!$T$336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Sheet10!$U$336</c:f>
            </c:strRef>
          </c:xVal>
          <c:yVal>
            <c:numRef>
              <c:f>Sheet10!$B$336</c:f>
              <c:numCache/>
            </c:numRef>
          </c:yVal>
          <c:bubbleSize>
            <c:numRef>
              <c:f>Sheet10!$G$336</c:f>
            </c:numRef>
          </c:bubbleSize>
        </c:ser>
        <c:ser>
          <c:idx val="335"/>
          <c:order val="335"/>
          <c:tx>
            <c:strRef>
              <c:f>Sheet10!$T$337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Sheet10!$U$337</c:f>
            </c:strRef>
          </c:xVal>
          <c:yVal>
            <c:numRef>
              <c:f>Sheet10!$B$337</c:f>
              <c:numCache/>
            </c:numRef>
          </c:yVal>
          <c:bubbleSize>
            <c:numRef>
              <c:f>Sheet10!$G$337</c:f>
            </c:numRef>
          </c:bubbleSize>
        </c:ser>
        <c:ser>
          <c:idx val="336"/>
          <c:order val="336"/>
          <c:tx>
            <c:strRef>
              <c:f>Sheet10!$T$338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Sheet10!$U$338</c:f>
            </c:strRef>
          </c:xVal>
          <c:yVal>
            <c:numRef>
              <c:f>Sheet10!$B$338</c:f>
              <c:numCache/>
            </c:numRef>
          </c:yVal>
          <c:bubbleSize>
            <c:numRef>
              <c:f>Sheet10!$G$338</c:f>
            </c:numRef>
          </c:bubbleSize>
        </c:ser>
        <c:ser>
          <c:idx val="337"/>
          <c:order val="337"/>
          <c:tx>
            <c:strRef>
              <c:f>Sheet10!$T$339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Sheet10!$U$339</c:f>
            </c:strRef>
          </c:xVal>
          <c:yVal>
            <c:numRef>
              <c:f>Sheet10!$B$339</c:f>
              <c:numCache/>
            </c:numRef>
          </c:yVal>
          <c:bubbleSize>
            <c:numRef>
              <c:f>Sheet10!$G$339</c:f>
            </c:numRef>
          </c:bubbleSize>
        </c:ser>
        <c:ser>
          <c:idx val="338"/>
          <c:order val="338"/>
          <c:tx>
            <c:strRef>
              <c:f>Sheet10!$T$340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Sheet10!$U$340</c:f>
            </c:strRef>
          </c:xVal>
          <c:yVal>
            <c:numRef>
              <c:f>Sheet10!$B$340</c:f>
              <c:numCache/>
            </c:numRef>
          </c:yVal>
          <c:bubbleSize>
            <c:numRef>
              <c:f>Sheet10!$G$340</c:f>
            </c:numRef>
          </c:bubbleSize>
        </c:ser>
        <c:ser>
          <c:idx val="339"/>
          <c:order val="339"/>
          <c:tx>
            <c:strRef>
              <c:f>Sheet10!$T$341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Sheet10!$U$341</c:f>
            </c:strRef>
          </c:xVal>
          <c:yVal>
            <c:numRef>
              <c:f>Sheet10!$B$341</c:f>
              <c:numCache/>
            </c:numRef>
          </c:yVal>
          <c:bubbleSize>
            <c:numRef>
              <c:f>Sheet10!$G$341</c:f>
            </c:numRef>
          </c:bubbleSize>
        </c:ser>
        <c:ser>
          <c:idx val="340"/>
          <c:order val="340"/>
          <c:tx>
            <c:strRef>
              <c:f>Sheet10!$T$342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Sheet10!$U$342</c:f>
            </c:strRef>
          </c:xVal>
          <c:yVal>
            <c:numRef>
              <c:f>Sheet10!$B$342</c:f>
              <c:numCache/>
            </c:numRef>
          </c:yVal>
          <c:bubbleSize>
            <c:numRef>
              <c:f>Sheet10!$G$342</c:f>
            </c:numRef>
          </c:bubbleSize>
        </c:ser>
        <c:ser>
          <c:idx val="341"/>
          <c:order val="341"/>
          <c:tx>
            <c:strRef>
              <c:f>Sheet10!$T$343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Sheet10!$U$343</c:f>
            </c:strRef>
          </c:xVal>
          <c:yVal>
            <c:numRef>
              <c:f>Sheet10!$B$343</c:f>
              <c:numCache/>
            </c:numRef>
          </c:yVal>
          <c:bubbleSize>
            <c:numRef>
              <c:f>Sheet10!$G$343</c:f>
            </c:numRef>
          </c:bubbleSize>
        </c:ser>
        <c:ser>
          <c:idx val="342"/>
          <c:order val="342"/>
          <c:tx>
            <c:strRef>
              <c:f>Sheet10!$T$344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Sheet10!$U$344</c:f>
            </c:strRef>
          </c:xVal>
          <c:yVal>
            <c:numRef>
              <c:f>Sheet10!$B$344</c:f>
              <c:numCache/>
            </c:numRef>
          </c:yVal>
          <c:bubbleSize>
            <c:numRef>
              <c:f>Sheet10!$G$344</c:f>
            </c:numRef>
          </c:bubbleSize>
        </c:ser>
        <c:ser>
          <c:idx val="343"/>
          <c:order val="343"/>
          <c:tx>
            <c:strRef>
              <c:f>Sheet10!$T$345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Sheet10!$U$345</c:f>
            </c:strRef>
          </c:xVal>
          <c:yVal>
            <c:numRef>
              <c:f>Sheet10!$B$345</c:f>
              <c:numCache/>
            </c:numRef>
          </c:yVal>
          <c:bubbleSize>
            <c:numRef>
              <c:f>Sheet10!$G$345</c:f>
            </c:numRef>
          </c:bubbleSize>
        </c:ser>
        <c:ser>
          <c:idx val="344"/>
          <c:order val="344"/>
          <c:tx>
            <c:strRef>
              <c:f>Sheet10!$T$346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Sheet10!$U$346</c:f>
            </c:strRef>
          </c:xVal>
          <c:yVal>
            <c:numRef>
              <c:f>Sheet10!$B$346</c:f>
              <c:numCache/>
            </c:numRef>
          </c:yVal>
          <c:bubbleSize>
            <c:numRef>
              <c:f>Sheet10!$G$346</c:f>
            </c:numRef>
          </c:bubbleSize>
        </c:ser>
        <c:ser>
          <c:idx val="345"/>
          <c:order val="345"/>
          <c:tx>
            <c:strRef>
              <c:f>Sheet10!$T$347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Sheet10!$U$347</c:f>
            </c:strRef>
          </c:xVal>
          <c:yVal>
            <c:numRef>
              <c:f>Sheet10!$B$347</c:f>
              <c:numCache/>
            </c:numRef>
          </c:yVal>
          <c:bubbleSize>
            <c:numRef>
              <c:f>Sheet10!$G$347</c:f>
            </c:numRef>
          </c:bubbleSize>
        </c:ser>
        <c:ser>
          <c:idx val="346"/>
          <c:order val="346"/>
          <c:tx>
            <c:strRef>
              <c:f>Sheet10!$T$348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Sheet10!$U$348</c:f>
            </c:strRef>
          </c:xVal>
          <c:yVal>
            <c:numRef>
              <c:f>Sheet10!$B$348</c:f>
              <c:numCache/>
            </c:numRef>
          </c:yVal>
          <c:bubbleSize>
            <c:numRef>
              <c:f>Sheet10!$G$348</c:f>
            </c:numRef>
          </c:bubbleSize>
        </c:ser>
        <c:ser>
          <c:idx val="347"/>
          <c:order val="347"/>
          <c:tx>
            <c:strRef>
              <c:f>Sheet10!$T$349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Sheet10!$U$349</c:f>
            </c:strRef>
          </c:xVal>
          <c:yVal>
            <c:numRef>
              <c:f>Sheet10!$B$349</c:f>
              <c:numCache/>
            </c:numRef>
          </c:yVal>
          <c:bubbleSize>
            <c:numRef>
              <c:f>Sheet10!$G$349</c:f>
            </c:numRef>
          </c:bubbleSize>
        </c:ser>
        <c:ser>
          <c:idx val="348"/>
          <c:order val="348"/>
          <c:tx>
            <c:strRef>
              <c:f>Sheet10!$T$350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Sheet10!$U$350</c:f>
            </c:strRef>
          </c:xVal>
          <c:yVal>
            <c:numRef>
              <c:f>Sheet10!$B$350</c:f>
              <c:numCache/>
            </c:numRef>
          </c:yVal>
          <c:bubbleSize>
            <c:numRef>
              <c:f>Sheet10!$G$350</c:f>
            </c:numRef>
          </c:bubbleSize>
        </c:ser>
        <c:ser>
          <c:idx val="349"/>
          <c:order val="349"/>
          <c:tx>
            <c:strRef>
              <c:f>Sheet10!$T$351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Sheet10!$U$351</c:f>
            </c:strRef>
          </c:xVal>
          <c:yVal>
            <c:numRef>
              <c:f>Sheet10!$B$351</c:f>
              <c:numCache/>
            </c:numRef>
          </c:yVal>
          <c:bubbleSize>
            <c:numRef>
              <c:f>Sheet10!$G$351</c:f>
            </c:numRef>
          </c:bubbleSize>
        </c:ser>
        <c:ser>
          <c:idx val="350"/>
          <c:order val="350"/>
          <c:tx>
            <c:strRef>
              <c:f>Sheet10!$T$352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Sheet10!$U$352</c:f>
            </c:strRef>
          </c:xVal>
          <c:yVal>
            <c:numRef>
              <c:f>Sheet10!$B$352</c:f>
              <c:numCache/>
            </c:numRef>
          </c:yVal>
          <c:bubbleSize>
            <c:numRef>
              <c:f>Sheet10!$G$352</c:f>
            </c:numRef>
          </c:bubbleSize>
        </c:ser>
        <c:ser>
          <c:idx val="351"/>
          <c:order val="351"/>
          <c:tx>
            <c:strRef>
              <c:f>Sheet10!$T$353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Sheet10!$U$353</c:f>
            </c:strRef>
          </c:xVal>
          <c:yVal>
            <c:numRef>
              <c:f>Sheet10!$B$353</c:f>
              <c:numCache/>
            </c:numRef>
          </c:yVal>
          <c:bubbleSize>
            <c:numRef>
              <c:f>Sheet10!$G$353</c:f>
            </c:numRef>
          </c:bubbleSize>
        </c:ser>
        <c:ser>
          <c:idx val="352"/>
          <c:order val="352"/>
          <c:tx>
            <c:strRef>
              <c:f>Sheet10!$T$354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Sheet10!$U$354</c:f>
            </c:strRef>
          </c:xVal>
          <c:yVal>
            <c:numRef>
              <c:f>Sheet10!$B$354</c:f>
              <c:numCache/>
            </c:numRef>
          </c:yVal>
          <c:bubbleSize>
            <c:numRef>
              <c:f>Sheet10!$G$354</c:f>
            </c:numRef>
          </c:bubbleSize>
        </c:ser>
        <c:ser>
          <c:idx val="353"/>
          <c:order val="353"/>
          <c:tx>
            <c:strRef>
              <c:f>Sheet10!$T$355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Sheet10!$U$355</c:f>
            </c:strRef>
          </c:xVal>
          <c:yVal>
            <c:numRef>
              <c:f>Sheet10!$B$355</c:f>
              <c:numCache/>
            </c:numRef>
          </c:yVal>
          <c:bubbleSize>
            <c:numRef>
              <c:f>Sheet10!$G$355</c:f>
            </c:numRef>
          </c:bubbleSize>
        </c:ser>
        <c:ser>
          <c:idx val="354"/>
          <c:order val="354"/>
          <c:tx>
            <c:strRef>
              <c:f>Sheet10!$T$356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Sheet10!$U$356</c:f>
            </c:strRef>
          </c:xVal>
          <c:yVal>
            <c:numRef>
              <c:f>Sheet10!$B$356</c:f>
              <c:numCache/>
            </c:numRef>
          </c:yVal>
          <c:bubbleSize>
            <c:numRef>
              <c:f>Sheet10!$G$356</c:f>
            </c:numRef>
          </c:bubbleSize>
        </c:ser>
        <c:ser>
          <c:idx val="355"/>
          <c:order val="355"/>
          <c:tx>
            <c:strRef>
              <c:f>Sheet10!$T$357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Sheet10!$U$357</c:f>
            </c:strRef>
          </c:xVal>
          <c:yVal>
            <c:numRef>
              <c:f>Sheet10!$B$357</c:f>
              <c:numCache/>
            </c:numRef>
          </c:yVal>
          <c:bubbleSize>
            <c:numRef>
              <c:f>Sheet10!$G$357</c:f>
            </c:numRef>
          </c:bubbleSize>
        </c:ser>
        <c:ser>
          <c:idx val="356"/>
          <c:order val="356"/>
          <c:tx>
            <c:strRef>
              <c:f>Sheet10!$T$358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Sheet10!$U$358</c:f>
            </c:strRef>
          </c:xVal>
          <c:yVal>
            <c:numRef>
              <c:f>Sheet10!$B$358</c:f>
              <c:numCache/>
            </c:numRef>
          </c:yVal>
          <c:bubbleSize>
            <c:numRef>
              <c:f>Sheet10!$G$358</c:f>
            </c:numRef>
          </c:bubbleSize>
        </c:ser>
        <c:ser>
          <c:idx val="357"/>
          <c:order val="357"/>
          <c:tx>
            <c:strRef>
              <c:f>Sheet10!$T$359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Sheet10!$U$359</c:f>
            </c:strRef>
          </c:xVal>
          <c:yVal>
            <c:numRef>
              <c:f>Sheet10!$B$359</c:f>
              <c:numCache/>
            </c:numRef>
          </c:yVal>
          <c:bubbleSize>
            <c:numRef>
              <c:f>Sheet10!$G$359</c:f>
            </c:numRef>
          </c:bubbleSize>
        </c:ser>
        <c:ser>
          <c:idx val="358"/>
          <c:order val="358"/>
          <c:tx>
            <c:strRef>
              <c:f>Sheet10!$T$360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Sheet10!$U$360</c:f>
            </c:strRef>
          </c:xVal>
          <c:yVal>
            <c:numRef>
              <c:f>Sheet10!$B$360</c:f>
              <c:numCache/>
            </c:numRef>
          </c:yVal>
          <c:bubbleSize>
            <c:numRef>
              <c:f>Sheet10!$G$360</c:f>
            </c:numRef>
          </c:bubbleSize>
        </c:ser>
        <c:ser>
          <c:idx val="359"/>
          <c:order val="359"/>
          <c:tx>
            <c:strRef>
              <c:f>Sheet10!$T$361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Sheet10!$U$361</c:f>
            </c:strRef>
          </c:xVal>
          <c:yVal>
            <c:numRef>
              <c:f>Sheet10!$B$361</c:f>
              <c:numCache/>
            </c:numRef>
          </c:yVal>
          <c:bubbleSize>
            <c:numRef>
              <c:f>Sheet10!$G$361</c:f>
            </c:numRef>
          </c:bubbleSize>
        </c:ser>
        <c:ser>
          <c:idx val="360"/>
          <c:order val="360"/>
          <c:tx>
            <c:strRef>
              <c:f>Sheet10!$T$362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Sheet10!$U$362</c:f>
            </c:strRef>
          </c:xVal>
          <c:yVal>
            <c:numRef>
              <c:f>Sheet10!$B$362</c:f>
              <c:numCache/>
            </c:numRef>
          </c:yVal>
          <c:bubbleSize>
            <c:numRef>
              <c:f>Sheet10!$G$362</c:f>
            </c:numRef>
          </c:bubbleSize>
        </c:ser>
        <c:ser>
          <c:idx val="361"/>
          <c:order val="361"/>
          <c:tx>
            <c:strRef>
              <c:f>Sheet10!$T$363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Sheet10!$U$363</c:f>
            </c:strRef>
          </c:xVal>
          <c:yVal>
            <c:numRef>
              <c:f>Sheet10!$B$363</c:f>
              <c:numCache/>
            </c:numRef>
          </c:yVal>
          <c:bubbleSize>
            <c:numRef>
              <c:f>Sheet10!$G$363</c:f>
            </c:numRef>
          </c:bubbleSize>
        </c:ser>
        <c:ser>
          <c:idx val="362"/>
          <c:order val="362"/>
          <c:tx>
            <c:strRef>
              <c:f>Sheet10!$T$364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Sheet10!$U$364</c:f>
            </c:strRef>
          </c:xVal>
          <c:yVal>
            <c:numRef>
              <c:f>Sheet10!$B$364</c:f>
              <c:numCache/>
            </c:numRef>
          </c:yVal>
          <c:bubbleSize>
            <c:numRef>
              <c:f>Sheet10!$G$364</c:f>
            </c:numRef>
          </c:bubbleSize>
        </c:ser>
        <c:ser>
          <c:idx val="363"/>
          <c:order val="363"/>
          <c:tx>
            <c:strRef>
              <c:f>Sheet10!$T$365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Sheet10!$U$365</c:f>
            </c:strRef>
          </c:xVal>
          <c:yVal>
            <c:numRef>
              <c:f>Sheet10!$B$365</c:f>
              <c:numCache/>
            </c:numRef>
          </c:yVal>
          <c:bubbleSize>
            <c:numRef>
              <c:f>Sheet10!$G$365</c:f>
            </c:numRef>
          </c:bubbleSize>
        </c:ser>
        <c:ser>
          <c:idx val="364"/>
          <c:order val="364"/>
          <c:tx>
            <c:strRef>
              <c:f>Sheet10!$T$366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Sheet10!$U$366</c:f>
            </c:strRef>
          </c:xVal>
          <c:yVal>
            <c:numRef>
              <c:f>Sheet10!$B$366</c:f>
              <c:numCache/>
            </c:numRef>
          </c:yVal>
          <c:bubbleSize>
            <c:numRef>
              <c:f>Sheet10!$G$366</c:f>
            </c:numRef>
          </c:bubbleSize>
        </c:ser>
        <c:ser>
          <c:idx val="365"/>
          <c:order val="365"/>
          <c:tx>
            <c:strRef>
              <c:f>Sheet10!$T$367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Sheet10!$U$367</c:f>
            </c:strRef>
          </c:xVal>
          <c:yVal>
            <c:numRef>
              <c:f>Sheet10!$B$367</c:f>
              <c:numCache/>
            </c:numRef>
          </c:yVal>
          <c:bubbleSize>
            <c:numRef>
              <c:f>Sheet10!$G$367</c:f>
            </c:numRef>
          </c:bubbleSize>
        </c:ser>
        <c:ser>
          <c:idx val="366"/>
          <c:order val="366"/>
          <c:tx>
            <c:strRef>
              <c:f>Sheet10!$T$368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Sheet10!$U$368</c:f>
            </c:strRef>
          </c:xVal>
          <c:yVal>
            <c:numRef>
              <c:f>Sheet10!$B$368</c:f>
              <c:numCache/>
            </c:numRef>
          </c:yVal>
          <c:bubbleSize>
            <c:numRef>
              <c:f>Sheet10!$G$368</c:f>
            </c:numRef>
          </c:bubbleSize>
        </c:ser>
        <c:ser>
          <c:idx val="367"/>
          <c:order val="367"/>
          <c:tx>
            <c:strRef>
              <c:f>Sheet10!$T$369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Sheet10!$U$369</c:f>
            </c:strRef>
          </c:xVal>
          <c:yVal>
            <c:numRef>
              <c:f>Sheet10!$B$369</c:f>
              <c:numCache/>
            </c:numRef>
          </c:yVal>
          <c:bubbleSize>
            <c:numRef>
              <c:f>Sheet10!$G$369</c:f>
            </c:numRef>
          </c:bubbleSize>
        </c:ser>
        <c:ser>
          <c:idx val="368"/>
          <c:order val="368"/>
          <c:tx>
            <c:strRef>
              <c:f>Sheet10!$T$370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Sheet10!$U$370</c:f>
            </c:strRef>
          </c:xVal>
          <c:yVal>
            <c:numRef>
              <c:f>Sheet10!$B$370</c:f>
              <c:numCache/>
            </c:numRef>
          </c:yVal>
          <c:bubbleSize>
            <c:numRef>
              <c:f>Sheet10!$G$370</c:f>
            </c:numRef>
          </c:bubbleSize>
        </c:ser>
        <c:ser>
          <c:idx val="369"/>
          <c:order val="369"/>
          <c:tx>
            <c:strRef>
              <c:f>Sheet10!$T$371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Sheet10!$U$371</c:f>
            </c:strRef>
          </c:xVal>
          <c:yVal>
            <c:numRef>
              <c:f>Sheet10!$B$371</c:f>
              <c:numCache/>
            </c:numRef>
          </c:yVal>
          <c:bubbleSize>
            <c:numRef>
              <c:f>Sheet10!$G$371</c:f>
            </c:numRef>
          </c:bubbleSize>
        </c:ser>
        <c:ser>
          <c:idx val="370"/>
          <c:order val="370"/>
          <c:tx>
            <c:strRef>
              <c:f>Sheet10!$T$372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Sheet10!$U$372</c:f>
            </c:strRef>
          </c:xVal>
          <c:yVal>
            <c:numRef>
              <c:f>Sheet10!$B$372</c:f>
              <c:numCache/>
            </c:numRef>
          </c:yVal>
          <c:bubbleSize>
            <c:numRef>
              <c:f>Sheet10!$G$372</c:f>
            </c:numRef>
          </c:bubbleSize>
        </c:ser>
        <c:ser>
          <c:idx val="371"/>
          <c:order val="371"/>
          <c:tx>
            <c:strRef>
              <c:f>Sheet10!$T$373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Sheet10!$U$373</c:f>
            </c:strRef>
          </c:xVal>
          <c:yVal>
            <c:numRef>
              <c:f>Sheet10!$B$373</c:f>
              <c:numCache/>
            </c:numRef>
          </c:yVal>
          <c:bubbleSize>
            <c:numRef>
              <c:f>Sheet10!$G$373</c:f>
            </c:numRef>
          </c:bubbleSize>
        </c:ser>
        <c:ser>
          <c:idx val="372"/>
          <c:order val="372"/>
          <c:tx>
            <c:strRef>
              <c:f>Sheet10!$T$374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Sheet10!$U$374</c:f>
            </c:strRef>
          </c:xVal>
          <c:yVal>
            <c:numRef>
              <c:f>Sheet10!$B$374</c:f>
              <c:numCache/>
            </c:numRef>
          </c:yVal>
          <c:bubbleSize>
            <c:numRef>
              <c:f>Sheet10!$G$374</c:f>
            </c:numRef>
          </c:bubbleSize>
        </c:ser>
        <c:ser>
          <c:idx val="373"/>
          <c:order val="373"/>
          <c:tx>
            <c:strRef>
              <c:f>Sheet10!$T$375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Sheet10!$U$375</c:f>
            </c:strRef>
          </c:xVal>
          <c:yVal>
            <c:numRef>
              <c:f>Sheet10!$B$375</c:f>
              <c:numCache/>
            </c:numRef>
          </c:yVal>
          <c:bubbleSize>
            <c:numRef>
              <c:f>Sheet10!$G$375</c:f>
            </c:numRef>
          </c:bubbleSize>
        </c:ser>
        <c:ser>
          <c:idx val="374"/>
          <c:order val="374"/>
          <c:tx>
            <c:strRef>
              <c:f>Sheet10!$T$376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Sheet10!$U$376</c:f>
            </c:strRef>
          </c:xVal>
          <c:yVal>
            <c:numRef>
              <c:f>Sheet10!$B$376</c:f>
              <c:numCache/>
            </c:numRef>
          </c:yVal>
          <c:bubbleSize>
            <c:numRef>
              <c:f>Sheet10!$G$376</c:f>
            </c:numRef>
          </c:bubbleSize>
        </c:ser>
        <c:ser>
          <c:idx val="375"/>
          <c:order val="375"/>
          <c:tx>
            <c:strRef>
              <c:f>Sheet10!$T$377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Sheet10!$U$377</c:f>
            </c:strRef>
          </c:xVal>
          <c:yVal>
            <c:numRef>
              <c:f>Sheet10!$B$377</c:f>
              <c:numCache/>
            </c:numRef>
          </c:yVal>
          <c:bubbleSize>
            <c:numRef>
              <c:f>Sheet10!$G$377</c:f>
            </c:numRef>
          </c:bubbleSize>
        </c:ser>
        <c:ser>
          <c:idx val="376"/>
          <c:order val="376"/>
          <c:tx>
            <c:strRef>
              <c:f>Sheet10!$T$378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Sheet10!$U$378</c:f>
            </c:strRef>
          </c:xVal>
          <c:yVal>
            <c:numRef>
              <c:f>Sheet10!$B$378</c:f>
              <c:numCache/>
            </c:numRef>
          </c:yVal>
          <c:bubbleSize>
            <c:numRef>
              <c:f>Sheet10!$G$378</c:f>
            </c:numRef>
          </c:bubbleSize>
        </c:ser>
        <c:ser>
          <c:idx val="377"/>
          <c:order val="377"/>
          <c:tx>
            <c:strRef>
              <c:f>Sheet10!$T$379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Sheet10!$U$379</c:f>
            </c:strRef>
          </c:xVal>
          <c:yVal>
            <c:numRef>
              <c:f>Sheet10!$B$379</c:f>
              <c:numCache/>
            </c:numRef>
          </c:yVal>
          <c:bubbleSize>
            <c:numRef>
              <c:f>Sheet10!$G$379</c:f>
            </c:numRef>
          </c:bubbleSize>
        </c:ser>
        <c:ser>
          <c:idx val="378"/>
          <c:order val="378"/>
          <c:tx>
            <c:strRef>
              <c:f>Sheet10!$T$380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Sheet10!$U$380</c:f>
            </c:strRef>
          </c:xVal>
          <c:yVal>
            <c:numRef>
              <c:f>Sheet10!$B$380</c:f>
              <c:numCache/>
            </c:numRef>
          </c:yVal>
          <c:bubbleSize>
            <c:numRef>
              <c:f>Sheet10!$G$380</c:f>
            </c:numRef>
          </c:bubbleSize>
        </c:ser>
        <c:ser>
          <c:idx val="379"/>
          <c:order val="379"/>
          <c:tx>
            <c:strRef>
              <c:f>Sheet10!$T$381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Sheet10!$U$381</c:f>
            </c:strRef>
          </c:xVal>
          <c:yVal>
            <c:numRef>
              <c:f>Sheet10!$B$381</c:f>
              <c:numCache/>
            </c:numRef>
          </c:yVal>
          <c:bubbleSize>
            <c:numRef>
              <c:f>Sheet10!$G$381</c:f>
            </c:numRef>
          </c:bubbleSize>
        </c:ser>
        <c:ser>
          <c:idx val="380"/>
          <c:order val="380"/>
          <c:tx>
            <c:strRef>
              <c:f>Sheet10!$T$382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Sheet10!$U$382</c:f>
            </c:strRef>
          </c:xVal>
          <c:yVal>
            <c:numRef>
              <c:f>Sheet10!$B$382</c:f>
              <c:numCache/>
            </c:numRef>
          </c:yVal>
          <c:bubbleSize>
            <c:numRef>
              <c:f>Sheet10!$G$382</c:f>
            </c:numRef>
          </c:bubbleSize>
        </c:ser>
        <c:ser>
          <c:idx val="381"/>
          <c:order val="381"/>
          <c:tx>
            <c:strRef>
              <c:f>Sheet10!$T$383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Sheet10!$U$383</c:f>
            </c:strRef>
          </c:xVal>
          <c:yVal>
            <c:numRef>
              <c:f>Sheet10!$B$383</c:f>
              <c:numCache/>
            </c:numRef>
          </c:yVal>
          <c:bubbleSize>
            <c:numRef>
              <c:f>Sheet10!$G$383</c:f>
            </c:numRef>
          </c:bubbleSize>
        </c:ser>
        <c:ser>
          <c:idx val="382"/>
          <c:order val="382"/>
          <c:tx>
            <c:strRef>
              <c:f>Sheet10!$T$384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Sheet10!$U$384</c:f>
            </c:strRef>
          </c:xVal>
          <c:yVal>
            <c:numRef>
              <c:f>Sheet10!$B$384</c:f>
              <c:numCache/>
            </c:numRef>
          </c:yVal>
          <c:bubbleSize>
            <c:numRef>
              <c:f>Sheet10!$G$384</c:f>
            </c:numRef>
          </c:bubbleSize>
        </c:ser>
        <c:ser>
          <c:idx val="383"/>
          <c:order val="383"/>
          <c:tx>
            <c:strRef>
              <c:f>Sheet10!$T$385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Sheet10!$U$385</c:f>
            </c:strRef>
          </c:xVal>
          <c:yVal>
            <c:numRef>
              <c:f>Sheet10!$B$385</c:f>
              <c:numCache/>
            </c:numRef>
          </c:yVal>
          <c:bubbleSize>
            <c:numRef>
              <c:f>Sheet10!$G$385</c:f>
            </c:numRef>
          </c:bubbleSize>
        </c:ser>
        <c:ser>
          <c:idx val="384"/>
          <c:order val="384"/>
          <c:tx>
            <c:strRef>
              <c:f>Sheet10!$T$386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Sheet10!$U$386</c:f>
            </c:strRef>
          </c:xVal>
          <c:yVal>
            <c:numRef>
              <c:f>Sheet10!$B$386</c:f>
              <c:numCache/>
            </c:numRef>
          </c:yVal>
          <c:bubbleSize>
            <c:numRef>
              <c:f>Sheet10!$G$386</c:f>
            </c:numRef>
          </c:bubbleSize>
        </c:ser>
        <c:ser>
          <c:idx val="385"/>
          <c:order val="385"/>
          <c:tx>
            <c:strRef>
              <c:f>Sheet10!$T$387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Sheet10!$U$387</c:f>
            </c:strRef>
          </c:xVal>
          <c:yVal>
            <c:numRef>
              <c:f>Sheet10!$B$387</c:f>
              <c:numCache/>
            </c:numRef>
          </c:yVal>
          <c:bubbleSize>
            <c:numRef>
              <c:f>Sheet10!$G$387</c:f>
            </c:numRef>
          </c:bubbleSize>
        </c:ser>
        <c:ser>
          <c:idx val="386"/>
          <c:order val="386"/>
          <c:tx>
            <c:strRef>
              <c:f>Sheet10!$T$388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Sheet10!$U$388</c:f>
            </c:strRef>
          </c:xVal>
          <c:yVal>
            <c:numRef>
              <c:f>Sheet10!$B$388</c:f>
              <c:numCache/>
            </c:numRef>
          </c:yVal>
          <c:bubbleSize>
            <c:numRef>
              <c:f>Sheet10!$G$388</c:f>
            </c:numRef>
          </c:bubbleSize>
        </c:ser>
        <c:ser>
          <c:idx val="387"/>
          <c:order val="387"/>
          <c:tx>
            <c:strRef>
              <c:f>Sheet10!$T$389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Sheet10!$U$389</c:f>
            </c:strRef>
          </c:xVal>
          <c:yVal>
            <c:numRef>
              <c:f>Sheet10!$B$389</c:f>
              <c:numCache/>
            </c:numRef>
          </c:yVal>
          <c:bubbleSize>
            <c:numRef>
              <c:f>Sheet10!$G$389</c:f>
            </c:numRef>
          </c:bubbleSize>
        </c:ser>
        <c:ser>
          <c:idx val="388"/>
          <c:order val="388"/>
          <c:tx>
            <c:strRef>
              <c:f>Sheet10!$T$390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Sheet10!$U$390</c:f>
            </c:strRef>
          </c:xVal>
          <c:yVal>
            <c:numRef>
              <c:f>Sheet10!$B$390</c:f>
              <c:numCache/>
            </c:numRef>
          </c:yVal>
          <c:bubbleSize>
            <c:numRef>
              <c:f>Sheet10!$G$390</c:f>
            </c:numRef>
          </c:bubbleSize>
        </c:ser>
        <c:ser>
          <c:idx val="389"/>
          <c:order val="389"/>
          <c:tx>
            <c:strRef>
              <c:f>Sheet10!$T$391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Sheet10!$U$391</c:f>
            </c:strRef>
          </c:xVal>
          <c:yVal>
            <c:numRef>
              <c:f>Sheet10!$B$391</c:f>
              <c:numCache/>
            </c:numRef>
          </c:yVal>
          <c:bubbleSize>
            <c:numRef>
              <c:f>Sheet10!$G$391</c:f>
            </c:numRef>
          </c:bubbleSize>
        </c:ser>
        <c:ser>
          <c:idx val="390"/>
          <c:order val="390"/>
          <c:tx>
            <c:strRef>
              <c:f>Sheet10!$T$392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Sheet10!$U$392</c:f>
            </c:strRef>
          </c:xVal>
          <c:yVal>
            <c:numRef>
              <c:f>Sheet10!$B$392</c:f>
              <c:numCache/>
            </c:numRef>
          </c:yVal>
          <c:bubbleSize>
            <c:numRef>
              <c:f>Sheet10!$G$392</c:f>
            </c:numRef>
          </c:bubbleSize>
        </c:ser>
        <c:ser>
          <c:idx val="391"/>
          <c:order val="391"/>
          <c:tx>
            <c:strRef>
              <c:f>Sheet10!$T$393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Sheet10!$U$393</c:f>
            </c:strRef>
          </c:xVal>
          <c:yVal>
            <c:numRef>
              <c:f>Sheet10!$B$393</c:f>
              <c:numCache/>
            </c:numRef>
          </c:yVal>
          <c:bubbleSize>
            <c:numRef>
              <c:f>Sheet10!$G$393</c:f>
            </c:numRef>
          </c:bubbleSize>
        </c:ser>
        <c:ser>
          <c:idx val="392"/>
          <c:order val="392"/>
          <c:tx>
            <c:strRef>
              <c:f>Sheet10!$T$394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Sheet10!$U$394</c:f>
            </c:strRef>
          </c:xVal>
          <c:yVal>
            <c:numRef>
              <c:f>Sheet10!$B$394</c:f>
              <c:numCache/>
            </c:numRef>
          </c:yVal>
          <c:bubbleSize>
            <c:numRef>
              <c:f>Sheet10!$G$394</c:f>
            </c:numRef>
          </c:bubbleSize>
        </c:ser>
        <c:ser>
          <c:idx val="393"/>
          <c:order val="393"/>
          <c:tx>
            <c:strRef>
              <c:f>Sheet10!$T$395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Sheet10!$U$395</c:f>
            </c:strRef>
          </c:xVal>
          <c:yVal>
            <c:numRef>
              <c:f>Sheet10!$B$395</c:f>
              <c:numCache/>
            </c:numRef>
          </c:yVal>
          <c:bubbleSize>
            <c:numRef>
              <c:f>Sheet10!$G$395</c:f>
            </c:numRef>
          </c:bubbleSize>
        </c:ser>
        <c:ser>
          <c:idx val="394"/>
          <c:order val="394"/>
          <c:tx>
            <c:strRef>
              <c:f>Sheet10!$T$396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Sheet10!$U$396</c:f>
            </c:strRef>
          </c:xVal>
          <c:yVal>
            <c:numRef>
              <c:f>Sheet10!$B$396</c:f>
              <c:numCache/>
            </c:numRef>
          </c:yVal>
          <c:bubbleSize>
            <c:numRef>
              <c:f>Sheet10!$G$396</c:f>
            </c:numRef>
          </c:bubbleSize>
        </c:ser>
        <c:ser>
          <c:idx val="395"/>
          <c:order val="395"/>
          <c:tx>
            <c:strRef>
              <c:f>Sheet10!$T$397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Sheet10!$U$397</c:f>
            </c:strRef>
          </c:xVal>
          <c:yVal>
            <c:numRef>
              <c:f>Sheet10!$B$397</c:f>
              <c:numCache/>
            </c:numRef>
          </c:yVal>
          <c:bubbleSize>
            <c:numRef>
              <c:f>Sheet10!$G$397</c:f>
            </c:numRef>
          </c:bubbleSize>
        </c:ser>
        <c:ser>
          <c:idx val="396"/>
          <c:order val="396"/>
          <c:tx>
            <c:strRef>
              <c:f>Sheet10!$T$398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Sheet10!$U$398</c:f>
            </c:strRef>
          </c:xVal>
          <c:yVal>
            <c:numRef>
              <c:f>Sheet10!$B$398</c:f>
              <c:numCache/>
            </c:numRef>
          </c:yVal>
          <c:bubbleSize>
            <c:numRef>
              <c:f>Sheet10!$G$398</c:f>
            </c:numRef>
          </c:bubbleSize>
        </c:ser>
        <c:ser>
          <c:idx val="397"/>
          <c:order val="397"/>
          <c:tx>
            <c:strRef>
              <c:f>Sheet10!$T$399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Sheet10!$U$399</c:f>
            </c:strRef>
          </c:xVal>
          <c:yVal>
            <c:numRef>
              <c:f>Sheet10!$B$399</c:f>
              <c:numCache/>
            </c:numRef>
          </c:yVal>
          <c:bubbleSize>
            <c:numRef>
              <c:f>Sheet10!$G$399</c:f>
            </c:numRef>
          </c:bubbleSize>
        </c:ser>
        <c:ser>
          <c:idx val="398"/>
          <c:order val="398"/>
          <c:tx>
            <c:strRef>
              <c:f>Sheet10!$T$400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Sheet10!$U$400</c:f>
            </c:strRef>
          </c:xVal>
          <c:yVal>
            <c:numRef>
              <c:f>Sheet10!$B$400</c:f>
              <c:numCache/>
            </c:numRef>
          </c:yVal>
          <c:bubbleSize>
            <c:numRef>
              <c:f>Sheet10!$G$400</c:f>
            </c:numRef>
          </c:bubbleSize>
        </c:ser>
        <c:ser>
          <c:idx val="399"/>
          <c:order val="399"/>
          <c:tx>
            <c:strRef>
              <c:f>Sheet10!$T$401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Sheet10!$U$401</c:f>
            </c:strRef>
          </c:xVal>
          <c:yVal>
            <c:numRef>
              <c:f>Sheet10!$B$401</c:f>
              <c:numCache/>
            </c:numRef>
          </c:yVal>
          <c:bubbleSize>
            <c:numRef>
              <c:f>Sheet10!$G$401</c:f>
            </c:numRef>
          </c:bubbleSize>
        </c:ser>
        <c:ser>
          <c:idx val="400"/>
          <c:order val="400"/>
          <c:tx>
            <c:strRef>
              <c:f>Sheet10!$T$402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Sheet10!$U$402</c:f>
            </c:strRef>
          </c:xVal>
          <c:yVal>
            <c:numRef>
              <c:f>Sheet10!$B$402</c:f>
              <c:numCache/>
            </c:numRef>
          </c:yVal>
          <c:bubbleSize>
            <c:numRef>
              <c:f>Sheet10!$G$402</c:f>
            </c:numRef>
          </c:bubbleSize>
        </c:ser>
        <c:ser>
          <c:idx val="401"/>
          <c:order val="401"/>
          <c:tx>
            <c:strRef>
              <c:f>Sheet10!$T$403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Sheet10!$U$403</c:f>
            </c:strRef>
          </c:xVal>
          <c:yVal>
            <c:numRef>
              <c:f>Sheet10!$B$403</c:f>
              <c:numCache/>
            </c:numRef>
          </c:yVal>
          <c:bubbleSize>
            <c:numRef>
              <c:f>Sheet10!$G$403</c:f>
            </c:numRef>
          </c:bubbleSize>
        </c:ser>
        <c:ser>
          <c:idx val="402"/>
          <c:order val="402"/>
          <c:tx>
            <c:strRef>
              <c:f>Sheet10!$T$404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Sheet10!$U$404</c:f>
            </c:strRef>
          </c:xVal>
          <c:yVal>
            <c:numRef>
              <c:f>Sheet10!$B$404</c:f>
              <c:numCache/>
            </c:numRef>
          </c:yVal>
          <c:bubbleSize>
            <c:numRef>
              <c:f>Sheet10!$G$404</c:f>
            </c:numRef>
          </c:bubbleSize>
        </c:ser>
        <c:ser>
          <c:idx val="403"/>
          <c:order val="403"/>
          <c:tx>
            <c:strRef>
              <c:f>Sheet10!$T$405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Sheet10!$U$405</c:f>
            </c:strRef>
          </c:xVal>
          <c:yVal>
            <c:numRef>
              <c:f>Sheet10!$B$405</c:f>
              <c:numCache/>
            </c:numRef>
          </c:yVal>
          <c:bubbleSize>
            <c:numRef>
              <c:f>Sheet10!$G$405</c:f>
            </c:numRef>
          </c:bubbleSize>
        </c:ser>
        <c:ser>
          <c:idx val="404"/>
          <c:order val="404"/>
          <c:tx>
            <c:strRef>
              <c:f>Sheet10!$T$406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Sheet10!$U$406</c:f>
            </c:strRef>
          </c:xVal>
          <c:yVal>
            <c:numRef>
              <c:f>Sheet10!$B$406</c:f>
              <c:numCache/>
            </c:numRef>
          </c:yVal>
          <c:bubbleSize>
            <c:numRef>
              <c:f>Sheet10!$G$406</c:f>
            </c:numRef>
          </c:bubbleSize>
        </c:ser>
        <c:ser>
          <c:idx val="405"/>
          <c:order val="405"/>
          <c:tx>
            <c:strRef>
              <c:f>Sheet10!$T$407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Sheet10!$U$407</c:f>
            </c:strRef>
          </c:xVal>
          <c:yVal>
            <c:numRef>
              <c:f>Sheet10!$B$407</c:f>
              <c:numCache/>
            </c:numRef>
          </c:yVal>
          <c:bubbleSize>
            <c:numRef>
              <c:f>Sheet10!$G$407</c:f>
            </c:numRef>
          </c:bubbleSize>
        </c:ser>
        <c:ser>
          <c:idx val="406"/>
          <c:order val="406"/>
          <c:tx>
            <c:strRef>
              <c:f>Sheet10!$T$408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Sheet10!$U$408</c:f>
            </c:strRef>
          </c:xVal>
          <c:yVal>
            <c:numRef>
              <c:f>Sheet10!$B$408</c:f>
              <c:numCache/>
            </c:numRef>
          </c:yVal>
          <c:bubbleSize>
            <c:numRef>
              <c:f>Sheet10!$G$408</c:f>
            </c:numRef>
          </c:bubbleSize>
        </c:ser>
        <c:ser>
          <c:idx val="407"/>
          <c:order val="407"/>
          <c:tx>
            <c:strRef>
              <c:f>Sheet10!$T$409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Sheet10!$U$409</c:f>
            </c:strRef>
          </c:xVal>
          <c:yVal>
            <c:numRef>
              <c:f>Sheet10!$B$409</c:f>
              <c:numCache/>
            </c:numRef>
          </c:yVal>
          <c:bubbleSize>
            <c:numRef>
              <c:f>Sheet10!$G$409</c:f>
            </c:numRef>
          </c:bubbleSize>
        </c:ser>
        <c:ser>
          <c:idx val="408"/>
          <c:order val="408"/>
          <c:tx>
            <c:strRef>
              <c:f>Sheet10!$T$410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Sheet10!$U$410</c:f>
            </c:strRef>
          </c:xVal>
          <c:yVal>
            <c:numRef>
              <c:f>Sheet10!$B$410</c:f>
              <c:numCache/>
            </c:numRef>
          </c:yVal>
          <c:bubbleSize>
            <c:numRef>
              <c:f>Sheet10!$G$410</c:f>
            </c:numRef>
          </c:bubbleSize>
        </c:ser>
        <c:ser>
          <c:idx val="409"/>
          <c:order val="409"/>
          <c:tx>
            <c:strRef>
              <c:f>Sheet10!$T$411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Sheet10!$U$411</c:f>
            </c:strRef>
          </c:xVal>
          <c:yVal>
            <c:numRef>
              <c:f>Sheet10!$B$411</c:f>
              <c:numCache/>
            </c:numRef>
          </c:yVal>
          <c:bubbleSize>
            <c:numRef>
              <c:f>Sheet10!$G$411</c:f>
            </c:numRef>
          </c:bubbleSize>
        </c:ser>
        <c:ser>
          <c:idx val="410"/>
          <c:order val="410"/>
          <c:tx>
            <c:strRef>
              <c:f>Sheet10!$T$412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Sheet10!$U$412</c:f>
            </c:strRef>
          </c:xVal>
          <c:yVal>
            <c:numRef>
              <c:f>Sheet10!$B$412</c:f>
              <c:numCache/>
            </c:numRef>
          </c:yVal>
          <c:bubbleSize>
            <c:numRef>
              <c:f>Sheet10!$G$412</c:f>
            </c:numRef>
          </c:bubbleSize>
        </c:ser>
        <c:ser>
          <c:idx val="411"/>
          <c:order val="411"/>
          <c:tx>
            <c:strRef>
              <c:f>Sheet10!$T$413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Sheet10!$U$413</c:f>
            </c:strRef>
          </c:xVal>
          <c:yVal>
            <c:numRef>
              <c:f>Sheet10!$B$413</c:f>
              <c:numCache/>
            </c:numRef>
          </c:yVal>
          <c:bubbleSize>
            <c:numRef>
              <c:f>Sheet10!$G$413</c:f>
            </c:numRef>
          </c:bubbleSize>
        </c:ser>
        <c:ser>
          <c:idx val="412"/>
          <c:order val="412"/>
          <c:tx>
            <c:strRef>
              <c:f>Sheet10!$T$414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Sheet10!$U$414</c:f>
            </c:strRef>
          </c:xVal>
          <c:yVal>
            <c:numRef>
              <c:f>Sheet10!$B$414</c:f>
              <c:numCache/>
            </c:numRef>
          </c:yVal>
          <c:bubbleSize>
            <c:numRef>
              <c:f>Sheet10!$G$414</c:f>
            </c:numRef>
          </c:bubbleSize>
        </c:ser>
        <c:ser>
          <c:idx val="413"/>
          <c:order val="413"/>
          <c:tx>
            <c:strRef>
              <c:f>Sheet10!$T$415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Sheet10!$U$415</c:f>
            </c:strRef>
          </c:xVal>
          <c:yVal>
            <c:numRef>
              <c:f>Sheet10!$B$415</c:f>
              <c:numCache/>
            </c:numRef>
          </c:yVal>
          <c:bubbleSize>
            <c:numRef>
              <c:f>Sheet10!$G$415</c:f>
            </c:numRef>
          </c:bubbleSize>
        </c:ser>
        <c:ser>
          <c:idx val="414"/>
          <c:order val="414"/>
          <c:tx>
            <c:strRef>
              <c:f>Sheet10!$T$416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Sheet10!$U$416</c:f>
            </c:strRef>
          </c:xVal>
          <c:yVal>
            <c:numRef>
              <c:f>Sheet10!$B$416</c:f>
              <c:numCache/>
            </c:numRef>
          </c:yVal>
          <c:bubbleSize>
            <c:numRef>
              <c:f>Sheet10!$G$416</c:f>
            </c:numRef>
          </c:bubbleSize>
        </c:ser>
        <c:ser>
          <c:idx val="415"/>
          <c:order val="415"/>
          <c:tx>
            <c:strRef>
              <c:f>Sheet10!$T$417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Sheet10!$U$417</c:f>
            </c:strRef>
          </c:xVal>
          <c:yVal>
            <c:numRef>
              <c:f>Sheet10!$B$417</c:f>
              <c:numCache/>
            </c:numRef>
          </c:yVal>
          <c:bubbleSize>
            <c:numRef>
              <c:f>Sheet10!$G$417</c:f>
            </c:numRef>
          </c:bubbleSize>
        </c:ser>
        <c:ser>
          <c:idx val="416"/>
          <c:order val="416"/>
          <c:tx>
            <c:strRef>
              <c:f>Sheet10!$T$418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Sheet10!$U$418</c:f>
            </c:strRef>
          </c:xVal>
          <c:yVal>
            <c:numRef>
              <c:f>Sheet10!$B$418</c:f>
              <c:numCache/>
            </c:numRef>
          </c:yVal>
          <c:bubbleSize>
            <c:numRef>
              <c:f>Sheet10!$G$418</c:f>
            </c:numRef>
          </c:bubbleSize>
        </c:ser>
        <c:ser>
          <c:idx val="417"/>
          <c:order val="417"/>
          <c:tx>
            <c:strRef>
              <c:f>Sheet10!$T$419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Sheet10!$U$419</c:f>
            </c:strRef>
          </c:xVal>
          <c:yVal>
            <c:numRef>
              <c:f>Sheet10!$B$419</c:f>
              <c:numCache/>
            </c:numRef>
          </c:yVal>
          <c:bubbleSize>
            <c:numRef>
              <c:f>Sheet10!$G$419</c:f>
            </c:numRef>
          </c:bubbleSize>
        </c:ser>
        <c:ser>
          <c:idx val="418"/>
          <c:order val="418"/>
          <c:tx>
            <c:strRef>
              <c:f>Sheet10!$T$420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Sheet10!$U$420</c:f>
            </c:strRef>
          </c:xVal>
          <c:yVal>
            <c:numRef>
              <c:f>Sheet10!$B$420</c:f>
              <c:numCache/>
            </c:numRef>
          </c:yVal>
          <c:bubbleSize>
            <c:numRef>
              <c:f>Sheet10!$G$420</c:f>
            </c:numRef>
          </c:bubbleSize>
        </c:ser>
        <c:ser>
          <c:idx val="419"/>
          <c:order val="419"/>
          <c:tx>
            <c:strRef>
              <c:f>Sheet10!$T$421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Sheet10!$U$421</c:f>
            </c:strRef>
          </c:xVal>
          <c:yVal>
            <c:numRef>
              <c:f>Sheet10!$B$421</c:f>
              <c:numCache/>
            </c:numRef>
          </c:yVal>
          <c:bubbleSize>
            <c:numRef>
              <c:f>Sheet10!$G$421</c:f>
            </c:numRef>
          </c:bubbleSize>
        </c:ser>
        <c:ser>
          <c:idx val="420"/>
          <c:order val="420"/>
          <c:tx>
            <c:strRef>
              <c:f>Sheet10!$T$422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Sheet10!$U$422</c:f>
            </c:strRef>
          </c:xVal>
          <c:yVal>
            <c:numRef>
              <c:f>Sheet10!$B$422</c:f>
              <c:numCache/>
            </c:numRef>
          </c:yVal>
          <c:bubbleSize>
            <c:numRef>
              <c:f>Sheet10!$G$422</c:f>
            </c:numRef>
          </c:bubbleSize>
        </c:ser>
        <c:ser>
          <c:idx val="421"/>
          <c:order val="421"/>
          <c:tx>
            <c:strRef>
              <c:f>Sheet10!$T$423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Sheet10!$U$423</c:f>
            </c:strRef>
          </c:xVal>
          <c:yVal>
            <c:numRef>
              <c:f>Sheet10!$B$423</c:f>
              <c:numCache/>
            </c:numRef>
          </c:yVal>
          <c:bubbleSize>
            <c:numRef>
              <c:f>Sheet10!$G$423</c:f>
            </c:numRef>
          </c:bubbleSize>
        </c:ser>
        <c:ser>
          <c:idx val="422"/>
          <c:order val="422"/>
          <c:tx>
            <c:strRef>
              <c:f>Sheet10!$T$424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Sheet10!$U$424</c:f>
            </c:strRef>
          </c:xVal>
          <c:yVal>
            <c:numRef>
              <c:f>Sheet10!$B$424</c:f>
              <c:numCache/>
            </c:numRef>
          </c:yVal>
          <c:bubbleSize>
            <c:numRef>
              <c:f>Sheet10!$G$424</c:f>
            </c:numRef>
          </c:bubbleSize>
        </c:ser>
        <c:ser>
          <c:idx val="423"/>
          <c:order val="423"/>
          <c:tx>
            <c:strRef>
              <c:f>Sheet10!$T$425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Sheet10!$U$425</c:f>
            </c:strRef>
          </c:xVal>
          <c:yVal>
            <c:numRef>
              <c:f>Sheet10!$B$425</c:f>
              <c:numCache/>
            </c:numRef>
          </c:yVal>
          <c:bubbleSize>
            <c:numRef>
              <c:f>Sheet10!$G$425</c:f>
            </c:numRef>
          </c:bubbleSize>
        </c:ser>
        <c:ser>
          <c:idx val="424"/>
          <c:order val="424"/>
          <c:tx>
            <c:strRef>
              <c:f>Sheet10!$T$426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Sheet10!$U$426</c:f>
            </c:strRef>
          </c:xVal>
          <c:yVal>
            <c:numRef>
              <c:f>Sheet10!$B$426</c:f>
              <c:numCache/>
            </c:numRef>
          </c:yVal>
          <c:bubbleSize>
            <c:numRef>
              <c:f>Sheet10!$G$426</c:f>
            </c:numRef>
          </c:bubbleSize>
        </c:ser>
        <c:ser>
          <c:idx val="425"/>
          <c:order val="425"/>
          <c:tx>
            <c:strRef>
              <c:f>Sheet10!$T$427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Sheet10!$U$427</c:f>
            </c:strRef>
          </c:xVal>
          <c:yVal>
            <c:numRef>
              <c:f>Sheet10!$B$427</c:f>
              <c:numCache/>
            </c:numRef>
          </c:yVal>
          <c:bubbleSize>
            <c:numRef>
              <c:f>Sheet10!$G$427</c:f>
            </c:numRef>
          </c:bubbleSize>
        </c:ser>
        <c:ser>
          <c:idx val="426"/>
          <c:order val="426"/>
          <c:tx>
            <c:strRef>
              <c:f>Sheet10!$T$428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Sheet10!$U$428</c:f>
            </c:strRef>
          </c:xVal>
          <c:yVal>
            <c:numRef>
              <c:f>Sheet10!$B$428</c:f>
              <c:numCache/>
            </c:numRef>
          </c:yVal>
          <c:bubbleSize>
            <c:numRef>
              <c:f>Sheet10!$G$428</c:f>
            </c:numRef>
          </c:bubbleSize>
        </c:ser>
        <c:ser>
          <c:idx val="427"/>
          <c:order val="427"/>
          <c:tx>
            <c:strRef>
              <c:f>Sheet10!$T$429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Sheet10!$U$429</c:f>
            </c:strRef>
          </c:xVal>
          <c:yVal>
            <c:numRef>
              <c:f>Sheet10!$B$429</c:f>
              <c:numCache/>
            </c:numRef>
          </c:yVal>
          <c:bubbleSize>
            <c:numRef>
              <c:f>Sheet10!$G$429</c:f>
            </c:numRef>
          </c:bubbleSize>
        </c:ser>
        <c:ser>
          <c:idx val="428"/>
          <c:order val="428"/>
          <c:tx>
            <c:strRef>
              <c:f>Sheet10!$T$430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Sheet10!$U$430</c:f>
            </c:strRef>
          </c:xVal>
          <c:yVal>
            <c:numRef>
              <c:f>Sheet10!$B$430</c:f>
              <c:numCache/>
            </c:numRef>
          </c:yVal>
          <c:bubbleSize>
            <c:numRef>
              <c:f>Sheet10!$G$430</c:f>
            </c:numRef>
          </c:bubbleSize>
        </c:ser>
        <c:ser>
          <c:idx val="429"/>
          <c:order val="429"/>
          <c:tx>
            <c:strRef>
              <c:f>Sheet10!$T$431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Sheet10!$U$431</c:f>
            </c:strRef>
          </c:xVal>
          <c:yVal>
            <c:numRef>
              <c:f>Sheet10!$B$431</c:f>
              <c:numCache/>
            </c:numRef>
          </c:yVal>
          <c:bubbleSize>
            <c:numRef>
              <c:f>Sheet10!$G$431</c:f>
            </c:numRef>
          </c:bubbleSize>
        </c:ser>
        <c:ser>
          <c:idx val="430"/>
          <c:order val="430"/>
          <c:tx>
            <c:strRef>
              <c:f>Sheet10!$T$432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Sheet10!$U$432</c:f>
            </c:strRef>
          </c:xVal>
          <c:yVal>
            <c:numRef>
              <c:f>Sheet10!$B$432</c:f>
              <c:numCache/>
            </c:numRef>
          </c:yVal>
          <c:bubbleSize>
            <c:numRef>
              <c:f>Sheet10!$G$432</c:f>
            </c:numRef>
          </c:bubbleSize>
        </c:ser>
        <c:ser>
          <c:idx val="431"/>
          <c:order val="431"/>
          <c:tx>
            <c:strRef>
              <c:f>Sheet10!$T$433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Sheet10!$U$433</c:f>
            </c:strRef>
          </c:xVal>
          <c:yVal>
            <c:numRef>
              <c:f>Sheet10!$B$433</c:f>
              <c:numCache/>
            </c:numRef>
          </c:yVal>
          <c:bubbleSize>
            <c:numRef>
              <c:f>Sheet10!$G$433</c:f>
            </c:numRef>
          </c:bubbleSize>
        </c:ser>
        <c:ser>
          <c:idx val="432"/>
          <c:order val="432"/>
          <c:tx>
            <c:strRef>
              <c:f>Sheet10!$T$434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Sheet10!$U$434</c:f>
            </c:strRef>
          </c:xVal>
          <c:yVal>
            <c:numRef>
              <c:f>Sheet10!$B$434</c:f>
              <c:numCache/>
            </c:numRef>
          </c:yVal>
          <c:bubbleSize>
            <c:numRef>
              <c:f>Sheet10!$G$434</c:f>
            </c:numRef>
          </c:bubbleSize>
        </c:ser>
        <c:ser>
          <c:idx val="433"/>
          <c:order val="433"/>
          <c:tx>
            <c:strRef>
              <c:f>Sheet10!$T$435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Sheet10!$U$435</c:f>
            </c:strRef>
          </c:xVal>
          <c:yVal>
            <c:numRef>
              <c:f>Sheet10!$B$435</c:f>
              <c:numCache/>
            </c:numRef>
          </c:yVal>
          <c:bubbleSize>
            <c:numRef>
              <c:f>Sheet10!$G$435</c:f>
            </c:numRef>
          </c:bubbleSize>
        </c:ser>
        <c:ser>
          <c:idx val="434"/>
          <c:order val="434"/>
          <c:tx>
            <c:strRef>
              <c:f>Sheet10!$T$436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Sheet10!$U$436</c:f>
            </c:strRef>
          </c:xVal>
          <c:yVal>
            <c:numRef>
              <c:f>Sheet10!$B$436</c:f>
              <c:numCache/>
            </c:numRef>
          </c:yVal>
          <c:bubbleSize>
            <c:numRef>
              <c:f>Sheet10!$G$436</c:f>
            </c:numRef>
          </c:bubbleSize>
        </c:ser>
        <c:ser>
          <c:idx val="435"/>
          <c:order val="435"/>
          <c:tx>
            <c:strRef>
              <c:f>Sheet10!$T$437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Sheet10!$U$437</c:f>
            </c:strRef>
          </c:xVal>
          <c:yVal>
            <c:numRef>
              <c:f>Sheet10!$B$437</c:f>
              <c:numCache/>
            </c:numRef>
          </c:yVal>
          <c:bubbleSize>
            <c:numRef>
              <c:f>Sheet10!$G$437</c:f>
            </c:numRef>
          </c:bubbleSize>
        </c:ser>
        <c:ser>
          <c:idx val="436"/>
          <c:order val="436"/>
          <c:tx>
            <c:strRef>
              <c:f>Sheet10!$T$438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Sheet10!$U$438</c:f>
            </c:strRef>
          </c:xVal>
          <c:yVal>
            <c:numRef>
              <c:f>Sheet10!$B$438</c:f>
              <c:numCache/>
            </c:numRef>
          </c:yVal>
          <c:bubbleSize>
            <c:numRef>
              <c:f>Sheet10!$G$438</c:f>
            </c:numRef>
          </c:bubbleSize>
        </c:ser>
        <c:ser>
          <c:idx val="437"/>
          <c:order val="437"/>
          <c:tx>
            <c:strRef>
              <c:f>Sheet10!$T$439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Sheet10!$U$439</c:f>
            </c:strRef>
          </c:xVal>
          <c:yVal>
            <c:numRef>
              <c:f>Sheet10!$B$439</c:f>
              <c:numCache/>
            </c:numRef>
          </c:yVal>
          <c:bubbleSize>
            <c:numRef>
              <c:f>Sheet10!$G$439</c:f>
            </c:numRef>
          </c:bubbleSize>
        </c:ser>
        <c:ser>
          <c:idx val="438"/>
          <c:order val="438"/>
          <c:tx>
            <c:strRef>
              <c:f>Sheet10!$T$440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Sheet10!$U$440</c:f>
            </c:strRef>
          </c:xVal>
          <c:yVal>
            <c:numRef>
              <c:f>Sheet10!$B$440</c:f>
              <c:numCache/>
            </c:numRef>
          </c:yVal>
          <c:bubbleSize>
            <c:numRef>
              <c:f>Sheet10!$G$440</c:f>
            </c:numRef>
          </c:bubbleSize>
        </c:ser>
        <c:ser>
          <c:idx val="439"/>
          <c:order val="439"/>
          <c:tx>
            <c:strRef>
              <c:f>Sheet10!$T$441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Sheet10!$U$441</c:f>
            </c:strRef>
          </c:xVal>
          <c:yVal>
            <c:numRef>
              <c:f>Sheet10!$B$441</c:f>
              <c:numCache/>
            </c:numRef>
          </c:yVal>
          <c:bubbleSize>
            <c:numRef>
              <c:f>Sheet10!$G$441</c:f>
            </c:numRef>
          </c:bubbleSize>
        </c:ser>
        <c:ser>
          <c:idx val="440"/>
          <c:order val="440"/>
          <c:tx>
            <c:strRef>
              <c:f>Sheet10!$T$442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Sheet10!$U$442</c:f>
            </c:strRef>
          </c:xVal>
          <c:yVal>
            <c:numRef>
              <c:f>Sheet10!$B$442</c:f>
              <c:numCache/>
            </c:numRef>
          </c:yVal>
          <c:bubbleSize>
            <c:numRef>
              <c:f>Sheet10!$G$442</c:f>
            </c:numRef>
          </c:bubbleSize>
        </c:ser>
        <c:ser>
          <c:idx val="441"/>
          <c:order val="441"/>
          <c:tx>
            <c:strRef>
              <c:f>Sheet10!$T$443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Sheet10!$U$443</c:f>
            </c:strRef>
          </c:xVal>
          <c:yVal>
            <c:numRef>
              <c:f>Sheet10!$B$443</c:f>
              <c:numCache/>
            </c:numRef>
          </c:yVal>
          <c:bubbleSize>
            <c:numRef>
              <c:f>Sheet10!$G$443</c:f>
            </c:numRef>
          </c:bubbleSize>
        </c:ser>
        <c:ser>
          <c:idx val="442"/>
          <c:order val="442"/>
          <c:tx>
            <c:strRef>
              <c:f>Sheet10!$T$444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Sheet10!$U$444</c:f>
            </c:strRef>
          </c:xVal>
          <c:yVal>
            <c:numRef>
              <c:f>Sheet10!$B$444</c:f>
              <c:numCache/>
            </c:numRef>
          </c:yVal>
          <c:bubbleSize>
            <c:numRef>
              <c:f>Sheet10!$G$444</c:f>
            </c:numRef>
          </c:bubbleSize>
        </c:ser>
        <c:ser>
          <c:idx val="443"/>
          <c:order val="443"/>
          <c:tx>
            <c:strRef>
              <c:f>Sheet10!$T$445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Sheet10!$U$445</c:f>
            </c:strRef>
          </c:xVal>
          <c:yVal>
            <c:numRef>
              <c:f>Sheet10!$B$445</c:f>
              <c:numCache/>
            </c:numRef>
          </c:yVal>
          <c:bubbleSize>
            <c:numRef>
              <c:f>Sheet10!$G$445</c:f>
            </c:numRef>
          </c:bubbleSize>
        </c:ser>
        <c:ser>
          <c:idx val="444"/>
          <c:order val="444"/>
          <c:tx>
            <c:strRef>
              <c:f>Sheet10!$T$446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Sheet10!$U$446</c:f>
            </c:strRef>
          </c:xVal>
          <c:yVal>
            <c:numRef>
              <c:f>Sheet10!$B$446</c:f>
              <c:numCache/>
            </c:numRef>
          </c:yVal>
          <c:bubbleSize>
            <c:numRef>
              <c:f>Sheet10!$G$446</c:f>
            </c:numRef>
          </c:bubbleSize>
        </c:ser>
        <c:ser>
          <c:idx val="445"/>
          <c:order val="445"/>
          <c:tx>
            <c:strRef>
              <c:f>Sheet10!$T$447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Sheet10!$U$447</c:f>
            </c:strRef>
          </c:xVal>
          <c:yVal>
            <c:numRef>
              <c:f>Sheet10!$B$447</c:f>
              <c:numCache/>
            </c:numRef>
          </c:yVal>
          <c:bubbleSize>
            <c:numRef>
              <c:f>Sheet10!$G$447</c:f>
            </c:numRef>
          </c:bubbleSize>
        </c:ser>
        <c:ser>
          <c:idx val="446"/>
          <c:order val="446"/>
          <c:tx>
            <c:strRef>
              <c:f>Sheet10!$T$448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Sheet10!$U$448</c:f>
            </c:strRef>
          </c:xVal>
          <c:yVal>
            <c:numRef>
              <c:f>Sheet10!$B$448</c:f>
              <c:numCache/>
            </c:numRef>
          </c:yVal>
          <c:bubbleSize>
            <c:numRef>
              <c:f>Sheet10!$G$448</c:f>
            </c:numRef>
          </c:bubbleSize>
        </c:ser>
        <c:ser>
          <c:idx val="447"/>
          <c:order val="447"/>
          <c:tx>
            <c:strRef>
              <c:f>Sheet10!$T$449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Sheet10!$U$449</c:f>
            </c:strRef>
          </c:xVal>
          <c:yVal>
            <c:numRef>
              <c:f>Sheet10!$B$449</c:f>
              <c:numCache/>
            </c:numRef>
          </c:yVal>
          <c:bubbleSize>
            <c:numRef>
              <c:f>Sheet10!$G$449</c:f>
            </c:numRef>
          </c:bubbleSize>
        </c:ser>
        <c:ser>
          <c:idx val="448"/>
          <c:order val="448"/>
          <c:tx>
            <c:strRef>
              <c:f>Sheet10!$T$450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Sheet10!$U$450</c:f>
            </c:strRef>
          </c:xVal>
          <c:yVal>
            <c:numRef>
              <c:f>Sheet10!$B$450</c:f>
              <c:numCache/>
            </c:numRef>
          </c:yVal>
          <c:bubbleSize>
            <c:numRef>
              <c:f>Sheet10!$G$450</c:f>
            </c:numRef>
          </c:bubbleSize>
        </c:ser>
        <c:ser>
          <c:idx val="449"/>
          <c:order val="449"/>
          <c:tx>
            <c:strRef>
              <c:f>Sheet10!$T$451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Sheet10!$U$451</c:f>
            </c:strRef>
          </c:xVal>
          <c:yVal>
            <c:numRef>
              <c:f>Sheet10!$B$451</c:f>
              <c:numCache/>
            </c:numRef>
          </c:yVal>
          <c:bubbleSize>
            <c:numRef>
              <c:f>Sheet10!$G$451</c:f>
            </c:numRef>
          </c:bubbleSize>
        </c:ser>
        <c:ser>
          <c:idx val="450"/>
          <c:order val="450"/>
          <c:tx>
            <c:strRef>
              <c:f>Sheet10!$T$452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Sheet10!$U$452</c:f>
            </c:strRef>
          </c:xVal>
          <c:yVal>
            <c:numRef>
              <c:f>Sheet10!$B$452</c:f>
              <c:numCache/>
            </c:numRef>
          </c:yVal>
          <c:bubbleSize>
            <c:numRef>
              <c:f>Sheet10!$G$452</c:f>
            </c:numRef>
          </c:bubbleSize>
        </c:ser>
        <c:ser>
          <c:idx val="451"/>
          <c:order val="451"/>
          <c:tx>
            <c:strRef>
              <c:f>Sheet10!$T$453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Sheet10!$U$453</c:f>
            </c:strRef>
          </c:xVal>
          <c:yVal>
            <c:numRef>
              <c:f>Sheet10!$B$453</c:f>
              <c:numCache/>
            </c:numRef>
          </c:yVal>
          <c:bubbleSize>
            <c:numRef>
              <c:f>Sheet10!$G$453</c:f>
            </c:numRef>
          </c:bubbleSize>
        </c:ser>
        <c:ser>
          <c:idx val="452"/>
          <c:order val="452"/>
          <c:tx>
            <c:strRef>
              <c:f>Sheet10!$T$454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Sheet10!$U$454</c:f>
            </c:strRef>
          </c:xVal>
          <c:yVal>
            <c:numRef>
              <c:f>Sheet10!$B$454</c:f>
              <c:numCache/>
            </c:numRef>
          </c:yVal>
          <c:bubbleSize>
            <c:numRef>
              <c:f>Sheet10!$G$454</c:f>
            </c:numRef>
          </c:bubbleSize>
        </c:ser>
        <c:ser>
          <c:idx val="453"/>
          <c:order val="453"/>
          <c:tx>
            <c:strRef>
              <c:f>Sheet10!$T$455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Sheet10!$U$455</c:f>
            </c:strRef>
          </c:xVal>
          <c:yVal>
            <c:numRef>
              <c:f>Sheet10!$B$455</c:f>
              <c:numCache/>
            </c:numRef>
          </c:yVal>
          <c:bubbleSize>
            <c:numRef>
              <c:f>Sheet10!$G$455</c:f>
            </c:numRef>
          </c:bubbleSize>
        </c:ser>
        <c:ser>
          <c:idx val="454"/>
          <c:order val="454"/>
          <c:tx>
            <c:strRef>
              <c:f>Sheet10!$T$456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Sheet10!$U$456</c:f>
            </c:strRef>
          </c:xVal>
          <c:yVal>
            <c:numRef>
              <c:f>Sheet10!$B$456</c:f>
              <c:numCache/>
            </c:numRef>
          </c:yVal>
          <c:bubbleSize>
            <c:numRef>
              <c:f>Sheet10!$G$456</c:f>
            </c:numRef>
          </c:bubbleSize>
        </c:ser>
        <c:ser>
          <c:idx val="455"/>
          <c:order val="455"/>
          <c:tx>
            <c:strRef>
              <c:f>Sheet10!$T$457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Sheet10!$U$457</c:f>
            </c:strRef>
          </c:xVal>
          <c:yVal>
            <c:numRef>
              <c:f>Sheet10!$B$457</c:f>
              <c:numCache/>
            </c:numRef>
          </c:yVal>
          <c:bubbleSize>
            <c:numRef>
              <c:f>Sheet10!$G$457</c:f>
            </c:numRef>
          </c:bubbleSize>
        </c:ser>
        <c:ser>
          <c:idx val="456"/>
          <c:order val="456"/>
          <c:tx>
            <c:strRef>
              <c:f>Sheet10!$T$458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Sheet10!$U$458</c:f>
            </c:strRef>
          </c:xVal>
          <c:yVal>
            <c:numRef>
              <c:f>Sheet10!$B$458</c:f>
              <c:numCache/>
            </c:numRef>
          </c:yVal>
          <c:bubbleSize>
            <c:numRef>
              <c:f>Sheet10!$G$458</c:f>
            </c:numRef>
          </c:bubbleSize>
        </c:ser>
        <c:ser>
          <c:idx val="457"/>
          <c:order val="457"/>
          <c:tx>
            <c:strRef>
              <c:f>Sheet10!$T$459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Sheet10!$U$459</c:f>
            </c:strRef>
          </c:xVal>
          <c:yVal>
            <c:numRef>
              <c:f>Sheet10!$B$459</c:f>
              <c:numCache/>
            </c:numRef>
          </c:yVal>
          <c:bubbleSize>
            <c:numRef>
              <c:f>Sheet10!$G$459</c:f>
            </c:numRef>
          </c:bubbleSize>
        </c:ser>
        <c:ser>
          <c:idx val="458"/>
          <c:order val="458"/>
          <c:tx>
            <c:strRef>
              <c:f>Sheet10!$T$460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Sheet10!$U$460</c:f>
            </c:strRef>
          </c:xVal>
          <c:yVal>
            <c:numRef>
              <c:f>Sheet10!$B$460</c:f>
              <c:numCache/>
            </c:numRef>
          </c:yVal>
          <c:bubbleSize>
            <c:numRef>
              <c:f>Sheet10!$G$460</c:f>
            </c:numRef>
          </c:bubbleSize>
        </c:ser>
        <c:ser>
          <c:idx val="459"/>
          <c:order val="459"/>
          <c:tx>
            <c:strRef>
              <c:f>Sheet10!$T$461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Sheet10!$U$461</c:f>
            </c:strRef>
          </c:xVal>
          <c:yVal>
            <c:numRef>
              <c:f>Sheet10!$B$461</c:f>
              <c:numCache/>
            </c:numRef>
          </c:yVal>
          <c:bubbleSize>
            <c:numRef>
              <c:f>Sheet10!$G$461</c:f>
            </c:numRef>
          </c:bubbleSize>
        </c:ser>
        <c:ser>
          <c:idx val="460"/>
          <c:order val="460"/>
          <c:tx>
            <c:strRef>
              <c:f>Sheet10!$T$462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Sheet10!$U$462</c:f>
            </c:strRef>
          </c:xVal>
          <c:yVal>
            <c:numRef>
              <c:f>Sheet10!$B$462</c:f>
              <c:numCache/>
            </c:numRef>
          </c:yVal>
          <c:bubbleSize>
            <c:numRef>
              <c:f>Sheet10!$G$462</c:f>
            </c:numRef>
          </c:bubbleSize>
        </c:ser>
        <c:ser>
          <c:idx val="461"/>
          <c:order val="461"/>
          <c:tx>
            <c:strRef>
              <c:f>Sheet10!$T$463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Sheet10!$U$463</c:f>
            </c:strRef>
          </c:xVal>
          <c:yVal>
            <c:numRef>
              <c:f>Sheet10!$B$463</c:f>
              <c:numCache/>
            </c:numRef>
          </c:yVal>
          <c:bubbleSize>
            <c:numRef>
              <c:f>Sheet10!$G$463</c:f>
            </c:numRef>
          </c:bubbleSize>
        </c:ser>
        <c:ser>
          <c:idx val="462"/>
          <c:order val="462"/>
          <c:tx>
            <c:strRef>
              <c:f>Sheet10!$T$464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Sheet10!$U$464</c:f>
            </c:strRef>
          </c:xVal>
          <c:yVal>
            <c:numRef>
              <c:f>Sheet10!$B$464</c:f>
              <c:numCache/>
            </c:numRef>
          </c:yVal>
          <c:bubbleSize>
            <c:numRef>
              <c:f>Sheet10!$G$464</c:f>
            </c:numRef>
          </c:bubbleSize>
        </c:ser>
        <c:ser>
          <c:idx val="463"/>
          <c:order val="463"/>
          <c:tx>
            <c:strRef>
              <c:f>Sheet10!$T$465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Sheet10!$U$465</c:f>
            </c:strRef>
          </c:xVal>
          <c:yVal>
            <c:numRef>
              <c:f>Sheet10!$B$465</c:f>
              <c:numCache/>
            </c:numRef>
          </c:yVal>
          <c:bubbleSize>
            <c:numRef>
              <c:f>Sheet10!$G$465</c:f>
            </c:numRef>
          </c:bubbleSize>
        </c:ser>
        <c:ser>
          <c:idx val="464"/>
          <c:order val="464"/>
          <c:tx>
            <c:strRef>
              <c:f>Sheet10!$T$466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Sheet10!$U$466</c:f>
            </c:strRef>
          </c:xVal>
          <c:yVal>
            <c:numRef>
              <c:f>Sheet10!$B$466</c:f>
              <c:numCache/>
            </c:numRef>
          </c:yVal>
          <c:bubbleSize>
            <c:numRef>
              <c:f>Sheet10!$G$466</c:f>
            </c:numRef>
          </c:bubbleSize>
        </c:ser>
        <c:ser>
          <c:idx val="465"/>
          <c:order val="465"/>
          <c:tx>
            <c:strRef>
              <c:f>Sheet10!$T$467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Sheet10!$U$467</c:f>
            </c:strRef>
          </c:xVal>
          <c:yVal>
            <c:numRef>
              <c:f>Sheet10!$B$467</c:f>
              <c:numCache/>
            </c:numRef>
          </c:yVal>
          <c:bubbleSize>
            <c:numRef>
              <c:f>Sheet10!$G$467</c:f>
            </c:numRef>
          </c:bubbleSize>
        </c:ser>
        <c:ser>
          <c:idx val="466"/>
          <c:order val="466"/>
          <c:tx>
            <c:strRef>
              <c:f>Sheet10!$T$468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Sheet10!$U$468</c:f>
            </c:strRef>
          </c:xVal>
          <c:yVal>
            <c:numRef>
              <c:f>Sheet10!$B$468</c:f>
              <c:numCache/>
            </c:numRef>
          </c:yVal>
          <c:bubbleSize>
            <c:numRef>
              <c:f>Sheet10!$G$468</c:f>
            </c:numRef>
          </c:bubbleSize>
        </c:ser>
        <c:ser>
          <c:idx val="467"/>
          <c:order val="467"/>
          <c:tx>
            <c:strRef>
              <c:f>Sheet10!$T$469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Sheet10!$U$469</c:f>
            </c:strRef>
          </c:xVal>
          <c:yVal>
            <c:numRef>
              <c:f>Sheet10!$B$469</c:f>
              <c:numCache/>
            </c:numRef>
          </c:yVal>
          <c:bubbleSize>
            <c:numRef>
              <c:f>Sheet10!$G$469</c:f>
            </c:numRef>
          </c:bubbleSize>
        </c:ser>
        <c:ser>
          <c:idx val="468"/>
          <c:order val="468"/>
          <c:tx>
            <c:strRef>
              <c:f>Sheet10!$T$470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Sheet10!$U$470</c:f>
            </c:strRef>
          </c:xVal>
          <c:yVal>
            <c:numRef>
              <c:f>Sheet10!$B$470</c:f>
              <c:numCache/>
            </c:numRef>
          </c:yVal>
          <c:bubbleSize>
            <c:numRef>
              <c:f>Sheet10!$G$470</c:f>
            </c:numRef>
          </c:bubbleSize>
        </c:ser>
        <c:ser>
          <c:idx val="469"/>
          <c:order val="469"/>
          <c:tx>
            <c:strRef>
              <c:f>Sheet10!$T$471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Sheet10!$U$471</c:f>
            </c:strRef>
          </c:xVal>
          <c:yVal>
            <c:numRef>
              <c:f>Sheet10!$B$471</c:f>
              <c:numCache/>
            </c:numRef>
          </c:yVal>
          <c:bubbleSize>
            <c:numRef>
              <c:f>Sheet10!$G$471</c:f>
            </c:numRef>
          </c:bubbleSize>
        </c:ser>
        <c:ser>
          <c:idx val="470"/>
          <c:order val="470"/>
          <c:tx>
            <c:strRef>
              <c:f>Sheet10!$T$472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Sheet10!$U$472</c:f>
            </c:strRef>
          </c:xVal>
          <c:yVal>
            <c:numRef>
              <c:f>Sheet10!$B$472</c:f>
              <c:numCache/>
            </c:numRef>
          </c:yVal>
          <c:bubbleSize>
            <c:numRef>
              <c:f>Sheet10!$G$472</c:f>
            </c:numRef>
          </c:bubbleSize>
        </c:ser>
        <c:ser>
          <c:idx val="471"/>
          <c:order val="471"/>
          <c:tx>
            <c:strRef>
              <c:f>Sheet10!$T$473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Sheet10!$U$473</c:f>
            </c:strRef>
          </c:xVal>
          <c:yVal>
            <c:numRef>
              <c:f>Sheet10!$B$473</c:f>
              <c:numCache/>
            </c:numRef>
          </c:yVal>
          <c:bubbleSize>
            <c:numRef>
              <c:f>Sheet10!$G$473</c:f>
            </c:numRef>
          </c:bubbleSize>
        </c:ser>
        <c:ser>
          <c:idx val="472"/>
          <c:order val="472"/>
          <c:tx>
            <c:strRef>
              <c:f>Sheet10!$T$474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Sheet10!$U$474</c:f>
            </c:strRef>
          </c:xVal>
          <c:yVal>
            <c:numRef>
              <c:f>Sheet10!$B$474</c:f>
              <c:numCache/>
            </c:numRef>
          </c:yVal>
          <c:bubbleSize>
            <c:numRef>
              <c:f>Sheet10!$G$474</c:f>
            </c:numRef>
          </c:bubbleSize>
        </c:ser>
        <c:ser>
          <c:idx val="473"/>
          <c:order val="473"/>
          <c:tx>
            <c:strRef>
              <c:f>Sheet10!$T$475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Sheet10!$U$475</c:f>
            </c:strRef>
          </c:xVal>
          <c:yVal>
            <c:numRef>
              <c:f>Sheet10!$B$475</c:f>
              <c:numCache/>
            </c:numRef>
          </c:yVal>
          <c:bubbleSize>
            <c:numRef>
              <c:f>Sheet10!$G$475</c:f>
            </c:numRef>
          </c:bubbleSize>
        </c:ser>
        <c:ser>
          <c:idx val="474"/>
          <c:order val="474"/>
          <c:tx>
            <c:strRef>
              <c:f>Sheet10!$T$476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Sheet10!$U$476</c:f>
            </c:strRef>
          </c:xVal>
          <c:yVal>
            <c:numRef>
              <c:f>Sheet10!$B$476</c:f>
              <c:numCache/>
            </c:numRef>
          </c:yVal>
          <c:bubbleSize>
            <c:numRef>
              <c:f>Sheet10!$G$476</c:f>
            </c:numRef>
          </c:bubbleSize>
        </c:ser>
        <c:ser>
          <c:idx val="475"/>
          <c:order val="475"/>
          <c:tx>
            <c:strRef>
              <c:f>Sheet10!$T$477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Sheet10!$U$477</c:f>
            </c:strRef>
          </c:xVal>
          <c:yVal>
            <c:numRef>
              <c:f>Sheet10!$B$477</c:f>
              <c:numCache/>
            </c:numRef>
          </c:yVal>
          <c:bubbleSize>
            <c:numRef>
              <c:f>Sheet10!$G$477</c:f>
            </c:numRef>
          </c:bubbleSize>
        </c:ser>
        <c:ser>
          <c:idx val="476"/>
          <c:order val="476"/>
          <c:tx>
            <c:strRef>
              <c:f>Sheet10!$T$478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Sheet10!$U$478</c:f>
            </c:strRef>
          </c:xVal>
          <c:yVal>
            <c:numRef>
              <c:f>Sheet10!$B$478</c:f>
              <c:numCache/>
            </c:numRef>
          </c:yVal>
          <c:bubbleSize>
            <c:numRef>
              <c:f>Sheet10!$G$478</c:f>
            </c:numRef>
          </c:bubbleSize>
        </c:ser>
        <c:ser>
          <c:idx val="477"/>
          <c:order val="477"/>
          <c:tx>
            <c:strRef>
              <c:f>Sheet10!$T$479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Sheet10!$U$479</c:f>
            </c:strRef>
          </c:xVal>
          <c:yVal>
            <c:numRef>
              <c:f>Sheet10!$B$479</c:f>
              <c:numCache/>
            </c:numRef>
          </c:yVal>
          <c:bubbleSize>
            <c:numRef>
              <c:f>Sheet10!$G$479</c:f>
            </c:numRef>
          </c:bubbleSize>
        </c:ser>
        <c:ser>
          <c:idx val="478"/>
          <c:order val="478"/>
          <c:tx>
            <c:strRef>
              <c:f>Sheet10!$T$480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Sheet10!$U$480</c:f>
            </c:strRef>
          </c:xVal>
          <c:yVal>
            <c:numRef>
              <c:f>Sheet10!$B$480</c:f>
              <c:numCache/>
            </c:numRef>
          </c:yVal>
          <c:bubbleSize>
            <c:numRef>
              <c:f>Sheet10!$G$480</c:f>
            </c:numRef>
          </c:bubbleSize>
        </c:ser>
        <c:ser>
          <c:idx val="479"/>
          <c:order val="479"/>
          <c:tx>
            <c:strRef>
              <c:f>Sheet10!$T$481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Sheet10!$U$481</c:f>
            </c:strRef>
          </c:xVal>
          <c:yVal>
            <c:numRef>
              <c:f>Sheet10!$B$481</c:f>
              <c:numCache/>
            </c:numRef>
          </c:yVal>
          <c:bubbleSize>
            <c:numRef>
              <c:f>Sheet10!$G$481</c:f>
            </c:numRef>
          </c:bubbleSize>
        </c:ser>
        <c:ser>
          <c:idx val="480"/>
          <c:order val="480"/>
          <c:tx>
            <c:strRef>
              <c:f>Sheet10!$T$482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Sheet10!$U$482</c:f>
            </c:strRef>
          </c:xVal>
          <c:yVal>
            <c:numRef>
              <c:f>Sheet10!$B$482</c:f>
              <c:numCache/>
            </c:numRef>
          </c:yVal>
          <c:bubbleSize>
            <c:numRef>
              <c:f>Sheet10!$G$482</c:f>
            </c:numRef>
          </c:bubbleSize>
        </c:ser>
        <c:ser>
          <c:idx val="481"/>
          <c:order val="481"/>
          <c:tx>
            <c:strRef>
              <c:f>Sheet10!$T$483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Sheet10!$U$483</c:f>
            </c:strRef>
          </c:xVal>
          <c:yVal>
            <c:numRef>
              <c:f>Sheet10!$B$483</c:f>
              <c:numCache/>
            </c:numRef>
          </c:yVal>
          <c:bubbleSize>
            <c:numRef>
              <c:f>Sheet10!$G$483</c:f>
            </c:numRef>
          </c:bubbleSize>
        </c:ser>
        <c:ser>
          <c:idx val="482"/>
          <c:order val="482"/>
          <c:tx>
            <c:strRef>
              <c:f>Sheet10!$T$484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Sheet10!$U$484</c:f>
            </c:strRef>
          </c:xVal>
          <c:yVal>
            <c:numRef>
              <c:f>Sheet10!$B$484</c:f>
              <c:numCache/>
            </c:numRef>
          </c:yVal>
          <c:bubbleSize>
            <c:numRef>
              <c:f>Sheet10!$G$484</c:f>
            </c:numRef>
          </c:bubbleSize>
        </c:ser>
        <c:ser>
          <c:idx val="483"/>
          <c:order val="483"/>
          <c:tx>
            <c:strRef>
              <c:f>Sheet10!$T$485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Sheet10!$U$485</c:f>
            </c:strRef>
          </c:xVal>
          <c:yVal>
            <c:numRef>
              <c:f>Sheet10!$B$485</c:f>
              <c:numCache/>
            </c:numRef>
          </c:yVal>
          <c:bubbleSize>
            <c:numRef>
              <c:f>Sheet10!$G$485</c:f>
            </c:numRef>
          </c:bubbleSize>
        </c:ser>
        <c:ser>
          <c:idx val="484"/>
          <c:order val="484"/>
          <c:tx>
            <c:strRef>
              <c:f>Sheet10!$T$486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Sheet10!$U$486</c:f>
            </c:strRef>
          </c:xVal>
          <c:yVal>
            <c:numRef>
              <c:f>Sheet10!$B$486</c:f>
              <c:numCache/>
            </c:numRef>
          </c:yVal>
          <c:bubbleSize>
            <c:numRef>
              <c:f>Sheet10!$G$486</c:f>
            </c:numRef>
          </c:bubbleSize>
        </c:ser>
        <c:ser>
          <c:idx val="485"/>
          <c:order val="485"/>
          <c:tx>
            <c:strRef>
              <c:f>Sheet10!$T$487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Sheet10!$U$487</c:f>
            </c:strRef>
          </c:xVal>
          <c:yVal>
            <c:numRef>
              <c:f>Sheet10!$B$487</c:f>
              <c:numCache/>
            </c:numRef>
          </c:yVal>
          <c:bubbleSize>
            <c:numRef>
              <c:f>Sheet10!$G$487</c:f>
            </c:numRef>
          </c:bubbleSize>
        </c:ser>
        <c:ser>
          <c:idx val="486"/>
          <c:order val="486"/>
          <c:tx>
            <c:strRef>
              <c:f>Sheet10!$T$488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Sheet10!$U$488</c:f>
            </c:strRef>
          </c:xVal>
          <c:yVal>
            <c:numRef>
              <c:f>Sheet10!$B$488</c:f>
              <c:numCache/>
            </c:numRef>
          </c:yVal>
          <c:bubbleSize>
            <c:numRef>
              <c:f>Sheet10!$G$488</c:f>
            </c:numRef>
          </c:bubbleSize>
        </c:ser>
        <c:ser>
          <c:idx val="487"/>
          <c:order val="487"/>
          <c:tx>
            <c:strRef>
              <c:f>Sheet10!$T$489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Sheet10!$U$489</c:f>
            </c:strRef>
          </c:xVal>
          <c:yVal>
            <c:numRef>
              <c:f>Sheet10!$B$489</c:f>
              <c:numCache/>
            </c:numRef>
          </c:yVal>
          <c:bubbleSize>
            <c:numRef>
              <c:f>Sheet10!$G$489</c:f>
            </c:numRef>
          </c:bubbleSize>
        </c:ser>
        <c:ser>
          <c:idx val="488"/>
          <c:order val="488"/>
          <c:tx>
            <c:strRef>
              <c:f>Sheet10!$T$490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Sheet10!$U$490</c:f>
            </c:strRef>
          </c:xVal>
          <c:yVal>
            <c:numRef>
              <c:f>Sheet10!$B$490</c:f>
              <c:numCache/>
            </c:numRef>
          </c:yVal>
          <c:bubbleSize>
            <c:numRef>
              <c:f>Sheet10!$G$490</c:f>
            </c:numRef>
          </c:bubbleSize>
        </c:ser>
        <c:ser>
          <c:idx val="489"/>
          <c:order val="489"/>
          <c:tx>
            <c:strRef>
              <c:f>Sheet10!$T$491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Sheet10!$U$491</c:f>
            </c:strRef>
          </c:xVal>
          <c:yVal>
            <c:numRef>
              <c:f>Sheet10!$B$491</c:f>
              <c:numCache/>
            </c:numRef>
          </c:yVal>
          <c:bubbleSize>
            <c:numRef>
              <c:f>Sheet10!$G$491</c:f>
            </c:numRef>
          </c:bubbleSize>
        </c:ser>
        <c:ser>
          <c:idx val="490"/>
          <c:order val="490"/>
          <c:tx>
            <c:strRef>
              <c:f>Sheet10!$T$492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Sheet10!$U$492</c:f>
            </c:strRef>
          </c:xVal>
          <c:yVal>
            <c:numRef>
              <c:f>Sheet10!$B$492</c:f>
              <c:numCache/>
            </c:numRef>
          </c:yVal>
          <c:bubbleSize>
            <c:numRef>
              <c:f>Sheet10!$G$492</c:f>
            </c:numRef>
          </c:bubbleSize>
        </c:ser>
        <c:ser>
          <c:idx val="491"/>
          <c:order val="491"/>
          <c:tx>
            <c:strRef>
              <c:f>Sheet10!$T$493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Sheet10!$U$493</c:f>
            </c:strRef>
          </c:xVal>
          <c:yVal>
            <c:numRef>
              <c:f>Sheet10!$B$493</c:f>
              <c:numCache/>
            </c:numRef>
          </c:yVal>
          <c:bubbleSize>
            <c:numRef>
              <c:f>Sheet10!$G$493</c:f>
            </c:numRef>
          </c:bubbleSize>
        </c:ser>
        <c:ser>
          <c:idx val="492"/>
          <c:order val="492"/>
          <c:tx>
            <c:strRef>
              <c:f>Sheet10!$T$494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Sheet10!$U$494</c:f>
            </c:strRef>
          </c:xVal>
          <c:yVal>
            <c:numRef>
              <c:f>Sheet10!$B$494</c:f>
              <c:numCache/>
            </c:numRef>
          </c:yVal>
          <c:bubbleSize>
            <c:numRef>
              <c:f>Sheet10!$G$494</c:f>
            </c:numRef>
          </c:bubbleSize>
        </c:ser>
        <c:ser>
          <c:idx val="493"/>
          <c:order val="493"/>
          <c:tx>
            <c:strRef>
              <c:f>Sheet10!$T$495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Sheet10!$U$495</c:f>
            </c:strRef>
          </c:xVal>
          <c:yVal>
            <c:numRef>
              <c:f>Sheet10!$B$495</c:f>
              <c:numCache/>
            </c:numRef>
          </c:yVal>
          <c:bubbleSize>
            <c:numRef>
              <c:f>Sheet10!$G$495</c:f>
            </c:numRef>
          </c:bubbleSize>
        </c:ser>
        <c:ser>
          <c:idx val="494"/>
          <c:order val="494"/>
          <c:tx>
            <c:strRef>
              <c:f>Sheet10!$T$496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Sheet10!$U$496</c:f>
            </c:strRef>
          </c:xVal>
          <c:yVal>
            <c:numRef>
              <c:f>Sheet10!$B$496</c:f>
              <c:numCache/>
            </c:numRef>
          </c:yVal>
          <c:bubbleSize>
            <c:numRef>
              <c:f>Sheet10!$G$496</c:f>
            </c:numRef>
          </c:bubbleSize>
        </c:ser>
        <c:ser>
          <c:idx val="495"/>
          <c:order val="495"/>
          <c:tx>
            <c:strRef>
              <c:f>Sheet10!$T$497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Sheet10!$U$497</c:f>
            </c:strRef>
          </c:xVal>
          <c:yVal>
            <c:numRef>
              <c:f>Sheet10!$B$497</c:f>
              <c:numCache/>
            </c:numRef>
          </c:yVal>
          <c:bubbleSize>
            <c:numRef>
              <c:f>Sheet10!$G$497</c:f>
            </c:numRef>
          </c:bubbleSize>
        </c:ser>
        <c:ser>
          <c:idx val="496"/>
          <c:order val="496"/>
          <c:tx>
            <c:strRef>
              <c:f>Sheet10!$T$498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Sheet10!$U$498</c:f>
            </c:strRef>
          </c:xVal>
          <c:yVal>
            <c:numRef>
              <c:f>Sheet10!$B$498</c:f>
              <c:numCache/>
            </c:numRef>
          </c:yVal>
          <c:bubbleSize>
            <c:numRef>
              <c:f>Sheet10!$G$498</c:f>
            </c:numRef>
          </c:bubbleSize>
        </c:ser>
        <c:ser>
          <c:idx val="497"/>
          <c:order val="497"/>
          <c:tx>
            <c:strRef>
              <c:f>Sheet10!$T$499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Sheet10!$U$499</c:f>
            </c:strRef>
          </c:xVal>
          <c:yVal>
            <c:numRef>
              <c:f>Sheet10!$B$499</c:f>
              <c:numCache/>
            </c:numRef>
          </c:yVal>
          <c:bubbleSize>
            <c:numRef>
              <c:f>Sheet10!$G$499</c:f>
            </c:numRef>
          </c:bubbleSize>
        </c:ser>
        <c:ser>
          <c:idx val="498"/>
          <c:order val="498"/>
          <c:tx>
            <c:strRef>
              <c:f>Sheet10!$T$500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Sheet10!$U$500</c:f>
            </c:strRef>
          </c:xVal>
          <c:yVal>
            <c:numRef>
              <c:f>Sheet10!$B$500</c:f>
              <c:numCache/>
            </c:numRef>
          </c:yVal>
          <c:bubbleSize>
            <c:numRef>
              <c:f>Sheet10!$G$500</c:f>
            </c:numRef>
          </c:bubbleSize>
        </c:ser>
        <c:ser>
          <c:idx val="499"/>
          <c:order val="499"/>
          <c:tx>
            <c:strRef>
              <c:f>Sheet10!$T$501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Sheet10!$U$501</c:f>
            </c:strRef>
          </c:xVal>
          <c:yVal>
            <c:numRef>
              <c:f>Sheet10!$B$501</c:f>
              <c:numCache/>
            </c:numRef>
          </c:yVal>
          <c:bubbleSize>
            <c:numRef>
              <c:f>Sheet10!$G$501</c:f>
            </c:numRef>
          </c:bubbleSize>
        </c:ser>
        <c:ser>
          <c:idx val="500"/>
          <c:order val="500"/>
          <c:tx>
            <c:strRef>
              <c:f>Sheet10!$T$502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Sheet10!$U$502</c:f>
            </c:strRef>
          </c:xVal>
          <c:yVal>
            <c:numRef>
              <c:f>Sheet10!$B$502</c:f>
              <c:numCache/>
            </c:numRef>
          </c:yVal>
          <c:bubbleSize>
            <c:numRef>
              <c:f>Sheet10!$G$502</c:f>
            </c:numRef>
          </c:bubbleSize>
        </c:ser>
        <c:ser>
          <c:idx val="501"/>
          <c:order val="501"/>
          <c:tx>
            <c:strRef>
              <c:f>Sheet10!$T$503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Sheet10!$U$503</c:f>
            </c:strRef>
          </c:xVal>
          <c:yVal>
            <c:numRef>
              <c:f>Sheet10!$B$503</c:f>
              <c:numCache/>
            </c:numRef>
          </c:yVal>
          <c:bubbleSize>
            <c:numRef>
              <c:f>Sheet10!$G$503</c:f>
            </c:numRef>
          </c:bubbleSize>
        </c:ser>
        <c:ser>
          <c:idx val="502"/>
          <c:order val="502"/>
          <c:tx>
            <c:strRef>
              <c:f>Sheet10!$T$504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Sheet10!$U$504</c:f>
            </c:strRef>
          </c:xVal>
          <c:yVal>
            <c:numRef>
              <c:f>Sheet10!$B$504</c:f>
              <c:numCache/>
            </c:numRef>
          </c:yVal>
          <c:bubbleSize>
            <c:numRef>
              <c:f>Sheet10!$G$504</c:f>
            </c:numRef>
          </c:bubbleSize>
        </c:ser>
        <c:ser>
          <c:idx val="503"/>
          <c:order val="503"/>
          <c:tx>
            <c:strRef>
              <c:f>Sheet10!$T$505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Sheet10!$U$505</c:f>
            </c:strRef>
          </c:xVal>
          <c:yVal>
            <c:numRef>
              <c:f>Sheet10!$B$505</c:f>
              <c:numCache/>
            </c:numRef>
          </c:yVal>
          <c:bubbleSize>
            <c:numRef>
              <c:f>Sheet10!$G$505</c:f>
            </c:numRef>
          </c:bubbleSize>
        </c:ser>
        <c:ser>
          <c:idx val="504"/>
          <c:order val="504"/>
          <c:tx>
            <c:strRef>
              <c:f>Sheet10!$T$506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Sheet10!$U$506</c:f>
            </c:strRef>
          </c:xVal>
          <c:yVal>
            <c:numRef>
              <c:f>Sheet10!$B$506</c:f>
              <c:numCache/>
            </c:numRef>
          </c:yVal>
          <c:bubbleSize>
            <c:numRef>
              <c:f>Sheet10!$G$506</c:f>
            </c:numRef>
          </c:bubbleSize>
        </c:ser>
        <c:ser>
          <c:idx val="505"/>
          <c:order val="505"/>
          <c:tx>
            <c:strRef>
              <c:f>Sheet10!$T$507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Sheet10!$U$507</c:f>
            </c:strRef>
          </c:xVal>
          <c:yVal>
            <c:numRef>
              <c:f>Sheet10!$B$507</c:f>
              <c:numCache/>
            </c:numRef>
          </c:yVal>
          <c:bubbleSize>
            <c:numRef>
              <c:f>Sheet10!$G$507</c:f>
            </c:numRef>
          </c:bubbleSize>
        </c:ser>
        <c:ser>
          <c:idx val="506"/>
          <c:order val="506"/>
          <c:tx>
            <c:strRef>
              <c:f>Sheet10!$T$508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Sheet10!$U$508</c:f>
            </c:strRef>
          </c:xVal>
          <c:yVal>
            <c:numRef>
              <c:f>Sheet10!$B$508</c:f>
              <c:numCache/>
            </c:numRef>
          </c:yVal>
          <c:bubbleSize>
            <c:numRef>
              <c:f>Sheet10!$G$508</c:f>
            </c:numRef>
          </c:bubbleSize>
        </c:ser>
        <c:ser>
          <c:idx val="507"/>
          <c:order val="507"/>
          <c:tx>
            <c:strRef>
              <c:f>Sheet10!$T$509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Sheet10!$U$509</c:f>
            </c:strRef>
          </c:xVal>
          <c:yVal>
            <c:numRef>
              <c:f>Sheet10!$B$509</c:f>
              <c:numCache/>
            </c:numRef>
          </c:yVal>
          <c:bubbleSize>
            <c:numRef>
              <c:f>Sheet10!$G$509</c:f>
            </c:numRef>
          </c:bubbleSize>
        </c:ser>
        <c:ser>
          <c:idx val="508"/>
          <c:order val="508"/>
          <c:tx>
            <c:strRef>
              <c:f>Sheet10!$T$510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Sheet10!$U$510</c:f>
            </c:strRef>
          </c:xVal>
          <c:yVal>
            <c:numRef>
              <c:f>Sheet10!$B$510</c:f>
              <c:numCache/>
            </c:numRef>
          </c:yVal>
          <c:bubbleSize>
            <c:numRef>
              <c:f>Sheet10!$G$510</c:f>
            </c:numRef>
          </c:bubbleSize>
        </c:ser>
        <c:ser>
          <c:idx val="509"/>
          <c:order val="509"/>
          <c:tx>
            <c:strRef>
              <c:f>Sheet10!$T$511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Sheet10!$U$511</c:f>
            </c:strRef>
          </c:xVal>
          <c:yVal>
            <c:numRef>
              <c:f>Sheet10!$B$511</c:f>
              <c:numCache/>
            </c:numRef>
          </c:yVal>
          <c:bubbleSize>
            <c:numRef>
              <c:f>Sheet10!$G$511</c:f>
            </c:numRef>
          </c:bubbleSize>
        </c:ser>
        <c:ser>
          <c:idx val="510"/>
          <c:order val="510"/>
          <c:tx>
            <c:strRef>
              <c:f>Sheet10!$T$512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Sheet10!$U$512</c:f>
            </c:strRef>
          </c:xVal>
          <c:yVal>
            <c:numRef>
              <c:f>Sheet10!$B$512</c:f>
              <c:numCache/>
            </c:numRef>
          </c:yVal>
          <c:bubbleSize>
            <c:numRef>
              <c:f>Sheet10!$G$512</c:f>
            </c:numRef>
          </c:bubbleSize>
        </c:ser>
        <c:ser>
          <c:idx val="511"/>
          <c:order val="511"/>
          <c:tx>
            <c:strRef>
              <c:f>Sheet10!$T$513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Sheet10!$U$513</c:f>
            </c:strRef>
          </c:xVal>
          <c:yVal>
            <c:numRef>
              <c:f>Sheet10!$B$513</c:f>
              <c:numCache/>
            </c:numRef>
          </c:yVal>
          <c:bubbleSize>
            <c:numRef>
              <c:f>Sheet10!$G$513</c:f>
            </c:numRef>
          </c:bubbleSize>
        </c:ser>
        <c:ser>
          <c:idx val="512"/>
          <c:order val="512"/>
          <c:tx>
            <c:strRef>
              <c:f>Sheet10!$T$514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Sheet10!$U$514</c:f>
            </c:strRef>
          </c:xVal>
          <c:yVal>
            <c:numRef>
              <c:f>Sheet10!$B$514</c:f>
              <c:numCache/>
            </c:numRef>
          </c:yVal>
          <c:bubbleSize>
            <c:numRef>
              <c:f>Sheet10!$G$514</c:f>
            </c:numRef>
          </c:bubbleSize>
        </c:ser>
        <c:ser>
          <c:idx val="513"/>
          <c:order val="513"/>
          <c:tx>
            <c:strRef>
              <c:f>Sheet10!$T$515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Sheet10!$U$515</c:f>
            </c:strRef>
          </c:xVal>
          <c:yVal>
            <c:numRef>
              <c:f>Sheet10!$B$515</c:f>
              <c:numCache/>
            </c:numRef>
          </c:yVal>
          <c:bubbleSize>
            <c:numRef>
              <c:f>Sheet10!$G$515</c:f>
            </c:numRef>
          </c:bubbleSize>
        </c:ser>
        <c:ser>
          <c:idx val="514"/>
          <c:order val="514"/>
          <c:tx>
            <c:strRef>
              <c:f>Sheet10!$T$516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Sheet10!$U$516</c:f>
            </c:strRef>
          </c:xVal>
          <c:yVal>
            <c:numRef>
              <c:f>Sheet10!$B$516</c:f>
              <c:numCache/>
            </c:numRef>
          </c:yVal>
          <c:bubbleSize>
            <c:numRef>
              <c:f>Sheet10!$G$516</c:f>
            </c:numRef>
          </c:bubbleSize>
        </c:ser>
        <c:ser>
          <c:idx val="515"/>
          <c:order val="515"/>
          <c:tx>
            <c:strRef>
              <c:f>Sheet10!$T$517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Sheet10!$U$517</c:f>
            </c:strRef>
          </c:xVal>
          <c:yVal>
            <c:numRef>
              <c:f>Sheet10!$B$517</c:f>
              <c:numCache/>
            </c:numRef>
          </c:yVal>
          <c:bubbleSize>
            <c:numRef>
              <c:f>Sheet10!$G$517</c:f>
            </c:numRef>
          </c:bubbleSize>
        </c:ser>
        <c:ser>
          <c:idx val="516"/>
          <c:order val="516"/>
          <c:tx>
            <c:strRef>
              <c:f>Sheet10!$T$518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Sheet10!$U$518</c:f>
            </c:strRef>
          </c:xVal>
          <c:yVal>
            <c:numRef>
              <c:f>Sheet10!$B$518</c:f>
              <c:numCache/>
            </c:numRef>
          </c:yVal>
          <c:bubbleSize>
            <c:numRef>
              <c:f>Sheet10!$G$518</c:f>
            </c:numRef>
          </c:bubbleSize>
        </c:ser>
        <c:ser>
          <c:idx val="517"/>
          <c:order val="517"/>
          <c:tx>
            <c:strRef>
              <c:f>Sheet10!$T$519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Sheet10!$U$519</c:f>
            </c:strRef>
          </c:xVal>
          <c:yVal>
            <c:numRef>
              <c:f>Sheet10!$B$519</c:f>
              <c:numCache/>
            </c:numRef>
          </c:yVal>
          <c:bubbleSize>
            <c:numRef>
              <c:f>Sheet10!$G$519</c:f>
            </c:numRef>
          </c:bubbleSize>
        </c:ser>
        <c:ser>
          <c:idx val="518"/>
          <c:order val="518"/>
          <c:tx>
            <c:strRef>
              <c:f>Sheet10!$T$520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Sheet10!$U$520</c:f>
            </c:strRef>
          </c:xVal>
          <c:yVal>
            <c:numRef>
              <c:f>Sheet10!$B$520</c:f>
              <c:numCache/>
            </c:numRef>
          </c:yVal>
          <c:bubbleSize>
            <c:numRef>
              <c:f>Sheet10!$G$520</c:f>
            </c:numRef>
          </c:bubbleSize>
        </c:ser>
        <c:ser>
          <c:idx val="519"/>
          <c:order val="519"/>
          <c:tx>
            <c:strRef>
              <c:f>Sheet10!$T$521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Sheet10!$U$521</c:f>
            </c:strRef>
          </c:xVal>
          <c:yVal>
            <c:numRef>
              <c:f>Sheet10!$B$521</c:f>
              <c:numCache/>
            </c:numRef>
          </c:yVal>
          <c:bubbleSize>
            <c:numRef>
              <c:f>Sheet10!$G$521</c:f>
            </c:numRef>
          </c:bubbleSize>
        </c:ser>
        <c:ser>
          <c:idx val="520"/>
          <c:order val="520"/>
          <c:tx>
            <c:strRef>
              <c:f>Sheet10!$T$522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Sheet10!$U$522</c:f>
            </c:strRef>
          </c:xVal>
          <c:yVal>
            <c:numRef>
              <c:f>Sheet10!$B$522</c:f>
              <c:numCache/>
            </c:numRef>
          </c:yVal>
          <c:bubbleSize>
            <c:numRef>
              <c:f>Sheet10!$G$522</c:f>
            </c:numRef>
          </c:bubbleSize>
        </c:ser>
        <c:ser>
          <c:idx val="521"/>
          <c:order val="521"/>
          <c:tx>
            <c:strRef>
              <c:f>Sheet10!$T$523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Sheet10!$U$523</c:f>
            </c:strRef>
          </c:xVal>
          <c:yVal>
            <c:numRef>
              <c:f>Sheet10!$B$523</c:f>
              <c:numCache/>
            </c:numRef>
          </c:yVal>
          <c:bubbleSize>
            <c:numRef>
              <c:f>Sheet10!$G$523</c:f>
            </c:numRef>
          </c:bubbleSize>
        </c:ser>
        <c:ser>
          <c:idx val="522"/>
          <c:order val="522"/>
          <c:tx>
            <c:strRef>
              <c:f>Sheet10!$T$524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Sheet10!$U$524</c:f>
            </c:strRef>
          </c:xVal>
          <c:yVal>
            <c:numRef>
              <c:f>Sheet10!$B$524</c:f>
              <c:numCache/>
            </c:numRef>
          </c:yVal>
          <c:bubbleSize>
            <c:numRef>
              <c:f>Sheet10!$G$524</c:f>
            </c:numRef>
          </c:bubbleSize>
        </c:ser>
        <c:ser>
          <c:idx val="523"/>
          <c:order val="523"/>
          <c:tx>
            <c:strRef>
              <c:f>Sheet10!$T$525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Sheet10!$U$525</c:f>
            </c:strRef>
          </c:xVal>
          <c:yVal>
            <c:numRef>
              <c:f>Sheet10!$B$525</c:f>
              <c:numCache/>
            </c:numRef>
          </c:yVal>
          <c:bubbleSize>
            <c:numRef>
              <c:f>Sheet10!$G$525</c:f>
            </c:numRef>
          </c:bubbleSize>
        </c:ser>
        <c:ser>
          <c:idx val="524"/>
          <c:order val="524"/>
          <c:tx>
            <c:strRef>
              <c:f>Sheet10!$T$526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Sheet10!$U$526</c:f>
            </c:strRef>
          </c:xVal>
          <c:yVal>
            <c:numRef>
              <c:f>Sheet10!$B$526</c:f>
              <c:numCache/>
            </c:numRef>
          </c:yVal>
          <c:bubbleSize>
            <c:numRef>
              <c:f>Sheet10!$G$526</c:f>
            </c:numRef>
          </c:bubbleSize>
        </c:ser>
        <c:ser>
          <c:idx val="525"/>
          <c:order val="525"/>
          <c:tx>
            <c:strRef>
              <c:f>Sheet10!$T$527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Sheet10!$U$527</c:f>
            </c:strRef>
          </c:xVal>
          <c:yVal>
            <c:numRef>
              <c:f>Sheet10!$B$527</c:f>
              <c:numCache/>
            </c:numRef>
          </c:yVal>
          <c:bubbleSize>
            <c:numRef>
              <c:f>Sheet10!$G$527</c:f>
            </c:numRef>
          </c:bubbleSize>
        </c:ser>
        <c:ser>
          <c:idx val="526"/>
          <c:order val="526"/>
          <c:tx>
            <c:strRef>
              <c:f>Sheet10!$T$528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Sheet10!$U$528</c:f>
            </c:strRef>
          </c:xVal>
          <c:yVal>
            <c:numRef>
              <c:f>Sheet10!$B$528</c:f>
              <c:numCache/>
            </c:numRef>
          </c:yVal>
          <c:bubbleSize>
            <c:numRef>
              <c:f>Sheet10!$G$528</c:f>
            </c:numRef>
          </c:bubbleSize>
        </c:ser>
        <c:ser>
          <c:idx val="527"/>
          <c:order val="527"/>
          <c:tx>
            <c:strRef>
              <c:f>Sheet10!$T$529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Sheet10!$U$529</c:f>
            </c:strRef>
          </c:xVal>
          <c:yVal>
            <c:numRef>
              <c:f>Sheet10!$B$529</c:f>
              <c:numCache/>
            </c:numRef>
          </c:yVal>
          <c:bubbleSize>
            <c:numRef>
              <c:f>Sheet10!$G$529</c:f>
            </c:numRef>
          </c:bubbleSize>
        </c:ser>
        <c:ser>
          <c:idx val="528"/>
          <c:order val="528"/>
          <c:tx>
            <c:strRef>
              <c:f>Sheet10!$T$530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Sheet10!$U$530</c:f>
            </c:strRef>
          </c:xVal>
          <c:yVal>
            <c:numRef>
              <c:f>Sheet10!$B$530</c:f>
              <c:numCache/>
            </c:numRef>
          </c:yVal>
          <c:bubbleSize>
            <c:numRef>
              <c:f>Sheet10!$G$530</c:f>
            </c:numRef>
          </c:bubbleSize>
        </c:ser>
        <c:ser>
          <c:idx val="529"/>
          <c:order val="529"/>
          <c:tx>
            <c:strRef>
              <c:f>Sheet10!$T$531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Sheet10!$U$531</c:f>
            </c:strRef>
          </c:xVal>
          <c:yVal>
            <c:numRef>
              <c:f>Sheet10!$B$531</c:f>
              <c:numCache/>
            </c:numRef>
          </c:yVal>
          <c:bubbleSize>
            <c:numRef>
              <c:f>Sheet10!$G$531</c:f>
            </c:numRef>
          </c:bubbleSize>
        </c:ser>
        <c:ser>
          <c:idx val="530"/>
          <c:order val="530"/>
          <c:tx>
            <c:strRef>
              <c:f>Sheet10!$T$532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Sheet10!$U$532</c:f>
            </c:strRef>
          </c:xVal>
          <c:yVal>
            <c:numRef>
              <c:f>Sheet10!$B$532</c:f>
              <c:numCache/>
            </c:numRef>
          </c:yVal>
          <c:bubbleSize>
            <c:numRef>
              <c:f>Sheet10!$G$532</c:f>
            </c:numRef>
          </c:bubbleSize>
        </c:ser>
        <c:ser>
          <c:idx val="531"/>
          <c:order val="531"/>
          <c:tx>
            <c:strRef>
              <c:f>Sheet10!$T$533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Sheet10!$U$533</c:f>
            </c:strRef>
          </c:xVal>
          <c:yVal>
            <c:numRef>
              <c:f>Sheet10!$B$533</c:f>
              <c:numCache/>
            </c:numRef>
          </c:yVal>
          <c:bubbleSize>
            <c:numRef>
              <c:f>Sheet10!$G$533</c:f>
            </c:numRef>
          </c:bubbleSize>
        </c:ser>
        <c:ser>
          <c:idx val="532"/>
          <c:order val="532"/>
          <c:tx>
            <c:strRef>
              <c:f>Sheet10!$T$534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Sheet10!$U$534</c:f>
            </c:strRef>
          </c:xVal>
          <c:yVal>
            <c:numRef>
              <c:f>Sheet10!$B$534</c:f>
              <c:numCache/>
            </c:numRef>
          </c:yVal>
          <c:bubbleSize>
            <c:numRef>
              <c:f>Sheet10!$G$534</c:f>
            </c:numRef>
          </c:bubbleSize>
        </c:ser>
        <c:ser>
          <c:idx val="533"/>
          <c:order val="533"/>
          <c:tx>
            <c:strRef>
              <c:f>Sheet10!$T$535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Sheet10!$U$535</c:f>
            </c:strRef>
          </c:xVal>
          <c:yVal>
            <c:numRef>
              <c:f>Sheet10!$B$535</c:f>
              <c:numCache/>
            </c:numRef>
          </c:yVal>
          <c:bubbleSize>
            <c:numRef>
              <c:f>Sheet10!$G$535</c:f>
            </c:numRef>
          </c:bubbleSize>
        </c:ser>
        <c:ser>
          <c:idx val="534"/>
          <c:order val="534"/>
          <c:tx>
            <c:strRef>
              <c:f>Sheet10!$T$536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Sheet10!$U$536</c:f>
            </c:strRef>
          </c:xVal>
          <c:yVal>
            <c:numRef>
              <c:f>Sheet10!$B$536</c:f>
              <c:numCache/>
            </c:numRef>
          </c:yVal>
          <c:bubbleSize>
            <c:numRef>
              <c:f>Sheet10!$G$536</c:f>
            </c:numRef>
          </c:bubbleSize>
        </c:ser>
        <c:ser>
          <c:idx val="535"/>
          <c:order val="535"/>
          <c:tx>
            <c:strRef>
              <c:f>Sheet10!$T$537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Sheet10!$U$537</c:f>
            </c:strRef>
          </c:xVal>
          <c:yVal>
            <c:numRef>
              <c:f>Sheet10!$B$537</c:f>
              <c:numCache/>
            </c:numRef>
          </c:yVal>
          <c:bubbleSize>
            <c:numRef>
              <c:f>Sheet10!$G$537</c:f>
            </c:numRef>
          </c:bubbleSize>
        </c:ser>
        <c:ser>
          <c:idx val="536"/>
          <c:order val="536"/>
          <c:tx>
            <c:strRef>
              <c:f>Sheet10!$T$538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Sheet10!$U$538</c:f>
            </c:strRef>
          </c:xVal>
          <c:yVal>
            <c:numRef>
              <c:f>Sheet10!$B$538</c:f>
              <c:numCache/>
            </c:numRef>
          </c:yVal>
          <c:bubbleSize>
            <c:numRef>
              <c:f>Sheet10!$G$538</c:f>
            </c:numRef>
          </c:bubbleSize>
        </c:ser>
        <c:ser>
          <c:idx val="537"/>
          <c:order val="537"/>
          <c:tx>
            <c:strRef>
              <c:f>Sheet10!$T$539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Sheet10!$U$539</c:f>
            </c:strRef>
          </c:xVal>
          <c:yVal>
            <c:numRef>
              <c:f>Sheet10!$B$539</c:f>
              <c:numCache/>
            </c:numRef>
          </c:yVal>
          <c:bubbleSize>
            <c:numRef>
              <c:f>Sheet10!$G$539</c:f>
            </c:numRef>
          </c:bubbleSize>
        </c:ser>
        <c:ser>
          <c:idx val="538"/>
          <c:order val="538"/>
          <c:tx>
            <c:strRef>
              <c:f>Sheet10!$T$540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Sheet10!$U$540</c:f>
            </c:strRef>
          </c:xVal>
          <c:yVal>
            <c:numRef>
              <c:f>Sheet10!$B$540</c:f>
              <c:numCache/>
            </c:numRef>
          </c:yVal>
          <c:bubbleSize>
            <c:numRef>
              <c:f>Sheet10!$G$540</c:f>
            </c:numRef>
          </c:bubbleSize>
        </c:ser>
        <c:ser>
          <c:idx val="539"/>
          <c:order val="539"/>
          <c:tx>
            <c:strRef>
              <c:f>Sheet10!$T$541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Sheet10!$U$541</c:f>
            </c:strRef>
          </c:xVal>
          <c:yVal>
            <c:numRef>
              <c:f>Sheet10!$B$541</c:f>
              <c:numCache/>
            </c:numRef>
          </c:yVal>
          <c:bubbleSize>
            <c:numRef>
              <c:f>Sheet10!$G$541</c:f>
            </c:numRef>
          </c:bubbleSize>
        </c:ser>
        <c:ser>
          <c:idx val="540"/>
          <c:order val="540"/>
          <c:tx>
            <c:strRef>
              <c:f>Sheet10!$T$542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Sheet10!$U$542</c:f>
            </c:strRef>
          </c:xVal>
          <c:yVal>
            <c:numRef>
              <c:f>Sheet10!$B$542</c:f>
              <c:numCache/>
            </c:numRef>
          </c:yVal>
          <c:bubbleSize>
            <c:numRef>
              <c:f>Sheet10!$G$542</c:f>
            </c:numRef>
          </c:bubbleSize>
        </c:ser>
        <c:ser>
          <c:idx val="541"/>
          <c:order val="541"/>
          <c:tx>
            <c:strRef>
              <c:f>Sheet10!$T$543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Sheet10!$U$543</c:f>
            </c:strRef>
          </c:xVal>
          <c:yVal>
            <c:numRef>
              <c:f>Sheet10!$B$543</c:f>
              <c:numCache/>
            </c:numRef>
          </c:yVal>
          <c:bubbleSize>
            <c:numRef>
              <c:f>Sheet10!$G$543</c:f>
            </c:numRef>
          </c:bubbleSize>
        </c:ser>
        <c:ser>
          <c:idx val="542"/>
          <c:order val="542"/>
          <c:tx>
            <c:strRef>
              <c:f>Sheet10!$T$544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Sheet10!$U$544</c:f>
            </c:strRef>
          </c:xVal>
          <c:yVal>
            <c:numRef>
              <c:f>Sheet10!$B$544</c:f>
              <c:numCache/>
            </c:numRef>
          </c:yVal>
          <c:bubbleSize>
            <c:numRef>
              <c:f>Sheet10!$G$544</c:f>
            </c:numRef>
          </c:bubbleSize>
        </c:ser>
        <c:ser>
          <c:idx val="543"/>
          <c:order val="543"/>
          <c:tx>
            <c:strRef>
              <c:f>Sheet10!$T$545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Sheet10!$U$545</c:f>
            </c:strRef>
          </c:xVal>
          <c:yVal>
            <c:numRef>
              <c:f>Sheet10!$B$545</c:f>
              <c:numCache/>
            </c:numRef>
          </c:yVal>
          <c:bubbleSize>
            <c:numRef>
              <c:f>Sheet10!$G$545</c:f>
            </c:numRef>
          </c:bubbleSize>
        </c:ser>
        <c:ser>
          <c:idx val="544"/>
          <c:order val="544"/>
          <c:tx>
            <c:strRef>
              <c:f>Sheet10!$T$546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Sheet10!$U$546</c:f>
            </c:strRef>
          </c:xVal>
          <c:yVal>
            <c:numRef>
              <c:f>Sheet10!$B$546</c:f>
              <c:numCache/>
            </c:numRef>
          </c:yVal>
          <c:bubbleSize>
            <c:numRef>
              <c:f>Sheet10!$G$546</c:f>
            </c:numRef>
          </c:bubbleSize>
        </c:ser>
        <c:ser>
          <c:idx val="545"/>
          <c:order val="545"/>
          <c:tx>
            <c:strRef>
              <c:f>Sheet10!$T$547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Sheet10!$U$547</c:f>
            </c:strRef>
          </c:xVal>
          <c:yVal>
            <c:numRef>
              <c:f>Sheet10!$B$547</c:f>
              <c:numCache/>
            </c:numRef>
          </c:yVal>
          <c:bubbleSize>
            <c:numRef>
              <c:f>Sheet10!$G$547</c:f>
            </c:numRef>
          </c:bubbleSize>
        </c:ser>
        <c:ser>
          <c:idx val="546"/>
          <c:order val="546"/>
          <c:tx>
            <c:strRef>
              <c:f>Sheet10!$T$548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Sheet10!$U$548</c:f>
            </c:strRef>
          </c:xVal>
          <c:yVal>
            <c:numRef>
              <c:f>Sheet10!$B$548</c:f>
              <c:numCache/>
            </c:numRef>
          </c:yVal>
          <c:bubbleSize>
            <c:numRef>
              <c:f>Sheet10!$G$548</c:f>
            </c:numRef>
          </c:bubbleSize>
        </c:ser>
        <c:ser>
          <c:idx val="547"/>
          <c:order val="547"/>
          <c:tx>
            <c:strRef>
              <c:f>Sheet10!$T$549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Sheet10!$U$549</c:f>
            </c:strRef>
          </c:xVal>
          <c:yVal>
            <c:numRef>
              <c:f>Sheet10!$B$549</c:f>
              <c:numCache/>
            </c:numRef>
          </c:yVal>
          <c:bubbleSize>
            <c:numRef>
              <c:f>Sheet10!$G$549</c:f>
            </c:numRef>
          </c:bubbleSize>
        </c:ser>
        <c:ser>
          <c:idx val="548"/>
          <c:order val="548"/>
          <c:tx>
            <c:strRef>
              <c:f>Sheet10!$T$550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Sheet10!$U$550</c:f>
            </c:strRef>
          </c:xVal>
          <c:yVal>
            <c:numRef>
              <c:f>Sheet10!$B$550</c:f>
              <c:numCache/>
            </c:numRef>
          </c:yVal>
          <c:bubbleSize>
            <c:numRef>
              <c:f>Sheet10!$G$550</c:f>
            </c:numRef>
          </c:bubbleSize>
        </c:ser>
        <c:ser>
          <c:idx val="549"/>
          <c:order val="549"/>
          <c:tx>
            <c:strRef>
              <c:f>Sheet10!$T$551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Sheet10!$U$551</c:f>
            </c:strRef>
          </c:xVal>
          <c:yVal>
            <c:numRef>
              <c:f>Sheet10!$B$551</c:f>
              <c:numCache/>
            </c:numRef>
          </c:yVal>
          <c:bubbleSize>
            <c:numRef>
              <c:f>Sheet10!$G$551</c:f>
            </c:numRef>
          </c:bubbleSize>
        </c:ser>
        <c:ser>
          <c:idx val="550"/>
          <c:order val="550"/>
          <c:tx>
            <c:strRef>
              <c:f>Sheet10!$T$552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Sheet10!$U$552</c:f>
            </c:strRef>
          </c:xVal>
          <c:yVal>
            <c:numRef>
              <c:f>Sheet10!$B$552</c:f>
              <c:numCache/>
            </c:numRef>
          </c:yVal>
          <c:bubbleSize>
            <c:numRef>
              <c:f>Sheet10!$G$552</c:f>
            </c:numRef>
          </c:bubbleSize>
        </c:ser>
        <c:ser>
          <c:idx val="551"/>
          <c:order val="551"/>
          <c:tx>
            <c:strRef>
              <c:f>Sheet10!$T$553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Sheet10!$U$553</c:f>
            </c:strRef>
          </c:xVal>
          <c:yVal>
            <c:numRef>
              <c:f>Sheet10!$B$553</c:f>
              <c:numCache/>
            </c:numRef>
          </c:yVal>
          <c:bubbleSize>
            <c:numRef>
              <c:f>Sheet10!$G$553</c:f>
            </c:numRef>
          </c:bubbleSize>
        </c:ser>
        <c:ser>
          <c:idx val="552"/>
          <c:order val="552"/>
          <c:tx>
            <c:strRef>
              <c:f>Sheet10!$T$554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Sheet10!$U$554</c:f>
            </c:strRef>
          </c:xVal>
          <c:yVal>
            <c:numRef>
              <c:f>Sheet10!$B$554</c:f>
              <c:numCache/>
            </c:numRef>
          </c:yVal>
          <c:bubbleSize>
            <c:numRef>
              <c:f>Sheet10!$G$554</c:f>
            </c:numRef>
          </c:bubbleSize>
        </c:ser>
        <c:ser>
          <c:idx val="553"/>
          <c:order val="553"/>
          <c:tx>
            <c:strRef>
              <c:f>Sheet10!$T$555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Sheet10!$U$555</c:f>
            </c:strRef>
          </c:xVal>
          <c:yVal>
            <c:numRef>
              <c:f>Sheet10!$B$555</c:f>
              <c:numCache/>
            </c:numRef>
          </c:yVal>
          <c:bubbleSize>
            <c:numRef>
              <c:f>Sheet10!$G$555</c:f>
            </c:numRef>
          </c:bubbleSize>
        </c:ser>
        <c:ser>
          <c:idx val="554"/>
          <c:order val="554"/>
          <c:tx>
            <c:strRef>
              <c:f>Sheet10!$T$556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Sheet10!$U$556</c:f>
            </c:strRef>
          </c:xVal>
          <c:yVal>
            <c:numRef>
              <c:f>Sheet10!$B$556</c:f>
              <c:numCache/>
            </c:numRef>
          </c:yVal>
          <c:bubbleSize>
            <c:numRef>
              <c:f>Sheet10!$G$556</c:f>
            </c:numRef>
          </c:bubbleSize>
        </c:ser>
        <c:ser>
          <c:idx val="555"/>
          <c:order val="555"/>
          <c:tx>
            <c:strRef>
              <c:f>Sheet10!$T$557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Sheet10!$U$557</c:f>
            </c:strRef>
          </c:xVal>
          <c:yVal>
            <c:numRef>
              <c:f>Sheet10!$B$557</c:f>
              <c:numCache/>
            </c:numRef>
          </c:yVal>
          <c:bubbleSize>
            <c:numRef>
              <c:f>Sheet10!$G$557</c:f>
            </c:numRef>
          </c:bubbleSize>
        </c:ser>
        <c:ser>
          <c:idx val="556"/>
          <c:order val="556"/>
          <c:tx>
            <c:strRef>
              <c:f>Sheet10!$T$558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Sheet10!$U$558</c:f>
            </c:strRef>
          </c:xVal>
          <c:yVal>
            <c:numRef>
              <c:f>Sheet10!$B$558</c:f>
              <c:numCache/>
            </c:numRef>
          </c:yVal>
          <c:bubbleSize>
            <c:numRef>
              <c:f>Sheet10!$G$558</c:f>
            </c:numRef>
          </c:bubbleSize>
        </c:ser>
        <c:ser>
          <c:idx val="557"/>
          <c:order val="557"/>
          <c:tx>
            <c:strRef>
              <c:f>Sheet10!$T$559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Sheet10!$U$559</c:f>
            </c:strRef>
          </c:xVal>
          <c:yVal>
            <c:numRef>
              <c:f>Sheet10!$B$559</c:f>
              <c:numCache/>
            </c:numRef>
          </c:yVal>
          <c:bubbleSize>
            <c:numRef>
              <c:f>Sheet10!$G$559</c:f>
            </c:numRef>
          </c:bubbleSize>
        </c:ser>
        <c:ser>
          <c:idx val="558"/>
          <c:order val="558"/>
          <c:tx>
            <c:strRef>
              <c:f>Sheet10!$T$560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Sheet10!$U$560</c:f>
            </c:strRef>
          </c:xVal>
          <c:yVal>
            <c:numRef>
              <c:f>Sheet10!$B$560</c:f>
              <c:numCache/>
            </c:numRef>
          </c:yVal>
          <c:bubbleSize>
            <c:numRef>
              <c:f>Sheet10!$G$560</c:f>
            </c:numRef>
          </c:bubbleSize>
        </c:ser>
        <c:ser>
          <c:idx val="559"/>
          <c:order val="559"/>
          <c:tx>
            <c:strRef>
              <c:f>Sheet10!$T$561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Sheet10!$U$561</c:f>
            </c:strRef>
          </c:xVal>
          <c:yVal>
            <c:numRef>
              <c:f>Sheet10!$B$561</c:f>
              <c:numCache/>
            </c:numRef>
          </c:yVal>
          <c:bubbleSize>
            <c:numRef>
              <c:f>Sheet10!$G$561</c:f>
            </c:numRef>
          </c:bubbleSize>
        </c:ser>
        <c:ser>
          <c:idx val="560"/>
          <c:order val="560"/>
          <c:tx>
            <c:strRef>
              <c:f>Sheet10!$T$562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Sheet10!$U$562</c:f>
            </c:strRef>
          </c:xVal>
          <c:yVal>
            <c:numRef>
              <c:f>Sheet10!$B$562</c:f>
              <c:numCache/>
            </c:numRef>
          </c:yVal>
          <c:bubbleSize>
            <c:numRef>
              <c:f>Sheet10!$G$562</c:f>
            </c:numRef>
          </c:bubbleSize>
        </c:ser>
        <c:ser>
          <c:idx val="561"/>
          <c:order val="561"/>
          <c:tx>
            <c:strRef>
              <c:f>Sheet10!$T$563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Sheet10!$U$563</c:f>
            </c:strRef>
          </c:xVal>
          <c:yVal>
            <c:numRef>
              <c:f>Sheet10!$B$563</c:f>
              <c:numCache/>
            </c:numRef>
          </c:yVal>
          <c:bubbleSize>
            <c:numRef>
              <c:f>Sheet10!$G$563</c:f>
            </c:numRef>
          </c:bubbleSize>
        </c:ser>
        <c:ser>
          <c:idx val="562"/>
          <c:order val="562"/>
          <c:tx>
            <c:strRef>
              <c:f>Sheet10!$T$564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Sheet10!$U$564</c:f>
            </c:strRef>
          </c:xVal>
          <c:yVal>
            <c:numRef>
              <c:f>Sheet10!$B$564</c:f>
              <c:numCache/>
            </c:numRef>
          </c:yVal>
          <c:bubbleSize>
            <c:numRef>
              <c:f>Sheet10!$G$564</c:f>
            </c:numRef>
          </c:bubbleSize>
        </c:ser>
        <c:ser>
          <c:idx val="563"/>
          <c:order val="563"/>
          <c:tx>
            <c:strRef>
              <c:f>Sheet10!$T$565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Sheet10!$U$565</c:f>
            </c:strRef>
          </c:xVal>
          <c:yVal>
            <c:numRef>
              <c:f>Sheet10!$B$565</c:f>
              <c:numCache/>
            </c:numRef>
          </c:yVal>
          <c:bubbleSize>
            <c:numRef>
              <c:f>Sheet10!$G$565</c:f>
            </c:numRef>
          </c:bubbleSize>
        </c:ser>
        <c:ser>
          <c:idx val="564"/>
          <c:order val="564"/>
          <c:tx>
            <c:strRef>
              <c:f>Sheet10!$T$566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Sheet10!$U$566</c:f>
            </c:strRef>
          </c:xVal>
          <c:yVal>
            <c:numRef>
              <c:f>Sheet10!$B$566</c:f>
              <c:numCache/>
            </c:numRef>
          </c:yVal>
          <c:bubbleSize>
            <c:numRef>
              <c:f>Sheet10!$G$566</c:f>
            </c:numRef>
          </c:bubbleSize>
        </c:ser>
        <c:ser>
          <c:idx val="565"/>
          <c:order val="565"/>
          <c:tx>
            <c:strRef>
              <c:f>Sheet10!$T$567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Sheet10!$U$567</c:f>
            </c:strRef>
          </c:xVal>
          <c:yVal>
            <c:numRef>
              <c:f>Sheet10!$B$567</c:f>
              <c:numCache/>
            </c:numRef>
          </c:yVal>
          <c:bubbleSize>
            <c:numRef>
              <c:f>Sheet10!$G$567</c:f>
            </c:numRef>
          </c:bubbleSize>
        </c:ser>
        <c:ser>
          <c:idx val="566"/>
          <c:order val="566"/>
          <c:tx>
            <c:strRef>
              <c:f>Sheet10!$T$568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Sheet10!$U$568</c:f>
            </c:strRef>
          </c:xVal>
          <c:yVal>
            <c:numRef>
              <c:f>Sheet10!$B$568</c:f>
              <c:numCache/>
            </c:numRef>
          </c:yVal>
          <c:bubbleSize>
            <c:numRef>
              <c:f>Sheet10!$G$568</c:f>
            </c:numRef>
          </c:bubbleSize>
        </c:ser>
        <c:ser>
          <c:idx val="567"/>
          <c:order val="567"/>
          <c:tx>
            <c:strRef>
              <c:f>Sheet10!$T$569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Sheet10!$U$569</c:f>
            </c:strRef>
          </c:xVal>
          <c:yVal>
            <c:numRef>
              <c:f>Sheet10!$B$569</c:f>
              <c:numCache/>
            </c:numRef>
          </c:yVal>
          <c:bubbleSize>
            <c:numRef>
              <c:f>Sheet10!$G$569</c:f>
            </c:numRef>
          </c:bubbleSize>
        </c:ser>
        <c:ser>
          <c:idx val="568"/>
          <c:order val="568"/>
          <c:tx>
            <c:strRef>
              <c:f>Sheet10!$T$570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Sheet10!$U$570</c:f>
            </c:strRef>
          </c:xVal>
          <c:yVal>
            <c:numRef>
              <c:f>Sheet10!$B$570</c:f>
              <c:numCache/>
            </c:numRef>
          </c:yVal>
          <c:bubbleSize>
            <c:numRef>
              <c:f>Sheet10!$G$570</c:f>
            </c:numRef>
          </c:bubbleSize>
        </c:ser>
        <c:ser>
          <c:idx val="569"/>
          <c:order val="569"/>
          <c:tx>
            <c:strRef>
              <c:f>Sheet10!$T$571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Sheet10!$U$571</c:f>
            </c:strRef>
          </c:xVal>
          <c:yVal>
            <c:numRef>
              <c:f>Sheet10!$B$571</c:f>
              <c:numCache/>
            </c:numRef>
          </c:yVal>
          <c:bubbleSize>
            <c:numRef>
              <c:f>Sheet10!$G$571</c:f>
            </c:numRef>
          </c:bubbleSize>
        </c:ser>
        <c:ser>
          <c:idx val="570"/>
          <c:order val="570"/>
          <c:tx>
            <c:strRef>
              <c:f>Sheet10!$T$572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Sheet10!$U$572</c:f>
            </c:strRef>
          </c:xVal>
          <c:yVal>
            <c:numRef>
              <c:f>Sheet10!$B$572</c:f>
              <c:numCache/>
            </c:numRef>
          </c:yVal>
          <c:bubbleSize>
            <c:numRef>
              <c:f>Sheet10!$G$572</c:f>
            </c:numRef>
          </c:bubbleSize>
        </c:ser>
        <c:ser>
          <c:idx val="571"/>
          <c:order val="571"/>
          <c:tx>
            <c:strRef>
              <c:f>Sheet10!$T$573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Sheet10!$U$573</c:f>
            </c:strRef>
          </c:xVal>
          <c:yVal>
            <c:numRef>
              <c:f>Sheet10!$B$573</c:f>
              <c:numCache/>
            </c:numRef>
          </c:yVal>
          <c:bubbleSize>
            <c:numRef>
              <c:f>Sheet10!$G$573</c:f>
            </c:numRef>
          </c:bubbleSize>
        </c:ser>
        <c:ser>
          <c:idx val="572"/>
          <c:order val="572"/>
          <c:tx>
            <c:strRef>
              <c:f>Sheet10!$T$574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Sheet10!$U$574</c:f>
            </c:strRef>
          </c:xVal>
          <c:yVal>
            <c:numRef>
              <c:f>Sheet10!$B$574</c:f>
              <c:numCache/>
            </c:numRef>
          </c:yVal>
          <c:bubbleSize>
            <c:numRef>
              <c:f>Sheet10!$G$574</c:f>
            </c:numRef>
          </c:bubbleSize>
        </c:ser>
        <c:ser>
          <c:idx val="573"/>
          <c:order val="573"/>
          <c:tx>
            <c:strRef>
              <c:f>Sheet10!$T$575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Sheet10!$U$575</c:f>
            </c:strRef>
          </c:xVal>
          <c:yVal>
            <c:numRef>
              <c:f>Sheet10!$B$575</c:f>
              <c:numCache/>
            </c:numRef>
          </c:yVal>
          <c:bubbleSize>
            <c:numRef>
              <c:f>Sheet10!$G$575</c:f>
            </c:numRef>
          </c:bubbleSize>
        </c:ser>
        <c:ser>
          <c:idx val="574"/>
          <c:order val="574"/>
          <c:tx>
            <c:strRef>
              <c:f>Sheet10!$T$576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Sheet10!$U$576</c:f>
            </c:strRef>
          </c:xVal>
          <c:yVal>
            <c:numRef>
              <c:f>Sheet10!$B$576</c:f>
              <c:numCache/>
            </c:numRef>
          </c:yVal>
          <c:bubbleSize>
            <c:numRef>
              <c:f>Sheet10!$G$576</c:f>
            </c:numRef>
          </c:bubbleSize>
        </c:ser>
        <c:ser>
          <c:idx val="575"/>
          <c:order val="575"/>
          <c:tx>
            <c:strRef>
              <c:f>Sheet10!$T$577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Sheet10!$U$577</c:f>
            </c:strRef>
          </c:xVal>
          <c:yVal>
            <c:numRef>
              <c:f>Sheet10!$B$577</c:f>
              <c:numCache/>
            </c:numRef>
          </c:yVal>
          <c:bubbleSize>
            <c:numRef>
              <c:f>Sheet10!$G$577</c:f>
            </c:numRef>
          </c:bubbleSize>
        </c:ser>
        <c:ser>
          <c:idx val="576"/>
          <c:order val="576"/>
          <c:tx>
            <c:strRef>
              <c:f>Sheet10!$T$578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Sheet10!$U$578</c:f>
            </c:strRef>
          </c:xVal>
          <c:yVal>
            <c:numRef>
              <c:f>Sheet10!$B$578</c:f>
              <c:numCache/>
            </c:numRef>
          </c:yVal>
          <c:bubbleSize>
            <c:numRef>
              <c:f>Sheet10!$G$578</c:f>
            </c:numRef>
          </c:bubbleSize>
        </c:ser>
        <c:ser>
          <c:idx val="577"/>
          <c:order val="577"/>
          <c:tx>
            <c:strRef>
              <c:f>Sheet10!$T$579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Sheet10!$U$579</c:f>
            </c:strRef>
          </c:xVal>
          <c:yVal>
            <c:numRef>
              <c:f>Sheet10!$B$579</c:f>
              <c:numCache/>
            </c:numRef>
          </c:yVal>
          <c:bubbleSize>
            <c:numRef>
              <c:f>Sheet10!$G$579</c:f>
            </c:numRef>
          </c:bubbleSize>
        </c:ser>
        <c:ser>
          <c:idx val="578"/>
          <c:order val="578"/>
          <c:tx>
            <c:strRef>
              <c:f>Sheet10!$T$580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Sheet10!$U$580</c:f>
            </c:strRef>
          </c:xVal>
          <c:yVal>
            <c:numRef>
              <c:f>Sheet10!$B$580</c:f>
              <c:numCache/>
            </c:numRef>
          </c:yVal>
          <c:bubbleSize>
            <c:numRef>
              <c:f>Sheet10!$G$580</c:f>
            </c:numRef>
          </c:bubbleSize>
        </c:ser>
        <c:ser>
          <c:idx val="579"/>
          <c:order val="579"/>
          <c:tx>
            <c:strRef>
              <c:f>Sheet10!$T$581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Sheet10!$U$581</c:f>
            </c:strRef>
          </c:xVal>
          <c:yVal>
            <c:numRef>
              <c:f>Sheet10!$B$581</c:f>
              <c:numCache/>
            </c:numRef>
          </c:yVal>
          <c:bubbleSize>
            <c:numRef>
              <c:f>Sheet10!$G$581</c:f>
            </c:numRef>
          </c:bubbleSize>
        </c:ser>
        <c:ser>
          <c:idx val="580"/>
          <c:order val="580"/>
          <c:tx>
            <c:strRef>
              <c:f>Sheet10!$T$582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Sheet10!$U$582</c:f>
            </c:strRef>
          </c:xVal>
          <c:yVal>
            <c:numRef>
              <c:f>Sheet10!$B$582</c:f>
              <c:numCache/>
            </c:numRef>
          </c:yVal>
          <c:bubbleSize>
            <c:numRef>
              <c:f>Sheet10!$G$582</c:f>
            </c:numRef>
          </c:bubbleSize>
        </c:ser>
        <c:ser>
          <c:idx val="581"/>
          <c:order val="581"/>
          <c:tx>
            <c:strRef>
              <c:f>Sheet10!$T$583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Sheet10!$U$583</c:f>
            </c:strRef>
          </c:xVal>
          <c:yVal>
            <c:numRef>
              <c:f>Sheet10!$B$583</c:f>
              <c:numCache/>
            </c:numRef>
          </c:yVal>
          <c:bubbleSize>
            <c:numRef>
              <c:f>Sheet10!$G$583</c:f>
            </c:numRef>
          </c:bubbleSize>
        </c:ser>
        <c:ser>
          <c:idx val="582"/>
          <c:order val="582"/>
          <c:tx>
            <c:strRef>
              <c:f>Sheet10!$T$584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Sheet10!$U$584</c:f>
            </c:strRef>
          </c:xVal>
          <c:yVal>
            <c:numRef>
              <c:f>Sheet10!$B$584</c:f>
              <c:numCache/>
            </c:numRef>
          </c:yVal>
          <c:bubbleSize>
            <c:numRef>
              <c:f>Sheet10!$G$584</c:f>
            </c:numRef>
          </c:bubbleSize>
        </c:ser>
        <c:ser>
          <c:idx val="583"/>
          <c:order val="583"/>
          <c:tx>
            <c:strRef>
              <c:f>Sheet10!$T$585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Sheet10!$U$585</c:f>
            </c:strRef>
          </c:xVal>
          <c:yVal>
            <c:numRef>
              <c:f>Sheet10!$B$585</c:f>
              <c:numCache/>
            </c:numRef>
          </c:yVal>
          <c:bubbleSize>
            <c:numRef>
              <c:f>Sheet10!$G$585</c:f>
            </c:numRef>
          </c:bubbleSize>
        </c:ser>
        <c:ser>
          <c:idx val="584"/>
          <c:order val="584"/>
          <c:tx>
            <c:strRef>
              <c:f>Sheet10!$T$586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Sheet10!$U$586</c:f>
            </c:strRef>
          </c:xVal>
          <c:yVal>
            <c:numRef>
              <c:f>Sheet10!$B$586</c:f>
              <c:numCache/>
            </c:numRef>
          </c:yVal>
          <c:bubbleSize>
            <c:numRef>
              <c:f>Sheet10!$G$586</c:f>
            </c:numRef>
          </c:bubbleSize>
        </c:ser>
        <c:ser>
          <c:idx val="585"/>
          <c:order val="585"/>
          <c:tx>
            <c:strRef>
              <c:f>Sheet10!$T$587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Sheet10!$U$587</c:f>
            </c:strRef>
          </c:xVal>
          <c:yVal>
            <c:numRef>
              <c:f>Sheet10!$B$587</c:f>
              <c:numCache/>
            </c:numRef>
          </c:yVal>
          <c:bubbleSize>
            <c:numRef>
              <c:f>Sheet10!$G$587</c:f>
            </c:numRef>
          </c:bubbleSize>
        </c:ser>
        <c:ser>
          <c:idx val="586"/>
          <c:order val="586"/>
          <c:tx>
            <c:strRef>
              <c:f>Sheet10!$T$588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Sheet10!$U$588</c:f>
            </c:strRef>
          </c:xVal>
          <c:yVal>
            <c:numRef>
              <c:f>Sheet10!$B$588</c:f>
              <c:numCache/>
            </c:numRef>
          </c:yVal>
          <c:bubbleSize>
            <c:numRef>
              <c:f>Sheet10!$G$588</c:f>
            </c:numRef>
          </c:bubbleSize>
        </c:ser>
        <c:ser>
          <c:idx val="587"/>
          <c:order val="587"/>
          <c:tx>
            <c:strRef>
              <c:f>Sheet10!$T$589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Sheet10!$U$589</c:f>
            </c:strRef>
          </c:xVal>
          <c:yVal>
            <c:numRef>
              <c:f>Sheet10!$B$589</c:f>
              <c:numCache/>
            </c:numRef>
          </c:yVal>
          <c:bubbleSize>
            <c:numRef>
              <c:f>Sheet10!$G$589</c:f>
            </c:numRef>
          </c:bubbleSize>
        </c:ser>
        <c:ser>
          <c:idx val="588"/>
          <c:order val="588"/>
          <c:tx>
            <c:strRef>
              <c:f>Sheet10!$T$590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Sheet10!$U$590</c:f>
            </c:strRef>
          </c:xVal>
          <c:yVal>
            <c:numRef>
              <c:f>Sheet10!$B$590</c:f>
              <c:numCache/>
            </c:numRef>
          </c:yVal>
          <c:bubbleSize>
            <c:numRef>
              <c:f>Sheet10!$G$590</c:f>
            </c:numRef>
          </c:bubbleSize>
        </c:ser>
        <c:ser>
          <c:idx val="589"/>
          <c:order val="589"/>
          <c:tx>
            <c:strRef>
              <c:f>Sheet10!$T$591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Sheet10!$U$591</c:f>
            </c:strRef>
          </c:xVal>
          <c:yVal>
            <c:numRef>
              <c:f>Sheet10!$B$591</c:f>
              <c:numCache/>
            </c:numRef>
          </c:yVal>
          <c:bubbleSize>
            <c:numRef>
              <c:f>Sheet10!$G$591</c:f>
            </c:numRef>
          </c:bubbleSize>
        </c:ser>
        <c:ser>
          <c:idx val="590"/>
          <c:order val="590"/>
          <c:tx>
            <c:strRef>
              <c:f>Sheet10!$T$592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Sheet10!$U$592</c:f>
            </c:strRef>
          </c:xVal>
          <c:yVal>
            <c:numRef>
              <c:f>Sheet10!$B$592</c:f>
              <c:numCache/>
            </c:numRef>
          </c:yVal>
          <c:bubbleSize>
            <c:numRef>
              <c:f>Sheet10!$G$592</c:f>
            </c:numRef>
          </c:bubbleSize>
        </c:ser>
        <c:ser>
          <c:idx val="591"/>
          <c:order val="591"/>
          <c:tx>
            <c:strRef>
              <c:f>Sheet10!$T$593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Sheet10!$U$593</c:f>
            </c:strRef>
          </c:xVal>
          <c:yVal>
            <c:numRef>
              <c:f>Sheet10!$B$593</c:f>
              <c:numCache/>
            </c:numRef>
          </c:yVal>
          <c:bubbleSize>
            <c:numRef>
              <c:f>Sheet10!$G$593</c:f>
            </c:numRef>
          </c:bubbleSize>
        </c:ser>
        <c:ser>
          <c:idx val="592"/>
          <c:order val="592"/>
          <c:tx>
            <c:strRef>
              <c:f>Sheet10!$T$594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Sheet10!$U$594</c:f>
            </c:strRef>
          </c:xVal>
          <c:yVal>
            <c:numRef>
              <c:f>Sheet10!$B$594</c:f>
              <c:numCache/>
            </c:numRef>
          </c:yVal>
          <c:bubbleSize>
            <c:numRef>
              <c:f>Sheet10!$G$594</c:f>
            </c:numRef>
          </c:bubbleSize>
        </c:ser>
        <c:ser>
          <c:idx val="593"/>
          <c:order val="593"/>
          <c:tx>
            <c:strRef>
              <c:f>Sheet10!$T$595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Sheet10!$U$595</c:f>
            </c:strRef>
          </c:xVal>
          <c:yVal>
            <c:numRef>
              <c:f>Sheet10!$B$595</c:f>
              <c:numCache/>
            </c:numRef>
          </c:yVal>
          <c:bubbleSize>
            <c:numRef>
              <c:f>Sheet10!$G$595</c:f>
            </c:numRef>
          </c:bubbleSize>
        </c:ser>
        <c:ser>
          <c:idx val="594"/>
          <c:order val="594"/>
          <c:tx>
            <c:strRef>
              <c:f>Sheet10!$T$596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Sheet10!$U$596</c:f>
            </c:strRef>
          </c:xVal>
          <c:yVal>
            <c:numRef>
              <c:f>Sheet10!$B$596</c:f>
              <c:numCache/>
            </c:numRef>
          </c:yVal>
          <c:bubbleSize>
            <c:numRef>
              <c:f>Sheet10!$G$596</c:f>
            </c:numRef>
          </c:bubbleSize>
        </c:ser>
        <c:ser>
          <c:idx val="595"/>
          <c:order val="595"/>
          <c:tx>
            <c:strRef>
              <c:f>Sheet10!$T$597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Sheet10!$U$597</c:f>
            </c:strRef>
          </c:xVal>
          <c:yVal>
            <c:numRef>
              <c:f>Sheet10!$B$597</c:f>
              <c:numCache/>
            </c:numRef>
          </c:yVal>
          <c:bubbleSize>
            <c:numRef>
              <c:f>Sheet10!$G$597</c:f>
            </c:numRef>
          </c:bubbleSize>
        </c:ser>
        <c:ser>
          <c:idx val="596"/>
          <c:order val="596"/>
          <c:tx>
            <c:strRef>
              <c:f>Sheet10!$T$598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Sheet10!$U$598</c:f>
            </c:strRef>
          </c:xVal>
          <c:yVal>
            <c:numRef>
              <c:f>Sheet10!$B$598</c:f>
              <c:numCache/>
            </c:numRef>
          </c:yVal>
          <c:bubbleSize>
            <c:numRef>
              <c:f>Sheet10!$G$598</c:f>
            </c:numRef>
          </c:bubbleSize>
        </c:ser>
        <c:ser>
          <c:idx val="597"/>
          <c:order val="597"/>
          <c:tx>
            <c:strRef>
              <c:f>Sheet10!$T$599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Sheet10!$U$599</c:f>
            </c:strRef>
          </c:xVal>
          <c:yVal>
            <c:numRef>
              <c:f>Sheet10!$B$599</c:f>
              <c:numCache/>
            </c:numRef>
          </c:yVal>
          <c:bubbleSize>
            <c:numRef>
              <c:f>Sheet10!$G$599</c:f>
            </c:numRef>
          </c:bubbleSize>
        </c:ser>
        <c:ser>
          <c:idx val="598"/>
          <c:order val="598"/>
          <c:tx>
            <c:strRef>
              <c:f>Sheet10!$T$600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Sheet10!$U$600</c:f>
            </c:strRef>
          </c:xVal>
          <c:yVal>
            <c:numRef>
              <c:f>Sheet10!$B$600</c:f>
              <c:numCache/>
            </c:numRef>
          </c:yVal>
          <c:bubbleSize>
            <c:numRef>
              <c:f>Sheet10!$G$600</c:f>
            </c:numRef>
          </c:bubbleSize>
        </c:ser>
        <c:ser>
          <c:idx val="599"/>
          <c:order val="599"/>
          <c:tx>
            <c:strRef>
              <c:f>Sheet10!$T$601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Sheet10!$U$601</c:f>
            </c:strRef>
          </c:xVal>
          <c:yVal>
            <c:numRef>
              <c:f>Sheet10!$B$601</c:f>
              <c:numCache/>
            </c:numRef>
          </c:yVal>
          <c:bubbleSize>
            <c:numRef>
              <c:f>Sheet10!$G$601</c:f>
            </c:numRef>
          </c:bubbleSize>
        </c:ser>
        <c:ser>
          <c:idx val="600"/>
          <c:order val="600"/>
          <c:tx>
            <c:strRef>
              <c:f>Sheet10!$T$602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Sheet10!$U$602</c:f>
            </c:strRef>
          </c:xVal>
          <c:yVal>
            <c:numRef>
              <c:f>Sheet10!$B$602</c:f>
              <c:numCache/>
            </c:numRef>
          </c:yVal>
          <c:bubbleSize>
            <c:numRef>
              <c:f>Sheet10!$G$602</c:f>
            </c:numRef>
          </c:bubbleSize>
        </c:ser>
        <c:ser>
          <c:idx val="601"/>
          <c:order val="601"/>
          <c:tx>
            <c:strRef>
              <c:f>Sheet10!$T$603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Sheet10!$U$603</c:f>
            </c:strRef>
          </c:xVal>
          <c:yVal>
            <c:numRef>
              <c:f>Sheet10!$B$603</c:f>
              <c:numCache/>
            </c:numRef>
          </c:yVal>
          <c:bubbleSize>
            <c:numRef>
              <c:f>Sheet10!$G$603</c:f>
            </c:numRef>
          </c:bubbleSize>
        </c:ser>
        <c:ser>
          <c:idx val="602"/>
          <c:order val="602"/>
          <c:tx>
            <c:strRef>
              <c:f>Sheet10!$T$604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Sheet10!$U$604</c:f>
            </c:strRef>
          </c:xVal>
          <c:yVal>
            <c:numRef>
              <c:f>Sheet10!$B$604</c:f>
              <c:numCache/>
            </c:numRef>
          </c:yVal>
          <c:bubbleSize>
            <c:numRef>
              <c:f>Sheet10!$G$604</c:f>
            </c:numRef>
          </c:bubbleSize>
        </c:ser>
        <c:ser>
          <c:idx val="603"/>
          <c:order val="603"/>
          <c:tx>
            <c:strRef>
              <c:f>Sheet10!$T$605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Sheet10!$U$605</c:f>
            </c:strRef>
          </c:xVal>
          <c:yVal>
            <c:numRef>
              <c:f>Sheet10!$B$605</c:f>
              <c:numCache/>
            </c:numRef>
          </c:yVal>
          <c:bubbleSize>
            <c:numRef>
              <c:f>Sheet10!$G$605</c:f>
            </c:numRef>
          </c:bubbleSize>
        </c:ser>
        <c:ser>
          <c:idx val="604"/>
          <c:order val="604"/>
          <c:tx>
            <c:strRef>
              <c:f>Sheet10!$T$606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Sheet10!$U$606</c:f>
            </c:strRef>
          </c:xVal>
          <c:yVal>
            <c:numRef>
              <c:f>Sheet10!$B$606</c:f>
              <c:numCache/>
            </c:numRef>
          </c:yVal>
          <c:bubbleSize>
            <c:numRef>
              <c:f>Sheet10!$G$606</c:f>
            </c:numRef>
          </c:bubbleSize>
        </c:ser>
        <c:ser>
          <c:idx val="605"/>
          <c:order val="605"/>
          <c:tx>
            <c:strRef>
              <c:f>Sheet10!$T$607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Sheet10!$U$607</c:f>
            </c:strRef>
          </c:xVal>
          <c:yVal>
            <c:numRef>
              <c:f>Sheet10!$B$607</c:f>
              <c:numCache/>
            </c:numRef>
          </c:yVal>
          <c:bubbleSize>
            <c:numRef>
              <c:f>Sheet10!$G$607</c:f>
            </c:numRef>
          </c:bubbleSize>
        </c:ser>
        <c:ser>
          <c:idx val="606"/>
          <c:order val="606"/>
          <c:tx>
            <c:strRef>
              <c:f>Sheet10!$T$608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Sheet10!$U$608</c:f>
            </c:strRef>
          </c:xVal>
          <c:yVal>
            <c:numRef>
              <c:f>Sheet10!$B$608</c:f>
              <c:numCache/>
            </c:numRef>
          </c:yVal>
          <c:bubbleSize>
            <c:numRef>
              <c:f>Sheet10!$G$608</c:f>
            </c:numRef>
          </c:bubbleSize>
        </c:ser>
        <c:ser>
          <c:idx val="607"/>
          <c:order val="607"/>
          <c:tx>
            <c:strRef>
              <c:f>Sheet10!$T$609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Sheet10!$U$609</c:f>
            </c:strRef>
          </c:xVal>
          <c:yVal>
            <c:numRef>
              <c:f>Sheet10!$B$609</c:f>
              <c:numCache/>
            </c:numRef>
          </c:yVal>
          <c:bubbleSize>
            <c:numRef>
              <c:f>Sheet10!$G$609</c:f>
            </c:numRef>
          </c:bubbleSize>
        </c:ser>
        <c:ser>
          <c:idx val="608"/>
          <c:order val="608"/>
          <c:tx>
            <c:strRef>
              <c:f>Sheet10!$T$610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Sheet10!$U$610</c:f>
            </c:strRef>
          </c:xVal>
          <c:yVal>
            <c:numRef>
              <c:f>Sheet10!$B$610</c:f>
              <c:numCache/>
            </c:numRef>
          </c:yVal>
          <c:bubbleSize>
            <c:numRef>
              <c:f>Sheet10!$G$610</c:f>
            </c:numRef>
          </c:bubbleSize>
        </c:ser>
        <c:ser>
          <c:idx val="609"/>
          <c:order val="609"/>
          <c:tx>
            <c:strRef>
              <c:f>Sheet10!$T$611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Sheet10!$U$611</c:f>
            </c:strRef>
          </c:xVal>
          <c:yVal>
            <c:numRef>
              <c:f>Sheet10!$B$611</c:f>
              <c:numCache/>
            </c:numRef>
          </c:yVal>
          <c:bubbleSize>
            <c:numRef>
              <c:f>Sheet10!$G$611</c:f>
            </c:numRef>
          </c:bubbleSize>
        </c:ser>
        <c:ser>
          <c:idx val="610"/>
          <c:order val="610"/>
          <c:tx>
            <c:strRef>
              <c:f>Sheet10!$T$612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Sheet10!$U$612</c:f>
            </c:strRef>
          </c:xVal>
          <c:yVal>
            <c:numRef>
              <c:f>Sheet10!$B$612</c:f>
              <c:numCache/>
            </c:numRef>
          </c:yVal>
          <c:bubbleSize>
            <c:numRef>
              <c:f>Sheet10!$G$612</c:f>
            </c:numRef>
          </c:bubbleSize>
        </c:ser>
        <c:ser>
          <c:idx val="611"/>
          <c:order val="611"/>
          <c:tx>
            <c:strRef>
              <c:f>Sheet10!$T$613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Sheet10!$U$613</c:f>
            </c:strRef>
          </c:xVal>
          <c:yVal>
            <c:numRef>
              <c:f>Sheet10!$B$613</c:f>
              <c:numCache/>
            </c:numRef>
          </c:yVal>
          <c:bubbleSize>
            <c:numRef>
              <c:f>Sheet10!$G$613</c:f>
            </c:numRef>
          </c:bubbleSize>
        </c:ser>
        <c:ser>
          <c:idx val="612"/>
          <c:order val="612"/>
          <c:tx>
            <c:strRef>
              <c:f>Sheet10!$T$614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Sheet10!$U$614</c:f>
            </c:strRef>
          </c:xVal>
          <c:yVal>
            <c:numRef>
              <c:f>Sheet10!$B$614</c:f>
              <c:numCache/>
            </c:numRef>
          </c:yVal>
          <c:bubbleSize>
            <c:numRef>
              <c:f>Sheet10!$G$614</c:f>
            </c:numRef>
          </c:bubbleSize>
        </c:ser>
        <c:ser>
          <c:idx val="613"/>
          <c:order val="613"/>
          <c:tx>
            <c:strRef>
              <c:f>Sheet10!$T$615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Sheet10!$U$615</c:f>
            </c:strRef>
          </c:xVal>
          <c:yVal>
            <c:numRef>
              <c:f>Sheet10!$B$615</c:f>
              <c:numCache/>
            </c:numRef>
          </c:yVal>
          <c:bubbleSize>
            <c:numRef>
              <c:f>Sheet10!$G$615</c:f>
            </c:numRef>
          </c:bubbleSize>
        </c:ser>
        <c:ser>
          <c:idx val="614"/>
          <c:order val="614"/>
          <c:tx>
            <c:strRef>
              <c:f>Sheet10!$T$616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Sheet10!$U$616</c:f>
            </c:strRef>
          </c:xVal>
          <c:yVal>
            <c:numRef>
              <c:f>Sheet10!$B$616</c:f>
              <c:numCache/>
            </c:numRef>
          </c:yVal>
          <c:bubbleSize>
            <c:numRef>
              <c:f>Sheet10!$G$616</c:f>
            </c:numRef>
          </c:bubbleSize>
        </c:ser>
        <c:ser>
          <c:idx val="615"/>
          <c:order val="615"/>
          <c:tx>
            <c:strRef>
              <c:f>Sheet10!$T$617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Sheet10!$U$617</c:f>
            </c:strRef>
          </c:xVal>
          <c:yVal>
            <c:numRef>
              <c:f>Sheet10!$B$617</c:f>
              <c:numCache/>
            </c:numRef>
          </c:yVal>
          <c:bubbleSize>
            <c:numRef>
              <c:f>Sheet10!$G$617</c:f>
            </c:numRef>
          </c:bubbleSize>
        </c:ser>
        <c:ser>
          <c:idx val="616"/>
          <c:order val="616"/>
          <c:tx>
            <c:strRef>
              <c:f>Sheet10!$T$618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Sheet10!$U$618</c:f>
            </c:strRef>
          </c:xVal>
          <c:yVal>
            <c:numRef>
              <c:f>Sheet10!$B$618</c:f>
              <c:numCache/>
            </c:numRef>
          </c:yVal>
          <c:bubbleSize>
            <c:numRef>
              <c:f>Sheet10!$G$618</c:f>
            </c:numRef>
          </c:bubbleSize>
        </c:ser>
        <c:ser>
          <c:idx val="617"/>
          <c:order val="617"/>
          <c:tx>
            <c:strRef>
              <c:f>Sheet10!$T$619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Sheet10!$U$619</c:f>
            </c:strRef>
          </c:xVal>
          <c:yVal>
            <c:numRef>
              <c:f>Sheet10!$B$619</c:f>
              <c:numCache/>
            </c:numRef>
          </c:yVal>
          <c:bubbleSize>
            <c:numRef>
              <c:f>Sheet10!$G$619</c:f>
            </c:numRef>
          </c:bubbleSize>
        </c:ser>
        <c:ser>
          <c:idx val="618"/>
          <c:order val="618"/>
          <c:tx>
            <c:strRef>
              <c:f>Sheet10!$T$620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Sheet10!$U$620</c:f>
            </c:strRef>
          </c:xVal>
          <c:yVal>
            <c:numRef>
              <c:f>Sheet10!$B$620</c:f>
              <c:numCache/>
            </c:numRef>
          </c:yVal>
          <c:bubbleSize>
            <c:numRef>
              <c:f>Sheet10!$G$620</c:f>
            </c:numRef>
          </c:bubbleSize>
        </c:ser>
        <c:ser>
          <c:idx val="619"/>
          <c:order val="619"/>
          <c:tx>
            <c:strRef>
              <c:f>Sheet10!$T$621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Sheet10!$U$621</c:f>
            </c:strRef>
          </c:xVal>
          <c:yVal>
            <c:numRef>
              <c:f>Sheet10!$B$621</c:f>
              <c:numCache/>
            </c:numRef>
          </c:yVal>
          <c:bubbleSize>
            <c:numRef>
              <c:f>Sheet10!$G$621</c:f>
            </c:numRef>
          </c:bubbleSize>
        </c:ser>
        <c:ser>
          <c:idx val="620"/>
          <c:order val="620"/>
          <c:tx>
            <c:strRef>
              <c:f>Sheet10!$T$622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Sheet10!$U$622</c:f>
            </c:strRef>
          </c:xVal>
          <c:yVal>
            <c:numRef>
              <c:f>Sheet10!$B$622</c:f>
              <c:numCache/>
            </c:numRef>
          </c:yVal>
          <c:bubbleSize>
            <c:numRef>
              <c:f>Sheet10!$G$622</c:f>
            </c:numRef>
          </c:bubbleSize>
        </c:ser>
        <c:ser>
          <c:idx val="621"/>
          <c:order val="621"/>
          <c:tx>
            <c:strRef>
              <c:f>Sheet10!$T$623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Sheet10!$U$623</c:f>
            </c:strRef>
          </c:xVal>
          <c:yVal>
            <c:numRef>
              <c:f>Sheet10!$B$623</c:f>
              <c:numCache/>
            </c:numRef>
          </c:yVal>
          <c:bubbleSize>
            <c:numRef>
              <c:f>Sheet10!$G$623</c:f>
            </c:numRef>
          </c:bubbleSize>
        </c:ser>
        <c:ser>
          <c:idx val="622"/>
          <c:order val="622"/>
          <c:tx>
            <c:strRef>
              <c:f>Sheet10!$T$624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Sheet10!$U$624</c:f>
            </c:strRef>
          </c:xVal>
          <c:yVal>
            <c:numRef>
              <c:f>Sheet10!$B$624</c:f>
              <c:numCache/>
            </c:numRef>
          </c:yVal>
          <c:bubbleSize>
            <c:numRef>
              <c:f>Sheet10!$G$624</c:f>
            </c:numRef>
          </c:bubbleSize>
        </c:ser>
        <c:ser>
          <c:idx val="623"/>
          <c:order val="623"/>
          <c:tx>
            <c:strRef>
              <c:f>Sheet10!$T$625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Sheet10!$U$625</c:f>
            </c:strRef>
          </c:xVal>
          <c:yVal>
            <c:numRef>
              <c:f>Sheet10!$B$625</c:f>
              <c:numCache/>
            </c:numRef>
          </c:yVal>
          <c:bubbleSize>
            <c:numRef>
              <c:f>Sheet10!$G$625</c:f>
            </c:numRef>
          </c:bubbleSize>
        </c:ser>
        <c:ser>
          <c:idx val="624"/>
          <c:order val="624"/>
          <c:tx>
            <c:strRef>
              <c:f>Sheet10!$T$626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Sheet10!$U$626</c:f>
            </c:strRef>
          </c:xVal>
          <c:yVal>
            <c:numRef>
              <c:f>Sheet10!$B$626</c:f>
              <c:numCache/>
            </c:numRef>
          </c:yVal>
          <c:bubbleSize>
            <c:numRef>
              <c:f>Sheet10!$G$626</c:f>
            </c:numRef>
          </c:bubbleSize>
        </c:ser>
        <c:ser>
          <c:idx val="625"/>
          <c:order val="625"/>
          <c:tx>
            <c:strRef>
              <c:f>Sheet10!$T$627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Sheet10!$U$627</c:f>
            </c:strRef>
          </c:xVal>
          <c:yVal>
            <c:numRef>
              <c:f>Sheet10!$B$627</c:f>
              <c:numCache/>
            </c:numRef>
          </c:yVal>
          <c:bubbleSize>
            <c:numRef>
              <c:f>Sheet10!$G$627</c:f>
            </c:numRef>
          </c:bubbleSize>
        </c:ser>
        <c:ser>
          <c:idx val="626"/>
          <c:order val="626"/>
          <c:tx>
            <c:strRef>
              <c:f>Sheet10!$T$628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Sheet10!$U$628</c:f>
            </c:strRef>
          </c:xVal>
          <c:yVal>
            <c:numRef>
              <c:f>Sheet10!$B$628</c:f>
              <c:numCache/>
            </c:numRef>
          </c:yVal>
          <c:bubbleSize>
            <c:numRef>
              <c:f>Sheet10!$G$628</c:f>
            </c:numRef>
          </c:bubbleSize>
        </c:ser>
        <c:ser>
          <c:idx val="627"/>
          <c:order val="627"/>
          <c:tx>
            <c:strRef>
              <c:f>Sheet10!$T$629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Sheet10!$U$629</c:f>
            </c:strRef>
          </c:xVal>
          <c:yVal>
            <c:numRef>
              <c:f>Sheet10!$B$629</c:f>
              <c:numCache/>
            </c:numRef>
          </c:yVal>
          <c:bubbleSize>
            <c:numRef>
              <c:f>Sheet10!$G$629</c:f>
            </c:numRef>
          </c:bubbleSize>
        </c:ser>
        <c:ser>
          <c:idx val="628"/>
          <c:order val="628"/>
          <c:tx>
            <c:strRef>
              <c:f>Sheet10!$T$630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Sheet10!$U$630</c:f>
            </c:strRef>
          </c:xVal>
          <c:yVal>
            <c:numRef>
              <c:f>Sheet10!$B$630</c:f>
              <c:numCache/>
            </c:numRef>
          </c:yVal>
          <c:bubbleSize>
            <c:numRef>
              <c:f>Sheet10!$G$630</c:f>
            </c:numRef>
          </c:bubbleSize>
        </c:ser>
        <c:ser>
          <c:idx val="629"/>
          <c:order val="629"/>
          <c:tx>
            <c:strRef>
              <c:f>Sheet10!$T$631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Sheet10!$U$631</c:f>
            </c:strRef>
          </c:xVal>
          <c:yVal>
            <c:numRef>
              <c:f>Sheet10!$B$631</c:f>
              <c:numCache/>
            </c:numRef>
          </c:yVal>
          <c:bubbleSize>
            <c:numRef>
              <c:f>Sheet10!$G$631</c:f>
            </c:numRef>
          </c:bubbleSize>
        </c:ser>
        <c:ser>
          <c:idx val="630"/>
          <c:order val="630"/>
          <c:tx>
            <c:strRef>
              <c:f>Sheet10!$T$632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Sheet10!$U$632</c:f>
            </c:strRef>
          </c:xVal>
          <c:yVal>
            <c:numRef>
              <c:f>Sheet10!$B$632</c:f>
              <c:numCache/>
            </c:numRef>
          </c:yVal>
          <c:bubbleSize>
            <c:numRef>
              <c:f>Sheet10!$G$632</c:f>
            </c:numRef>
          </c:bubbleSize>
        </c:ser>
        <c:ser>
          <c:idx val="631"/>
          <c:order val="631"/>
          <c:tx>
            <c:strRef>
              <c:f>Sheet10!$T$633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Sheet10!$U$633</c:f>
            </c:strRef>
          </c:xVal>
          <c:yVal>
            <c:numRef>
              <c:f>Sheet10!$B$633</c:f>
              <c:numCache/>
            </c:numRef>
          </c:yVal>
          <c:bubbleSize>
            <c:numRef>
              <c:f>Sheet10!$G$633</c:f>
            </c:numRef>
          </c:bubbleSize>
        </c:ser>
        <c:ser>
          <c:idx val="632"/>
          <c:order val="632"/>
          <c:tx>
            <c:strRef>
              <c:f>Sheet10!$T$634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Sheet10!$U$634</c:f>
            </c:strRef>
          </c:xVal>
          <c:yVal>
            <c:numRef>
              <c:f>Sheet10!$B$634</c:f>
              <c:numCache/>
            </c:numRef>
          </c:yVal>
          <c:bubbleSize>
            <c:numRef>
              <c:f>Sheet10!$G$634</c:f>
            </c:numRef>
          </c:bubbleSize>
        </c:ser>
        <c:ser>
          <c:idx val="633"/>
          <c:order val="633"/>
          <c:tx>
            <c:strRef>
              <c:f>Sheet10!$T$635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Sheet10!$U$635</c:f>
            </c:strRef>
          </c:xVal>
          <c:yVal>
            <c:numRef>
              <c:f>Sheet10!$B$635</c:f>
              <c:numCache/>
            </c:numRef>
          </c:yVal>
          <c:bubbleSize>
            <c:numRef>
              <c:f>Sheet10!$G$635</c:f>
            </c:numRef>
          </c:bubbleSize>
        </c:ser>
        <c:ser>
          <c:idx val="634"/>
          <c:order val="634"/>
          <c:tx>
            <c:strRef>
              <c:f>Sheet10!$T$636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Sheet10!$U$636</c:f>
            </c:strRef>
          </c:xVal>
          <c:yVal>
            <c:numRef>
              <c:f>Sheet10!$B$636</c:f>
              <c:numCache/>
            </c:numRef>
          </c:yVal>
          <c:bubbleSize>
            <c:numRef>
              <c:f>Sheet10!$G$636</c:f>
            </c:numRef>
          </c:bubbleSize>
        </c:ser>
        <c:ser>
          <c:idx val="635"/>
          <c:order val="635"/>
          <c:tx>
            <c:strRef>
              <c:f>Sheet10!$T$637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Sheet10!$U$637</c:f>
            </c:strRef>
          </c:xVal>
          <c:yVal>
            <c:numRef>
              <c:f>Sheet10!$B$637</c:f>
              <c:numCache/>
            </c:numRef>
          </c:yVal>
          <c:bubbleSize>
            <c:numRef>
              <c:f>Sheet10!$G$637</c:f>
            </c:numRef>
          </c:bubbleSize>
        </c:ser>
        <c:ser>
          <c:idx val="636"/>
          <c:order val="636"/>
          <c:tx>
            <c:strRef>
              <c:f>Sheet10!$T$638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Sheet10!$U$638</c:f>
            </c:strRef>
          </c:xVal>
          <c:yVal>
            <c:numRef>
              <c:f>Sheet10!$B$638</c:f>
              <c:numCache/>
            </c:numRef>
          </c:yVal>
          <c:bubbleSize>
            <c:numRef>
              <c:f>Sheet10!$G$638</c:f>
            </c:numRef>
          </c:bubbleSize>
        </c:ser>
        <c:ser>
          <c:idx val="637"/>
          <c:order val="637"/>
          <c:tx>
            <c:strRef>
              <c:f>Sheet10!$T$639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Sheet10!$U$639</c:f>
            </c:strRef>
          </c:xVal>
          <c:yVal>
            <c:numRef>
              <c:f>Sheet10!$B$639</c:f>
              <c:numCache/>
            </c:numRef>
          </c:yVal>
          <c:bubbleSize>
            <c:numRef>
              <c:f>Sheet10!$G$639</c:f>
            </c:numRef>
          </c:bubbleSize>
        </c:ser>
        <c:ser>
          <c:idx val="638"/>
          <c:order val="638"/>
          <c:tx>
            <c:strRef>
              <c:f>Sheet10!$T$640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Sheet10!$U$640</c:f>
            </c:strRef>
          </c:xVal>
          <c:yVal>
            <c:numRef>
              <c:f>Sheet10!$B$640</c:f>
              <c:numCache/>
            </c:numRef>
          </c:yVal>
          <c:bubbleSize>
            <c:numRef>
              <c:f>Sheet10!$G$640</c:f>
            </c:numRef>
          </c:bubbleSize>
        </c:ser>
        <c:ser>
          <c:idx val="639"/>
          <c:order val="639"/>
          <c:tx>
            <c:strRef>
              <c:f>Sheet10!$T$641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Sheet10!$U$641</c:f>
            </c:strRef>
          </c:xVal>
          <c:yVal>
            <c:numRef>
              <c:f>Sheet10!$B$641</c:f>
              <c:numCache/>
            </c:numRef>
          </c:yVal>
          <c:bubbleSize>
            <c:numRef>
              <c:f>Sheet10!$G$641</c:f>
            </c:numRef>
          </c:bubbleSize>
        </c:ser>
        <c:ser>
          <c:idx val="640"/>
          <c:order val="640"/>
          <c:tx>
            <c:strRef>
              <c:f>Sheet10!$T$642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Sheet10!$U$642</c:f>
            </c:strRef>
          </c:xVal>
          <c:yVal>
            <c:numRef>
              <c:f>Sheet10!$B$642</c:f>
              <c:numCache/>
            </c:numRef>
          </c:yVal>
          <c:bubbleSize>
            <c:numRef>
              <c:f>Sheet10!$G$642</c:f>
            </c:numRef>
          </c:bubbleSize>
        </c:ser>
        <c:ser>
          <c:idx val="641"/>
          <c:order val="641"/>
          <c:tx>
            <c:strRef>
              <c:f>Sheet10!$T$643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Sheet10!$U$643</c:f>
            </c:strRef>
          </c:xVal>
          <c:yVal>
            <c:numRef>
              <c:f>Sheet10!$B$643</c:f>
              <c:numCache/>
            </c:numRef>
          </c:yVal>
          <c:bubbleSize>
            <c:numRef>
              <c:f>Sheet10!$G$643</c:f>
            </c:numRef>
          </c:bubbleSize>
        </c:ser>
        <c:ser>
          <c:idx val="642"/>
          <c:order val="642"/>
          <c:tx>
            <c:strRef>
              <c:f>Sheet10!$T$644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Sheet10!$U$644</c:f>
            </c:strRef>
          </c:xVal>
          <c:yVal>
            <c:numRef>
              <c:f>Sheet10!$B$644</c:f>
              <c:numCache/>
            </c:numRef>
          </c:yVal>
          <c:bubbleSize>
            <c:numRef>
              <c:f>Sheet10!$G$644</c:f>
            </c:numRef>
          </c:bubbleSize>
        </c:ser>
        <c:ser>
          <c:idx val="643"/>
          <c:order val="643"/>
          <c:tx>
            <c:strRef>
              <c:f>Sheet10!$T$645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Sheet10!$U$645</c:f>
            </c:strRef>
          </c:xVal>
          <c:yVal>
            <c:numRef>
              <c:f>Sheet10!$B$645</c:f>
              <c:numCache/>
            </c:numRef>
          </c:yVal>
          <c:bubbleSize>
            <c:numRef>
              <c:f>Sheet10!$G$645</c:f>
            </c:numRef>
          </c:bubbleSize>
        </c:ser>
        <c:ser>
          <c:idx val="644"/>
          <c:order val="644"/>
          <c:tx>
            <c:strRef>
              <c:f>Sheet10!$T$646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Sheet10!$U$646</c:f>
            </c:strRef>
          </c:xVal>
          <c:yVal>
            <c:numRef>
              <c:f>Sheet10!$B$646</c:f>
              <c:numCache/>
            </c:numRef>
          </c:yVal>
          <c:bubbleSize>
            <c:numRef>
              <c:f>Sheet10!$G$646</c:f>
            </c:numRef>
          </c:bubbleSize>
        </c:ser>
        <c:ser>
          <c:idx val="645"/>
          <c:order val="645"/>
          <c:tx>
            <c:strRef>
              <c:f>Sheet10!$T$647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Sheet10!$U$647</c:f>
            </c:strRef>
          </c:xVal>
          <c:yVal>
            <c:numRef>
              <c:f>Sheet10!$B$647</c:f>
              <c:numCache/>
            </c:numRef>
          </c:yVal>
          <c:bubbleSize>
            <c:numRef>
              <c:f>Sheet10!$G$647</c:f>
            </c:numRef>
          </c:bubbleSize>
        </c:ser>
        <c:ser>
          <c:idx val="646"/>
          <c:order val="646"/>
          <c:tx>
            <c:strRef>
              <c:f>Sheet10!$T$648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Sheet10!$U$648</c:f>
            </c:strRef>
          </c:xVal>
          <c:yVal>
            <c:numRef>
              <c:f>Sheet10!$B$648</c:f>
              <c:numCache/>
            </c:numRef>
          </c:yVal>
          <c:bubbleSize>
            <c:numRef>
              <c:f>Sheet10!$G$648</c:f>
            </c:numRef>
          </c:bubbleSize>
        </c:ser>
        <c:ser>
          <c:idx val="647"/>
          <c:order val="647"/>
          <c:tx>
            <c:strRef>
              <c:f>Sheet10!$T$649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Sheet10!$U$649</c:f>
            </c:strRef>
          </c:xVal>
          <c:yVal>
            <c:numRef>
              <c:f>Sheet10!$B$649</c:f>
              <c:numCache/>
            </c:numRef>
          </c:yVal>
          <c:bubbleSize>
            <c:numRef>
              <c:f>Sheet10!$G$649</c:f>
            </c:numRef>
          </c:bubbleSize>
        </c:ser>
        <c:ser>
          <c:idx val="648"/>
          <c:order val="648"/>
          <c:tx>
            <c:strRef>
              <c:f>Sheet10!$T$650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Sheet10!$U$650</c:f>
            </c:strRef>
          </c:xVal>
          <c:yVal>
            <c:numRef>
              <c:f>Sheet10!$B$650</c:f>
              <c:numCache/>
            </c:numRef>
          </c:yVal>
          <c:bubbleSize>
            <c:numRef>
              <c:f>Sheet10!$G$650</c:f>
            </c:numRef>
          </c:bubbleSize>
        </c:ser>
        <c:ser>
          <c:idx val="649"/>
          <c:order val="649"/>
          <c:tx>
            <c:strRef>
              <c:f>Sheet10!$T$651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Sheet10!$U$651</c:f>
            </c:strRef>
          </c:xVal>
          <c:yVal>
            <c:numRef>
              <c:f>Sheet10!$B$651</c:f>
              <c:numCache/>
            </c:numRef>
          </c:yVal>
          <c:bubbleSize>
            <c:numRef>
              <c:f>Sheet10!$G$651</c:f>
            </c:numRef>
          </c:bubbleSize>
        </c:ser>
        <c:ser>
          <c:idx val="650"/>
          <c:order val="650"/>
          <c:tx>
            <c:strRef>
              <c:f>Sheet10!$T$652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Sheet10!$U$652</c:f>
            </c:strRef>
          </c:xVal>
          <c:yVal>
            <c:numRef>
              <c:f>Sheet10!$B$652</c:f>
              <c:numCache/>
            </c:numRef>
          </c:yVal>
          <c:bubbleSize>
            <c:numRef>
              <c:f>Sheet10!$G$652</c:f>
            </c:numRef>
          </c:bubbleSize>
        </c:ser>
        <c:ser>
          <c:idx val="651"/>
          <c:order val="651"/>
          <c:tx>
            <c:strRef>
              <c:f>Sheet10!$T$653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Sheet10!$U$653</c:f>
            </c:strRef>
          </c:xVal>
          <c:yVal>
            <c:numRef>
              <c:f>Sheet10!$B$653</c:f>
              <c:numCache/>
            </c:numRef>
          </c:yVal>
          <c:bubbleSize>
            <c:numRef>
              <c:f>Sheet10!$G$653</c:f>
            </c:numRef>
          </c:bubbleSize>
        </c:ser>
        <c:ser>
          <c:idx val="652"/>
          <c:order val="652"/>
          <c:tx>
            <c:strRef>
              <c:f>Sheet10!$T$654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Sheet10!$U$654</c:f>
            </c:strRef>
          </c:xVal>
          <c:yVal>
            <c:numRef>
              <c:f>Sheet10!$B$654</c:f>
              <c:numCache/>
            </c:numRef>
          </c:yVal>
          <c:bubbleSize>
            <c:numRef>
              <c:f>Sheet10!$G$654</c:f>
            </c:numRef>
          </c:bubbleSize>
        </c:ser>
        <c:ser>
          <c:idx val="653"/>
          <c:order val="653"/>
          <c:tx>
            <c:strRef>
              <c:f>Sheet10!$T$655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Sheet10!$U$655</c:f>
            </c:strRef>
          </c:xVal>
          <c:yVal>
            <c:numRef>
              <c:f>Sheet10!$B$655</c:f>
              <c:numCache/>
            </c:numRef>
          </c:yVal>
          <c:bubbleSize>
            <c:numRef>
              <c:f>Sheet10!$G$655</c:f>
            </c:numRef>
          </c:bubbleSize>
        </c:ser>
        <c:ser>
          <c:idx val="654"/>
          <c:order val="654"/>
          <c:tx>
            <c:strRef>
              <c:f>Sheet10!$T$656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Sheet10!$U$656</c:f>
            </c:strRef>
          </c:xVal>
          <c:yVal>
            <c:numRef>
              <c:f>Sheet10!$B$656</c:f>
              <c:numCache/>
            </c:numRef>
          </c:yVal>
          <c:bubbleSize>
            <c:numRef>
              <c:f>Sheet10!$G$656</c:f>
            </c:numRef>
          </c:bubbleSize>
        </c:ser>
        <c:ser>
          <c:idx val="655"/>
          <c:order val="655"/>
          <c:tx>
            <c:strRef>
              <c:f>Sheet10!$T$657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Sheet10!$U$657</c:f>
            </c:strRef>
          </c:xVal>
          <c:yVal>
            <c:numRef>
              <c:f>Sheet10!$B$657</c:f>
              <c:numCache/>
            </c:numRef>
          </c:yVal>
          <c:bubbleSize>
            <c:numRef>
              <c:f>Sheet10!$G$657</c:f>
            </c:numRef>
          </c:bubbleSize>
        </c:ser>
        <c:ser>
          <c:idx val="656"/>
          <c:order val="656"/>
          <c:tx>
            <c:strRef>
              <c:f>Sheet10!$T$658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Sheet10!$U$658</c:f>
            </c:strRef>
          </c:xVal>
          <c:yVal>
            <c:numRef>
              <c:f>Sheet10!$B$658</c:f>
              <c:numCache/>
            </c:numRef>
          </c:yVal>
          <c:bubbleSize>
            <c:numRef>
              <c:f>Sheet10!$G$658</c:f>
            </c:numRef>
          </c:bubbleSize>
        </c:ser>
        <c:ser>
          <c:idx val="657"/>
          <c:order val="657"/>
          <c:tx>
            <c:strRef>
              <c:f>Sheet10!$T$659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Sheet10!$U$659</c:f>
            </c:strRef>
          </c:xVal>
          <c:yVal>
            <c:numRef>
              <c:f>Sheet10!$B$659</c:f>
              <c:numCache/>
            </c:numRef>
          </c:yVal>
          <c:bubbleSize>
            <c:numRef>
              <c:f>Sheet10!$G$659</c:f>
            </c:numRef>
          </c:bubbleSize>
        </c:ser>
        <c:ser>
          <c:idx val="658"/>
          <c:order val="658"/>
          <c:tx>
            <c:strRef>
              <c:f>Sheet10!$T$660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Sheet10!$U$660</c:f>
            </c:strRef>
          </c:xVal>
          <c:yVal>
            <c:numRef>
              <c:f>Sheet10!$B$660</c:f>
              <c:numCache/>
            </c:numRef>
          </c:yVal>
          <c:bubbleSize>
            <c:numRef>
              <c:f>Sheet10!$G$660</c:f>
            </c:numRef>
          </c:bubbleSize>
        </c:ser>
        <c:ser>
          <c:idx val="659"/>
          <c:order val="659"/>
          <c:tx>
            <c:strRef>
              <c:f>Sheet10!$T$661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Sheet10!$U$661</c:f>
            </c:strRef>
          </c:xVal>
          <c:yVal>
            <c:numRef>
              <c:f>Sheet10!$B$661</c:f>
              <c:numCache/>
            </c:numRef>
          </c:yVal>
          <c:bubbleSize>
            <c:numRef>
              <c:f>Sheet10!$G$661</c:f>
            </c:numRef>
          </c:bubbleSize>
        </c:ser>
        <c:ser>
          <c:idx val="660"/>
          <c:order val="660"/>
          <c:tx>
            <c:strRef>
              <c:f>Sheet10!$T$662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Sheet10!$U$662</c:f>
            </c:strRef>
          </c:xVal>
          <c:yVal>
            <c:numRef>
              <c:f>Sheet10!$B$662</c:f>
              <c:numCache/>
            </c:numRef>
          </c:yVal>
          <c:bubbleSize>
            <c:numRef>
              <c:f>Sheet10!$G$662</c:f>
            </c:numRef>
          </c:bubbleSize>
        </c:ser>
        <c:ser>
          <c:idx val="661"/>
          <c:order val="661"/>
          <c:tx>
            <c:strRef>
              <c:f>Sheet10!$T$663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Sheet10!$U$663</c:f>
            </c:strRef>
          </c:xVal>
          <c:yVal>
            <c:numRef>
              <c:f>Sheet10!$B$663</c:f>
              <c:numCache/>
            </c:numRef>
          </c:yVal>
          <c:bubbleSize>
            <c:numRef>
              <c:f>Sheet10!$G$663</c:f>
            </c:numRef>
          </c:bubbleSize>
        </c:ser>
        <c:ser>
          <c:idx val="662"/>
          <c:order val="662"/>
          <c:tx>
            <c:strRef>
              <c:f>Sheet10!$T$664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Sheet10!$U$664</c:f>
            </c:strRef>
          </c:xVal>
          <c:yVal>
            <c:numRef>
              <c:f>Sheet10!$B$664</c:f>
              <c:numCache/>
            </c:numRef>
          </c:yVal>
          <c:bubbleSize>
            <c:numRef>
              <c:f>Sheet10!$G$664</c:f>
            </c:numRef>
          </c:bubbleSize>
        </c:ser>
        <c:ser>
          <c:idx val="663"/>
          <c:order val="663"/>
          <c:tx>
            <c:strRef>
              <c:f>Sheet10!$T$665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Sheet10!$U$665</c:f>
            </c:strRef>
          </c:xVal>
          <c:yVal>
            <c:numRef>
              <c:f>Sheet10!$B$665</c:f>
              <c:numCache/>
            </c:numRef>
          </c:yVal>
          <c:bubbleSize>
            <c:numRef>
              <c:f>Sheet10!$G$665</c:f>
            </c:numRef>
          </c:bubbleSize>
        </c:ser>
        <c:ser>
          <c:idx val="664"/>
          <c:order val="664"/>
          <c:tx>
            <c:strRef>
              <c:f>Sheet10!$T$666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Sheet10!$U$666</c:f>
            </c:strRef>
          </c:xVal>
          <c:yVal>
            <c:numRef>
              <c:f>Sheet10!$B$666</c:f>
              <c:numCache/>
            </c:numRef>
          </c:yVal>
          <c:bubbleSize>
            <c:numRef>
              <c:f>Sheet10!$G$666</c:f>
            </c:numRef>
          </c:bubbleSize>
        </c:ser>
        <c:ser>
          <c:idx val="665"/>
          <c:order val="665"/>
          <c:tx>
            <c:strRef>
              <c:f>Sheet10!$T$667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Sheet10!$U$667</c:f>
            </c:strRef>
          </c:xVal>
          <c:yVal>
            <c:numRef>
              <c:f>Sheet10!$B$667</c:f>
              <c:numCache/>
            </c:numRef>
          </c:yVal>
          <c:bubbleSize>
            <c:numRef>
              <c:f>Sheet10!$G$667</c:f>
            </c:numRef>
          </c:bubbleSize>
        </c:ser>
        <c:ser>
          <c:idx val="666"/>
          <c:order val="666"/>
          <c:tx>
            <c:strRef>
              <c:f>Sheet10!$T$668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Sheet10!$U$668</c:f>
            </c:strRef>
          </c:xVal>
          <c:yVal>
            <c:numRef>
              <c:f>Sheet10!$B$668</c:f>
              <c:numCache/>
            </c:numRef>
          </c:yVal>
          <c:bubbleSize>
            <c:numRef>
              <c:f>Sheet10!$G$668</c:f>
            </c:numRef>
          </c:bubbleSize>
        </c:ser>
        <c:ser>
          <c:idx val="667"/>
          <c:order val="667"/>
          <c:tx>
            <c:strRef>
              <c:f>Sheet10!$T$669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Sheet10!$U$669</c:f>
            </c:strRef>
          </c:xVal>
          <c:yVal>
            <c:numRef>
              <c:f>Sheet10!$B$669</c:f>
              <c:numCache/>
            </c:numRef>
          </c:yVal>
          <c:bubbleSize>
            <c:numRef>
              <c:f>Sheet10!$G$669</c:f>
            </c:numRef>
          </c:bubbleSize>
        </c:ser>
        <c:ser>
          <c:idx val="668"/>
          <c:order val="668"/>
          <c:tx>
            <c:strRef>
              <c:f>Sheet10!$T$670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Sheet10!$U$670</c:f>
            </c:strRef>
          </c:xVal>
          <c:yVal>
            <c:numRef>
              <c:f>Sheet10!$B$670</c:f>
              <c:numCache/>
            </c:numRef>
          </c:yVal>
          <c:bubbleSize>
            <c:numRef>
              <c:f>Sheet10!$G$670</c:f>
            </c:numRef>
          </c:bubbleSize>
        </c:ser>
        <c:ser>
          <c:idx val="669"/>
          <c:order val="669"/>
          <c:tx>
            <c:strRef>
              <c:f>Sheet10!$T$671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Sheet10!$U$671</c:f>
            </c:strRef>
          </c:xVal>
          <c:yVal>
            <c:numRef>
              <c:f>Sheet10!$B$671</c:f>
              <c:numCache/>
            </c:numRef>
          </c:yVal>
          <c:bubbleSize>
            <c:numRef>
              <c:f>Sheet10!$G$671</c:f>
            </c:numRef>
          </c:bubbleSize>
        </c:ser>
        <c:ser>
          <c:idx val="670"/>
          <c:order val="670"/>
          <c:tx>
            <c:strRef>
              <c:f>Sheet10!$T$672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Sheet10!$U$672</c:f>
            </c:strRef>
          </c:xVal>
          <c:yVal>
            <c:numRef>
              <c:f>Sheet10!$B$672</c:f>
              <c:numCache/>
            </c:numRef>
          </c:yVal>
          <c:bubbleSize>
            <c:numRef>
              <c:f>Sheet10!$G$672</c:f>
            </c:numRef>
          </c:bubbleSize>
        </c:ser>
        <c:ser>
          <c:idx val="671"/>
          <c:order val="671"/>
          <c:tx>
            <c:strRef>
              <c:f>Sheet10!$T$673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Sheet10!$U$673</c:f>
            </c:strRef>
          </c:xVal>
          <c:yVal>
            <c:numRef>
              <c:f>Sheet10!$B$673</c:f>
              <c:numCache/>
            </c:numRef>
          </c:yVal>
          <c:bubbleSize>
            <c:numRef>
              <c:f>Sheet10!$G$673</c:f>
            </c:numRef>
          </c:bubbleSize>
        </c:ser>
        <c:ser>
          <c:idx val="672"/>
          <c:order val="672"/>
          <c:tx>
            <c:strRef>
              <c:f>Sheet10!$T$674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Sheet10!$U$674</c:f>
            </c:strRef>
          </c:xVal>
          <c:yVal>
            <c:numRef>
              <c:f>Sheet10!$B$674</c:f>
              <c:numCache/>
            </c:numRef>
          </c:yVal>
          <c:bubbleSize>
            <c:numRef>
              <c:f>Sheet10!$G$674</c:f>
            </c:numRef>
          </c:bubbleSize>
        </c:ser>
        <c:ser>
          <c:idx val="673"/>
          <c:order val="673"/>
          <c:tx>
            <c:strRef>
              <c:f>Sheet10!$T$675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Sheet10!$U$675</c:f>
            </c:strRef>
          </c:xVal>
          <c:yVal>
            <c:numRef>
              <c:f>Sheet10!$B$675</c:f>
              <c:numCache/>
            </c:numRef>
          </c:yVal>
          <c:bubbleSize>
            <c:numRef>
              <c:f>Sheet10!$G$675</c:f>
            </c:numRef>
          </c:bubbleSize>
        </c:ser>
        <c:ser>
          <c:idx val="674"/>
          <c:order val="674"/>
          <c:tx>
            <c:strRef>
              <c:f>Sheet10!$T$676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Sheet10!$U$676</c:f>
            </c:strRef>
          </c:xVal>
          <c:yVal>
            <c:numRef>
              <c:f>Sheet10!$B$676</c:f>
              <c:numCache/>
            </c:numRef>
          </c:yVal>
          <c:bubbleSize>
            <c:numRef>
              <c:f>Sheet10!$G$676</c:f>
            </c:numRef>
          </c:bubbleSize>
        </c:ser>
        <c:ser>
          <c:idx val="675"/>
          <c:order val="675"/>
          <c:tx>
            <c:strRef>
              <c:f>Sheet10!$T$677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Sheet10!$U$677</c:f>
            </c:strRef>
          </c:xVal>
          <c:yVal>
            <c:numRef>
              <c:f>Sheet10!$B$677</c:f>
              <c:numCache/>
            </c:numRef>
          </c:yVal>
          <c:bubbleSize>
            <c:numRef>
              <c:f>Sheet10!$G$677</c:f>
            </c:numRef>
          </c:bubbleSize>
        </c:ser>
        <c:ser>
          <c:idx val="676"/>
          <c:order val="676"/>
          <c:tx>
            <c:strRef>
              <c:f>Sheet10!$T$678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Sheet10!$U$678</c:f>
            </c:strRef>
          </c:xVal>
          <c:yVal>
            <c:numRef>
              <c:f>Sheet10!$B$678</c:f>
              <c:numCache/>
            </c:numRef>
          </c:yVal>
          <c:bubbleSize>
            <c:numRef>
              <c:f>Sheet10!$G$678</c:f>
            </c:numRef>
          </c:bubbleSize>
        </c:ser>
        <c:ser>
          <c:idx val="677"/>
          <c:order val="677"/>
          <c:tx>
            <c:strRef>
              <c:f>Sheet10!$T$679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Sheet10!$U$679</c:f>
            </c:strRef>
          </c:xVal>
          <c:yVal>
            <c:numRef>
              <c:f>Sheet10!$B$679</c:f>
              <c:numCache/>
            </c:numRef>
          </c:yVal>
          <c:bubbleSize>
            <c:numRef>
              <c:f>Sheet10!$G$679</c:f>
            </c:numRef>
          </c:bubbleSize>
        </c:ser>
        <c:ser>
          <c:idx val="678"/>
          <c:order val="678"/>
          <c:tx>
            <c:strRef>
              <c:f>Sheet10!$T$680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Sheet10!$U$680</c:f>
            </c:strRef>
          </c:xVal>
          <c:yVal>
            <c:numRef>
              <c:f>Sheet10!$B$680</c:f>
              <c:numCache/>
            </c:numRef>
          </c:yVal>
          <c:bubbleSize>
            <c:numRef>
              <c:f>Sheet10!$G$680</c:f>
            </c:numRef>
          </c:bubbleSize>
        </c:ser>
        <c:ser>
          <c:idx val="679"/>
          <c:order val="679"/>
          <c:tx>
            <c:strRef>
              <c:f>Sheet10!$T$681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Sheet10!$U$681</c:f>
            </c:strRef>
          </c:xVal>
          <c:yVal>
            <c:numRef>
              <c:f>Sheet10!$B$681</c:f>
              <c:numCache/>
            </c:numRef>
          </c:yVal>
          <c:bubbleSize>
            <c:numRef>
              <c:f>Sheet10!$G$681</c:f>
            </c:numRef>
          </c:bubbleSize>
        </c:ser>
        <c:ser>
          <c:idx val="680"/>
          <c:order val="680"/>
          <c:tx>
            <c:strRef>
              <c:f>Sheet10!$T$682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Sheet10!$U$682</c:f>
            </c:strRef>
          </c:xVal>
          <c:yVal>
            <c:numRef>
              <c:f>Sheet10!$B$682</c:f>
              <c:numCache/>
            </c:numRef>
          </c:yVal>
          <c:bubbleSize>
            <c:numRef>
              <c:f>Sheet10!$G$682</c:f>
            </c:numRef>
          </c:bubbleSize>
        </c:ser>
        <c:ser>
          <c:idx val="681"/>
          <c:order val="681"/>
          <c:tx>
            <c:strRef>
              <c:f>Sheet10!$T$683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Sheet10!$U$683</c:f>
            </c:strRef>
          </c:xVal>
          <c:yVal>
            <c:numRef>
              <c:f>Sheet10!$B$683</c:f>
              <c:numCache/>
            </c:numRef>
          </c:yVal>
          <c:bubbleSize>
            <c:numRef>
              <c:f>Sheet10!$G$683</c:f>
            </c:numRef>
          </c:bubbleSize>
        </c:ser>
        <c:ser>
          <c:idx val="682"/>
          <c:order val="682"/>
          <c:tx>
            <c:strRef>
              <c:f>Sheet10!$T$684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Sheet10!$U$684</c:f>
            </c:strRef>
          </c:xVal>
          <c:yVal>
            <c:numRef>
              <c:f>Sheet10!$B$684</c:f>
              <c:numCache/>
            </c:numRef>
          </c:yVal>
          <c:bubbleSize>
            <c:numRef>
              <c:f>Sheet10!$G$684</c:f>
            </c:numRef>
          </c:bubbleSize>
        </c:ser>
        <c:ser>
          <c:idx val="683"/>
          <c:order val="683"/>
          <c:tx>
            <c:strRef>
              <c:f>Sheet10!$T$685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Sheet10!$U$685</c:f>
            </c:strRef>
          </c:xVal>
          <c:yVal>
            <c:numRef>
              <c:f>Sheet10!$B$685</c:f>
              <c:numCache/>
            </c:numRef>
          </c:yVal>
          <c:bubbleSize>
            <c:numRef>
              <c:f>Sheet10!$G$685</c:f>
            </c:numRef>
          </c:bubbleSize>
        </c:ser>
        <c:ser>
          <c:idx val="684"/>
          <c:order val="684"/>
          <c:tx>
            <c:strRef>
              <c:f>Sheet10!$T$686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Sheet10!$U$686</c:f>
            </c:strRef>
          </c:xVal>
          <c:yVal>
            <c:numRef>
              <c:f>Sheet10!$B$686</c:f>
              <c:numCache/>
            </c:numRef>
          </c:yVal>
          <c:bubbleSize>
            <c:numRef>
              <c:f>Sheet10!$G$686</c:f>
            </c:numRef>
          </c:bubbleSize>
        </c:ser>
        <c:ser>
          <c:idx val="685"/>
          <c:order val="685"/>
          <c:tx>
            <c:strRef>
              <c:f>Sheet10!$T$687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Sheet10!$U$687</c:f>
            </c:strRef>
          </c:xVal>
          <c:yVal>
            <c:numRef>
              <c:f>Sheet10!$B$687</c:f>
              <c:numCache/>
            </c:numRef>
          </c:yVal>
          <c:bubbleSize>
            <c:numRef>
              <c:f>Sheet10!$G$687</c:f>
            </c:numRef>
          </c:bubbleSize>
        </c:ser>
        <c:ser>
          <c:idx val="686"/>
          <c:order val="686"/>
          <c:tx>
            <c:strRef>
              <c:f>Sheet10!$T$688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Sheet10!$U$688</c:f>
            </c:strRef>
          </c:xVal>
          <c:yVal>
            <c:numRef>
              <c:f>Sheet10!$B$688</c:f>
              <c:numCache/>
            </c:numRef>
          </c:yVal>
          <c:bubbleSize>
            <c:numRef>
              <c:f>Sheet10!$G$688</c:f>
            </c:numRef>
          </c:bubbleSize>
        </c:ser>
        <c:ser>
          <c:idx val="687"/>
          <c:order val="687"/>
          <c:tx>
            <c:strRef>
              <c:f>Sheet10!$T$689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Sheet10!$U$689</c:f>
            </c:strRef>
          </c:xVal>
          <c:yVal>
            <c:numRef>
              <c:f>Sheet10!$B$689</c:f>
              <c:numCache/>
            </c:numRef>
          </c:yVal>
          <c:bubbleSize>
            <c:numRef>
              <c:f>Sheet10!$G$689</c:f>
            </c:numRef>
          </c:bubbleSize>
        </c:ser>
        <c:ser>
          <c:idx val="688"/>
          <c:order val="688"/>
          <c:tx>
            <c:strRef>
              <c:f>Sheet10!$T$690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Sheet10!$U$690</c:f>
            </c:strRef>
          </c:xVal>
          <c:yVal>
            <c:numRef>
              <c:f>Sheet10!$B$690</c:f>
              <c:numCache/>
            </c:numRef>
          </c:yVal>
          <c:bubbleSize>
            <c:numRef>
              <c:f>Sheet10!$G$690</c:f>
            </c:numRef>
          </c:bubbleSize>
        </c:ser>
        <c:ser>
          <c:idx val="689"/>
          <c:order val="689"/>
          <c:tx>
            <c:strRef>
              <c:f>Sheet10!$T$691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Sheet10!$U$691</c:f>
            </c:strRef>
          </c:xVal>
          <c:yVal>
            <c:numRef>
              <c:f>Sheet10!$B$691</c:f>
              <c:numCache/>
            </c:numRef>
          </c:yVal>
          <c:bubbleSize>
            <c:numRef>
              <c:f>Sheet10!$G$691</c:f>
            </c:numRef>
          </c:bubbleSize>
        </c:ser>
        <c:ser>
          <c:idx val="690"/>
          <c:order val="690"/>
          <c:tx>
            <c:strRef>
              <c:f>Sheet10!$T$692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Sheet10!$U$692</c:f>
            </c:strRef>
          </c:xVal>
          <c:yVal>
            <c:numRef>
              <c:f>Sheet10!$B$692</c:f>
              <c:numCache/>
            </c:numRef>
          </c:yVal>
          <c:bubbleSize>
            <c:numRef>
              <c:f>Sheet10!$G$692</c:f>
            </c:numRef>
          </c:bubbleSize>
        </c:ser>
        <c:ser>
          <c:idx val="691"/>
          <c:order val="691"/>
          <c:tx>
            <c:strRef>
              <c:f>Sheet10!$T$693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Sheet10!$U$693</c:f>
            </c:strRef>
          </c:xVal>
          <c:yVal>
            <c:numRef>
              <c:f>Sheet10!$B$693</c:f>
              <c:numCache/>
            </c:numRef>
          </c:yVal>
          <c:bubbleSize>
            <c:numRef>
              <c:f>Sheet10!$G$693</c:f>
            </c:numRef>
          </c:bubbleSize>
        </c:ser>
        <c:ser>
          <c:idx val="692"/>
          <c:order val="692"/>
          <c:tx>
            <c:strRef>
              <c:f>Sheet10!$T$694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Sheet10!$U$694</c:f>
            </c:strRef>
          </c:xVal>
          <c:yVal>
            <c:numRef>
              <c:f>Sheet10!$B$694</c:f>
              <c:numCache/>
            </c:numRef>
          </c:yVal>
          <c:bubbleSize>
            <c:numRef>
              <c:f>Sheet10!$G$694</c:f>
            </c:numRef>
          </c:bubbleSize>
        </c:ser>
        <c:ser>
          <c:idx val="693"/>
          <c:order val="693"/>
          <c:tx>
            <c:strRef>
              <c:f>Sheet10!$T$695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Sheet10!$U$695</c:f>
            </c:strRef>
          </c:xVal>
          <c:yVal>
            <c:numRef>
              <c:f>Sheet10!$B$695</c:f>
              <c:numCache/>
            </c:numRef>
          </c:yVal>
          <c:bubbleSize>
            <c:numRef>
              <c:f>Sheet10!$G$695</c:f>
            </c:numRef>
          </c:bubbleSize>
        </c:ser>
        <c:ser>
          <c:idx val="694"/>
          <c:order val="694"/>
          <c:tx>
            <c:strRef>
              <c:f>Sheet10!$T$696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Sheet10!$U$696</c:f>
            </c:strRef>
          </c:xVal>
          <c:yVal>
            <c:numRef>
              <c:f>Sheet10!$B$696</c:f>
              <c:numCache/>
            </c:numRef>
          </c:yVal>
          <c:bubbleSize>
            <c:numRef>
              <c:f>Sheet10!$G$696</c:f>
            </c:numRef>
          </c:bubbleSize>
        </c:ser>
        <c:ser>
          <c:idx val="695"/>
          <c:order val="695"/>
          <c:tx>
            <c:strRef>
              <c:f>Sheet10!$T$697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Sheet10!$U$697</c:f>
            </c:strRef>
          </c:xVal>
          <c:yVal>
            <c:numRef>
              <c:f>Sheet10!$B$697</c:f>
              <c:numCache/>
            </c:numRef>
          </c:yVal>
          <c:bubbleSize>
            <c:numRef>
              <c:f>Sheet10!$G$697</c:f>
            </c:numRef>
          </c:bubbleSize>
        </c:ser>
        <c:ser>
          <c:idx val="696"/>
          <c:order val="696"/>
          <c:tx>
            <c:strRef>
              <c:f>Sheet10!$T$698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Sheet10!$U$698</c:f>
            </c:strRef>
          </c:xVal>
          <c:yVal>
            <c:numRef>
              <c:f>Sheet10!$B$698</c:f>
              <c:numCache/>
            </c:numRef>
          </c:yVal>
          <c:bubbleSize>
            <c:numRef>
              <c:f>Sheet10!$G$698</c:f>
            </c:numRef>
          </c:bubbleSize>
        </c:ser>
        <c:ser>
          <c:idx val="697"/>
          <c:order val="697"/>
          <c:tx>
            <c:strRef>
              <c:f>Sheet10!$T$699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Sheet10!$U$699</c:f>
            </c:strRef>
          </c:xVal>
          <c:yVal>
            <c:numRef>
              <c:f>Sheet10!$B$699</c:f>
              <c:numCache/>
            </c:numRef>
          </c:yVal>
          <c:bubbleSize>
            <c:numRef>
              <c:f>Sheet10!$G$699</c:f>
            </c:numRef>
          </c:bubbleSize>
        </c:ser>
        <c:ser>
          <c:idx val="698"/>
          <c:order val="698"/>
          <c:tx>
            <c:strRef>
              <c:f>Sheet10!$T$700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Sheet10!$U$700</c:f>
            </c:strRef>
          </c:xVal>
          <c:yVal>
            <c:numRef>
              <c:f>Sheet10!$B$700</c:f>
              <c:numCache/>
            </c:numRef>
          </c:yVal>
          <c:bubbleSize>
            <c:numRef>
              <c:f>Sheet10!$G$700</c:f>
            </c:numRef>
          </c:bubbleSize>
        </c:ser>
        <c:ser>
          <c:idx val="699"/>
          <c:order val="699"/>
          <c:tx>
            <c:strRef>
              <c:f>Sheet10!$T$701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Sheet10!$U$701</c:f>
            </c:strRef>
          </c:xVal>
          <c:yVal>
            <c:numRef>
              <c:f>Sheet10!$B$701</c:f>
              <c:numCache/>
            </c:numRef>
          </c:yVal>
          <c:bubbleSize>
            <c:numRef>
              <c:f>Sheet10!$G$701</c:f>
            </c:numRef>
          </c:bubbleSize>
        </c:ser>
        <c:ser>
          <c:idx val="700"/>
          <c:order val="700"/>
          <c:tx>
            <c:strRef>
              <c:f>Sheet10!$T$702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Sheet10!$U$702</c:f>
            </c:strRef>
          </c:xVal>
          <c:yVal>
            <c:numRef>
              <c:f>Sheet10!$B$702</c:f>
              <c:numCache/>
            </c:numRef>
          </c:yVal>
          <c:bubbleSize>
            <c:numRef>
              <c:f>Sheet10!$G$702</c:f>
            </c:numRef>
          </c:bubbleSize>
        </c:ser>
        <c:ser>
          <c:idx val="701"/>
          <c:order val="701"/>
          <c:tx>
            <c:strRef>
              <c:f>Sheet10!$T$703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Sheet10!$U$703</c:f>
            </c:strRef>
          </c:xVal>
          <c:yVal>
            <c:numRef>
              <c:f>Sheet10!$B$703</c:f>
              <c:numCache/>
            </c:numRef>
          </c:yVal>
          <c:bubbleSize>
            <c:numRef>
              <c:f>Sheet10!$G$703</c:f>
            </c:numRef>
          </c:bubbleSize>
        </c:ser>
        <c:ser>
          <c:idx val="702"/>
          <c:order val="702"/>
          <c:tx>
            <c:strRef>
              <c:f>Sheet10!$T$704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Sheet10!$U$704</c:f>
            </c:strRef>
          </c:xVal>
          <c:yVal>
            <c:numRef>
              <c:f>Sheet10!$B$704</c:f>
              <c:numCache/>
            </c:numRef>
          </c:yVal>
          <c:bubbleSize>
            <c:numRef>
              <c:f>Sheet10!$G$704</c:f>
            </c:numRef>
          </c:bubbleSize>
        </c:ser>
        <c:ser>
          <c:idx val="703"/>
          <c:order val="703"/>
          <c:tx>
            <c:strRef>
              <c:f>Sheet10!$T$705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Sheet10!$U$705</c:f>
            </c:strRef>
          </c:xVal>
          <c:yVal>
            <c:numRef>
              <c:f>Sheet10!$B$705</c:f>
              <c:numCache/>
            </c:numRef>
          </c:yVal>
          <c:bubbleSize>
            <c:numRef>
              <c:f>Sheet10!$G$705</c:f>
            </c:numRef>
          </c:bubbleSize>
        </c:ser>
        <c:ser>
          <c:idx val="704"/>
          <c:order val="704"/>
          <c:tx>
            <c:strRef>
              <c:f>Sheet10!$T$706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Sheet10!$U$706</c:f>
            </c:strRef>
          </c:xVal>
          <c:yVal>
            <c:numRef>
              <c:f>Sheet10!$B$706</c:f>
              <c:numCache/>
            </c:numRef>
          </c:yVal>
          <c:bubbleSize>
            <c:numRef>
              <c:f>Sheet10!$G$706</c:f>
            </c:numRef>
          </c:bubbleSize>
        </c:ser>
        <c:ser>
          <c:idx val="705"/>
          <c:order val="705"/>
          <c:tx>
            <c:strRef>
              <c:f>Sheet10!$T$707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Sheet10!$U$707</c:f>
            </c:strRef>
          </c:xVal>
          <c:yVal>
            <c:numRef>
              <c:f>Sheet10!$B$707</c:f>
              <c:numCache/>
            </c:numRef>
          </c:yVal>
          <c:bubbleSize>
            <c:numRef>
              <c:f>Sheet10!$G$707</c:f>
            </c:numRef>
          </c:bubbleSize>
        </c:ser>
        <c:ser>
          <c:idx val="706"/>
          <c:order val="706"/>
          <c:tx>
            <c:strRef>
              <c:f>Sheet10!$T$708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Sheet10!$U$708</c:f>
            </c:strRef>
          </c:xVal>
          <c:yVal>
            <c:numRef>
              <c:f>Sheet10!$B$708</c:f>
              <c:numCache/>
            </c:numRef>
          </c:yVal>
          <c:bubbleSize>
            <c:numRef>
              <c:f>Sheet10!$G$708</c:f>
            </c:numRef>
          </c:bubbleSize>
        </c:ser>
        <c:ser>
          <c:idx val="707"/>
          <c:order val="707"/>
          <c:tx>
            <c:strRef>
              <c:f>Sheet10!$T$709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Sheet10!$U$709</c:f>
            </c:strRef>
          </c:xVal>
          <c:yVal>
            <c:numRef>
              <c:f>Sheet10!$B$709</c:f>
              <c:numCache/>
            </c:numRef>
          </c:yVal>
          <c:bubbleSize>
            <c:numRef>
              <c:f>Sheet10!$G$709</c:f>
            </c:numRef>
          </c:bubbleSize>
        </c:ser>
        <c:ser>
          <c:idx val="708"/>
          <c:order val="708"/>
          <c:tx>
            <c:strRef>
              <c:f>Sheet10!$T$710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Sheet10!$U$710</c:f>
            </c:strRef>
          </c:xVal>
          <c:yVal>
            <c:numRef>
              <c:f>Sheet10!$B$710</c:f>
              <c:numCache/>
            </c:numRef>
          </c:yVal>
          <c:bubbleSize>
            <c:numRef>
              <c:f>Sheet10!$G$710</c:f>
            </c:numRef>
          </c:bubbleSize>
        </c:ser>
        <c:ser>
          <c:idx val="709"/>
          <c:order val="709"/>
          <c:tx>
            <c:strRef>
              <c:f>Sheet10!$T$711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Sheet10!$U$711</c:f>
            </c:strRef>
          </c:xVal>
          <c:yVal>
            <c:numRef>
              <c:f>Sheet10!$B$711</c:f>
              <c:numCache/>
            </c:numRef>
          </c:yVal>
          <c:bubbleSize>
            <c:numRef>
              <c:f>Sheet10!$G$711</c:f>
            </c:numRef>
          </c:bubbleSize>
        </c:ser>
        <c:ser>
          <c:idx val="710"/>
          <c:order val="710"/>
          <c:tx>
            <c:strRef>
              <c:f>Sheet10!$T$712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Sheet10!$U$712</c:f>
            </c:strRef>
          </c:xVal>
          <c:yVal>
            <c:numRef>
              <c:f>Sheet10!$B$712</c:f>
              <c:numCache/>
            </c:numRef>
          </c:yVal>
          <c:bubbleSize>
            <c:numRef>
              <c:f>Sheet10!$G$712</c:f>
            </c:numRef>
          </c:bubbleSize>
        </c:ser>
        <c:ser>
          <c:idx val="711"/>
          <c:order val="711"/>
          <c:tx>
            <c:strRef>
              <c:f>Sheet10!$T$713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Sheet10!$U$713</c:f>
            </c:strRef>
          </c:xVal>
          <c:yVal>
            <c:numRef>
              <c:f>Sheet10!$B$713</c:f>
              <c:numCache/>
            </c:numRef>
          </c:yVal>
          <c:bubbleSize>
            <c:numRef>
              <c:f>Sheet10!$G$713</c:f>
            </c:numRef>
          </c:bubbleSize>
        </c:ser>
        <c:ser>
          <c:idx val="712"/>
          <c:order val="712"/>
          <c:tx>
            <c:strRef>
              <c:f>Sheet10!$T$714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Sheet10!$U$714</c:f>
            </c:strRef>
          </c:xVal>
          <c:yVal>
            <c:numRef>
              <c:f>Sheet10!$B$714</c:f>
              <c:numCache/>
            </c:numRef>
          </c:yVal>
          <c:bubbleSize>
            <c:numRef>
              <c:f>Sheet10!$G$714</c:f>
            </c:numRef>
          </c:bubbleSize>
        </c:ser>
        <c:ser>
          <c:idx val="713"/>
          <c:order val="713"/>
          <c:tx>
            <c:strRef>
              <c:f>Sheet10!$T$715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Sheet10!$U$715</c:f>
            </c:strRef>
          </c:xVal>
          <c:yVal>
            <c:numRef>
              <c:f>Sheet10!$B$715</c:f>
              <c:numCache/>
            </c:numRef>
          </c:yVal>
          <c:bubbleSize>
            <c:numRef>
              <c:f>Sheet10!$G$715</c:f>
            </c:numRef>
          </c:bubbleSize>
        </c:ser>
        <c:ser>
          <c:idx val="714"/>
          <c:order val="714"/>
          <c:tx>
            <c:strRef>
              <c:f>Sheet10!$T$716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Sheet10!$U$716</c:f>
            </c:strRef>
          </c:xVal>
          <c:yVal>
            <c:numRef>
              <c:f>Sheet10!$B$716</c:f>
              <c:numCache/>
            </c:numRef>
          </c:yVal>
          <c:bubbleSize>
            <c:numRef>
              <c:f>Sheet10!$G$716</c:f>
            </c:numRef>
          </c:bubbleSize>
        </c:ser>
        <c:ser>
          <c:idx val="715"/>
          <c:order val="715"/>
          <c:tx>
            <c:strRef>
              <c:f>Sheet10!$T$717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Sheet10!$U$717</c:f>
            </c:strRef>
          </c:xVal>
          <c:yVal>
            <c:numRef>
              <c:f>Sheet10!$B$717</c:f>
              <c:numCache/>
            </c:numRef>
          </c:yVal>
          <c:bubbleSize>
            <c:numRef>
              <c:f>Sheet10!$G$717</c:f>
            </c:numRef>
          </c:bubbleSize>
        </c:ser>
        <c:ser>
          <c:idx val="716"/>
          <c:order val="716"/>
          <c:tx>
            <c:strRef>
              <c:f>Sheet10!$T$718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Sheet10!$U$718</c:f>
            </c:strRef>
          </c:xVal>
          <c:yVal>
            <c:numRef>
              <c:f>Sheet10!$B$718</c:f>
              <c:numCache/>
            </c:numRef>
          </c:yVal>
          <c:bubbleSize>
            <c:numRef>
              <c:f>Sheet10!$G$718</c:f>
            </c:numRef>
          </c:bubbleSize>
        </c:ser>
        <c:ser>
          <c:idx val="717"/>
          <c:order val="717"/>
          <c:tx>
            <c:strRef>
              <c:f>Sheet10!$T$719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Sheet10!$U$719</c:f>
            </c:strRef>
          </c:xVal>
          <c:yVal>
            <c:numRef>
              <c:f>Sheet10!$B$719</c:f>
              <c:numCache/>
            </c:numRef>
          </c:yVal>
          <c:bubbleSize>
            <c:numRef>
              <c:f>Sheet10!$G$719</c:f>
            </c:numRef>
          </c:bubbleSize>
        </c:ser>
        <c:ser>
          <c:idx val="718"/>
          <c:order val="718"/>
          <c:tx>
            <c:strRef>
              <c:f>Sheet10!$T$720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Sheet10!$U$720</c:f>
            </c:strRef>
          </c:xVal>
          <c:yVal>
            <c:numRef>
              <c:f>Sheet10!$B$720</c:f>
              <c:numCache/>
            </c:numRef>
          </c:yVal>
          <c:bubbleSize>
            <c:numRef>
              <c:f>Sheet10!$G$720</c:f>
            </c:numRef>
          </c:bubbleSize>
        </c:ser>
        <c:ser>
          <c:idx val="719"/>
          <c:order val="719"/>
          <c:tx>
            <c:strRef>
              <c:f>Sheet10!$T$721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Sheet10!$U$721</c:f>
            </c:strRef>
          </c:xVal>
          <c:yVal>
            <c:numRef>
              <c:f>Sheet10!$B$721</c:f>
              <c:numCache/>
            </c:numRef>
          </c:yVal>
          <c:bubbleSize>
            <c:numRef>
              <c:f>Sheet10!$G$721</c:f>
            </c:numRef>
          </c:bubbleSize>
        </c:ser>
        <c:ser>
          <c:idx val="720"/>
          <c:order val="720"/>
          <c:tx>
            <c:strRef>
              <c:f>Sheet10!$T$722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Sheet10!$U$722</c:f>
            </c:strRef>
          </c:xVal>
          <c:yVal>
            <c:numRef>
              <c:f>Sheet10!$B$722</c:f>
              <c:numCache/>
            </c:numRef>
          </c:yVal>
          <c:bubbleSize>
            <c:numRef>
              <c:f>Sheet10!$G$722</c:f>
            </c:numRef>
          </c:bubbleSize>
        </c:ser>
        <c:ser>
          <c:idx val="721"/>
          <c:order val="721"/>
          <c:tx>
            <c:strRef>
              <c:f>Sheet10!$T$723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Sheet10!$U$723</c:f>
            </c:strRef>
          </c:xVal>
          <c:yVal>
            <c:numRef>
              <c:f>Sheet10!$B$723</c:f>
              <c:numCache/>
            </c:numRef>
          </c:yVal>
          <c:bubbleSize>
            <c:numRef>
              <c:f>Sheet10!$G$723</c:f>
            </c:numRef>
          </c:bubbleSize>
        </c:ser>
        <c:ser>
          <c:idx val="722"/>
          <c:order val="722"/>
          <c:tx>
            <c:strRef>
              <c:f>Sheet10!$T$724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Sheet10!$U$724</c:f>
            </c:strRef>
          </c:xVal>
          <c:yVal>
            <c:numRef>
              <c:f>Sheet10!$B$724</c:f>
              <c:numCache/>
            </c:numRef>
          </c:yVal>
          <c:bubbleSize>
            <c:numRef>
              <c:f>Sheet10!$G$724</c:f>
            </c:numRef>
          </c:bubbleSize>
        </c:ser>
        <c:ser>
          <c:idx val="723"/>
          <c:order val="723"/>
          <c:tx>
            <c:strRef>
              <c:f>Sheet10!$T$725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Sheet10!$U$725</c:f>
            </c:strRef>
          </c:xVal>
          <c:yVal>
            <c:numRef>
              <c:f>Sheet10!$B$725</c:f>
              <c:numCache/>
            </c:numRef>
          </c:yVal>
          <c:bubbleSize>
            <c:numRef>
              <c:f>Sheet10!$G$725</c:f>
            </c:numRef>
          </c:bubbleSize>
        </c:ser>
        <c:ser>
          <c:idx val="724"/>
          <c:order val="724"/>
          <c:tx>
            <c:strRef>
              <c:f>Sheet10!$T$726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Sheet10!$U$726</c:f>
            </c:strRef>
          </c:xVal>
          <c:yVal>
            <c:numRef>
              <c:f>Sheet10!$B$726</c:f>
              <c:numCache/>
            </c:numRef>
          </c:yVal>
          <c:bubbleSize>
            <c:numRef>
              <c:f>Sheet10!$G$726</c:f>
            </c:numRef>
          </c:bubbleSize>
        </c:ser>
        <c:ser>
          <c:idx val="725"/>
          <c:order val="725"/>
          <c:tx>
            <c:strRef>
              <c:f>Sheet10!$T$727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Sheet10!$U$727</c:f>
            </c:strRef>
          </c:xVal>
          <c:yVal>
            <c:numRef>
              <c:f>Sheet10!$B$727</c:f>
              <c:numCache/>
            </c:numRef>
          </c:yVal>
          <c:bubbleSize>
            <c:numRef>
              <c:f>Sheet10!$G$727</c:f>
            </c:numRef>
          </c:bubbleSize>
        </c:ser>
        <c:ser>
          <c:idx val="726"/>
          <c:order val="726"/>
          <c:tx>
            <c:strRef>
              <c:f>Sheet10!$T$728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Sheet10!$U$728</c:f>
            </c:strRef>
          </c:xVal>
          <c:yVal>
            <c:numRef>
              <c:f>Sheet10!$B$728</c:f>
              <c:numCache/>
            </c:numRef>
          </c:yVal>
          <c:bubbleSize>
            <c:numRef>
              <c:f>Sheet10!$G$728</c:f>
            </c:numRef>
          </c:bubbleSize>
        </c:ser>
        <c:ser>
          <c:idx val="727"/>
          <c:order val="727"/>
          <c:tx>
            <c:strRef>
              <c:f>Sheet10!$T$729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Sheet10!$U$729</c:f>
            </c:strRef>
          </c:xVal>
          <c:yVal>
            <c:numRef>
              <c:f>Sheet10!$B$729</c:f>
              <c:numCache/>
            </c:numRef>
          </c:yVal>
          <c:bubbleSize>
            <c:numRef>
              <c:f>Sheet10!$G$729</c:f>
            </c:numRef>
          </c:bubbleSize>
        </c:ser>
        <c:ser>
          <c:idx val="728"/>
          <c:order val="728"/>
          <c:tx>
            <c:strRef>
              <c:f>Sheet10!$T$730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Sheet10!$U$730</c:f>
            </c:strRef>
          </c:xVal>
          <c:yVal>
            <c:numRef>
              <c:f>Sheet10!$B$730</c:f>
              <c:numCache/>
            </c:numRef>
          </c:yVal>
          <c:bubbleSize>
            <c:numRef>
              <c:f>Sheet10!$G$730</c:f>
            </c:numRef>
          </c:bubbleSize>
        </c:ser>
        <c:ser>
          <c:idx val="729"/>
          <c:order val="729"/>
          <c:tx>
            <c:strRef>
              <c:f>Sheet10!$T$731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Sheet10!$U$731</c:f>
            </c:strRef>
          </c:xVal>
          <c:yVal>
            <c:numRef>
              <c:f>Sheet10!$B$731</c:f>
              <c:numCache/>
            </c:numRef>
          </c:yVal>
          <c:bubbleSize>
            <c:numRef>
              <c:f>Sheet10!$G$731</c:f>
            </c:numRef>
          </c:bubbleSize>
        </c:ser>
        <c:ser>
          <c:idx val="730"/>
          <c:order val="730"/>
          <c:tx>
            <c:strRef>
              <c:f>Sheet10!$T$732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Sheet10!$U$732</c:f>
            </c:strRef>
          </c:xVal>
          <c:yVal>
            <c:numRef>
              <c:f>Sheet10!$B$732</c:f>
              <c:numCache/>
            </c:numRef>
          </c:yVal>
          <c:bubbleSize>
            <c:numRef>
              <c:f>Sheet10!$G$732</c:f>
            </c:numRef>
          </c:bubbleSize>
        </c:ser>
        <c:ser>
          <c:idx val="731"/>
          <c:order val="731"/>
          <c:tx>
            <c:strRef>
              <c:f>Sheet10!$T$733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Sheet10!$U$733</c:f>
            </c:strRef>
          </c:xVal>
          <c:yVal>
            <c:numRef>
              <c:f>Sheet10!$B$733</c:f>
              <c:numCache/>
            </c:numRef>
          </c:yVal>
          <c:bubbleSize>
            <c:numRef>
              <c:f>Sheet10!$G$733</c:f>
            </c:numRef>
          </c:bubbleSize>
        </c:ser>
        <c:ser>
          <c:idx val="732"/>
          <c:order val="732"/>
          <c:tx>
            <c:strRef>
              <c:f>Sheet10!$T$734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Sheet10!$U$734</c:f>
            </c:strRef>
          </c:xVal>
          <c:yVal>
            <c:numRef>
              <c:f>Sheet10!$B$734</c:f>
              <c:numCache/>
            </c:numRef>
          </c:yVal>
          <c:bubbleSize>
            <c:numRef>
              <c:f>Sheet10!$G$734</c:f>
            </c:numRef>
          </c:bubbleSize>
        </c:ser>
        <c:ser>
          <c:idx val="733"/>
          <c:order val="733"/>
          <c:tx>
            <c:strRef>
              <c:f>Sheet10!$T$735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Sheet10!$U$735</c:f>
            </c:strRef>
          </c:xVal>
          <c:yVal>
            <c:numRef>
              <c:f>Sheet10!$B$735</c:f>
              <c:numCache/>
            </c:numRef>
          </c:yVal>
          <c:bubbleSize>
            <c:numRef>
              <c:f>Sheet10!$G$735</c:f>
            </c:numRef>
          </c:bubbleSize>
        </c:ser>
        <c:ser>
          <c:idx val="734"/>
          <c:order val="734"/>
          <c:tx>
            <c:strRef>
              <c:f>Sheet10!$T$736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Sheet10!$U$736</c:f>
            </c:strRef>
          </c:xVal>
          <c:yVal>
            <c:numRef>
              <c:f>Sheet10!$B$736</c:f>
              <c:numCache/>
            </c:numRef>
          </c:yVal>
          <c:bubbleSize>
            <c:numRef>
              <c:f>Sheet10!$G$736</c:f>
            </c:numRef>
          </c:bubbleSize>
        </c:ser>
        <c:ser>
          <c:idx val="735"/>
          <c:order val="735"/>
          <c:tx>
            <c:strRef>
              <c:f>Sheet10!$T$737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Sheet10!$U$737</c:f>
            </c:strRef>
          </c:xVal>
          <c:yVal>
            <c:numRef>
              <c:f>Sheet10!$B$737</c:f>
              <c:numCache/>
            </c:numRef>
          </c:yVal>
          <c:bubbleSize>
            <c:numRef>
              <c:f>Sheet10!$G$737</c:f>
            </c:numRef>
          </c:bubbleSize>
        </c:ser>
        <c:ser>
          <c:idx val="736"/>
          <c:order val="736"/>
          <c:tx>
            <c:strRef>
              <c:f>Sheet10!$T$738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Sheet10!$U$738</c:f>
            </c:strRef>
          </c:xVal>
          <c:yVal>
            <c:numRef>
              <c:f>Sheet10!$B$738</c:f>
              <c:numCache/>
            </c:numRef>
          </c:yVal>
          <c:bubbleSize>
            <c:numRef>
              <c:f>Sheet10!$G$738</c:f>
            </c:numRef>
          </c:bubbleSize>
        </c:ser>
        <c:ser>
          <c:idx val="737"/>
          <c:order val="737"/>
          <c:tx>
            <c:strRef>
              <c:f>Sheet10!$T$739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Sheet10!$U$739</c:f>
            </c:strRef>
          </c:xVal>
          <c:yVal>
            <c:numRef>
              <c:f>Sheet10!$B$739</c:f>
              <c:numCache/>
            </c:numRef>
          </c:yVal>
          <c:bubbleSize>
            <c:numRef>
              <c:f>Sheet10!$G$739</c:f>
            </c:numRef>
          </c:bubbleSize>
        </c:ser>
        <c:ser>
          <c:idx val="738"/>
          <c:order val="738"/>
          <c:tx>
            <c:strRef>
              <c:f>Sheet10!$T$740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Sheet10!$U$740</c:f>
            </c:strRef>
          </c:xVal>
          <c:yVal>
            <c:numRef>
              <c:f>Sheet10!$B$740</c:f>
              <c:numCache/>
            </c:numRef>
          </c:yVal>
          <c:bubbleSize>
            <c:numRef>
              <c:f>Sheet10!$G$740</c:f>
            </c:numRef>
          </c:bubbleSize>
        </c:ser>
        <c:ser>
          <c:idx val="739"/>
          <c:order val="739"/>
          <c:tx>
            <c:strRef>
              <c:f>Sheet10!$T$741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Sheet10!$U$741</c:f>
            </c:strRef>
          </c:xVal>
          <c:yVal>
            <c:numRef>
              <c:f>Sheet10!$B$741</c:f>
              <c:numCache/>
            </c:numRef>
          </c:yVal>
          <c:bubbleSize>
            <c:numRef>
              <c:f>Sheet10!$G$741</c:f>
            </c:numRef>
          </c:bubbleSize>
        </c:ser>
        <c:ser>
          <c:idx val="740"/>
          <c:order val="740"/>
          <c:tx>
            <c:strRef>
              <c:f>Sheet10!$T$742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Sheet10!$U$742</c:f>
            </c:strRef>
          </c:xVal>
          <c:yVal>
            <c:numRef>
              <c:f>Sheet10!$B$742</c:f>
              <c:numCache/>
            </c:numRef>
          </c:yVal>
          <c:bubbleSize>
            <c:numRef>
              <c:f>Sheet10!$G$742</c:f>
            </c:numRef>
          </c:bubbleSize>
        </c:ser>
        <c:ser>
          <c:idx val="741"/>
          <c:order val="741"/>
          <c:tx>
            <c:strRef>
              <c:f>Sheet10!$T$743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Sheet10!$U$743</c:f>
            </c:strRef>
          </c:xVal>
          <c:yVal>
            <c:numRef>
              <c:f>Sheet10!$B$743</c:f>
              <c:numCache/>
            </c:numRef>
          </c:yVal>
          <c:bubbleSize>
            <c:numRef>
              <c:f>Sheet10!$G$743</c:f>
            </c:numRef>
          </c:bubbleSize>
        </c:ser>
        <c:ser>
          <c:idx val="742"/>
          <c:order val="742"/>
          <c:tx>
            <c:strRef>
              <c:f>Sheet10!$T$744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Sheet10!$U$744</c:f>
            </c:strRef>
          </c:xVal>
          <c:yVal>
            <c:numRef>
              <c:f>Sheet10!$B$744</c:f>
              <c:numCache/>
            </c:numRef>
          </c:yVal>
          <c:bubbleSize>
            <c:numRef>
              <c:f>Sheet10!$G$744</c:f>
            </c:numRef>
          </c:bubbleSize>
        </c:ser>
        <c:ser>
          <c:idx val="743"/>
          <c:order val="743"/>
          <c:tx>
            <c:strRef>
              <c:f>Sheet10!$T$745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Sheet10!$U$745</c:f>
            </c:strRef>
          </c:xVal>
          <c:yVal>
            <c:numRef>
              <c:f>Sheet10!$B$745</c:f>
              <c:numCache/>
            </c:numRef>
          </c:yVal>
          <c:bubbleSize>
            <c:numRef>
              <c:f>Sheet10!$G$745</c:f>
            </c:numRef>
          </c:bubbleSize>
        </c:ser>
        <c:ser>
          <c:idx val="744"/>
          <c:order val="744"/>
          <c:tx>
            <c:strRef>
              <c:f>Sheet10!$T$746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Sheet10!$U$746</c:f>
            </c:strRef>
          </c:xVal>
          <c:yVal>
            <c:numRef>
              <c:f>Sheet10!$B$746</c:f>
              <c:numCache/>
            </c:numRef>
          </c:yVal>
          <c:bubbleSize>
            <c:numRef>
              <c:f>Sheet10!$G$746</c:f>
            </c:numRef>
          </c:bubbleSize>
        </c:ser>
        <c:ser>
          <c:idx val="745"/>
          <c:order val="745"/>
          <c:tx>
            <c:strRef>
              <c:f>Sheet10!$T$747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Sheet10!$U$747</c:f>
            </c:strRef>
          </c:xVal>
          <c:yVal>
            <c:numRef>
              <c:f>Sheet10!$B$747</c:f>
              <c:numCache/>
            </c:numRef>
          </c:yVal>
          <c:bubbleSize>
            <c:numRef>
              <c:f>Sheet10!$G$747</c:f>
            </c:numRef>
          </c:bubbleSize>
        </c:ser>
        <c:ser>
          <c:idx val="746"/>
          <c:order val="746"/>
          <c:tx>
            <c:strRef>
              <c:f>Sheet10!$T$748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Sheet10!$U$748</c:f>
            </c:strRef>
          </c:xVal>
          <c:yVal>
            <c:numRef>
              <c:f>Sheet10!$B$748</c:f>
              <c:numCache/>
            </c:numRef>
          </c:yVal>
          <c:bubbleSize>
            <c:numRef>
              <c:f>Sheet10!$G$748</c:f>
            </c:numRef>
          </c:bubbleSize>
        </c:ser>
        <c:ser>
          <c:idx val="747"/>
          <c:order val="747"/>
          <c:tx>
            <c:strRef>
              <c:f>Sheet10!$T$749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Sheet10!$U$749</c:f>
            </c:strRef>
          </c:xVal>
          <c:yVal>
            <c:numRef>
              <c:f>Sheet10!$B$749</c:f>
              <c:numCache/>
            </c:numRef>
          </c:yVal>
          <c:bubbleSize>
            <c:numRef>
              <c:f>Sheet10!$G$749</c:f>
            </c:numRef>
          </c:bubbleSize>
        </c:ser>
        <c:ser>
          <c:idx val="748"/>
          <c:order val="748"/>
          <c:tx>
            <c:strRef>
              <c:f>Sheet10!$T$750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Sheet10!$U$750</c:f>
            </c:strRef>
          </c:xVal>
          <c:yVal>
            <c:numRef>
              <c:f>Sheet10!$B$750</c:f>
              <c:numCache/>
            </c:numRef>
          </c:yVal>
          <c:bubbleSize>
            <c:numRef>
              <c:f>Sheet10!$G$750</c:f>
            </c:numRef>
          </c:bubbleSize>
        </c:ser>
        <c:ser>
          <c:idx val="749"/>
          <c:order val="749"/>
          <c:tx>
            <c:strRef>
              <c:f>Sheet10!$T$751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Sheet10!$U$751</c:f>
            </c:strRef>
          </c:xVal>
          <c:yVal>
            <c:numRef>
              <c:f>Sheet10!$B$751</c:f>
              <c:numCache/>
            </c:numRef>
          </c:yVal>
          <c:bubbleSize>
            <c:numRef>
              <c:f>Sheet10!$G$751</c:f>
            </c:numRef>
          </c:bubbleSize>
        </c:ser>
        <c:ser>
          <c:idx val="750"/>
          <c:order val="750"/>
          <c:tx>
            <c:strRef>
              <c:f>Sheet10!$T$752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Sheet10!$U$752</c:f>
            </c:strRef>
          </c:xVal>
          <c:yVal>
            <c:numRef>
              <c:f>Sheet10!$B$752</c:f>
              <c:numCache/>
            </c:numRef>
          </c:yVal>
          <c:bubbleSize>
            <c:numRef>
              <c:f>Sheet10!$G$752</c:f>
            </c:numRef>
          </c:bubbleSize>
        </c:ser>
        <c:ser>
          <c:idx val="751"/>
          <c:order val="751"/>
          <c:tx>
            <c:strRef>
              <c:f>Sheet10!$T$753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Sheet10!$U$753</c:f>
            </c:strRef>
          </c:xVal>
          <c:yVal>
            <c:numRef>
              <c:f>Sheet10!$B$753</c:f>
              <c:numCache/>
            </c:numRef>
          </c:yVal>
          <c:bubbleSize>
            <c:numRef>
              <c:f>Sheet10!$G$753</c:f>
            </c:numRef>
          </c:bubbleSize>
        </c:ser>
        <c:ser>
          <c:idx val="752"/>
          <c:order val="752"/>
          <c:tx>
            <c:strRef>
              <c:f>Sheet10!$T$754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Sheet10!$U$754</c:f>
            </c:strRef>
          </c:xVal>
          <c:yVal>
            <c:numRef>
              <c:f>Sheet10!$B$754</c:f>
              <c:numCache/>
            </c:numRef>
          </c:yVal>
          <c:bubbleSize>
            <c:numRef>
              <c:f>Sheet10!$G$754</c:f>
            </c:numRef>
          </c:bubbleSize>
        </c:ser>
        <c:ser>
          <c:idx val="753"/>
          <c:order val="753"/>
          <c:tx>
            <c:strRef>
              <c:f>Sheet10!$T$755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Sheet10!$U$755</c:f>
            </c:strRef>
          </c:xVal>
          <c:yVal>
            <c:numRef>
              <c:f>Sheet10!$B$755</c:f>
              <c:numCache/>
            </c:numRef>
          </c:yVal>
          <c:bubbleSize>
            <c:numRef>
              <c:f>Sheet10!$G$755</c:f>
            </c:numRef>
          </c:bubbleSize>
        </c:ser>
        <c:ser>
          <c:idx val="754"/>
          <c:order val="754"/>
          <c:tx>
            <c:strRef>
              <c:f>Sheet10!$T$756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Sheet10!$U$756</c:f>
            </c:strRef>
          </c:xVal>
          <c:yVal>
            <c:numRef>
              <c:f>Sheet10!$B$756</c:f>
              <c:numCache/>
            </c:numRef>
          </c:yVal>
          <c:bubbleSize>
            <c:numRef>
              <c:f>Sheet10!$G$756</c:f>
            </c:numRef>
          </c:bubbleSize>
        </c:ser>
        <c:ser>
          <c:idx val="755"/>
          <c:order val="755"/>
          <c:tx>
            <c:strRef>
              <c:f>Sheet10!$T$757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Sheet10!$U$757</c:f>
            </c:strRef>
          </c:xVal>
          <c:yVal>
            <c:numRef>
              <c:f>Sheet10!$B$757</c:f>
              <c:numCache/>
            </c:numRef>
          </c:yVal>
          <c:bubbleSize>
            <c:numRef>
              <c:f>Sheet10!$G$757</c:f>
            </c:numRef>
          </c:bubbleSize>
        </c:ser>
        <c:ser>
          <c:idx val="756"/>
          <c:order val="756"/>
          <c:tx>
            <c:strRef>
              <c:f>Sheet10!$T$758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Sheet10!$U$758</c:f>
            </c:strRef>
          </c:xVal>
          <c:yVal>
            <c:numRef>
              <c:f>Sheet10!$B$758</c:f>
              <c:numCache/>
            </c:numRef>
          </c:yVal>
          <c:bubbleSize>
            <c:numRef>
              <c:f>Sheet10!$G$758</c:f>
            </c:numRef>
          </c:bubbleSize>
        </c:ser>
        <c:ser>
          <c:idx val="757"/>
          <c:order val="757"/>
          <c:tx>
            <c:strRef>
              <c:f>Sheet10!$T$759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Sheet10!$U$759</c:f>
            </c:strRef>
          </c:xVal>
          <c:yVal>
            <c:numRef>
              <c:f>Sheet10!$B$759</c:f>
              <c:numCache/>
            </c:numRef>
          </c:yVal>
          <c:bubbleSize>
            <c:numRef>
              <c:f>Sheet10!$G$759</c:f>
            </c:numRef>
          </c:bubbleSize>
        </c:ser>
        <c:ser>
          <c:idx val="758"/>
          <c:order val="758"/>
          <c:tx>
            <c:strRef>
              <c:f>Sheet10!$T$760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Sheet10!$U$760</c:f>
            </c:strRef>
          </c:xVal>
          <c:yVal>
            <c:numRef>
              <c:f>Sheet10!$B$760</c:f>
              <c:numCache/>
            </c:numRef>
          </c:yVal>
          <c:bubbleSize>
            <c:numRef>
              <c:f>Sheet10!$G$760</c:f>
            </c:numRef>
          </c:bubbleSize>
        </c:ser>
        <c:ser>
          <c:idx val="759"/>
          <c:order val="759"/>
          <c:tx>
            <c:strRef>
              <c:f>Sheet10!$T$761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Sheet10!$U$761</c:f>
            </c:strRef>
          </c:xVal>
          <c:yVal>
            <c:numRef>
              <c:f>Sheet10!$B$761</c:f>
              <c:numCache/>
            </c:numRef>
          </c:yVal>
          <c:bubbleSize>
            <c:numRef>
              <c:f>Sheet10!$G$761</c:f>
            </c:numRef>
          </c:bubbleSize>
        </c:ser>
        <c:ser>
          <c:idx val="760"/>
          <c:order val="760"/>
          <c:tx>
            <c:strRef>
              <c:f>Sheet10!$T$762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Sheet10!$U$762</c:f>
            </c:strRef>
          </c:xVal>
          <c:yVal>
            <c:numRef>
              <c:f>Sheet10!$B$762</c:f>
              <c:numCache/>
            </c:numRef>
          </c:yVal>
          <c:bubbleSize>
            <c:numRef>
              <c:f>Sheet10!$G$762</c:f>
            </c:numRef>
          </c:bubbleSize>
        </c:ser>
        <c:ser>
          <c:idx val="761"/>
          <c:order val="761"/>
          <c:tx>
            <c:strRef>
              <c:f>Sheet10!$T$763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Sheet10!$U$763</c:f>
            </c:strRef>
          </c:xVal>
          <c:yVal>
            <c:numRef>
              <c:f>Sheet10!$B$763</c:f>
              <c:numCache/>
            </c:numRef>
          </c:yVal>
          <c:bubbleSize>
            <c:numRef>
              <c:f>Sheet10!$G$763</c:f>
            </c:numRef>
          </c:bubbleSize>
        </c:ser>
        <c:ser>
          <c:idx val="762"/>
          <c:order val="762"/>
          <c:tx>
            <c:strRef>
              <c:f>Sheet10!$T$764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Sheet10!$U$764</c:f>
            </c:strRef>
          </c:xVal>
          <c:yVal>
            <c:numRef>
              <c:f>Sheet10!$B$764</c:f>
              <c:numCache/>
            </c:numRef>
          </c:yVal>
          <c:bubbleSize>
            <c:numRef>
              <c:f>Sheet10!$G$764</c:f>
            </c:numRef>
          </c:bubbleSize>
        </c:ser>
        <c:ser>
          <c:idx val="763"/>
          <c:order val="763"/>
          <c:tx>
            <c:strRef>
              <c:f>Sheet10!$T$765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Sheet10!$U$765</c:f>
            </c:strRef>
          </c:xVal>
          <c:yVal>
            <c:numRef>
              <c:f>Sheet10!$B$765</c:f>
              <c:numCache/>
            </c:numRef>
          </c:yVal>
          <c:bubbleSize>
            <c:numRef>
              <c:f>Sheet10!$G$765</c:f>
            </c:numRef>
          </c:bubbleSize>
        </c:ser>
        <c:ser>
          <c:idx val="764"/>
          <c:order val="764"/>
          <c:tx>
            <c:strRef>
              <c:f>Sheet10!$T$766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Sheet10!$U$766</c:f>
            </c:strRef>
          </c:xVal>
          <c:yVal>
            <c:numRef>
              <c:f>Sheet10!$B$766</c:f>
              <c:numCache/>
            </c:numRef>
          </c:yVal>
          <c:bubbleSize>
            <c:numRef>
              <c:f>Sheet10!$G$766</c:f>
            </c:numRef>
          </c:bubbleSize>
        </c:ser>
        <c:ser>
          <c:idx val="765"/>
          <c:order val="765"/>
          <c:tx>
            <c:strRef>
              <c:f>Sheet10!$T$767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Sheet10!$U$767</c:f>
            </c:strRef>
          </c:xVal>
          <c:yVal>
            <c:numRef>
              <c:f>Sheet10!$B$767</c:f>
              <c:numCache/>
            </c:numRef>
          </c:yVal>
          <c:bubbleSize>
            <c:numRef>
              <c:f>Sheet10!$G$767</c:f>
            </c:numRef>
          </c:bubbleSize>
        </c:ser>
        <c:ser>
          <c:idx val="766"/>
          <c:order val="766"/>
          <c:tx>
            <c:strRef>
              <c:f>Sheet10!$T$768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Sheet10!$U$768</c:f>
            </c:strRef>
          </c:xVal>
          <c:yVal>
            <c:numRef>
              <c:f>Sheet10!$B$768</c:f>
              <c:numCache/>
            </c:numRef>
          </c:yVal>
          <c:bubbleSize>
            <c:numRef>
              <c:f>Sheet10!$G$768</c:f>
            </c:numRef>
          </c:bubbleSize>
        </c:ser>
        <c:ser>
          <c:idx val="767"/>
          <c:order val="767"/>
          <c:tx>
            <c:strRef>
              <c:f>Sheet10!$T$769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Sheet10!$U$769</c:f>
            </c:strRef>
          </c:xVal>
          <c:yVal>
            <c:numRef>
              <c:f>Sheet10!$B$769</c:f>
              <c:numCache/>
            </c:numRef>
          </c:yVal>
          <c:bubbleSize>
            <c:numRef>
              <c:f>Sheet10!$G$769</c:f>
            </c:numRef>
          </c:bubbleSize>
        </c:ser>
        <c:ser>
          <c:idx val="768"/>
          <c:order val="768"/>
          <c:tx>
            <c:strRef>
              <c:f>Sheet10!$T$770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Sheet10!$U$770</c:f>
            </c:strRef>
          </c:xVal>
          <c:yVal>
            <c:numRef>
              <c:f>Sheet10!$B$770</c:f>
              <c:numCache/>
            </c:numRef>
          </c:yVal>
          <c:bubbleSize>
            <c:numRef>
              <c:f>Sheet10!$G$770</c:f>
            </c:numRef>
          </c:bubbleSize>
        </c:ser>
        <c:ser>
          <c:idx val="769"/>
          <c:order val="769"/>
          <c:tx>
            <c:strRef>
              <c:f>Sheet10!$T$771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Sheet10!$U$771</c:f>
            </c:strRef>
          </c:xVal>
          <c:yVal>
            <c:numRef>
              <c:f>Sheet10!$B$771</c:f>
              <c:numCache/>
            </c:numRef>
          </c:yVal>
          <c:bubbleSize>
            <c:numRef>
              <c:f>Sheet10!$G$771</c:f>
            </c:numRef>
          </c:bubbleSize>
        </c:ser>
        <c:ser>
          <c:idx val="770"/>
          <c:order val="770"/>
          <c:tx>
            <c:strRef>
              <c:f>Sheet10!$T$772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Sheet10!$U$772</c:f>
            </c:strRef>
          </c:xVal>
          <c:yVal>
            <c:numRef>
              <c:f>Sheet10!$B$772</c:f>
              <c:numCache/>
            </c:numRef>
          </c:yVal>
          <c:bubbleSize>
            <c:numRef>
              <c:f>Sheet10!$G$772</c:f>
            </c:numRef>
          </c:bubbleSize>
        </c:ser>
        <c:ser>
          <c:idx val="771"/>
          <c:order val="771"/>
          <c:tx>
            <c:strRef>
              <c:f>Sheet10!$T$773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Sheet10!$U$773</c:f>
            </c:strRef>
          </c:xVal>
          <c:yVal>
            <c:numRef>
              <c:f>Sheet10!$B$773</c:f>
              <c:numCache/>
            </c:numRef>
          </c:yVal>
          <c:bubbleSize>
            <c:numRef>
              <c:f>Sheet10!$G$773</c:f>
            </c:numRef>
          </c:bubbleSize>
        </c:ser>
        <c:ser>
          <c:idx val="772"/>
          <c:order val="772"/>
          <c:tx>
            <c:strRef>
              <c:f>Sheet10!$T$774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Sheet10!$U$774</c:f>
            </c:strRef>
          </c:xVal>
          <c:yVal>
            <c:numRef>
              <c:f>Sheet10!$B$774</c:f>
              <c:numCache/>
            </c:numRef>
          </c:yVal>
          <c:bubbleSize>
            <c:numRef>
              <c:f>Sheet10!$G$774</c:f>
            </c:numRef>
          </c:bubbleSize>
        </c:ser>
        <c:ser>
          <c:idx val="773"/>
          <c:order val="773"/>
          <c:tx>
            <c:strRef>
              <c:f>Sheet10!$T$775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Sheet10!$U$775</c:f>
            </c:strRef>
          </c:xVal>
          <c:yVal>
            <c:numRef>
              <c:f>Sheet10!$B$775</c:f>
              <c:numCache/>
            </c:numRef>
          </c:yVal>
          <c:bubbleSize>
            <c:numRef>
              <c:f>Sheet10!$G$775</c:f>
            </c:numRef>
          </c:bubbleSize>
        </c:ser>
        <c:ser>
          <c:idx val="774"/>
          <c:order val="774"/>
          <c:tx>
            <c:strRef>
              <c:f>Sheet10!$T$776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Sheet10!$U$776</c:f>
            </c:strRef>
          </c:xVal>
          <c:yVal>
            <c:numRef>
              <c:f>Sheet10!$B$776</c:f>
              <c:numCache/>
            </c:numRef>
          </c:yVal>
          <c:bubbleSize>
            <c:numRef>
              <c:f>Sheet10!$G$776</c:f>
            </c:numRef>
          </c:bubbleSize>
        </c:ser>
        <c:ser>
          <c:idx val="775"/>
          <c:order val="775"/>
          <c:tx>
            <c:strRef>
              <c:f>Sheet10!$T$777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Sheet10!$U$777</c:f>
            </c:strRef>
          </c:xVal>
          <c:yVal>
            <c:numRef>
              <c:f>Sheet10!$B$777</c:f>
              <c:numCache/>
            </c:numRef>
          </c:yVal>
          <c:bubbleSize>
            <c:numRef>
              <c:f>Sheet10!$G$777</c:f>
            </c:numRef>
          </c:bubbleSize>
        </c:ser>
        <c:ser>
          <c:idx val="776"/>
          <c:order val="776"/>
          <c:tx>
            <c:strRef>
              <c:f>Sheet10!$T$778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Sheet10!$U$778</c:f>
            </c:strRef>
          </c:xVal>
          <c:yVal>
            <c:numRef>
              <c:f>Sheet10!$B$778</c:f>
              <c:numCache/>
            </c:numRef>
          </c:yVal>
          <c:bubbleSize>
            <c:numRef>
              <c:f>Sheet10!$G$778</c:f>
            </c:numRef>
          </c:bubbleSize>
        </c:ser>
        <c:ser>
          <c:idx val="777"/>
          <c:order val="777"/>
          <c:tx>
            <c:strRef>
              <c:f>Sheet10!$T$779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Sheet10!$U$779</c:f>
            </c:strRef>
          </c:xVal>
          <c:yVal>
            <c:numRef>
              <c:f>Sheet10!$B$779</c:f>
              <c:numCache/>
            </c:numRef>
          </c:yVal>
          <c:bubbleSize>
            <c:numRef>
              <c:f>Sheet10!$G$779</c:f>
            </c:numRef>
          </c:bubbleSize>
        </c:ser>
        <c:ser>
          <c:idx val="778"/>
          <c:order val="778"/>
          <c:tx>
            <c:strRef>
              <c:f>Sheet10!$T$780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Sheet10!$U$780</c:f>
            </c:strRef>
          </c:xVal>
          <c:yVal>
            <c:numRef>
              <c:f>Sheet10!$B$780</c:f>
              <c:numCache/>
            </c:numRef>
          </c:yVal>
          <c:bubbleSize>
            <c:numRef>
              <c:f>Sheet10!$G$780</c:f>
            </c:numRef>
          </c:bubbleSize>
        </c:ser>
        <c:ser>
          <c:idx val="779"/>
          <c:order val="779"/>
          <c:tx>
            <c:strRef>
              <c:f>Sheet10!$T$781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Sheet10!$U$781</c:f>
            </c:strRef>
          </c:xVal>
          <c:yVal>
            <c:numRef>
              <c:f>Sheet10!$B$781</c:f>
              <c:numCache/>
            </c:numRef>
          </c:yVal>
          <c:bubbleSize>
            <c:numRef>
              <c:f>Sheet10!$G$781</c:f>
            </c:numRef>
          </c:bubbleSize>
        </c:ser>
        <c:ser>
          <c:idx val="780"/>
          <c:order val="780"/>
          <c:tx>
            <c:strRef>
              <c:f>Sheet10!$T$782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Sheet10!$U$782</c:f>
            </c:strRef>
          </c:xVal>
          <c:yVal>
            <c:numRef>
              <c:f>Sheet10!$B$782</c:f>
              <c:numCache/>
            </c:numRef>
          </c:yVal>
          <c:bubbleSize>
            <c:numRef>
              <c:f>Sheet10!$G$782</c:f>
            </c:numRef>
          </c:bubbleSize>
        </c:ser>
        <c:ser>
          <c:idx val="781"/>
          <c:order val="781"/>
          <c:tx>
            <c:strRef>
              <c:f>Sheet10!$T$783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Sheet10!$U$783</c:f>
            </c:strRef>
          </c:xVal>
          <c:yVal>
            <c:numRef>
              <c:f>Sheet10!$B$783</c:f>
              <c:numCache/>
            </c:numRef>
          </c:yVal>
          <c:bubbleSize>
            <c:numRef>
              <c:f>Sheet10!$G$783</c:f>
            </c:numRef>
          </c:bubbleSize>
        </c:ser>
        <c:ser>
          <c:idx val="782"/>
          <c:order val="782"/>
          <c:tx>
            <c:strRef>
              <c:f>Sheet10!$T$784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Sheet10!$U$784</c:f>
            </c:strRef>
          </c:xVal>
          <c:yVal>
            <c:numRef>
              <c:f>Sheet10!$B$784</c:f>
              <c:numCache/>
            </c:numRef>
          </c:yVal>
          <c:bubbleSize>
            <c:numRef>
              <c:f>Sheet10!$G$784</c:f>
            </c:numRef>
          </c:bubbleSize>
        </c:ser>
        <c:ser>
          <c:idx val="783"/>
          <c:order val="783"/>
          <c:tx>
            <c:strRef>
              <c:f>Sheet10!$T$785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Sheet10!$U$785</c:f>
            </c:strRef>
          </c:xVal>
          <c:yVal>
            <c:numRef>
              <c:f>Sheet10!$B$785</c:f>
              <c:numCache/>
            </c:numRef>
          </c:yVal>
          <c:bubbleSize>
            <c:numRef>
              <c:f>Sheet10!$G$785</c:f>
            </c:numRef>
          </c:bubbleSize>
        </c:ser>
        <c:ser>
          <c:idx val="784"/>
          <c:order val="784"/>
          <c:tx>
            <c:strRef>
              <c:f>Sheet10!$T$786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Sheet10!$U$786</c:f>
            </c:strRef>
          </c:xVal>
          <c:yVal>
            <c:numRef>
              <c:f>Sheet10!$B$786</c:f>
              <c:numCache/>
            </c:numRef>
          </c:yVal>
          <c:bubbleSize>
            <c:numRef>
              <c:f>Sheet10!$G$786</c:f>
            </c:numRef>
          </c:bubbleSize>
        </c:ser>
        <c:ser>
          <c:idx val="785"/>
          <c:order val="785"/>
          <c:tx>
            <c:strRef>
              <c:f>Sheet10!$T$787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Sheet10!$U$787</c:f>
            </c:strRef>
          </c:xVal>
          <c:yVal>
            <c:numRef>
              <c:f>Sheet10!$B$787</c:f>
              <c:numCache/>
            </c:numRef>
          </c:yVal>
          <c:bubbleSize>
            <c:numRef>
              <c:f>Sheet10!$G$787</c:f>
            </c:numRef>
          </c:bubbleSize>
        </c:ser>
        <c:ser>
          <c:idx val="786"/>
          <c:order val="786"/>
          <c:tx>
            <c:strRef>
              <c:f>Sheet10!$T$788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Sheet10!$U$788</c:f>
            </c:strRef>
          </c:xVal>
          <c:yVal>
            <c:numRef>
              <c:f>Sheet10!$B$788</c:f>
              <c:numCache/>
            </c:numRef>
          </c:yVal>
          <c:bubbleSize>
            <c:numRef>
              <c:f>Sheet10!$G$788</c:f>
            </c:numRef>
          </c:bubbleSize>
        </c:ser>
        <c:ser>
          <c:idx val="787"/>
          <c:order val="787"/>
          <c:tx>
            <c:strRef>
              <c:f>Sheet10!$T$789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Sheet10!$U$789</c:f>
            </c:strRef>
          </c:xVal>
          <c:yVal>
            <c:numRef>
              <c:f>Sheet10!$B$789</c:f>
              <c:numCache/>
            </c:numRef>
          </c:yVal>
          <c:bubbleSize>
            <c:numRef>
              <c:f>Sheet10!$G$789</c:f>
            </c:numRef>
          </c:bubbleSize>
        </c:ser>
        <c:ser>
          <c:idx val="788"/>
          <c:order val="788"/>
          <c:tx>
            <c:strRef>
              <c:f>Sheet10!$T$790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Sheet10!$U$790</c:f>
            </c:strRef>
          </c:xVal>
          <c:yVal>
            <c:numRef>
              <c:f>Sheet10!$B$790</c:f>
              <c:numCache/>
            </c:numRef>
          </c:yVal>
          <c:bubbleSize>
            <c:numRef>
              <c:f>Sheet10!$G$790</c:f>
            </c:numRef>
          </c:bubbleSize>
        </c:ser>
        <c:ser>
          <c:idx val="789"/>
          <c:order val="789"/>
          <c:tx>
            <c:strRef>
              <c:f>Sheet10!$T$791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Sheet10!$U$791</c:f>
            </c:strRef>
          </c:xVal>
          <c:yVal>
            <c:numRef>
              <c:f>Sheet10!$B$791</c:f>
              <c:numCache/>
            </c:numRef>
          </c:yVal>
          <c:bubbleSize>
            <c:numRef>
              <c:f>Sheet10!$G$791</c:f>
            </c:numRef>
          </c:bubbleSize>
        </c:ser>
        <c:ser>
          <c:idx val="790"/>
          <c:order val="790"/>
          <c:tx>
            <c:strRef>
              <c:f>Sheet10!$T$792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Sheet10!$U$792</c:f>
            </c:strRef>
          </c:xVal>
          <c:yVal>
            <c:numRef>
              <c:f>Sheet10!$B$792</c:f>
              <c:numCache/>
            </c:numRef>
          </c:yVal>
          <c:bubbleSize>
            <c:numRef>
              <c:f>Sheet10!$G$792</c:f>
            </c:numRef>
          </c:bubbleSize>
        </c:ser>
        <c:ser>
          <c:idx val="791"/>
          <c:order val="791"/>
          <c:tx>
            <c:strRef>
              <c:f>Sheet10!$T$793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Sheet10!$U$793</c:f>
            </c:strRef>
          </c:xVal>
          <c:yVal>
            <c:numRef>
              <c:f>Sheet10!$B$793</c:f>
              <c:numCache/>
            </c:numRef>
          </c:yVal>
          <c:bubbleSize>
            <c:numRef>
              <c:f>Sheet10!$G$793</c:f>
            </c:numRef>
          </c:bubbleSize>
        </c:ser>
        <c:ser>
          <c:idx val="792"/>
          <c:order val="792"/>
          <c:tx>
            <c:strRef>
              <c:f>Sheet10!$T$794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Sheet10!$U$794</c:f>
            </c:strRef>
          </c:xVal>
          <c:yVal>
            <c:numRef>
              <c:f>Sheet10!$B$794</c:f>
              <c:numCache/>
            </c:numRef>
          </c:yVal>
          <c:bubbleSize>
            <c:numRef>
              <c:f>Sheet10!$G$794</c:f>
            </c:numRef>
          </c:bubbleSize>
        </c:ser>
        <c:ser>
          <c:idx val="793"/>
          <c:order val="793"/>
          <c:tx>
            <c:strRef>
              <c:f>Sheet10!$T$795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Sheet10!$U$795</c:f>
            </c:strRef>
          </c:xVal>
          <c:yVal>
            <c:numRef>
              <c:f>Sheet10!$B$795</c:f>
              <c:numCache/>
            </c:numRef>
          </c:yVal>
          <c:bubbleSize>
            <c:numRef>
              <c:f>Sheet10!$G$795</c:f>
            </c:numRef>
          </c:bubbleSize>
        </c:ser>
        <c:ser>
          <c:idx val="794"/>
          <c:order val="794"/>
          <c:tx>
            <c:strRef>
              <c:f>Sheet10!$T$796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Sheet10!$U$796</c:f>
            </c:strRef>
          </c:xVal>
          <c:yVal>
            <c:numRef>
              <c:f>Sheet10!$B$796</c:f>
              <c:numCache/>
            </c:numRef>
          </c:yVal>
          <c:bubbleSize>
            <c:numRef>
              <c:f>Sheet10!$G$796</c:f>
            </c:numRef>
          </c:bubbleSize>
        </c:ser>
        <c:ser>
          <c:idx val="795"/>
          <c:order val="795"/>
          <c:tx>
            <c:strRef>
              <c:f>Sheet10!$T$797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Sheet10!$U$797</c:f>
            </c:strRef>
          </c:xVal>
          <c:yVal>
            <c:numRef>
              <c:f>Sheet10!$B$797</c:f>
              <c:numCache/>
            </c:numRef>
          </c:yVal>
          <c:bubbleSize>
            <c:numRef>
              <c:f>Sheet10!$G$797</c:f>
            </c:numRef>
          </c:bubbleSize>
        </c:ser>
        <c:ser>
          <c:idx val="796"/>
          <c:order val="796"/>
          <c:tx>
            <c:strRef>
              <c:f>Sheet10!$T$798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Sheet10!$U$798</c:f>
            </c:strRef>
          </c:xVal>
          <c:yVal>
            <c:numRef>
              <c:f>Sheet10!$B$798</c:f>
              <c:numCache/>
            </c:numRef>
          </c:yVal>
          <c:bubbleSize>
            <c:numRef>
              <c:f>Sheet10!$G$798</c:f>
            </c:numRef>
          </c:bubbleSize>
        </c:ser>
        <c:ser>
          <c:idx val="797"/>
          <c:order val="797"/>
          <c:tx>
            <c:strRef>
              <c:f>Sheet10!$T$799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Sheet10!$U$799</c:f>
            </c:strRef>
          </c:xVal>
          <c:yVal>
            <c:numRef>
              <c:f>Sheet10!$B$799</c:f>
              <c:numCache/>
            </c:numRef>
          </c:yVal>
          <c:bubbleSize>
            <c:numRef>
              <c:f>Sheet10!$G$799</c:f>
            </c:numRef>
          </c:bubbleSize>
        </c:ser>
        <c:ser>
          <c:idx val="798"/>
          <c:order val="798"/>
          <c:tx>
            <c:strRef>
              <c:f>Sheet10!$T$800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Sheet10!$U$800</c:f>
            </c:strRef>
          </c:xVal>
          <c:yVal>
            <c:numRef>
              <c:f>Sheet10!$B$800</c:f>
              <c:numCache/>
            </c:numRef>
          </c:yVal>
          <c:bubbleSize>
            <c:numRef>
              <c:f>Sheet10!$G$800</c:f>
            </c:numRef>
          </c:bubbleSize>
        </c:ser>
        <c:ser>
          <c:idx val="799"/>
          <c:order val="799"/>
          <c:tx>
            <c:strRef>
              <c:f>Sheet10!$T$801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Sheet10!$U$801</c:f>
            </c:strRef>
          </c:xVal>
          <c:yVal>
            <c:numRef>
              <c:f>Sheet10!$B$801</c:f>
              <c:numCache/>
            </c:numRef>
          </c:yVal>
          <c:bubbleSize>
            <c:numRef>
              <c:f>Sheet10!$G$801</c:f>
            </c:numRef>
          </c:bubbleSize>
        </c:ser>
        <c:ser>
          <c:idx val="800"/>
          <c:order val="800"/>
          <c:tx>
            <c:strRef>
              <c:f>Sheet10!$T$802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Sheet10!$U$802</c:f>
            </c:strRef>
          </c:xVal>
          <c:yVal>
            <c:numRef>
              <c:f>Sheet10!$B$802</c:f>
              <c:numCache/>
            </c:numRef>
          </c:yVal>
          <c:bubbleSize>
            <c:numRef>
              <c:f>Sheet10!$G$802</c:f>
            </c:numRef>
          </c:bubbleSize>
        </c:ser>
        <c:ser>
          <c:idx val="801"/>
          <c:order val="801"/>
          <c:tx>
            <c:strRef>
              <c:f>Sheet10!$T$803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Sheet10!$U$803</c:f>
            </c:strRef>
          </c:xVal>
          <c:yVal>
            <c:numRef>
              <c:f>Sheet10!$B$803</c:f>
              <c:numCache/>
            </c:numRef>
          </c:yVal>
          <c:bubbleSize>
            <c:numRef>
              <c:f>Sheet10!$G$803</c:f>
            </c:numRef>
          </c:bubbleSize>
        </c:ser>
        <c:ser>
          <c:idx val="802"/>
          <c:order val="802"/>
          <c:tx>
            <c:strRef>
              <c:f>Sheet10!$T$804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Sheet10!$U$804</c:f>
            </c:strRef>
          </c:xVal>
          <c:yVal>
            <c:numRef>
              <c:f>Sheet10!$B$804</c:f>
              <c:numCache/>
            </c:numRef>
          </c:yVal>
          <c:bubbleSize>
            <c:numRef>
              <c:f>Sheet10!$G$804</c:f>
            </c:numRef>
          </c:bubbleSize>
        </c:ser>
        <c:ser>
          <c:idx val="803"/>
          <c:order val="803"/>
          <c:tx>
            <c:strRef>
              <c:f>Sheet10!$T$805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Sheet10!$U$805</c:f>
            </c:strRef>
          </c:xVal>
          <c:yVal>
            <c:numRef>
              <c:f>Sheet10!$B$805</c:f>
              <c:numCache/>
            </c:numRef>
          </c:yVal>
          <c:bubbleSize>
            <c:numRef>
              <c:f>Sheet10!$G$805</c:f>
            </c:numRef>
          </c:bubbleSize>
        </c:ser>
        <c:ser>
          <c:idx val="804"/>
          <c:order val="804"/>
          <c:tx>
            <c:strRef>
              <c:f>Sheet10!$T$806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Sheet10!$U$806</c:f>
            </c:strRef>
          </c:xVal>
          <c:yVal>
            <c:numRef>
              <c:f>Sheet10!$B$806</c:f>
              <c:numCache/>
            </c:numRef>
          </c:yVal>
          <c:bubbleSize>
            <c:numRef>
              <c:f>Sheet10!$G$806</c:f>
            </c:numRef>
          </c:bubbleSize>
        </c:ser>
        <c:ser>
          <c:idx val="805"/>
          <c:order val="805"/>
          <c:tx>
            <c:strRef>
              <c:f>Sheet10!$T$807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Sheet10!$U$807</c:f>
            </c:strRef>
          </c:xVal>
          <c:yVal>
            <c:numRef>
              <c:f>Sheet10!$B$807</c:f>
              <c:numCache/>
            </c:numRef>
          </c:yVal>
          <c:bubbleSize>
            <c:numRef>
              <c:f>Sheet10!$G$807</c:f>
            </c:numRef>
          </c:bubbleSize>
        </c:ser>
        <c:ser>
          <c:idx val="806"/>
          <c:order val="806"/>
          <c:tx>
            <c:strRef>
              <c:f>Sheet10!$T$808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Sheet10!$U$808</c:f>
            </c:strRef>
          </c:xVal>
          <c:yVal>
            <c:numRef>
              <c:f>Sheet10!$B$808</c:f>
              <c:numCache/>
            </c:numRef>
          </c:yVal>
          <c:bubbleSize>
            <c:numRef>
              <c:f>Sheet10!$G$808</c:f>
            </c:numRef>
          </c:bubbleSize>
        </c:ser>
        <c:ser>
          <c:idx val="807"/>
          <c:order val="807"/>
          <c:tx>
            <c:strRef>
              <c:f>Sheet10!$T$809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Sheet10!$U$809</c:f>
            </c:strRef>
          </c:xVal>
          <c:yVal>
            <c:numRef>
              <c:f>Sheet10!$B$809</c:f>
              <c:numCache/>
            </c:numRef>
          </c:yVal>
          <c:bubbleSize>
            <c:numRef>
              <c:f>Sheet10!$G$809</c:f>
            </c:numRef>
          </c:bubbleSize>
        </c:ser>
        <c:ser>
          <c:idx val="808"/>
          <c:order val="808"/>
          <c:tx>
            <c:strRef>
              <c:f>Sheet10!$T$810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Sheet10!$U$810</c:f>
            </c:strRef>
          </c:xVal>
          <c:yVal>
            <c:numRef>
              <c:f>Sheet10!$B$810</c:f>
              <c:numCache/>
            </c:numRef>
          </c:yVal>
          <c:bubbleSize>
            <c:numRef>
              <c:f>Sheet10!$G$810</c:f>
            </c:numRef>
          </c:bubbleSize>
        </c:ser>
        <c:ser>
          <c:idx val="809"/>
          <c:order val="809"/>
          <c:tx>
            <c:strRef>
              <c:f>Sheet10!$T$811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Sheet10!$U$811</c:f>
            </c:strRef>
          </c:xVal>
          <c:yVal>
            <c:numRef>
              <c:f>Sheet10!$B$811</c:f>
              <c:numCache/>
            </c:numRef>
          </c:yVal>
          <c:bubbleSize>
            <c:numRef>
              <c:f>Sheet10!$G$811</c:f>
            </c:numRef>
          </c:bubbleSize>
        </c:ser>
        <c:ser>
          <c:idx val="810"/>
          <c:order val="810"/>
          <c:tx>
            <c:strRef>
              <c:f>Sheet10!$T$812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Sheet10!$U$812</c:f>
            </c:strRef>
          </c:xVal>
          <c:yVal>
            <c:numRef>
              <c:f>Sheet10!$B$812</c:f>
              <c:numCache/>
            </c:numRef>
          </c:yVal>
          <c:bubbleSize>
            <c:numRef>
              <c:f>Sheet10!$G$812</c:f>
            </c:numRef>
          </c:bubbleSize>
        </c:ser>
        <c:ser>
          <c:idx val="811"/>
          <c:order val="811"/>
          <c:tx>
            <c:strRef>
              <c:f>Sheet10!$T$813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Sheet10!$U$813</c:f>
            </c:strRef>
          </c:xVal>
          <c:yVal>
            <c:numRef>
              <c:f>Sheet10!$B$813</c:f>
              <c:numCache/>
            </c:numRef>
          </c:yVal>
          <c:bubbleSize>
            <c:numRef>
              <c:f>Sheet10!$G$813</c:f>
            </c:numRef>
          </c:bubbleSize>
        </c:ser>
        <c:ser>
          <c:idx val="812"/>
          <c:order val="812"/>
          <c:tx>
            <c:strRef>
              <c:f>Sheet10!$T$814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Sheet10!$U$814</c:f>
            </c:strRef>
          </c:xVal>
          <c:yVal>
            <c:numRef>
              <c:f>Sheet10!$B$814</c:f>
              <c:numCache/>
            </c:numRef>
          </c:yVal>
          <c:bubbleSize>
            <c:numRef>
              <c:f>Sheet10!$G$814</c:f>
            </c:numRef>
          </c:bubbleSize>
        </c:ser>
        <c:ser>
          <c:idx val="813"/>
          <c:order val="813"/>
          <c:tx>
            <c:strRef>
              <c:f>Sheet10!$T$815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Sheet10!$U$815</c:f>
            </c:strRef>
          </c:xVal>
          <c:yVal>
            <c:numRef>
              <c:f>Sheet10!$B$815</c:f>
              <c:numCache/>
            </c:numRef>
          </c:yVal>
          <c:bubbleSize>
            <c:numRef>
              <c:f>Sheet10!$G$815</c:f>
            </c:numRef>
          </c:bubbleSize>
        </c:ser>
        <c:ser>
          <c:idx val="814"/>
          <c:order val="814"/>
          <c:tx>
            <c:strRef>
              <c:f>Sheet10!$T$816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Sheet10!$U$816</c:f>
            </c:strRef>
          </c:xVal>
          <c:yVal>
            <c:numRef>
              <c:f>Sheet10!$B$816</c:f>
              <c:numCache/>
            </c:numRef>
          </c:yVal>
          <c:bubbleSize>
            <c:numRef>
              <c:f>Sheet10!$G$816</c:f>
            </c:numRef>
          </c:bubbleSize>
        </c:ser>
        <c:ser>
          <c:idx val="815"/>
          <c:order val="815"/>
          <c:tx>
            <c:strRef>
              <c:f>Sheet10!$T$817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Sheet10!$U$817</c:f>
            </c:strRef>
          </c:xVal>
          <c:yVal>
            <c:numRef>
              <c:f>Sheet10!$B$817</c:f>
              <c:numCache/>
            </c:numRef>
          </c:yVal>
          <c:bubbleSize>
            <c:numRef>
              <c:f>Sheet10!$G$817</c:f>
            </c:numRef>
          </c:bubbleSize>
        </c:ser>
        <c:ser>
          <c:idx val="816"/>
          <c:order val="816"/>
          <c:tx>
            <c:strRef>
              <c:f>Sheet10!$T$818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Sheet10!$U$818</c:f>
            </c:strRef>
          </c:xVal>
          <c:yVal>
            <c:numRef>
              <c:f>Sheet10!$B$818</c:f>
              <c:numCache/>
            </c:numRef>
          </c:yVal>
          <c:bubbleSize>
            <c:numRef>
              <c:f>Sheet10!$G$818</c:f>
            </c:numRef>
          </c:bubbleSize>
        </c:ser>
        <c:ser>
          <c:idx val="817"/>
          <c:order val="817"/>
          <c:tx>
            <c:strRef>
              <c:f>Sheet10!$T$819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Sheet10!$U$819</c:f>
            </c:strRef>
          </c:xVal>
          <c:yVal>
            <c:numRef>
              <c:f>Sheet10!$B$819</c:f>
              <c:numCache/>
            </c:numRef>
          </c:yVal>
          <c:bubbleSize>
            <c:numRef>
              <c:f>Sheet10!$G$819</c:f>
            </c:numRef>
          </c:bubbleSize>
        </c:ser>
        <c:ser>
          <c:idx val="818"/>
          <c:order val="818"/>
          <c:tx>
            <c:strRef>
              <c:f>Sheet10!$T$820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Sheet10!$U$820</c:f>
            </c:strRef>
          </c:xVal>
          <c:yVal>
            <c:numRef>
              <c:f>Sheet10!$B$820</c:f>
              <c:numCache/>
            </c:numRef>
          </c:yVal>
          <c:bubbleSize>
            <c:numRef>
              <c:f>Sheet10!$G$820</c:f>
            </c:numRef>
          </c:bubbleSize>
        </c:ser>
        <c:ser>
          <c:idx val="819"/>
          <c:order val="819"/>
          <c:tx>
            <c:strRef>
              <c:f>Sheet10!$T$821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Sheet10!$U$821</c:f>
            </c:strRef>
          </c:xVal>
          <c:yVal>
            <c:numRef>
              <c:f>Sheet10!$B$821</c:f>
              <c:numCache/>
            </c:numRef>
          </c:yVal>
          <c:bubbleSize>
            <c:numRef>
              <c:f>Sheet10!$G$821</c:f>
            </c:numRef>
          </c:bubbleSize>
        </c:ser>
        <c:ser>
          <c:idx val="820"/>
          <c:order val="820"/>
          <c:tx>
            <c:strRef>
              <c:f>Sheet10!$T$822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Sheet10!$U$822</c:f>
            </c:strRef>
          </c:xVal>
          <c:yVal>
            <c:numRef>
              <c:f>Sheet10!$B$822</c:f>
              <c:numCache/>
            </c:numRef>
          </c:yVal>
          <c:bubbleSize>
            <c:numRef>
              <c:f>Sheet10!$G$822</c:f>
            </c:numRef>
          </c:bubbleSize>
        </c:ser>
        <c:ser>
          <c:idx val="821"/>
          <c:order val="821"/>
          <c:tx>
            <c:strRef>
              <c:f>Sheet10!$T$823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Sheet10!$U$823</c:f>
            </c:strRef>
          </c:xVal>
          <c:yVal>
            <c:numRef>
              <c:f>Sheet10!$B$823</c:f>
              <c:numCache/>
            </c:numRef>
          </c:yVal>
          <c:bubbleSize>
            <c:numRef>
              <c:f>Sheet10!$G$823</c:f>
            </c:numRef>
          </c:bubbleSize>
        </c:ser>
        <c:ser>
          <c:idx val="822"/>
          <c:order val="822"/>
          <c:tx>
            <c:strRef>
              <c:f>Sheet10!$T$824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Sheet10!$U$824</c:f>
            </c:strRef>
          </c:xVal>
          <c:yVal>
            <c:numRef>
              <c:f>Sheet10!$B$824</c:f>
              <c:numCache/>
            </c:numRef>
          </c:yVal>
          <c:bubbleSize>
            <c:numRef>
              <c:f>Sheet10!$G$824</c:f>
            </c:numRef>
          </c:bubbleSize>
        </c:ser>
        <c:ser>
          <c:idx val="823"/>
          <c:order val="823"/>
          <c:tx>
            <c:strRef>
              <c:f>Sheet10!$T$825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Sheet10!$U$825</c:f>
            </c:strRef>
          </c:xVal>
          <c:yVal>
            <c:numRef>
              <c:f>Sheet10!$B$825</c:f>
              <c:numCache/>
            </c:numRef>
          </c:yVal>
          <c:bubbleSize>
            <c:numRef>
              <c:f>Sheet10!$G$825</c:f>
            </c:numRef>
          </c:bubbleSize>
        </c:ser>
        <c:ser>
          <c:idx val="824"/>
          <c:order val="824"/>
          <c:tx>
            <c:strRef>
              <c:f>Sheet10!$T$826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Sheet10!$U$826</c:f>
            </c:strRef>
          </c:xVal>
          <c:yVal>
            <c:numRef>
              <c:f>Sheet10!$B$826</c:f>
              <c:numCache/>
            </c:numRef>
          </c:yVal>
          <c:bubbleSize>
            <c:numRef>
              <c:f>Sheet10!$G$826</c:f>
            </c:numRef>
          </c:bubbleSize>
        </c:ser>
        <c:ser>
          <c:idx val="825"/>
          <c:order val="825"/>
          <c:tx>
            <c:strRef>
              <c:f>Sheet10!$T$827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Sheet10!$U$827</c:f>
            </c:strRef>
          </c:xVal>
          <c:yVal>
            <c:numRef>
              <c:f>Sheet10!$B$827</c:f>
              <c:numCache/>
            </c:numRef>
          </c:yVal>
          <c:bubbleSize>
            <c:numRef>
              <c:f>Sheet10!$G$827</c:f>
            </c:numRef>
          </c:bubbleSize>
        </c:ser>
        <c:ser>
          <c:idx val="826"/>
          <c:order val="826"/>
          <c:tx>
            <c:strRef>
              <c:f>Sheet10!$T$828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Sheet10!$U$828</c:f>
            </c:strRef>
          </c:xVal>
          <c:yVal>
            <c:numRef>
              <c:f>Sheet10!$B$828</c:f>
              <c:numCache/>
            </c:numRef>
          </c:yVal>
          <c:bubbleSize>
            <c:numRef>
              <c:f>Sheet10!$G$828</c:f>
            </c:numRef>
          </c:bubbleSize>
        </c:ser>
        <c:ser>
          <c:idx val="827"/>
          <c:order val="827"/>
          <c:tx>
            <c:strRef>
              <c:f>Sheet10!$T$829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Sheet10!$U$829</c:f>
            </c:strRef>
          </c:xVal>
          <c:yVal>
            <c:numRef>
              <c:f>Sheet10!$B$829</c:f>
              <c:numCache/>
            </c:numRef>
          </c:yVal>
          <c:bubbleSize>
            <c:numRef>
              <c:f>Sheet10!$G$829</c:f>
            </c:numRef>
          </c:bubbleSize>
        </c:ser>
        <c:ser>
          <c:idx val="828"/>
          <c:order val="828"/>
          <c:tx>
            <c:strRef>
              <c:f>Sheet10!$T$830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Sheet10!$U$830</c:f>
            </c:strRef>
          </c:xVal>
          <c:yVal>
            <c:numRef>
              <c:f>Sheet10!$B$830</c:f>
              <c:numCache/>
            </c:numRef>
          </c:yVal>
          <c:bubbleSize>
            <c:numRef>
              <c:f>Sheet10!$G$830</c:f>
            </c:numRef>
          </c:bubbleSize>
        </c:ser>
        <c:ser>
          <c:idx val="829"/>
          <c:order val="829"/>
          <c:tx>
            <c:strRef>
              <c:f>Sheet10!$T$831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Sheet10!$U$831</c:f>
            </c:strRef>
          </c:xVal>
          <c:yVal>
            <c:numRef>
              <c:f>Sheet10!$B$831</c:f>
              <c:numCache/>
            </c:numRef>
          </c:yVal>
          <c:bubbleSize>
            <c:numRef>
              <c:f>Sheet10!$G$831</c:f>
            </c:numRef>
          </c:bubbleSize>
        </c:ser>
        <c:ser>
          <c:idx val="830"/>
          <c:order val="830"/>
          <c:tx>
            <c:strRef>
              <c:f>Sheet10!$T$832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Sheet10!$U$832</c:f>
            </c:strRef>
          </c:xVal>
          <c:yVal>
            <c:numRef>
              <c:f>Sheet10!$B$832</c:f>
              <c:numCache/>
            </c:numRef>
          </c:yVal>
          <c:bubbleSize>
            <c:numRef>
              <c:f>Sheet10!$G$832</c:f>
            </c:numRef>
          </c:bubbleSize>
        </c:ser>
        <c:ser>
          <c:idx val="831"/>
          <c:order val="831"/>
          <c:tx>
            <c:strRef>
              <c:f>Sheet10!$T$833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Sheet10!$U$833</c:f>
            </c:strRef>
          </c:xVal>
          <c:yVal>
            <c:numRef>
              <c:f>Sheet10!$B$833</c:f>
              <c:numCache/>
            </c:numRef>
          </c:yVal>
          <c:bubbleSize>
            <c:numRef>
              <c:f>Sheet10!$G$833</c:f>
            </c:numRef>
          </c:bubbleSize>
        </c:ser>
        <c:ser>
          <c:idx val="832"/>
          <c:order val="832"/>
          <c:tx>
            <c:strRef>
              <c:f>Sheet10!$T$834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Sheet10!$U$834</c:f>
            </c:strRef>
          </c:xVal>
          <c:yVal>
            <c:numRef>
              <c:f>Sheet10!$B$834</c:f>
              <c:numCache/>
            </c:numRef>
          </c:yVal>
          <c:bubbleSize>
            <c:numRef>
              <c:f>Sheet10!$G$834</c:f>
            </c:numRef>
          </c:bubbleSize>
        </c:ser>
        <c:ser>
          <c:idx val="833"/>
          <c:order val="833"/>
          <c:tx>
            <c:strRef>
              <c:f>Sheet10!$T$835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Sheet10!$U$835</c:f>
            </c:strRef>
          </c:xVal>
          <c:yVal>
            <c:numRef>
              <c:f>Sheet10!$B$835</c:f>
              <c:numCache/>
            </c:numRef>
          </c:yVal>
          <c:bubbleSize>
            <c:numRef>
              <c:f>Sheet10!$G$835</c:f>
            </c:numRef>
          </c:bubbleSize>
        </c:ser>
        <c:ser>
          <c:idx val="834"/>
          <c:order val="834"/>
          <c:tx>
            <c:strRef>
              <c:f>Sheet10!$T$836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Sheet10!$U$836</c:f>
            </c:strRef>
          </c:xVal>
          <c:yVal>
            <c:numRef>
              <c:f>Sheet10!$B$836</c:f>
              <c:numCache/>
            </c:numRef>
          </c:yVal>
          <c:bubbleSize>
            <c:numRef>
              <c:f>Sheet10!$G$836</c:f>
            </c:numRef>
          </c:bubbleSize>
        </c:ser>
        <c:ser>
          <c:idx val="835"/>
          <c:order val="835"/>
          <c:tx>
            <c:strRef>
              <c:f>Sheet10!$T$837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Sheet10!$U$837</c:f>
            </c:strRef>
          </c:xVal>
          <c:yVal>
            <c:numRef>
              <c:f>Sheet10!$B$837</c:f>
              <c:numCache/>
            </c:numRef>
          </c:yVal>
          <c:bubbleSize>
            <c:numRef>
              <c:f>Sheet10!$G$837</c:f>
            </c:numRef>
          </c:bubbleSize>
        </c:ser>
        <c:ser>
          <c:idx val="836"/>
          <c:order val="836"/>
          <c:tx>
            <c:strRef>
              <c:f>Sheet10!$T$838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Sheet10!$U$838</c:f>
            </c:strRef>
          </c:xVal>
          <c:yVal>
            <c:numRef>
              <c:f>Sheet10!$B$838</c:f>
              <c:numCache/>
            </c:numRef>
          </c:yVal>
          <c:bubbleSize>
            <c:numRef>
              <c:f>Sheet10!$G$838</c:f>
            </c:numRef>
          </c:bubbleSize>
        </c:ser>
        <c:ser>
          <c:idx val="837"/>
          <c:order val="837"/>
          <c:tx>
            <c:strRef>
              <c:f>Sheet10!$T$839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Sheet10!$U$839</c:f>
            </c:strRef>
          </c:xVal>
          <c:yVal>
            <c:numRef>
              <c:f>Sheet10!$B$839</c:f>
              <c:numCache/>
            </c:numRef>
          </c:yVal>
          <c:bubbleSize>
            <c:numRef>
              <c:f>Sheet10!$G$839</c:f>
            </c:numRef>
          </c:bubbleSize>
        </c:ser>
        <c:ser>
          <c:idx val="838"/>
          <c:order val="838"/>
          <c:tx>
            <c:strRef>
              <c:f>Sheet10!$T$840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Sheet10!$U$840</c:f>
            </c:strRef>
          </c:xVal>
          <c:yVal>
            <c:numRef>
              <c:f>Sheet10!$B$840</c:f>
              <c:numCache/>
            </c:numRef>
          </c:yVal>
          <c:bubbleSize>
            <c:numRef>
              <c:f>Sheet10!$G$840</c:f>
            </c:numRef>
          </c:bubbleSize>
        </c:ser>
        <c:ser>
          <c:idx val="839"/>
          <c:order val="839"/>
          <c:tx>
            <c:strRef>
              <c:f>Sheet10!$T$841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Sheet10!$U$841</c:f>
            </c:strRef>
          </c:xVal>
          <c:yVal>
            <c:numRef>
              <c:f>Sheet10!$B$841</c:f>
              <c:numCache/>
            </c:numRef>
          </c:yVal>
          <c:bubbleSize>
            <c:numRef>
              <c:f>Sheet10!$G$841</c:f>
            </c:numRef>
          </c:bubbleSize>
        </c:ser>
        <c:ser>
          <c:idx val="840"/>
          <c:order val="840"/>
          <c:tx>
            <c:strRef>
              <c:f>Sheet10!$T$842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Sheet10!$U$842</c:f>
            </c:strRef>
          </c:xVal>
          <c:yVal>
            <c:numRef>
              <c:f>Sheet10!$B$842</c:f>
              <c:numCache/>
            </c:numRef>
          </c:yVal>
          <c:bubbleSize>
            <c:numRef>
              <c:f>Sheet10!$G$842</c:f>
            </c:numRef>
          </c:bubbleSize>
        </c:ser>
        <c:ser>
          <c:idx val="841"/>
          <c:order val="841"/>
          <c:tx>
            <c:strRef>
              <c:f>Sheet10!$T$843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Sheet10!$U$843</c:f>
            </c:strRef>
          </c:xVal>
          <c:yVal>
            <c:numRef>
              <c:f>Sheet10!$B$843</c:f>
              <c:numCache/>
            </c:numRef>
          </c:yVal>
          <c:bubbleSize>
            <c:numRef>
              <c:f>Sheet10!$G$843</c:f>
            </c:numRef>
          </c:bubbleSize>
        </c:ser>
        <c:ser>
          <c:idx val="842"/>
          <c:order val="842"/>
          <c:tx>
            <c:strRef>
              <c:f>Sheet10!$T$844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Sheet10!$U$844</c:f>
            </c:strRef>
          </c:xVal>
          <c:yVal>
            <c:numRef>
              <c:f>Sheet10!$B$844</c:f>
              <c:numCache/>
            </c:numRef>
          </c:yVal>
          <c:bubbleSize>
            <c:numRef>
              <c:f>Sheet10!$G$844</c:f>
            </c:numRef>
          </c:bubbleSize>
        </c:ser>
        <c:ser>
          <c:idx val="843"/>
          <c:order val="843"/>
          <c:tx>
            <c:strRef>
              <c:f>Sheet10!$T$845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Sheet10!$U$845</c:f>
            </c:strRef>
          </c:xVal>
          <c:yVal>
            <c:numRef>
              <c:f>Sheet10!$B$845</c:f>
              <c:numCache/>
            </c:numRef>
          </c:yVal>
          <c:bubbleSize>
            <c:numRef>
              <c:f>Sheet10!$G$845</c:f>
            </c:numRef>
          </c:bubbleSize>
        </c:ser>
        <c:ser>
          <c:idx val="844"/>
          <c:order val="844"/>
          <c:tx>
            <c:strRef>
              <c:f>Sheet10!$T$846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Sheet10!$U$846</c:f>
            </c:strRef>
          </c:xVal>
          <c:yVal>
            <c:numRef>
              <c:f>Sheet10!$B$846</c:f>
              <c:numCache/>
            </c:numRef>
          </c:yVal>
          <c:bubbleSize>
            <c:numRef>
              <c:f>Sheet10!$G$846</c:f>
            </c:numRef>
          </c:bubbleSize>
        </c:ser>
        <c:ser>
          <c:idx val="845"/>
          <c:order val="845"/>
          <c:tx>
            <c:strRef>
              <c:f>Sheet10!$T$847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Sheet10!$U$847</c:f>
            </c:strRef>
          </c:xVal>
          <c:yVal>
            <c:numRef>
              <c:f>Sheet10!$B$847</c:f>
              <c:numCache/>
            </c:numRef>
          </c:yVal>
          <c:bubbleSize>
            <c:numRef>
              <c:f>Sheet10!$G$847</c:f>
            </c:numRef>
          </c:bubbleSize>
        </c:ser>
        <c:ser>
          <c:idx val="846"/>
          <c:order val="846"/>
          <c:tx>
            <c:strRef>
              <c:f>Sheet10!$T$848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Sheet10!$U$848</c:f>
            </c:strRef>
          </c:xVal>
          <c:yVal>
            <c:numRef>
              <c:f>Sheet10!$B$848</c:f>
              <c:numCache/>
            </c:numRef>
          </c:yVal>
          <c:bubbleSize>
            <c:numRef>
              <c:f>Sheet10!$G$848</c:f>
            </c:numRef>
          </c:bubbleSize>
        </c:ser>
        <c:ser>
          <c:idx val="847"/>
          <c:order val="847"/>
          <c:tx>
            <c:strRef>
              <c:f>Sheet10!$T$849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Sheet10!$U$849</c:f>
            </c:strRef>
          </c:xVal>
          <c:yVal>
            <c:numRef>
              <c:f>Sheet10!$B$849</c:f>
              <c:numCache/>
            </c:numRef>
          </c:yVal>
          <c:bubbleSize>
            <c:numRef>
              <c:f>Sheet10!$G$849</c:f>
            </c:numRef>
          </c:bubbleSize>
        </c:ser>
        <c:ser>
          <c:idx val="848"/>
          <c:order val="848"/>
          <c:tx>
            <c:strRef>
              <c:f>Sheet10!$T$850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Sheet10!$U$850</c:f>
            </c:strRef>
          </c:xVal>
          <c:yVal>
            <c:numRef>
              <c:f>Sheet10!$B$850</c:f>
              <c:numCache/>
            </c:numRef>
          </c:yVal>
          <c:bubbleSize>
            <c:numRef>
              <c:f>Sheet10!$G$850</c:f>
            </c:numRef>
          </c:bubbleSize>
        </c:ser>
        <c:ser>
          <c:idx val="849"/>
          <c:order val="849"/>
          <c:tx>
            <c:strRef>
              <c:f>Sheet10!$T$851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Sheet10!$U$851</c:f>
            </c:strRef>
          </c:xVal>
          <c:yVal>
            <c:numRef>
              <c:f>Sheet10!$B$851</c:f>
              <c:numCache/>
            </c:numRef>
          </c:yVal>
          <c:bubbleSize>
            <c:numRef>
              <c:f>Sheet10!$G$851</c:f>
            </c:numRef>
          </c:bubbleSize>
        </c:ser>
        <c:ser>
          <c:idx val="850"/>
          <c:order val="850"/>
          <c:tx>
            <c:strRef>
              <c:f>Sheet10!$T$852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Sheet10!$U$852</c:f>
            </c:strRef>
          </c:xVal>
          <c:yVal>
            <c:numRef>
              <c:f>Sheet10!$B$852</c:f>
              <c:numCache/>
            </c:numRef>
          </c:yVal>
          <c:bubbleSize>
            <c:numRef>
              <c:f>Sheet10!$G$852</c:f>
            </c:numRef>
          </c:bubbleSize>
        </c:ser>
        <c:ser>
          <c:idx val="851"/>
          <c:order val="851"/>
          <c:tx>
            <c:strRef>
              <c:f>Sheet10!$T$853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Sheet10!$U$853</c:f>
            </c:strRef>
          </c:xVal>
          <c:yVal>
            <c:numRef>
              <c:f>Sheet10!$B$853</c:f>
              <c:numCache/>
            </c:numRef>
          </c:yVal>
          <c:bubbleSize>
            <c:numRef>
              <c:f>Sheet10!$G$853</c:f>
            </c:numRef>
          </c:bubbleSize>
        </c:ser>
        <c:ser>
          <c:idx val="852"/>
          <c:order val="852"/>
          <c:tx>
            <c:strRef>
              <c:f>Sheet10!$T$854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Sheet10!$U$854</c:f>
            </c:strRef>
          </c:xVal>
          <c:yVal>
            <c:numRef>
              <c:f>Sheet10!$B$854</c:f>
              <c:numCache/>
            </c:numRef>
          </c:yVal>
          <c:bubbleSize>
            <c:numRef>
              <c:f>Sheet10!$G$854</c:f>
            </c:numRef>
          </c:bubbleSize>
        </c:ser>
        <c:ser>
          <c:idx val="853"/>
          <c:order val="853"/>
          <c:tx>
            <c:strRef>
              <c:f>Sheet10!$T$855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Sheet10!$U$855</c:f>
            </c:strRef>
          </c:xVal>
          <c:yVal>
            <c:numRef>
              <c:f>Sheet10!$B$855</c:f>
              <c:numCache/>
            </c:numRef>
          </c:yVal>
          <c:bubbleSize>
            <c:numRef>
              <c:f>Sheet10!$G$855</c:f>
            </c:numRef>
          </c:bubbleSize>
        </c:ser>
        <c:ser>
          <c:idx val="854"/>
          <c:order val="854"/>
          <c:tx>
            <c:strRef>
              <c:f>Sheet10!$T$856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Sheet10!$U$856</c:f>
            </c:strRef>
          </c:xVal>
          <c:yVal>
            <c:numRef>
              <c:f>Sheet10!$B$856</c:f>
              <c:numCache/>
            </c:numRef>
          </c:yVal>
          <c:bubbleSize>
            <c:numRef>
              <c:f>Sheet10!$G$856</c:f>
            </c:numRef>
          </c:bubbleSize>
        </c:ser>
        <c:ser>
          <c:idx val="855"/>
          <c:order val="855"/>
          <c:tx>
            <c:strRef>
              <c:f>Sheet10!$T$857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Sheet10!$U$857</c:f>
            </c:strRef>
          </c:xVal>
          <c:yVal>
            <c:numRef>
              <c:f>Sheet10!$B$857</c:f>
              <c:numCache/>
            </c:numRef>
          </c:yVal>
          <c:bubbleSize>
            <c:numRef>
              <c:f>Sheet10!$G$857</c:f>
            </c:numRef>
          </c:bubbleSize>
        </c:ser>
        <c:ser>
          <c:idx val="856"/>
          <c:order val="856"/>
          <c:tx>
            <c:strRef>
              <c:f>Sheet10!$T$858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Sheet10!$U$858</c:f>
            </c:strRef>
          </c:xVal>
          <c:yVal>
            <c:numRef>
              <c:f>Sheet10!$B$858</c:f>
              <c:numCache/>
            </c:numRef>
          </c:yVal>
          <c:bubbleSize>
            <c:numRef>
              <c:f>Sheet10!$G$858</c:f>
            </c:numRef>
          </c:bubbleSize>
        </c:ser>
        <c:ser>
          <c:idx val="857"/>
          <c:order val="857"/>
          <c:tx>
            <c:strRef>
              <c:f>Sheet10!$T$859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Sheet10!$U$859</c:f>
            </c:strRef>
          </c:xVal>
          <c:yVal>
            <c:numRef>
              <c:f>Sheet10!$B$859</c:f>
              <c:numCache/>
            </c:numRef>
          </c:yVal>
          <c:bubbleSize>
            <c:numRef>
              <c:f>Sheet10!$G$859</c:f>
            </c:numRef>
          </c:bubbleSize>
        </c:ser>
        <c:ser>
          <c:idx val="858"/>
          <c:order val="858"/>
          <c:tx>
            <c:strRef>
              <c:f>Sheet10!$T$860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Sheet10!$U$860</c:f>
            </c:strRef>
          </c:xVal>
          <c:yVal>
            <c:numRef>
              <c:f>Sheet10!$B$860</c:f>
              <c:numCache/>
            </c:numRef>
          </c:yVal>
          <c:bubbleSize>
            <c:numRef>
              <c:f>Sheet10!$G$860</c:f>
            </c:numRef>
          </c:bubbleSize>
        </c:ser>
        <c:ser>
          <c:idx val="859"/>
          <c:order val="859"/>
          <c:tx>
            <c:strRef>
              <c:f>Sheet10!$T$861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Sheet10!$U$861</c:f>
            </c:strRef>
          </c:xVal>
          <c:yVal>
            <c:numRef>
              <c:f>Sheet10!$B$861</c:f>
              <c:numCache/>
            </c:numRef>
          </c:yVal>
          <c:bubbleSize>
            <c:numRef>
              <c:f>Sheet10!$G$861</c:f>
            </c:numRef>
          </c:bubbleSize>
        </c:ser>
        <c:ser>
          <c:idx val="860"/>
          <c:order val="860"/>
          <c:tx>
            <c:strRef>
              <c:f>Sheet10!$T$862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Sheet10!$U$862</c:f>
            </c:strRef>
          </c:xVal>
          <c:yVal>
            <c:numRef>
              <c:f>Sheet10!$B$862</c:f>
              <c:numCache/>
            </c:numRef>
          </c:yVal>
          <c:bubbleSize>
            <c:numRef>
              <c:f>Sheet10!$G$862</c:f>
            </c:numRef>
          </c:bubbleSize>
        </c:ser>
        <c:ser>
          <c:idx val="861"/>
          <c:order val="861"/>
          <c:tx>
            <c:strRef>
              <c:f>Sheet10!$T$863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Sheet10!$U$863</c:f>
            </c:strRef>
          </c:xVal>
          <c:yVal>
            <c:numRef>
              <c:f>Sheet10!$B$863</c:f>
              <c:numCache/>
            </c:numRef>
          </c:yVal>
          <c:bubbleSize>
            <c:numRef>
              <c:f>Sheet10!$G$863</c:f>
            </c:numRef>
          </c:bubbleSize>
        </c:ser>
        <c:ser>
          <c:idx val="862"/>
          <c:order val="862"/>
          <c:tx>
            <c:strRef>
              <c:f>Sheet10!$T$864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Sheet10!$U$864</c:f>
            </c:strRef>
          </c:xVal>
          <c:yVal>
            <c:numRef>
              <c:f>Sheet10!$B$864</c:f>
              <c:numCache/>
            </c:numRef>
          </c:yVal>
          <c:bubbleSize>
            <c:numRef>
              <c:f>Sheet10!$G$864</c:f>
            </c:numRef>
          </c:bubbleSize>
        </c:ser>
        <c:ser>
          <c:idx val="863"/>
          <c:order val="863"/>
          <c:tx>
            <c:strRef>
              <c:f>Sheet10!$T$865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Sheet10!$U$865</c:f>
            </c:strRef>
          </c:xVal>
          <c:yVal>
            <c:numRef>
              <c:f>Sheet10!$B$865</c:f>
              <c:numCache/>
            </c:numRef>
          </c:yVal>
          <c:bubbleSize>
            <c:numRef>
              <c:f>Sheet10!$G$865</c:f>
            </c:numRef>
          </c:bubbleSize>
        </c:ser>
        <c:ser>
          <c:idx val="864"/>
          <c:order val="864"/>
          <c:tx>
            <c:strRef>
              <c:f>Sheet10!$T$866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Sheet10!$U$866</c:f>
            </c:strRef>
          </c:xVal>
          <c:yVal>
            <c:numRef>
              <c:f>Sheet10!$B$866</c:f>
              <c:numCache/>
            </c:numRef>
          </c:yVal>
          <c:bubbleSize>
            <c:numRef>
              <c:f>Sheet10!$G$866</c:f>
            </c:numRef>
          </c:bubbleSize>
        </c:ser>
        <c:ser>
          <c:idx val="865"/>
          <c:order val="865"/>
          <c:tx>
            <c:strRef>
              <c:f>Sheet10!$T$867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Sheet10!$U$867</c:f>
            </c:strRef>
          </c:xVal>
          <c:yVal>
            <c:numRef>
              <c:f>Sheet10!$B$867</c:f>
              <c:numCache/>
            </c:numRef>
          </c:yVal>
          <c:bubbleSize>
            <c:numRef>
              <c:f>Sheet10!$G$867</c:f>
            </c:numRef>
          </c:bubbleSize>
        </c:ser>
        <c:ser>
          <c:idx val="866"/>
          <c:order val="866"/>
          <c:tx>
            <c:strRef>
              <c:f>Sheet10!$T$868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Sheet10!$U$868</c:f>
            </c:strRef>
          </c:xVal>
          <c:yVal>
            <c:numRef>
              <c:f>Sheet10!$B$868</c:f>
              <c:numCache/>
            </c:numRef>
          </c:yVal>
          <c:bubbleSize>
            <c:numRef>
              <c:f>Sheet10!$G$868</c:f>
            </c:numRef>
          </c:bubbleSize>
        </c:ser>
        <c:ser>
          <c:idx val="867"/>
          <c:order val="867"/>
          <c:tx>
            <c:strRef>
              <c:f>Sheet10!$T$869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Sheet10!$U$869</c:f>
            </c:strRef>
          </c:xVal>
          <c:yVal>
            <c:numRef>
              <c:f>Sheet10!$B$869</c:f>
              <c:numCache/>
            </c:numRef>
          </c:yVal>
          <c:bubbleSize>
            <c:numRef>
              <c:f>Sheet10!$G$869</c:f>
            </c:numRef>
          </c:bubbleSize>
        </c:ser>
        <c:ser>
          <c:idx val="868"/>
          <c:order val="868"/>
          <c:tx>
            <c:strRef>
              <c:f>Sheet10!$T$870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Sheet10!$U$870</c:f>
            </c:strRef>
          </c:xVal>
          <c:yVal>
            <c:numRef>
              <c:f>Sheet10!$B$870</c:f>
              <c:numCache/>
            </c:numRef>
          </c:yVal>
          <c:bubbleSize>
            <c:numRef>
              <c:f>Sheet10!$G$870</c:f>
            </c:numRef>
          </c:bubbleSize>
        </c:ser>
        <c:ser>
          <c:idx val="869"/>
          <c:order val="869"/>
          <c:tx>
            <c:strRef>
              <c:f>Sheet10!$T$871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Sheet10!$U$871</c:f>
            </c:strRef>
          </c:xVal>
          <c:yVal>
            <c:numRef>
              <c:f>Sheet10!$B$871</c:f>
              <c:numCache/>
            </c:numRef>
          </c:yVal>
          <c:bubbleSize>
            <c:numRef>
              <c:f>Sheet10!$G$871</c:f>
            </c:numRef>
          </c:bubbleSize>
        </c:ser>
        <c:ser>
          <c:idx val="870"/>
          <c:order val="870"/>
          <c:tx>
            <c:strRef>
              <c:f>Sheet10!$T$872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Sheet10!$U$872</c:f>
            </c:strRef>
          </c:xVal>
          <c:yVal>
            <c:numRef>
              <c:f>Sheet10!$B$872</c:f>
              <c:numCache/>
            </c:numRef>
          </c:yVal>
          <c:bubbleSize>
            <c:numRef>
              <c:f>Sheet10!$G$872</c:f>
            </c:numRef>
          </c:bubbleSize>
        </c:ser>
        <c:ser>
          <c:idx val="871"/>
          <c:order val="871"/>
          <c:tx>
            <c:strRef>
              <c:f>Sheet10!$T$873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Sheet10!$U$873</c:f>
            </c:strRef>
          </c:xVal>
          <c:yVal>
            <c:numRef>
              <c:f>Sheet10!$B$873</c:f>
              <c:numCache/>
            </c:numRef>
          </c:yVal>
          <c:bubbleSize>
            <c:numRef>
              <c:f>Sheet10!$G$873</c:f>
            </c:numRef>
          </c:bubbleSize>
        </c:ser>
        <c:ser>
          <c:idx val="872"/>
          <c:order val="872"/>
          <c:tx>
            <c:strRef>
              <c:f>Sheet10!$T$874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Sheet10!$U$874</c:f>
            </c:strRef>
          </c:xVal>
          <c:yVal>
            <c:numRef>
              <c:f>Sheet10!$B$874</c:f>
              <c:numCache/>
            </c:numRef>
          </c:yVal>
          <c:bubbleSize>
            <c:numRef>
              <c:f>Sheet10!$G$874</c:f>
            </c:numRef>
          </c:bubbleSize>
        </c:ser>
        <c:ser>
          <c:idx val="873"/>
          <c:order val="873"/>
          <c:tx>
            <c:strRef>
              <c:f>Sheet10!$T$875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Sheet10!$U$875</c:f>
            </c:strRef>
          </c:xVal>
          <c:yVal>
            <c:numRef>
              <c:f>Sheet10!$B$875</c:f>
              <c:numCache/>
            </c:numRef>
          </c:yVal>
          <c:bubbleSize>
            <c:numRef>
              <c:f>Sheet10!$G$875</c:f>
            </c:numRef>
          </c:bubbleSize>
        </c:ser>
        <c:ser>
          <c:idx val="874"/>
          <c:order val="874"/>
          <c:tx>
            <c:strRef>
              <c:f>Sheet10!$T$876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Sheet10!$U$876</c:f>
            </c:strRef>
          </c:xVal>
          <c:yVal>
            <c:numRef>
              <c:f>Sheet10!$B$876</c:f>
              <c:numCache/>
            </c:numRef>
          </c:yVal>
          <c:bubbleSize>
            <c:numRef>
              <c:f>Sheet10!$G$876</c:f>
            </c:numRef>
          </c:bubbleSize>
        </c:ser>
        <c:ser>
          <c:idx val="875"/>
          <c:order val="875"/>
          <c:tx>
            <c:strRef>
              <c:f>Sheet10!$T$877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Sheet10!$U$877</c:f>
            </c:strRef>
          </c:xVal>
          <c:yVal>
            <c:numRef>
              <c:f>Sheet10!$B$877</c:f>
              <c:numCache/>
            </c:numRef>
          </c:yVal>
          <c:bubbleSize>
            <c:numRef>
              <c:f>Sheet10!$G$877</c:f>
            </c:numRef>
          </c:bubbleSize>
        </c:ser>
        <c:ser>
          <c:idx val="876"/>
          <c:order val="876"/>
          <c:tx>
            <c:strRef>
              <c:f>Sheet10!$T$878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Sheet10!$U$878</c:f>
            </c:strRef>
          </c:xVal>
          <c:yVal>
            <c:numRef>
              <c:f>Sheet10!$B$878</c:f>
              <c:numCache/>
            </c:numRef>
          </c:yVal>
          <c:bubbleSize>
            <c:numRef>
              <c:f>Sheet10!$G$878</c:f>
            </c:numRef>
          </c:bubbleSize>
        </c:ser>
        <c:ser>
          <c:idx val="877"/>
          <c:order val="877"/>
          <c:tx>
            <c:strRef>
              <c:f>Sheet10!$T$879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Sheet10!$U$879</c:f>
            </c:strRef>
          </c:xVal>
          <c:yVal>
            <c:numRef>
              <c:f>Sheet10!$B$879</c:f>
              <c:numCache/>
            </c:numRef>
          </c:yVal>
          <c:bubbleSize>
            <c:numRef>
              <c:f>Sheet10!$G$879</c:f>
            </c:numRef>
          </c:bubbleSize>
        </c:ser>
        <c:ser>
          <c:idx val="878"/>
          <c:order val="878"/>
          <c:tx>
            <c:strRef>
              <c:f>Sheet10!$T$880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Sheet10!$U$880</c:f>
            </c:strRef>
          </c:xVal>
          <c:yVal>
            <c:numRef>
              <c:f>Sheet10!$B$880</c:f>
              <c:numCache/>
            </c:numRef>
          </c:yVal>
          <c:bubbleSize>
            <c:numRef>
              <c:f>Sheet10!$G$880</c:f>
            </c:numRef>
          </c:bubbleSize>
        </c:ser>
        <c:ser>
          <c:idx val="879"/>
          <c:order val="879"/>
          <c:tx>
            <c:strRef>
              <c:f>Sheet10!$T$881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Sheet10!$U$881</c:f>
            </c:strRef>
          </c:xVal>
          <c:yVal>
            <c:numRef>
              <c:f>Sheet10!$B$881</c:f>
              <c:numCache/>
            </c:numRef>
          </c:yVal>
          <c:bubbleSize>
            <c:numRef>
              <c:f>Sheet10!$G$881</c:f>
            </c:numRef>
          </c:bubbleSize>
        </c:ser>
        <c:ser>
          <c:idx val="880"/>
          <c:order val="880"/>
          <c:tx>
            <c:strRef>
              <c:f>Sheet10!$T$882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Sheet10!$U$882</c:f>
            </c:strRef>
          </c:xVal>
          <c:yVal>
            <c:numRef>
              <c:f>Sheet10!$B$882</c:f>
              <c:numCache/>
            </c:numRef>
          </c:yVal>
          <c:bubbleSize>
            <c:numRef>
              <c:f>Sheet10!$G$882</c:f>
            </c:numRef>
          </c:bubbleSize>
        </c:ser>
        <c:ser>
          <c:idx val="881"/>
          <c:order val="881"/>
          <c:tx>
            <c:strRef>
              <c:f>Sheet10!$T$883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Sheet10!$U$883</c:f>
            </c:strRef>
          </c:xVal>
          <c:yVal>
            <c:numRef>
              <c:f>Sheet10!$B$883</c:f>
              <c:numCache/>
            </c:numRef>
          </c:yVal>
          <c:bubbleSize>
            <c:numRef>
              <c:f>Sheet10!$G$883</c:f>
            </c:numRef>
          </c:bubbleSize>
        </c:ser>
        <c:ser>
          <c:idx val="882"/>
          <c:order val="882"/>
          <c:tx>
            <c:strRef>
              <c:f>Sheet10!$T$884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Sheet10!$U$884</c:f>
            </c:strRef>
          </c:xVal>
          <c:yVal>
            <c:numRef>
              <c:f>Sheet10!$B$884</c:f>
              <c:numCache/>
            </c:numRef>
          </c:yVal>
          <c:bubbleSize>
            <c:numRef>
              <c:f>Sheet10!$G$884</c:f>
            </c:numRef>
          </c:bubbleSize>
        </c:ser>
        <c:ser>
          <c:idx val="883"/>
          <c:order val="883"/>
          <c:tx>
            <c:strRef>
              <c:f>Sheet10!$T$885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Sheet10!$U$885</c:f>
            </c:strRef>
          </c:xVal>
          <c:yVal>
            <c:numRef>
              <c:f>Sheet10!$B$885</c:f>
              <c:numCache/>
            </c:numRef>
          </c:yVal>
          <c:bubbleSize>
            <c:numRef>
              <c:f>Sheet10!$G$885</c:f>
            </c:numRef>
          </c:bubbleSize>
        </c:ser>
        <c:ser>
          <c:idx val="884"/>
          <c:order val="884"/>
          <c:tx>
            <c:strRef>
              <c:f>Sheet10!$T$886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Sheet10!$U$886</c:f>
            </c:strRef>
          </c:xVal>
          <c:yVal>
            <c:numRef>
              <c:f>Sheet10!$B$886</c:f>
              <c:numCache/>
            </c:numRef>
          </c:yVal>
          <c:bubbleSize>
            <c:numRef>
              <c:f>Sheet10!$G$886</c:f>
            </c:numRef>
          </c:bubbleSize>
        </c:ser>
        <c:ser>
          <c:idx val="885"/>
          <c:order val="885"/>
          <c:tx>
            <c:strRef>
              <c:f>Sheet10!$T$887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Sheet10!$U$887</c:f>
            </c:strRef>
          </c:xVal>
          <c:yVal>
            <c:numRef>
              <c:f>Sheet10!$B$887</c:f>
              <c:numCache/>
            </c:numRef>
          </c:yVal>
          <c:bubbleSize>
            <c:numRef>
              <c:f>Sheet10!$G$887</c:f>
            </c:numRef>
          </c:bubbleSize>
        </c:ser>
        <c:ser>
          <c:idx val="886"/>
          <c:order val="886"/>
          <c:tx>
            <c:strRef>
              <c:f>Sheet10!$T$888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Sheet10!$U$888</c:f>
            </c:strRef>
          </c:xVal>
          <c:yVal>
            <c:numRef>
              <c:f>Sheet10!$B$888</c:f>
              <c:numCache/>
            </c:numRef>
          </c:yVal>
          <c:bubbleSize>
            <c:numRef>
              <c:f>Sheet10!$G$888</c:f>
            </c:numRef>
          </c:bubbleSize>
        </c:ser>
        <c:ser>
          <c:idx val="887"/>
          <c:order val="887"/>
          <c:tx>
            <c:strRef>
              <c:f>Sheet10!$T$889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Sheet10!$U$889</c:f>
            </c:strRef>
          </c:xVal>
          <c:yVal>
            <c:numRef>
              <c:f>Sheet10!$B$889</c:f>
              <c:numCache/>
            </c:numRef>
          </c:yVal>
          <c:bubbleSize>
            <c:numRef>
              <c:f>Sheet10!$G$889</c:f>
            </c:numRef>
          </c:bubbleSize>
        </c:ser>
        <c:ser>
          <c:idx val="888"/>
          <c:order val="888"/>
          <c:tx>
            <c:strRef>
              <c:f>Sheet10!$T$890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Sheet10!$U$890</c:f>
            </c:strRef>
          </c:xVal>
          <c:yVal>
            <c:numRef>
              <c:f>Sheet10!$B$890</c:f>
              <c:numCache/>
            </c:numRef>
          </c:yVal>
          <c:bubbleSize>
            <c:numRef>
              <c:f>Sheet10!$G$890</c:f>
            </c:numRef>
          </c:bubbleSize>
        </c:ser>
        <c:ser>
          <c:idx val="889"/>
          <c:order val="889"/>
          <c:tx>
            <c:strRef>
              <c:f>Sheet10!$T$891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Sheet10!$U$891</c:f>
            </c:strRef>
          </c:xVal>
          <c:yVal>
            <c:numRef>
              <c:f>Sheet10!$B$891</c:f>
              <c:numCache/>
            </c:numRef>
          </c:yVal>
          <c:bubbleSize>
            <c:numRef>
              <c:f>Sheet10!$G$891</c:f>
            </c:numRef>
          </c:bubbleSize>
        </c:ser>
        <c:ser>
          <c:idx val="890"/>
          <c:order val="890"/>
          <c:tx>
            <c:strRef>
              <c:f>Sheet10!$T$892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Sheet10!$U$892</c:f>
            </c:strRef>
          </c:xVal>
          <c:yVal>
            <c:numRef>
              <c:f>Sheet10!$B$892</c:f>
              <c:numCache/>
            </c:numRef>
          </c:yVal>
          <c:bubbleSize>
            <c:numRef>
              <c:f>Sheet10!$G$892</c:f>
            </c:numRef>
          </c:bubbleSize>
        </c:ser>
        <c:ser>
          <c:idx val="891"/>
          <c:order val="891"/>
          <c:tx>
            <c:strRef>
              <c:f>Sheet10!$T$893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Sheet10!$U$893</c:f>
            </c:strRef>
          </c:xVal>
          <c:yVal>
            <c:numRef>
              <c:f>Sheet10!$B$893</c:f>
              <c:numCache/>
            </c:numRef>
          </c:yVal>
          <c:bubbleSize>
            <c:numRef>
              <c:f>Sheet10!$G$893</c:f>
            </c:numRef>
          </c:bubbleSize>
        </c:ser>
        <c:ser>
          <c:idx val="892"/>
          <c:order val="892"/>
          <c:tx>
            <c:strRef>
              <c:f>Sheet10!$T$894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Sheet10!$U$894</c:f>
            </c:strRef>
          </c:xVal>
          <c:yVal>
            <c:numRef>
              <c:f>Sheet10!$B$894</c:f>
              <c:numCache/>
            </c:numRef>
          </c:yVal>
          <c:bubbleSize>
            <c:numRef>
              <c:f>Sheet10!$G$894</c:f>
            </c:numRef>
          </c:bubbleSize>
        </c:ser>
        <c:ser>
          <c:idx val="893"/>
          <c:order val="893"/>
          <c:tx>
            <c:strRef>
              <c:f>Sheet10!$T$895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Sheet10!$U$895</c:f>
            </c:strRef>
          </c:xVal>
          <c:yVal>
            <c:numRef>
              <c:f>Sheet10!$B$895</c:f>
              <c:numCache/>
            </c:numRef>
          </c:yVal>
          <c:bubbleSize>
            <c:numRef>
              <c:f>Sheet10!$G$895</c:f>
            </c:numRef>
          </c:bubbleSize>
        </c:ser>
        <c:ser>
          <c:idx val="894"/>
          <c:order val="894"/>
          <c:tx>
            <c:strRef>
              <c:f>Sheet10!$T$896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Sheet10!$U$896</c:f>
            </c:strRef>
          </c:xVal>
          <c:yVal>
            <c:numRef>
              <c:f>Sheet10!$B$896</c:f>
              <c:numCache/>
            </c:numRef>
          </c:yVal>
          <c:bubbleSize>
            <c:numRef>
              <c:f>Sheet10!$G$896</c:f>
            </c:numRef>
          </c:bubbleSize>
        </c:ser>
        <c:ser>
          <c:idx val="895"/>
          <c:order val="895"/>
          <c:tx>
            <c:strRef>
              <c:f>Sheet10!$T$897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Sheet10!$U$897</c:f>
            </c:strRef>
          </c:xVal>
          <c:yVal>
            <c:numRef>
              <c:f>Sheet10!$B$897</c:f>
              <c:numCache/>
            </c:numRef>
          </c:yVal>
          <c:bubbleSize>
            <c:numRef>
              <c:f>Sheet10!$G$897</c:f>
            </c:numRef>
          </c:bubbleSize>
        </c:ser>
        <c:ser>
          <c:idx val="896"/>
          <c:order val="896"/>
          <c:tx>
            <c:strRef>
              <c:f>Sheet10!$T$898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Sheet10!$U$898</c:f>
            </c:strRef>
          </c:xVal>
          <c:yVal>
            <c:numRef>
              <c:f>Sheet10!$B$898</c:f>
              <c:numCache/>
            </c:numRef>
          </c:yVal>
          <c:bubbleSize>
            <c:numRef>
              <c:f>Sheet10!$G$898</c:f>
            </c:numRef>
          </c:bubbleSize>
        </c:ser>
        <c:ser>
          <c:idx val="897"/>
          <c:order val="897"/>
          <c:tx>
            <c:strRef>
              <c:f>Sheet10!$T$899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Sheet10!$U$899</c:f>
            </c:strRef>
          </c:xVal>
          <c:yVal>
            <c:numRef>
              <c:f>Sheet10!$B$899</c:f>
              <c:numCache/>
            </c:numRef>
          </c:yVal>
          <c:bubbleSize>
            <c:numRef>
              <c:f>Sheet10!$G$899</c:f>
            </c:numRef>
          </c:bubbleSize>
        </c:ser>
        <c:ser>
          <c:idx val="898"/>
          <c:order val="898"/>
          <c:tx>
            <c:strRef>
              <c:f>Sheet10!$T$900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Sheet10!$U$900</c:f>
            </c:strRef>
          </c:xVal>
          <c:yVal>
            <c:numRef>
              <c:f>Sheet10!$B$900</c:f>
              <c:numCache/>
            </c:numRef>
          </c:yVal>
          <c:bubbleSize>
            <c:numRef>
              <c:f>Sheet10!$G$900</c:f>
            </c:numRef>
          </c:bubbleSize>
        </c:ser>
        <c:ser>
          <c:idx val="899"/>
          <c:order val="899"/>
          <c:tx>
            <c:strRef>
              <c:f>Sheet10!$T$901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Sheet10!$U$901</c:f>
            </c:strRef>
          </c:xVal>
          <c:yVal>
            <c:numRef>
              <c:f>Sheet10!$B$901</c:f>
              <c:numCache/>
            </c:numRef>
          </c:yVal>
          <c:bubbleSize>
            <c:numRef>
              <c:f>Sheet10!$G$901</c:f>
            </c:numRef>
          </c:bubbleSize>
        </c:ser>
        <c:ser>
          <c:idx val="900"/>
          <c:order val="900"/>
          <c:tx>
            <c:strRef>
              <c:f>Sheet10!$T$902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Sheet10!$U$902</c:f>
            </c:strRef>
          </c:xVal>
          <c:yVal>
            <c:numRef>
              <c:f>Sheet10!$B$902</c:f>
              <c:numCache/>
            </c:numRef>
          </c:yVal>
          <c:bubbleSize>
            <c:numRef>
              <c:f>Sheet10!$G$902</c:f>
            </c:numRef>
          </c:bubbleSize>
        </c:ser>
        <c:ser>
          <c:idx val="901"/>
          <c:order val="901"/>
          <c:tx>
            <c:strRef>
              <c:f>Sheet10!$T$903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Sheet10!$U$903</c:f>
            </c:strRef>
          </c:xVal>
          <c:yVal>
            <c:numRef>
              <c:f>Sheet10!$B$903</c:f>
              <c:numCache/>
            </c:numRef>
          </c:yVal>
          <c:bubbleSize>
            <c:numRef>
              <c:f>Sheet10!$G$903</c:f>
            </c:numRef>
          </c:bubbleSize>
        </c:ser>
        <c:ser>
          <c:idx val="902"/>
          <c:order val="902"/>
          <c:tx>
            <c:strRef>
              <c:f>Sheet10!$T$904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Sheet10!$U$904</c:f>
            </c:strRef>
          </c:xVal>
          <c:yVal>
            <c:numRef>
              <c:f>Sheet10!$B$904</c:f>
              <c:numCache/>
            </c:numRef>
          </c:yVal>
          <c:bubbleSize>
            <c:numRef>
              <c:f>Sheet10!$G$904</c:f>
            </c:numRef>
          </c:bubbleSize>
        </c:ser>
        <c:ser>
          <c:idx val="903"/>
          <c:order val="903"/>
          <c:tx>
            <c:strRef>
              <c:f>Sheet10!$T$905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Sheet10!$U$905</c:f>
            </c:strRef>
          </c:xVal>
          <c:yVal>
            <c:numRef>
              <c:f>Sheet10!$B$905</c:f>
              <c:numCache/>
            </c:numRef>
          </c:yVal>
          <c:bubbleSize>
            <c:numRef>
              <c:f>Sheet10!$G$905</c:f>
            </c:numRef>
          </c:bubbleSize>
        </c:ser>
        <c:ser>
          <c:idx val="904"/>
          <c:order val="904"/>
          <c:tx>
            <c:strRef>
              <c:f>Sheet10!$T$906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Sheet10!$U$906</c:f>
            </c:strRef>
          </c:xVal>
          <c:yVal>
            <c:numRef>
              <c:f>Sheet10!$B$906</c:f>
              <c:numCache/>
            </c:numRef>
          </c:yVal>
          <c:bubbleSize>
            <c:numRef>
              <c:f>Sheet10!$G$906</c:f>
            </c:numRef>
          </c:bubbleSize>
        </c:ser>
        <c:ser>
          <c:idx val="905"/>
          <c:order val="905"/>
          <c:tx>
            <c:strRef>
              <c:f>Sheet10!$T$907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Sheet10!$U$907</c:f>
            </c:strRef>
          </c:xVal>
          <c:yVal>
            <c:numRef>
              <c:f>Sheet10!$B$907</c:f>
              <c:numCache/>
            </c:numRef>
          </c:yVal>
          <c:bubbleSize>
            <c:numRef>
              <c:f>Sheet10!$G$907</c:f>
            </c:numRef>
          </c:bubbleSize>
        </c:ser>
        <c:ser>
          <c:idx val="906"/>
          <c:order val="906"/>
          <c:tx>
            <c:strRef>
              <c:f>Sheet10!$T$908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Sheet10!$U$908</c:f>
            </c:strRef>
          </c:xVal>
          <c:yVal>
            <c:numRef>
              <c:f>Sheet10!$B$908</c:f>
              <c:numCache/>
            </c:numRef>
          </c:yVal>
          <c:bubbleSize>
            <c:numRef>
              <c:f>Sheet10!$G$908</c:f>
            </c:numRef>
          </c:bubbleSize>
        </c:ser>
        <c:ser>
          <c:idx val="907"/>
          <c:order val="907"/>
          <c:tx>
            <c:strRef>
              <c:f>Sheet10!$T$909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Sheet10!$U$909</c:f>
            </c:strRef>
          </c:xVal>
          <c:yVal>
            <c:numRef>
              <c:f>Sheet10!$B$909</c:f>
              <c:numCache/>
            </c:numRef>
          </c:yVal>
          <c:bubbleSize>
            <c:numRef>
              <c:f>Sheet10!$G$909</c:f>
            </c:numRef>
          </c:bubbleSize>
        </c:ser>
        <c:ser>
          <c:idx val="908"/>
          <c:order val="908"/>
          <c:tx>
            <c:strRef>
              <c:f>Sheet10!$T$910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Sheet10!$U$910</c:f>
            </c:strRef>
          </c:xVal>
          <c:yVal>
            <c:numRef>
              <c:f>Sheet10!$B$910</c:f>
              <c:numCache/>
            </c:numRef>
          </c:yVal>
          <c:bubbleSize>
            <c:numRef>
              <c:f>Sheet10!$G$910</c:f>
            </c:numRef>
          </c:bubbleSize>
        </c:ser>
        <c:ser>
          <c:idx val="909"/>
          <c:order val="909"/>
          <c:tx>
            <c:strRef>
              <c:f>Sheet10!$T$911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Sheet10!$U$911</c:f>
            </c:strRef>
          </c:xVal>
          <c:yVal>
            <c:numRef>
              <c:f>Sheet10!$B$911</c:f>
              <c:numCache/>
            </c:numRef>
          </c:yVal>
          <c:bubbleSize>
            <c:numRef>
              <c:f>Sheet10!$G$911</c:f>
            </c:numRef>
          </c:bubbleSize>
        </c:ser>
        <c:ser>
          <c:idx val="910"/>
          <c:order val="910"/>
          <c:tx>
            <c:strRef>
              <c:f>Sheet10!$T$912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Sheet10!$U$912</c:f>
            </c:strRef>
          </c:xVal>
          <c:yVal>
            <c:numRef>
              <c:f>Sheet10!$B$912</c:f>
              <c:numCache/>
            </c:numRef>
          </c:yVal>
          <c:bubbleSize>
            <c:numRef>
              <c:f>Sheet10!$G$912</c:f>
            </c:numRef>
          </c:bubbleSize>
        </c:ser>
        <c:ser>
          <c:idx val="911"/>
          <c:order val="911"/>
          <c:tx>
            <c:strRef>
              <c:f>Sheet10!$T$913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Sheet10!$U$913</c:f>
            </c:strRef>
          </c:xVal>
          <c:yVal>
            <c:numRef>
              <c:f>Sheet10!$B$913</c:f>
              <c:numCache/>
            </c:numRef>
          </c:yVal>
          <c:bubbleSize>
            <c:numRef>
              <c:f>Sheet10!$G$913</c:f>
            </c:numRef>
          </c:bubbleSize>
        </c:ser>
        <c:ser>
          <c:idx val="912"/>
          <c:order val="912"/>
          <c:tx>
            <c:strRef>
              <c:f>Sheet10!$T$914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Sheet10!$U$914</c:f>
            </c:strRef>
          </c:xVal>
          <c:yVal>
            <c:numRef>
              <c:f>Sheet10!$B$914</c:f>
              <c:numCache/>
            </c:numRef>
          </c:yVal>
          <c:bubbleSize>
            <c:numRef>
              <c:f>Sheet10!$G$914</c:f>
            </c:numRef>
          </c:bubbleSize>
        </c:ser>
        <c:ser>
          <c:idx val="913"/>
          <c:order val="913"/>
          <c:tx>
            <c:strRef>
              <c:f>Sheet10!$T$915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Sheet10!$U$915</c:f>
            </c:strRef>
          </c:xVal>
          <c:yVal>
            <c:numRef>
              <c:f>Sheet10!$B$915</c:f>
              <c:numCache/>
            </c:numRef>
          </c:yVal>
          <c:bubbleSize>
            <c:numRef>
              <c:f>Sheet10!$G$915</c:f>
            </c:numRef>
          </c:bubbleSize>
        </c:ser>
        <c:ser>
          <c:idx val="914"/>
          <c:order val="914"/>
          <c:tx>
            <c:strRef>
              <c:f>Sheet10!$T$916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Sheet10!$U$916</c:f>
            </c:strRef>
          </c:xVal>
          <c:yVal>
            <c:numRef>
              <c:f>Sheet10!$B$916</c:f>
              <c:numCache/>
            </c:numRef>
          </c:yVal>
          <c:bubbleSize>
            <c:numRef>
              <c:f>Sheet10!$G$916</c:f>
            </c:numRef>
          </c:bubbleSize>
        </c:ser>
        <c:ser>
          <c:idx val="915"/>
          <c:order val="915"/>
          <c:tx>
            <c:strRef>
              <c:f>Sheet10!$T$917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Sheet10!$U$917</c:f>
            </c:strRef>
          </c:xVal>
          <c:yVal>
            <c:numRef>
              <c:f>Sheet10!$B$917</c:f>
              <c:numCache/>
            </c:numRef>
          </c:yVal>
          <c:bubbleSize>
            <c:numRef>
              <c:f>Sheet10!$G$917</c:f>
            </c:numRef>
          </c:bubbleSize>
        </c:ser>
        <c:ser>
          <c:idx val="916"/>
          <c:order val="916"/>
          <c:tx>
            <c:strRef>
              <c:f>Sheet10!$T$918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Sheet10!$U$918</c:f>
            </c:strRef>
          </c:xVal>
          <c:yVal>
            <c:numRef>
              <c:f>Sheet10!$B$918</c:f>
              <c:numCache/>
            </c:numRef>
          </c:yVal>
          <c:bubbleSize>
            <c:numRef>
              <c:f>Sheet10!$G$918</c:f>
            </c:numRef>
          </c:bubbleSize>
        </c:ser>
        <c:ser>
          <c:idx val="917"/>
          <c:order val="917"/>
          <c:tx>
            <c:strRef>
              <c:f>Sheet10!$T$919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Sheet10!$U$919</c:f>
            </c:strRef>
          </c:xVal>
          <c:yVal>
            <c:numRef>
              <c:f>Sheet10!$B$919</c:f>
              <c:numCache/>
            </c:numRef>
          </c:yVal>
          <c:bubbleSize>
            <c:numRef>
              <c:f>Sheet10!$G$919</c:f>
            </c:numRef>
          </c:bubbleSize>
        </c:ser>
        <c:ser>
          <c:idx val="918"/>
          <c:order val="918"/>
          <c:tx>
            <c:strRef>
              <c:f>Sheet10!$T$920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Sheet10!$U$920</c:f>
            </c:strRef>
          </c:xVal>
          <c:yVal>
            <c:numRef>
              <c:f>Sheet10!$B$920</c:f>
              <c:numCache/>
            </c:numRef>
          </c:yVal>
          <c:bubbleSize>
            <c:numRef>
              <c:f>Sheet10!$G$920</c:f>
            </c:numRef>
          </c:bubbleSize>
        </c:ser>
        <c:ser>
          <c:idx val="919"/>
          <c:order val="919"/>
          <c:tx>
            <c:strRef>
              <c:f>Sheet10!$T$921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Sheet10!$U$921</c:f>
            </c:strRef>
          </c:xVal>
          <c:yVal>
            <c:numRef>
              <c:f>Sheet10!$B$921</c:f>
              <c:numCache/>
            </c:numRef>
          </c:yVal>
          <c:bubbleSize>
            <c:numRef>
              <c:f>Sheet10!$G$921</c:f>
            </c:numRef>
          </c:bubbleSize>
        </c:ser>
        <c:ser>
          <c:idx val="920"/>
          <c:order val="920"/>
          <c:tx>
            <c:strRef>
              <c:f>Sheet10!$T$922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Sheet10!$U$922</c:f>
            </c:strRef>
          </c:xVal>
          <c:yVal>
            <c:numRef>
              <c:f>Sheet10!$B$922</c:f>
              <c:numCache/>
            </c:numRef>
          </c:yVal>
          <c:bubbleSize>
            <c:numRef>
              <c:f>Sheet10!$G$922</c:f>
            </c:numRef>
          </c:bubbleSize>
        </c:ser>
        <c:ser>
          <c:idx val="921"/>
          <c:order val="921"/>
          <c:tx>
            <c:strRef>
              <c:f>Sheet10!$T$923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Sheet10!$U$923</c:f>
            </c:strRef>
          </c:xVal>
          <c:yVal>
            <c:numRef>
              <c:f>Sheet10!$B$923</c:f>
              <c:numCache/>
            </c:numRef>
          </c:yVal>
          <c:bubbleSize>
            <c:numRef>
              <c:f>Sheet10!$G$923</c:f>
            </c:numRef>
          </c:bubbleSize>
        </c:ser>
        <c:ser>
          <c:idx val="922"/>
          <c:order val="922"/>
          <c:tx>
            <c:strRef>
              <c:f>Sheet10!$T$924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Sheet10!$U$924</c:f>
            </c:strRef>
          </c:xVal>
          <c:yVal>
            <c:numRef>
              <c:f>Sheet10!$B$924</c:f>
              <c:numCache/>
            </c:numRef>
          </c:yVal>
          <c:bubbleSize>
            <c:numRef>
              <c:f>Sheet10!$G$924</c:f>
            </c:numRef>
          </c:bubbleSize>
        </c:ser>
        <c:ser>
          <c:idx val="923"/>
          <c:order val="923"/>
          <c:tx>
            <c:strRef>
              <c:f>Sheet10!$T$925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Sheet10!$U$925</c:f>
            </c:strRef>
          </c:xVal>
          <c:yVal>
            <c:numRef>
              <c:f>Sheet10!$B$925</c:f>
              <c:numCache/>
            </c:numRef>
          </c:yVal>
          <c:bubbleSize>
            <c:numRef>
              <c:f>Sheet10!$G$925</c:f>
            </c:numRef>
          </c:bubbleSize>
        </c:ser>
        <c:ser>
          <c:idx val="924"/>
          <c:order val="924"/>
          <c:tx>
            <c:strRef>
              <c:f>Sheet10!$T$926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Sheet10!$U$926</c:f>
            </c:strRef>
          </c:xVal>
          <c:yVal>
            <c:numRef>
              <c:f>Sheet10!$B$926</c:f>
              <c:numCache/>
            </c:numRef>
          </c:yVal>
          <c:bubbleSize>
            <c:numRef>
              <c:f>Sheet10!$G$926</c:f>
            </c:numRef>
          </c:bubbleSize>
        </c:ser>
        <c:ser>
          <c:idx val="925"/>
          <c:order val="925"/>
          <c:tx>
            <c:strRef>
              <c:f>Sheet10!$T$927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Sheet10!$U$927</c:f>
            </c:strRef>
          </c:xVal>
          <c:yVal>
            <c:numRef>
              <c:f>Sheet10!$B$927</c:f>
              <c:numCache/>
            </c:numRef>
          </c:yVal>
          <c:bubbleSize>
            <c:numRef>
              <c:f>Sheet10!$G$927</c:f>
            </c:numRef>
          </c:bubbleSize>
        </c:ser>
        <c:ser>
          <c:idx val="926"/>
          <c:order val="926"/>
          <c:tx>
            <c:strRef>
              <c:f>Sheet10!$T$928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Sheet10!$U$928</c:f>
            </c:strRef>
          </c:xVal>
          <c:yVal>
            <c:numRef>
              <c:f>Sheet10!$B$928</c:f>
              <c:numCache/>
            </c:numRef>
          </c:yVal>
          <c:bubbleSize>
            <c:numRef>
              <c:f>Sheet10!$G$928</c:f>
            </c:numRef>
          </c:bubbleSize>
        </c:ser>
        <c:ser>
          <c:idx val="927"/>
          <c:order val="927"/>
          <c:tx>
            <c:strRef>
              <c:f>Sheet10!$T$929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Sheet10!$U$929</c:f>
            </c:strRef>
          </c:xVal>
          <c:yVal>
            <c:numRef>
              <c:f>Sheet10!$B$929</c:f>
              <c:numCache/>
            </c:numRef>
          </c:yVal>
          <c:bubbleSize>
            <c:numRef>
              <c:f>Sheet10!$G$929</c:f>
            </c:numRef>
          </c:bubbleSize>
        </c:ser>
        <c:ser>
          <c:idx val="928"/>
          <c:order val="928"/>
          <c:tx>
            <c:strRef>
              <c:f>Sheet10!$T$930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Sheet10!$U$930</c:f>
            </c:strRef>
          </c:xVal>
          <c:yVal>
            <c:numRef>
              <c:f>Sheet10!$B$930</c:f>
              <c:numCache/>
            </c:numRef>
          </c:yVal>
          <c:bubbleSize>
            <c:numRef>
              <c:f>Sheet10!$G$930</c:f>
            </c:numRef>
          </c:bubbleSize>
        </c:ser>
        <c:ser>
          <c:idx val="929"/>
          <c:order val="929"/>
          <c:tx>
            <c:strRef>
              <c:f>Sheet10!$T$931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Sheet10!$U$931</c:f>
            </c:strRef>
          </c:xVal>
          <c:yVal>
            <c:numRef>
              <c:f>Sheet10!$B$931</c:f>
              <c:numCache/>
            </c:numRef>
          </c:yVal>
          <c:bubbleSize>
            <c:numRef>
              <c:f>Sheet10!$G$931</c:f>
            </c:numRef>
          </c:bubbleSize>
        </c:ser>
        <c:ser>
          <c:idx val="930"/>
          <c:order val="930"/>
          <c:tx>
            <c:strRef>
              <c:f>Sheet10!$T$932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Sheet10!$U$932</c:f>
            </c:strRef>
          </c:xVal>
          <c:yVal>
            <c:numRef>
              <c:f>Sheet10!$B$932</c:f>
              <c:numCache/>
            </c:numRef>
          </c:yVal>
          <c:bubbleSize>
            <c:numRef>
              <c:f>Sheet10!$G$932</c:f>
            </c:numRef>
          </c:bubbleSize>
        </c:ser>
        <c:ser>
          <c:idx val="931"/>
          <c:order val="931"/>
          <c:tx>
            <c:strRef>
              <c:f>Sheet10!$T$933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Sheet10!$U$933</c:f>
            </c:strRef>
          </c:xVal>
          <c:yVal>
            <c:numRef>
              <c:f>Sheet10!$B$933</c:f>
              <c:numCache/>
            </c:numRef>
          </c:yVal>
          <c:bubbleSize>
            <c:numRef>
              <c:f>Sheet10!$G$933</c:f>
            </c:numRef>
          </c:bubbleSize>
        </c:ser>
        <c:ser>
          <c:idx val="932"/>
          <c:order val="932"/>
          <c:tx>
            <c:strRef>
              <c:f>Sheet10!$T$934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Sheet10!$U$934</c:f>
            </c:strRef>
          </c:xVal>
          <c:yVal>
            <c:numRef>
              <c:f>Sheet10!$B$934</c:f>
              <c:numCache/>
            </c:numRef>
          </c:yVal>
          <c:bubbleSize>
            <c:numRef>
              <c:f>Sheet10!$G$934</c:f>
            </c:numRef>
          </c:bubbleSize>
        </c:ser>
        <c:ser>
          <c:idx val="933"/>
          <c:order val="933"/>
          <c:tx>
            <c:strRef>
              <c:f>Sheet10!$T$935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Sheet10!$U$935</c:f>
            </c:strRef>
          </c:xVal>
          <c:yVal>
            <c:numRef>
              <c:f>Sheet10!$B$935</c:f>
              <c:numCache/>
            </c:numRef>
          </c:yVal>
          <c:bubbleSize>
            <c:numRef>
              <c:f>Sheet10!$G$935</c:f>
            </c:numRef>
          </c:bubbleSize>
        </c:ser>
        <c:ser>
          <c:idx val="934"/>
          <c:order val="934"/>
          <c:tx>
            <c:strRef>
              <c:f>Sheet10!$T$936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Sheet10!$U$936</c:f>
            </c:strRef>
          </c:xVal>
          <c:yVal>
            <c:numRef>
              <c:f>Sheet10!$B$936</c:f>
              <c:numCache/>
            </c:numRef>
          </c:yVal>
          <c:bubbleSize>
            <c:numRef>
              <c:f>Sheet10!$G$936</c:f>
            </c:numRef>
          </c:bubbleSize>
        </c:ser>
        <c:ser>
          <c:idx val="935"/>
          <c:order val="935"/>
          <c:tx>
            <c:strRef>
              <c:f>Sheet10!$T$937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Sheet10!$U$937</c:f>
            </c:strRef>
          </c:xVal>
          <c:yVal>
            <c:numRef>
              <c:f>Sheet10!$B$937</c:f>
              <c:numCache/>
            </c:numRef>
          </c:yVal>
          <c:bubbleSize>
            <c:numRef>
              <c:f>Sheet10!$G$937</c:f>
            </c:numRef>
          </c:bubbleSize>
        </c:ser>
        <c:ser>
          <c:idx val="936"/>
          <c:order val="936"/>
          <c:tx>
            <c:strRef>
              <c:f>Sheet10!$T$938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Sheet10!$U$938</c:f>
            </c:strRef>
          </c:xVal>
          <c:yVal>
            <c:numRef>
              <c:f>Sheet10!$B$938</c:f>
              <c:numCache/>
            </c:numRef>
          </c:yVal>
          <c:bubbleSize>
            <c:numRef>
              <c:f>Sheet10!$G$938</c:f>
            </c:numRef>
          </c:bubbleSize>
        </c:ser>
        <c:ser>
          <c:idx val="937"/>
          <c:order val="937"/>
          <c:tx>
            <c:strRef>
              <c:f>Sheet10!$T$939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Sheet10!$U$939</c:f>
            </c:strRef>
          </c:xVal>
          <c:yVal>
            <c:numRef>
              <c:f>Sheet10!$B$939</c:f>
              <c:numCache/>
            </c:numRef>
          </c:yVal>
          <c:bubbleSize>
            <c:numRef>
              <c:f>Sheet10!$G$939</c:f>
            </c:numRef>
          </c:bubbleSize>
        </c:ser>
        <c:ser>
          <c:idx val="938"/>
          <c:order val="938"/>
          <c:tx>
            <c:strRef>
              <c:f>Sheet10!$T$940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Sheet10!$U$940</c:f>
            </c:strRef>
          </c:xVal>
          <c:yVal>
            <c:numRef>
              <c:f>Sheet10!$B$940</c:f>
              <c:numCache/>
            </c:numRef>
          </c:yVal>
          <c:bubbleSize>
            <c:numRef>
              <c:f>Sheet10!$G$940</c:f>
            </c:numRef>
          </c:bubbleSize>
        </c:ser>
        <c:ser>
          <c:idx val="939"/>
          <c:order val="939"/>
          <c:tx>
            <c:strRef>
              <c:f>Sheet10!$T$941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Sheet10!$U$941</c:f>
            </c:strRef>
          </c:xVal>
          <c:yVal>
            <c:numRef>
              <c:f>Sheet10!$B$941</c:f>
              <c:numCache/>
            </c:numRef>
          </c:yVal>
          <c:bubbleSize>
            <c:numRef>
              <c:f>Sheet10!$G$941</c:f>
            </c:numRef>
          </c:bubbleSize>
        </c:ser>
        <c:ser>
          <c:idx val="940"/>
          <c:order val="940"/>
          <c:tx>
            <c:strRef>
              <c:f>Sheet10!$T$942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Sheet10!$U$942</c:f>
            </c:strRef>
          </c:xVal>
          <c:yVal>
            <c:numRef>
              <c:f>Sheet10!$B$942</c:f>
              <c:numCache/>
            </c:numRef>
          </c:yVal>
          <c:bubbleSize>
            <c:numRef>
              <c:f>Sheet10!$G$942</c:f>
            </c:numRef>
          </c:bubbleSize>
        </c:ser>
        <c:ser>
          <c:idx val="941"/>
          <c:order val="941"/>
          <c:tx>
            <c:strRef>
              <c:f>Sheet10!$T$943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Sheet10!$U$943</c:f>
            </c:strRef>
          </c:xVal>
          <c:yVal>
            <c:numRef>
              <c:f>Sheet10!$B$943</c:f>
              <c:numCache/>
            </c:numRef>
          </c:yVal>
          <c:bubbleSize>
            <c:numRef>
              <c:f>Sheet10!$G$943</c:f>
            </c:numRef>
          </c:bubbleSize>
        </c:ser>
        <c:ser>
          <c:idx val="942"/>
          <c:order val="942"/>
          <c:tx>
            <c:strRef>
              <c:f>Sheet10!$T$944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Sheet10!$U$944</c:f>
            </c:strRef>
          </c:xVal>
          <c:yVal>
            <c:numRef>
              <c:f>Sheet10!$B$944</c:f>
              <c:numCache/>
            </c:numRef>
          </c:yVal>
          <c:bubbleSize>
            <c:numRef>
              <c:f>Sheet10!$G$944</c:f>
            </c:numRef>
          </c:bubbleSize>
        </c:ser>
        <c:ser>
          <c:idx val="943"/>
          <c:order val="943"/>
          <c:tx>
            <c:strRef>
              <c:f>Sheet10!$T$945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Sheet10!$U$945</c:f>
            </c:strRef>
          </c:xVal>
          <c:yVal>
            <c:numRef>
              <c:f>Sheet10!$B$945</c:f>
              <c:numCache/>
            </c:numRef>
          </c:yVal>
          <c:bubbleSize>
            <c:numRef>
              <c:f>Sheet10!$G$945</c:f>
            </c:numRef>
          </c:bubbleSize>
        </c:ser>
        <c:ser>
          <c:idx val="944"/>
          <c:order val="944"/>
          <c:tx>
            <c:strRef>
              <c:f>Sheet10!$T$946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Sheet10!$U$946</c:f>
            </c:strRef>
          </c:xVal>
          <c:yVal>
            <c:numRef>
              <c:f>Sheet10!$B$946</c:f>
              <c:numCache/>
            </c:numRef>
          </c:yVal>
          <c:bubbleSize>
            <c:numRef>
              <c:f>Sheet10!$G$946</c:f>
            </c:numRef>
          </c:bubbleSize>
        </c:ser>
        <c:ser>
          <c:idx val="945"/>
          <c:order val="945"/>
          <c:tx>
            <c:strRef>
              <c:f>Sheet10!$T$947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Sheet10!$U$947</c:f>
            </c:strRef>
          </c:xVal>
          <c:yVal>
            <c:numRef>
              <c:f>Sheet10!$B$947</c:f>
              <c:numCache/>
            </c:numRef>
          </c:yVal>
          <c:bubbleSize>
            <c:numRef>
              <c:f>Sheet10!$G$947</c:f>
            </c:numRef>
          </c:bubbleSize>
        </c:ser>
        <c:ser>
          <c:idx val="946"/>
          <c:order val="946"/>
          <c:tx>
            <c:strRef>
              <c:f>Sheet10!$T$948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Sheet10!$U$948</c:f>
            </c:strRef>
          </c:xVal>
          <c:yVal>
            <c:numRef>
              <c:f>Sheet10!$B$948</c:f>
              <c:numCache/>
            </c:numRef>
          </c:yVal>
          <c:bubbleSize>
            <c:numRef>
              <c:f>Sheet10!$G$948</c:f>
            </c:numRef>
          </c:bubbleSize>
        </c:ser>
        <c:ser>
          <c:idx val="947"/>
          <c:order val="947"/>
          <c:tx>
            <c:strRef>
              <c:f>Sheet10!$T$949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Sheet10!$U$949</c:f>
            </c:strRef>
          </c:xVal>
          <c:yVal>
            <c:numRef>
              <c:f>Sheet10!$B$949</c:f>
              <c:numCache/>
            </c:numRef>
          </c:yVal>
          <c:bubbleSize>
            <c:numRef>
              <c:f>Sheet10!$G$949</c:f>
            </c:numRef>
          </c:bubbleSize>
        </c:ser>
        <c:ser>
          <c:idx val="948"/>
          <c:order val="948"/>
          <c:tx>
            <c:strRef>
              <c:f>Sheet10!$T$950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Sheet10!$U$950</c:f>
            </c:strRef>
          </c:xVal>
          <c:yVal>
            <c:numRef>
              <c:f>Sheet10!$B$950</c:f>
              <c:numCache/>
            </c:numRef>
          </c:yVal>
          <c:bubbleSize>
            <c:numRef>
              <c:f>Sheet10!$G$950</c:f>
            </c:numRef>
          </c:bubbleSize>
        </c:ser>
        <c:ser>
          <c:idx val="949"/>
          <c:order val="949"/>
          <c:tx>
            <c:strRef>
              <c:f>Sheet10!$T$951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Sheet10!$U$951</c:f>
            </c:strRef>
          </c:xVal>
          <c:yVal>
            <c:numRef>
              <c:f>Sheet10!$B$951</c:f>
              <c:numCache/>
            </c:numRef>
          </c:yVal>
          <c:bubbleSize>
            <c:numRef>
              <c:f>Sheet10!$G$951</c:f>
            </c:numRef>
          </c:bubbleSize>
        </c:ser>
        <c:ser>
          <c:idx val="950"/>
          <c:order val="950"/>
          <c:tx>
            <c:strRef>
              <c:f>Sheet10!$T$952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Sheet10!$U$952</c:f>
            </c:strRef>
          </c:xVal>
          <c:yVal>
            <c:numRef>
              <c:f>Sheet10!$B$952</c:f>
              <c:numCache/>
            </c:numRef>
          </c:yVal>
          <c:bubbleSize>
            <c:numRef>
              <c:f>Sheet10!$G$952</c:f>
            </c:numRef>
          </c:bubbleSize>
        </c:ser>
        <c:ser>
          <c:idx val="951"/>
          <c:order val="951"/>
          <c:tx>
            <c:strRef>
              <c:f>Sheet10!$T$953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Sheet10!$U$953</c:f>
            </c:strRef>
          </c:xVal>
          <c:yVal>
            <c:numRef>
              <c:f>Sheet10!$B$953</c:f>
              <c:numCache/>
            </c:numRef>
          </c:yVal>
          <c:bubbleSize>
            <c:numRef>
              <c:f>Sheet10!$G$953</c:f>
            </c:numRef>
          </c:bubbleSize>
        </c:ser>
        <c:ser>
          <c:idx val="952"/>
          <c:order val="952"/>
          <c:tx>
            <c:strRef>
              <c:f>Sheet10!$T$954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Sheet10!$U$954</c:f>
            </c:strRef>
          </c:xVal>
          <c:yVal>
            <c:numRef>
              <c:f>Sheet10!$B$954</c:f>
              <c:numCache/>
            </c:numRef>
          </c:yVal>
          <c:bubbleSize>
            <c:numRef>
              <c:f>Sheet10!$G$954</c:f>
            </c:numRef>
          </c:bubbleSize>
        </c:ser>
        <c:ser>
          <c:idx val="953"/>
          <c:order val="953"/>
          <c:tx>
            <c:strRef>
              <c:f>Sheet10!$T$955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Sheet10!$U$955</c:f>
            </c:strRef>
          </c:xVal>
          <c:yVal>
            <c:numRef>
              <c:f>Sheet10!$B$955</c:f>
              <c:numCache/>
            </c:numRef>
          </c:yVal>
          <c:bubbleSize>
            <c:numRef>
              <c:f>Sheet10!$G$955</c:f>
            </c:numRef>
          </c:bubbleSize>
        </c:ser>
        <c:ser>
          <c:idx val="954"/>
          <c:order val="954"/>
          <c:tx>
            <c:strRef>
              <c:f>Sheet10!$T$956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Sheet10!$U$956</c:f>
            </c:strRef>
          </c:xVal>
          <c:yVal>
            <c:numRef>
              <c:f>Sheet10!$B$956</c:f>
              <c:numCache/>
            </c:numRef>
          </c:yVal>
          <c:bubbleSize>
            <c:numRef>
              <c:f>Sheet10!$G$956</c:f>
            </c:numRef>
          </c:bubbleSize>
        </c:ser>
        <c:ser>
          <c:idx val="955"/>
          <c:order val="955"/>
          <c:tx>
            <c:strRef>
              <c:f>Sheet10!$T$957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Sheet10!$U$957</c:f>
            </c:strRef>
          </c:xVal>
          <c:yVal>
            <c:numRef>
              <c:f>Sheet10!$B$957</c:f>
              <c:numCache/>
            </c:numRef>
          </c:yVal>
          <c:bubbleSize>
            <c:numRef>
              <c:f>Sheet10!$G$957</c:f>
            </c:numRef>
          </c:bubbleSize>
        </c:ser>
        <c:ser>
          <c:idx val="956"/>
          <c:order val="956"/>
          <c:tx>
            <c:strRef>
              <c:f>Sheet10!$T$958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Sheet10!$U$958</c:f>
            </c:strRef>
          </c:xVal>
          <c:yVal>
            <c:numRef>
              <c:f>Sheet10!$B$958</c:f>
              <c:numCache/>
            </c:numRef>
          </c:yVal>
          <c:bubbleSize>
            <c:numRef>
              <c:f>Sheet10!$G$958</c:f>
            </c:numRef>
          </c:bubbleSize>
        </c:ser>
        <c:ser>
          <c:idx val="957"/>
          <c:order val="957"/>
          <c:tx>
            <c:strRef>
              <c:f>Sheet10!$T$959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Sheet10!$U$959</c:f>
            </c:strRef>
          </c:xVal>
          <c:yVal>
            <c:numRef>
              <c:f>Sheet10!$B$959</c:f>
              <c:numCache/>
            </c:numRef>
          </c:yVal>
          <c:bubbleSize>
            <c:numRef>
              <c:f>Sheet10!$G$959</c:f>
            </c:numRef>
          </c:bubbleSize>
        </c:ser>
        <c:ser>
          <c:idx val="958"/>
          <c:order val="958"/>
          <c:tx>
            <c:strRef>
              <c:f>Sheet10!$T$960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Sheet10!$U$960</c:f>
            </c:strRef>
          </c:xVal>
          <c:yVal>
            <c:numRef>
              <c:f>Sheet10!$B$960</c:f>
              <c:numCache/>
            </c:numRef>
          </c:yVal>
          <c:bubbleSize>
            <c:numRef>
              <c:f>Sheet10!$G$960</c:f>
            </c:numRef>
          </c:bubbleSize>
        </c:ser>
        <c:ser>
          <c:idx val="959"/>
          <c:order val="959"/>
          <c:tx>
            <c:strRef>
              <c:f>Sheet10!$T$961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Sheet10!$U$961</c:f>
            </c:strRef>
          </c:xVal>
          <c:yVal>
            <c:numRef>
              <c:f>Sheet10!$B$961</c:f>
              <c:numCache/>
            </c:numRef>
          </c:yVal>
          <c:bubbleSize>
            <c:numRef>
              <c:f>Sheet10!$G$961</c:f>
            </c:numRef>
          </c:bubbleSize>
        </c:ser>
        <c:ser>
          <c:idx val="960"/>
          <c:order val="960"/>
          <c:tx>
            <c:strRef>
              <c:f>Sheet10!$T$962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Sheet10!$U$962</c:f>
            </c:strRef>
          </c:xVal>
          <c:yVal>
            <c:numRef>
              <c:f>Sheet10!$B$962</c:f>
              <c:numCache/>
            </c:numRef>
          </c:yVal>
          <c:bubbleSize>
            <c:numRef>
              <c:f>Sheet10!$G$962</c:f>
            </c:numRef>
          </c:bubbleSize>
        </c:ser>
        <c:ser>
          <c:idx val="961"/>
          <c:order val="961"/>
          <c:tx>
            <c:strRef>
              <c:f>Sheet10!$T$963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Sheet10!$U$963</c:f>
            </c:strRef>
          </c:xVal>
          <c:yVal>
            <c:numRef>
              <c:f>Sheet10!$B$963</c:f>
              <c:numCache/>
            </c:numRef>
          </c:yVal>
          <c:bubbleSize>
            <c:numRef>
              <c:f>Sheet10!$G$963</c:f>
            </c:numRef>
          </c:bubbleSize>
        </c:ser>
        <c:ser>
          <c:idx val="962"/>
          <c:order val="962"/>
          <c:tx>
            <c:strRef>
              <c:f>Sheet10!$T$964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Sheet10!$U$964</c:f>
            </c:strRef>
          </c:xVal>
          <c:yVal>
            <c:numRef>
              <c:f>Sheet10!$B$964</c:f>
              <c:numCache/>
            </c:numRef>
          </c:yVal>
          <c:bubbleSize>
            <c:numRef>
              <c:f>Sheet10!$G$964</c:f>
            </c:numRef>
          </c:bubbleSize>
        </c:ser>
        <c:ser>
          <c:idx val="963"/>
          <c:order val="963"/>
          <c:tx>
            <c:strRef>
              <c:f>Sheet10!$T$965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Sheet10!$U$965</c:f>
            </c:strRef>
          </c:xVal>
          <c:yVal>
            <c:numRef>
              <c:f>Sheet10!$B$965</c:f>
              <c:numCache/>
            </c:numRef>
          </c:yVal>
          <c:bubbleSize>
            <c:numRef>
              <c:f>Sheet10!$G$965</c:f>
            </c:numRef>
          </c:bubbleSize>
        </c:ser>
        <c:ser>
          <c:idx val="964"/>
          <c:order val="964"/>
          <c:tx>
            <c:strRef>
              <c:f>Sheet10!$T$966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Sheet10!$U$966</c:f>
            </c:strRef>
          </c:xVal>
          <c:yVal>
            <c:numRef>
              <c:f>Sheet10!$B$966</c:f>
              <c:numCache/>
            </c:numRef>
          </c:yVal>
          <c:bubbleSize>
            <c:numRef>
              <c:f>Sheet10!$G$966</c:f>
            </c:numRef>
          </c:bubbleSize>
        </c:ser>
        <c:ser>
          <c:idx val="965"/>
          <c:order val="965"/>
          <c:tx>
            <c:strRef>
              <c:f>Sheet10!$T$967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Sheet10!$U$967</c:f>
            </c:strRef>
          </c:xVal>
          <c:yVal>
            <c:numRef>
              <c:f>Sheet10!$B$967</c:f>
              <c:numCache/>
            </c:numRef>
          </c:yVal>
          <c:bubbleSize>
            <c:numRef>
              <c:f>Sheet10!$G$967</c:f>
            </c:numRef>
          </c:bubbleSize>
        </c:ser>
        <c:ser>
          <c:idx val="966"/>
          <c:order val="966"/>
          <c:tx>
            <c:strRef>
              <c:f>Sheet10!$T$968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Sheet10!$U$968</c:f>
            </c:strRef>
          </c:xVal>
          <c:yVal>
            <c:numRef>
              <c:f>Sheet10!$B$968</c:f>
              <c:numCache/>
            </c:numRef>
          </c:yVal>
          <c:bubbleSize>
            <c:numRef>
              <c:f>Sheet10!$G$968</c:f>
            </c:numRef>
          </c:bubbleSize>
        </c:ser>
        <c:ser>
          <c:idx val="967"/>
          <c:order val="967"/>
          <c:tx>
            <c:strRef>
              <c:f>Sheet10!$T$969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Sheet10!$U$969</c:f>
            </c:strRef>
          </c:xVal>
          <c:yVal>
            <c:numRef>
              <c:f>Sheet10!$B$969</c:f>
              <c:numCache/>
            </c:numRef>
          </c:yVal>
          <c:bubbleSize>
            <c:numRef>
              <c:f>Sheet10!$G$969</c:f>
            </c:numRef>
          </c:bubbleSize>
        </c:ser>
        <c:ser>
          <c:idx val="968"/>
          <c:order val="968"/>
          <c:tx>
            <c:strRef>
              <c:f>Sheet10!$T$970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Sheet10!$U$970</c:f>
            </c:strRef>
          </c:xVal>
          <c:yVal>
            <c:numRef>
              <c:f>Sheet10!$B$970</c:f>
              <c:numCache/>
            </c:numRef>
          </c:yVal>
          <c:bubbleSize>
            <c:numRef>
              <c:f>Sheet10!$G$970</c:f>
            </c:numRef>
          </c:bubbleSize>
        </c:ser>
        <c:ser>
          <c:idx val="969"/>
          <c:order val="969"/>
          <c:tx>
            <c:strRef>
              <c:f>Sheet10!$T$971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Sheet10!$U$971</c:f>
            </c:strRef>
          </c:xVal>
          <c:yVal>
            <c:numRef>
              <c:f>Sheet10!$B$971</c:f>
              <c:numCache/>
            </c:numRef>
          </c:yVal>
          <c:bubbleSize>
            <c:numRef>
              <c:f>Sheet10!$G$971</c:f>
            </c:numRef>
          </c:bubbleSize>
        </c:ser>
        <c:ser>
          <c:idx val="970"/>
          <c:order val="970"/>
          <c:tx>
            <c:strRef>
              <c:f>Sheet10!$T$972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Sheet10!$U$972</c:f>
            </c:strRef>
          </c:xVal>
          <c:yVal>
            <c:numRef>
              <c:f>Sheet10!$B$972</c:f>
              <c:numCache/>
            </c:numRef>
          </c:yVal>
          <c:bubbleSize>
            <c:numRef>
              <c:f>Sheet10!$G$972</c:f>
            </c:numRef>
          </c:bubbleSize>
        </c:ser>
        <c:ser>
          <c:idx val="971"/>
          <c:order val="971"/>
          <c:tx>
            <c:strRef>
              <c:f>Sheet10!$T$973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Sheet10!$U$973</c:f>
            </c:strRef>
          </c:xVal>
          <c:yVal>
            <c:numRef>
              <c:f>Sheet10!$B$973</c:f>
              <c:numCache/>
            </c:numRef>
          </c:yVal>
          <c:bubbleSize>
            <c:numRef>
              <c:f>Sheet10!$G$973</c:f>
            </c:numRef>
          </c:bubbleSize>
        </c:ser>
        <c:ser>
          <c:idx val="972"/>
          <c:order val="972"/>
          <c:tx>
            <c:strRef>
              <c:f>Sheet10!$T$974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Sheet10!$U$974</c:f>
            </c:strRef>
          </c:xVal>
          <c:yVal>
            <c:numRef>
              <c:f>Sheet10!$B$974</c:f>
              <c:numCache/>
            </c:numRef>
          </c:yVal>
          <c:bubbleSize>
            <c:numRef>
              <c:f>Sheet10!$G$974</c:f>
            </c:numRef>
          </c:bubbleSize>
        </c:ser>
        <c:ser>
          <c:idx val="973"/>
          <c:order val="973"/>
          <c:tx>
            <c:strRef>
              <c:f>Sheet10!$T$975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Sheet10!$U$975</c:f>
            </c:strRef>
          </c:xVal>
          <c:yVal>
            <c:numRef>
              <c:f>Sheet10!$B$975</c:f>
              <c:numCache/>
            </c:numRef>
          </c:yVal>
          <c:bubbleSize>
            <c:numRef>
              <c:f>Sheet10!$G$975</c:f>
            </c:numRef>
          </c:bubbleSize>
        </c:ser>
        <c:ser>
          <c:idx val="974"/>
          <c:order val="974"/>
          <c:tx>
            <c:strRef>
              <c:f>Sheet10!$T$976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Sheet10!$U$976</c:f>
            </c:strRef>
          </c:xVal>
          <c:yVal>
            <c:numRef>
              <c:f>Sheet10!$B$976</c:f>
              <c:numCache/>
            </c:numRef>
          </c:yVal>
          <c:bubbleSize>
            <c:numRef>
              <c:f>Sheet10!$G$976</c:f>
            </c:numRef>
          </c:bubbleSize>
        </c:ser>
        <c:ser>
          <c:idx val="975"/>
          <c:order val="975"/>
          <c:tx>
            <c:strRef>
              <c:f>Sheet10!$T$977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Sheet10!$U$977</c:f>
            </c:strRef>
          </c:xVal>
          <c:yVal>
            <c:numRef>
              <c:f>Sheet10!$B$977</c:f>
              <c:numCache/>
            </c:numRef>
          </c:yVal>
          <c:bubbleSize>
            <c:numRef>
              <c:f>Sheet10!$G$977</c:f>
            </c:numRef>
          </c:bubbleSize>
        </c:ser>
        <c:ser>
          <c:idx val="976"/>
          <c:order val="976"/>
          <c:tx>
            <c:strRef>
              <c:f>Sheet10!$T$978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Sheet10!$U$978</c:f>
            </c:strRef>
          </c:xVal>
          <c:yVal>
            <c:numRef>
              <c:f>Sheet10!$B$978</c:f>
              <c:numCache/>
            </c:numRef>
          </c:yVal>
          <c:bubbleSize>
            <c:numRef>
              <c:f>Sheet10!$G$978</c:f>
            </c:numRef>
          </c:bubbleSize>
        </c:ser>
        <c:ser>
          <c:idx val="977"/>
          <c:order val="977"/>
          <c:tx>
            <c:strRef>
              <c:f>Sheet10!$T$979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Sheet10!$U$979</c:f>
            </c:strRef>
          </c:xVal>
          <c:yVal>
            <c:numRef>
              <c:f>Sheet10!$B$979</c:f>
              <c:numCache/>
            </c:numRef>
          </c:yVal>
          <c:bubbleSize>
            <c:numRef>
              <c:f>Sheet10!$G$979</c:f>
            </c:numRef>
          </c:bubbleSize>
        </c:ser>
        <c:ser>
          <c:idx val="978"/>
          <c:order val="978"/>
          <c:tx>
            <c:strRef>
              <c:f>Sheet10!$T$980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Sheet10!$U$980</c:f>
            </c:strRef>
          </c:xVal>
          <c:yVal>
            <c:numRef>
              <c:f>Sheet10!$B$980</c:f>
              <c:numCache/>
            </c:numRef>
          </c:yVal>
          <c:bubbleSize>
            <c:numRef>
              <c:f>Sheet10!$G$980</c:f>
            </c:numRef>
          </c:bubbleSize>
        </c:ser>
        <c:ser>
          <c:idx val="979"/>
          <c:order val="979"/>
          <c:tx>
            <c:strRef>
              <c:f>Sheet10!$T$981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Sheet10!$U$981</c:f>
            </c:strRef>
          </c:xVal>
          <c:yVal>
            <c:numRef>
              <c:f>Sheet10!$B$981</c:f>
              <c:numCache/>
            </c:numRef>
          </c:yVal>
          <c:bubbleSize>
            <c:numRef>
              <c:f>Sheet10!$G$981</c:f>
            </c:numRef>
          </c:bubbleSize>
        </c:ser>
        <c:ser>
          <c:idx val="980"/>
          <c:order val="980"/>
          <c:tx>
            <c:strRef>
              <c:f>Sheet10!$T$982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Sheet10!$U$982</c:f>
            </c:strRef>
          </c:xVal>
          <c:yVal>
            <c:numRef>
              <c:f>Sheet10!$B$982</c:f>
              <c:numCache/>
            </c:numRef>
          </c:yVal>
          <c:bubbleSize>
            <c:numRef>
              <c:f>Sheet10!$G$982</c:f>
            </c:numRef>
          </c:bubbleSize>
        </c:ser>
        <c:ser>
          <c:idx val="981"/>
          <c:order val="981"/>
          <c:tx>
            <c:strRef>
              <c:f>Sheet10!$T$983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Sheet10!$U$983</c:f>
            </c:strRef>
          </c:xVal>
          <c:yVal>
            <c:numRef>
              <c:f>Sheet10!$B$983</c:f>
              <c:numCache/>
            </c:numRef>
          </c:yVal>
          <c:bubbleSize>
            <c:numRef>
              <c:f>Sheet10!$G$983</c:f>
            </c:numRef>
          </c:bubbleSize>
        </c:ser>
        <c:ser>
          <c:idx val="982"/>
          <c:order val="982"/>
          <c:tx>
            <c:strRef>
              <c:f>Sheet10!$T$984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Sheet10!$U$984</c:f>
            </c:strRef>
          </c:xVal>
          <c:yVal>
            <c:numRef>
              <c:f>Sheet10!$B$984</c:f>
              <c:numCache/>
            </c:numRef>
          </c:yVal>
          <c:bubbleSize>
            <c:numRef>
              <c:f>Sheet10!$G$984</c:f>
            </c:numRef>
          </c:bubbleSize>
        </c:ser>
        <c:ser>
          <c:idx val="983"/>
          <c:order val="983"/>
          <c:tx>
            <c:strRef>
              <c:f>Sheet10!$T$985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Sheet10!$U$985</c:f>
            </c:strRef>
          </c:xVal>
          <c:yVal>
            <c:numRef>
              <c:f>Sheet10!$B$985</c:f>
              <c:numCache/>
            </c:numRef>
          </c:yVal>
          <c:bubbleSize>
            <c:numRef>
              <c:f>Sheet10!$G$985</c:f>
            </c:numRef>
          </c:bubbleSize>
        </c:ser>
        <c:ser>
          <c:idx val="984"/>
          <c:order val="984"/>
          <c:tx>
            <c:strRef>
              <c:f>Sheet10!$T$986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Sheet10!$U$986</c:f>
            </c:strRef>
          </c:xVal>
          <c:yVal>
            <c:numRef>
              <c:f>Sheet10!$B$986</c:f>
              <c:numCache/>
            </c:numRef>
          </c:yVal>
          <c:bubbleSize>
            <c:numRef>
              <c:f>Sheet10!$G$986</c:f>
            </c:numRef>
          </c:bubbleSize>
        </c:ser>
        <c:ser>
          <c:idx val="985"/>
          <c:order val="985"/>
          <c:tx>
            <c:strRef>
              <c:f>Sheet10!$T$987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Sheet10!$U$987</c:f>
            </c:strRef>
          </c:xVal>
          <c:yVal>
            <c:numRef>
              <c:f>Sheet10!$B$987</c:f>
              <c:numCache/>
            </c:numRef>
          </c:yVal>
          <c:bubbleSize>
            <c:numRef>
              <c:f>Sheet10!$G$987</c:f>
            </c:numRef>
          </c:bubbleSize>
        </c:ser>
        <c:ser>
          <c:idx val="986"/>
          <c:order val="986"/>
          <c:tx>
            <c:strRef>
              <c:f>Sheet10!$T$988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Sheet10!$U$988</c:f>
            </c:strRef>
          </c:xVal>
          <c:yVal>
            <c:numRef>
              <c:f>Sheet10!$B$988</c:f>
              <c:numCache/>
            </c:numRef>
          </c:yVal>
          <c:bubbleSize>
            <c:numRef>
              <c:f>Sheet10!$G$988</c:f>
            </c:numRef>
          </c:bubbleSize>
        </c:ser>
        <c:ser>
          <c:idx val="987"/>
          <c:order val="987"/>
          <c:tx>
            <c:strRef>
              <c:f>Sheet10!$T$989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Sheet10!$U$989</c:f>
            </c:strRef>
          </c:xVal>
          <c:yVal>
            <c:numRef>
              <c:f>Sheet10!$B$989</c:f>
              <c:numCache/>
            </c:numRef>
          </c:yVal>
          <c:bubbleSize>
            <c:numRef>
              <c:f>Sheet10!$G$989</c:f>
            </c:numRef>
          </c:bubbleSize>
        </c:ser>
        <c:ser>
          <c:idx val="988"/>
          <c:order val="988"/>
          <c:tx>
            <c:strRef>
              <c:f>Sheet10!$T$990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Sheet10!$U$990</c:f>
            </c:strRef>
          </c:xVal>
          <c:yVal>
            <c:numRef>
              <c:f>Sheet10!$B$990</c:f>
              <c:numCache/>
            </c:numRef>
          </c:yVal>
          <c:bubbleSize>
            <c:numRef>
              <c:f>Sheet10!$G$990</c:f>
            </c:numRef>
          </c:bubbleSize>
        </c:ser>
        <c:ser>
          <c:idx val="989"/>
          <c:order val="989"/>
          <c:tx>
            <c:strRef>
              <c:f>Sheet10!$T$991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Sheet10!$U$991</c:f>
            </c:strRef>
          </c:xVal>
          <c:yVal>
            <c:numRef>
              <c:f>Sheet10!$B$991</c:f>
              <c:numCache/>
            </c:numRef>
          </c:yVal>
          <c:bubbleSize>
            <c:numRef>
              <c:f>Sheet10!$G$991</c:f>
            </c:numRef>
          </c:bubbleSize>
        </c:ser>
        <c:ser>
          <c:idx val="990"/>
          <c:order val="990"/>
          <c:tx>
            <c:strRef>
              <c:f>Sheet10!$T$992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Sheet10!$U$992</c:f>
            </c:strRef>
          </c:xVal>
          <c:yVal>
            <c:numRef>
              <c:f>Sheet10!$B$992</c:f>
              <c:numCache/>
            </c:numRef>
          </c:yVal>
          <c:bubbleSize>
            <c:numRef>
              <c:f>Sheet10!$G$992</c:f>
            </c:numRef>
          </c:bubbleSize>
        </c:ser>
        <c:ser>
          <c:idx val="991"/>
          <c:order val="991"/>
          <c:tx>
            <c:strRef>
              <c:f>Sheet10!$T$993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Sheet10!$U$993</c:f>
            </c:strRef>
          </c:xVal>
          <c:yVal>
            <c:numRef>
              <c:f>Sheet10!$B$993</c:f>
              <c:numCache/>
            </c:numRef>
          </c:yVal>
          <c:bubbleSize>
            <c:numRef>
              <c:f>Sheet10!$G$993</c:f>
            </c:numRef>
          </c:bubbleSize>
        </c:ser>
        <c:ser>
          <c:idx val="992"/>
          <c:order val="992"/>
          <c:tx>
            <c:strRef>
              <c:f>Sheet10!$T$994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Sheet10!$U$994</c:f>
            </c:strRef>
          </c:xVal>
          <c:yVal>
            <c:numRef>
              <c:f>Sheet10!$B$994</c:f>
              <c:numCache/>
            </c:numRef>
          </c:yVal>
          <c:bubbleSize>
            <c:numRef>
              <c:f>Sheet10!$G$994</c:f>
            </c:numRef>
          </c:bubbleSize>
        </c:ser>
        <c:ser>
          <c:idx val="993"/>
          <c:order val="993"/>
          <c:tx>
            <c:strRef>
              <c:f>Sheet10!$T$995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Sheet10!$U$995</c:f>
            </c:strRef>
          </c:xVal>
          <c:yVal>
            <c:numRef>
              <c:f>Sheet10!$B$995</c:f>
              <c:numCache/>
            </c:numRef>
          </c:yVal>
          <c:bubbleSize>
            <c:numRef>
              <c:f>Sheet10!$G$995</c:f>
            </c:numRef>
          </c:bubbleSize>
        </c:ser>
        <c:ser>
          <c:idx val="994"/>
          <c:order val="994"/>
          <c:tx>
            <c:strRef>
              <c:f>Sheet10!$T$996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Sheet10!$U$996</c:f>
            </c:strRef>
          </c:xVal>
          <c:yVal>
            <c:numRef>
              <c:f>Sheet10!$B$996</c:f>
              <c:numCache/>
            </c:numRef>
          </c:yVal>
          <c:bubbleSize>
            <c:numRef>
              <c:f>Sheet10!$G$996</c:f>
            </c:numRef>
          </c:bubbleSize>
        </c:ser>
        <c:ser>
          <c:idx val="995"/>
          <c:order val="995"/>
          <c:tx>
            <c:strRef>
              <c:f>Sheet10!$T$997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Sheet10!$U$997</c:f>
            </c:strRef>
          </c:xVal>
          <c:yVal>
            <c:numRef>
              <c:f>Sheet10!$B$997</c:f>
              <c:numCache/>
            </c:numRef>
          </c:yVal>
          <c:bubbleSize>
            <c:numRef>
              <c:f>Sheet10!$G$997</c:f>
            </c:numRef>
          </c:bubbleSize>
        </c:ser>
        <c:ser>
          <c:idx val="996"/>
          <c:order val="996"/>
          <c:tx>
            <c:strRef>
              <c:f>Sheet10!$T$998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Sheet10!$U$998</c:f>
            </c:strRef>
          </c:xVal>
          <c:yVal>
            <c:numRef>
              <c:f>Sheet10!$B$998</c:f>
              <c:numCache/>
            </c:numRef>
          </c:yVal>
          <c:bubbleSize>
            <c:numRef>
              <c:f>Sheet10!$G$998</c:f>
            </c:numRef>
          </c:bubbleSize>
        </c:ser>
        <c:ser>
          <c:idx val="997"/>
          <c:order val="997"/>
          <c:tx>
            <c:strRef>
              <c:f>Sheet10!$T$999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Sheet10!$U$999</c:f>
            </c:strRef>
          </c:xVal>
          <c:yVal>
            <c:numRef>
              <c:f>Sheet10!$B$999</c:f>
              <c:numCache/>
            </c:numRef>
          </c:yVal>
          <c:bubbleSize>
            <c:numRef>
              <c:f>Sheet10!$G$999</c:f>
            </c:numRef>
          </c:bubbleSize>
        </c:ser>
        <c:axId val="1741123139"/>
        <c:axId val="874985987"/>
      </c:bubbleChart>
      <c:valAx>
        <c:axId val="1741123139"/>
        <c:scaling>
          <c:orientation val="minMax"/>
          <c:max val="3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ARC-National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985987"/>
      </c:valAx>
      <c:valAx>
        <c:axId val="87498598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ARC-Rural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23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Histogram_Year"/>
  </cacheSource>
  <cacheFields>
    <cacheField name="year" numFmtId="0">
      <sharedItems containsString="0" containsBlank="1" containsNumber="1" containsInteger="1">
        <n v="2015.0"/>
        <n v="2020.0"/>
        <n v="2017.0"/>
        <n v="2016.0"/>
        <n v="2019.0"/>
        <n v="2018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63" sheet="Pivot_Data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ARC_n">
      <sharedItems containsBlank="1" containsMixedTypes="1" containsNumber="1">
        <n v="2.7503264880000002"/>
        <m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Blank="1" containsMixedTypes="1" containsNumber="1">
        <n v="2.6678826380000005"/>
        <m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Blank="1" containsMixedTypes="1" containsNumber="1">
        <n v="2.668211855999999"/>
        <m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63" sheet="Pivot_Data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ARC_n">
      <sharedItems containsBlank="1" containsMixedTypes="1" containsNumber="1">
        <n v="2.7503264880000002"/>
        <m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Blank="1" containsMixedTypes="1" containsNumber="1">
        <n v="2.6678826380000005"/>
        <m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Blank="1" containsMixedTypes="1" containsNumber="1">
        <n v="2.668211855999999"/>
        <m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istogram_Year" cacheId="0" dataCaption="" compact="0" compactData="0">
  <location ref="B1:C9" firstHeaderRow="0" firstDataRow="1" firstDataCol="0"/>
  <pivotFields>
    <pivotField name="year" axis="axisRow" dataField="1" compact="0" outline="0" multipleItemSelectionAllowed="1" showAll="0" sortType="ascending">
      <items>
        <item x="6"/>
        <item x="0"/>
        <item x="3"/>
        <item x="2"/>
        <item x="5"/>
        <item x="4"/>
        <item x="1"/>
        <item t="default"/>
      </items>
    </pivotField>
  </pivotFields>
  <rowFields>
    <field x="0"/>
  </rowFields>
  <dataFields>
    <dataField name="COUNT of year" fld="0" subtotal="countNums" baseField="0"/>
  </dataFields>
</pivotTableDefinition>
</file>

<file path=xl/pivotTables/pivotTable2.xml><?xml version="1.0" encoding="utf-8"?>
<pivotTableDefinition xmlns="http://schemas.openxmlformats.org/spreadsheetml/2006/main" name="Pivot_Data" cacheId="1" dataCaption="" compact="0" compactData="0">
  <location ref="H2:L1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</pivotFields>
  <rowFields>
    <field x="1"/>
  </rowFields>
  <colFields>
    <field x="-2"/>
  </colFields>
  <dataFields>
    <dataField name="SUM of ARC_n" fld="2" baseField="0"/>
    <dataField name="SUM of ARC_r" fld="3" baseField="0"/>
    <dataField name="SUM of ARC_u" fld="4" baseField="0"/>
    <dataField name="AVERAGE of pop_n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2015.0</v>
      </c>
      <c r="C1" s="1">
        <v>34413.60156</v>
      </c>
      <c r="D1" s="1">
        <v>24.8029995</v>
      </c>
      <c r="E1" s="1">
        <v>61.33978081</v>
      </c>
      <c r="F1" s="1">
        <v>3.511199514</v>
      </c>
      <c r="G1" s="1">
        <v>22.16878383</v>
      </c>
      <c r="H1" s="1">
        <v>12.98023585</v>
      </c>
      <c r="I1" s="1">
        <v>52.98850202</v>
      </c>
      <c r="J1" s="1">
        <v>3.861136617</v>
      </c>
      <c r="K1" s="1">
        <v>26.55326757</v>
      </c>
      <c r="L1" s="1">
        <v>16.59709379</v>
      </c>
      <c r="M1" s="1">
        <v>86.65894072</v>
      </c>
      <c r="N1" s="1">
        <v>2.450270561</v>
      </c>
      <c r="O1" s="1">
        <v>8.876035732</v>
      </c>
      <c r="P1" s="1">
        <v>2.014752987</v>
      </c>
      <c r="Q1" s="2">
        <f t="shared" ref="Q1:Q465" si="1">IF(A2=A1,B2-B1,"")</f>
        <v>5</v>
      </c>
    </row>
    <row r="2">
      <c r="A2" s="1" t="s">
        <v>0</v>
      </c>
      <c r="B2" s="1">
        <v>2020.0</v>
      </c>
      <c r="C2" s="1">
        <v>38928.33984</v>
      </c>
      <c r="D2" s="1">
        <v>26.02599907</v>
      </c>
      <c r="E2" s="1">
        <v>75.09141325</v>
      </c>
      <c r="F2" s="1">
        <v>1.447541688</v>
      </c>
      <c r="G2" s="1">
        <v>14.56026288</v>
      </c>
      <c r="H2" s="1">
        <v>8.900782174</v>
      </c>
      <c r="I2" s="1">
        <v>66.32791521</v>
      </c>
      <c r="J2" s="1">
        <v>1.956824851</v>
      </c>
      <c r="K2" s="1">
        <v>19.68294895</v>
      </c>
      <c r="L2" s="1">
        <v>12.03231098</v>
      </c>
      <c r="M2" s="1">
        <v>100.0</v>
      </c>
      <c r="N2" s="1">
        <v>0.0</v>
      </c>
      <c r="O2" s="1">
        <v>0.0</v>
      </c>
      <c r="P2" s="1">
        <v>0.0</v>
      </c>
      <c r="Q2" s="2" t="str">
        <f t="shared" si="1"/>
        <v/>
      </c>
    </row>
    <row r="3">
      <c r="A3" s="1" t="s">
        <v>1</v>
      </c>
      <c r="B3" s="1">
        <v>2015.0</v>
      </c>
      <c r="C3" s="1">
        <v>2890.523926</v>
      </c>
      <c r="D3" s="1">
        <v>57.43399811</v>
      </c>
      <c r="E3" s="1">
        <v>93.39432534</v>
      </c>
      <c r="F3" s="1">
        <v>3.626383658</v>
      </c>
      <c r="G3" s="1">
        <v>2.979291004</v>
      </c>
      <c r="H3" s="1">
        <v>0.0</v>
      </c>
      <c r="I3" s="1">
        <v>90.62727461</v>
      </c>
      <c r="J3" s="1">
        <v>5.263172648</v>
      </c>
      <c r="K3" s="1">
        <v>4.109552744</v>
      </c>
      <c r="L3" s="1">
        <v>0.0</v>
      </c>
      <c r="M3" s="1">
        <v>95.44506696</v>
      </c>
      <c r="N3" s="1">
        <v>2.41331182</v>
      </c>
      <c r="O3" s="1">
        <v>2.141621216</v>
      </c>
      <c r="P3" s="1">
        <v>0.0</v>
      </c>
      <c r="Q3" s="2">
        <f t="shared" si="1"/>
        <v>5</v>
      </c>
    </row>
    <row r="4">
      <c r="A4" s="1" t="s">
        <v>1</v>
      </c>
      <c r="B4" s="1">
        <v>2020.0</v>
      </c>
      <c r="C4" s="1">
        <v>2877.800049</v>
      </c>
      <c r="D4" s="1">
        <v>62.11199951</v>
      </c>
      <c r="E4" s="1">
        <v>95.06803883</v>
      </c>
      <c r="F4" s="1">
        <v>1.884656092</v>
      </c>
      <c r="G4" s="1">
        <v>3.047305081</v>
      </c>
      <c r="H4" s="1">
        <v>0.0</v>
      </c>
      <c r="I4" s="1">
        <v>94.09135806</v>
      </c>
      <c r="J4" s="1">
        <v>2.305264955</v>
      </c>
      <c r="K4" s="1">
        <v>3.603376986</v>
      </c>
      <c r="L4" s="1">
        <v>0.0</v>
      </c>
      <c r="M4" s="1">
        <v>95.66380912</v>
      </c>
      <c r="N4" s="1">
        <v>1.62808683</v>
      </c>
      <c r="O4" s="1">
        <v>2.708104054</v>
      </c>
      <c r="P4" s="1">
        <v>0.0</v>
      </c>
      <c r="Q4" s="2" t="str">
        <f t="shared" si="1"/>
        <v/>
      </c>
    </row>
    <row r="5">
      <c r="A5" s="1" t="s">
        <v>2</v>
      </c>
      <c r="B5" s="1">
        <v>2015.0</v>
      </c>
      <c r="C5" s="1">
        <v>39728.01953</v>
      </c>
      <c r="D5" s="1">
        <v>70.84799957</v>
      </c>
      <c r="E5" s="1">
        <v>93.40956153</v>
      </c>
      <c r="F5" s="1">
        <v>5.157780893</v>
      </c>
      <c r="G5" s="1">
        <v>1.275464684</v>
      </c>
      <c r="H5" s="1">
        <v>0.1571928913</v>
      </c>
      <c r="I5" s="1">
        <v>88.35270686</v>
      </c>
      <c r="J5" s="1">
        <v>8.685753121</v>
      </c>
      <c r="K5" s="1">
        <v>2.580431801</v>
      </c>
      <c r="L5" s="1">
        <v>0.3811082155</v>
      </c>
      <c r="M5" s="1">
        <v>95.4903147</v>
      </c>
      <c r="N5" s="1">
        <v>3.706117317</v>
      </c>
      <c r="O5" s="1">
        <v>0.7385100851</v>
      </c>
      <c r="P5" s="1">
        <v>0.06505789753</v>
      </c>
      <c r="Q5" s="2">
        <f t="shared" si="1"/>
        <v>5</v>
      </c>
    </row>
    <row r="6">
      <c r="A6" s="1" t="s">
        <v>2</v>
      </c>
      <c r="B6" s="1">
        <v>2020.0</v>
      </c>
      <c r="C6" s="1">
        <v>43851.04297</v>
      </c>
      <c r="D6" s="1">
        <v>73.73300171</v>
      </c>
      <c r="E6" s="1">
        <v>94.43732996</v>
      </c>
      <c r="F6" s="1">
        <v>4.985880842</v>
      </c>
      <c r="G6" s="1">
        <v>0.5318366638</v>
      </c>
      <c r="H6" s="1">
        <v>0.04495253272</v>
      </c>
      <c r="I6" s="1">
        <v>90.03753791</v>
      </c>
      <c r="J6" s="1">
        <v>8.79672214</v>
      </c>
      <c r="K6" s="1">
        <v>0.9946030281</v>
      </c>
      <c r="L6" s="1">
        <v>0.1711369258</v>
      </c>
      <c r="M6" s="1">
        <v>96.00473586</v>
      </c>
      <c r="N6" s="1">
        <v>3.628288591</v>
      </c>
      <c r="O6" s="1">
        <v>0.3669755478</v>
      </c>
      <c r="P6" s="1">
        <v>0.0</v>
      </c>
      <c r="Q6" s="2" t="str">
        <f t="shared" si="1"/>
        <v/>
      </c>
    </row>
    <row r="7">
      <c r="A7" s="1" t="s">
        <v>3</v>
      </c>
      <c r="B7" s="1">
        <v>2015.0</v>
      </c>
      <c r="C7" s="1">
        <v>55.80599976</v>
      </c>
      <c r="D7" s="1">
        <v>87.23800659</v>
      </c>
      <c r="E7" s="1">
        <v>99.61910315</v>
      </c>
      <c r="F7" s="1">
        <v>0.0</v>
      </c>
      <c r="G7" s="1">
        <v>0.3808968461</v>
      </c>
      <c r="H7" s="1">
        <v>0.0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2">
        <f t="shared" si="1"/>
        <v>5</v>
      </c>
    </row>
    <row r="8">
      <c r="A8" s="1" t="s">
        <v>3</v>
      </c>
      <c r="B8" s="1">
        <v>2020.0</v>
      </c>
      <c r="C8" s="1">
        <v>55.1969986</v>
      </c>
      <c r="D8" s="1">
        <v>87.15299988</v>
      </c>
      <c r="E8" s="1">
        <v>99.77377166</v>
      </c>
      <c r="F8" s="1">
        <v>0.0</v>
      </c>
      <c r="G8" s="1">
        <v>0.2262283415</v>
      </c>
      <c r="H8" s="1">
        <v>0.0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2" t="str">
        <f t="shared" si="1"/>
        <v/>
      </c>
    </row>
    <row r="9">
      <c r="A9" s="1" t="s">
        <v>5</v>
      </c>
      <c r="B9" s="1">
        <v>2015.0</v>
      </c>
      <c r="C9" s="1">
        <v>77.99299622</v>
      </c>
      <c r="D9" s="1">
        <v>88.34499359</v>
      </c>
      <c r="E9" s="1">
        <v>99.99999755</v>
      </c>
      <c r="F9" s="1">
        <v>0.0</v>
      </c>
      <c r="G9" s="1">
        <v>2.445538357E-6</v>
      </c>
      <c r="H9" s="1">
        <v>0.0</v>
      </c>
      <c r="I9" s="1">
        <v>100.0</v>
      </c>
      <c r="J9" s="1">
        <v>0.0</v>
      </c>
      <c r="K9" s="1">
        <v>0.0</v>
      </c>
      <c r="L9" s="1">
        <v>0.0</v>
      </c>
      <c r="M9" s="1">
        <v>100.0</v>
      </c>
      <c r="N9" s="1">
        <v>0.0</v>
      </c>
      <c r="O9" s="1">
        <v>0.0</v>
      </c>
      <c r="P9" s="1">
        <v>0.0</v>
      </c>
      <c r="Q9" s="2">
        <f t="shared" si="1"/>
        <v>5</v>
      </c>
    </row>
    <row r="10">
      <c r="A10" s="1" t="s">
        <v>5</v>
      </c>
      <c r="B10" s="1">
        <v>2020.0</v>
      </c>
      <c r="C10" s="1">
        <v>77.26499939</v>
      </c>
      <c r="D10" s="1">
        <v>87.91600037</v>
      </c>
      <c r="E10" s="1">
        <v>100.0000037</v>
      </c>
      <c r="F10" s="1">
        <v>0.0</v>
      </c>
      <c r="G10" s="1">
        <v>0.0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  <c r="Q10" s="2" t="str">
        <f t="shared" si="1"/>
        <v/>
      </c>
    </row>
    <row r="11">
      <c r="A11" s="1" t="s">
        <v>6</v>
      </c>
      <c r="B11" s="1">
        <v>2015.0</v>
      </c>
      <c r="C11" s="1">
        <v>27884.38086</v>
      </c>
      <c r="D11" s="1">
        <v>63.44599533</v>
      </c>
      <c r="E11" s="1">
        <v>54.31692835</v>
      </c>
      <c r="F11" s="1">
        <v>11.36861866</v>
      </c>
      <c r="G11" s="1">
        <v>17.37235635</v>
      </c>
      <c r="H11" s="1">
        <v>16.94209664</v>
      </c>
      <c r="I11" s="1">
        <v>26.7143694</v>
      </c>
      <c r="J11" s="1">
        <v>9.931069288</v>
      </c>
      <c r="K11" s="1">
        <v>21.72530762</v>
      </c>
      <c r="L11" s="1">
        <v>41.62925369</v>
      </c>
      <c r="M11" s="1">
        <v>70.21996512</v>
      </c>
      <c r="N11" s="1">
        <v>12.19685349</v>
      </c>
      <c r="O11" s="1">
        <v>14.86443147</v>
      </c>
      <c r="P11" s="1">
        <v>2.718749921</v>
      </c>
      <c r="Q11" s="2">
        <f t="shared" si="1"/>
        <v>5</v>
      </c>
    </row>
    <row r="12">
      <c r="A12" s="1" t="s">
        <v>6</v>
      </c>
      <c r="B12" s="1">
        <v>2020.0</v>
      </c>
      <c r="C12" s="1">
        <v>32866.26953</v>
      </c>
      <c r="D12" s="1">
        <v>66.82499695</v>
      </c>
      <c r="E12" s="1">
        <v>57.16773762</v>
      </c>
      <c r="F12" s="1">
        <v>9.287349919</v>
      </c>
      <c r="G12" s="1">
        <v>19.45082534</v>
      </c>
      <c r="H12" s="1">
        <v>14.09408712</v>
      </c>
      <c r="I12" s="1">
        <v>27.80822661</v>
      </c>
      <c r="J12" s="1">
        <v>8.740488389</v>
      </c>
      <c r="K12" s="1">
        <v>22.93315258</v>
      </c>
      <c r="L12" s="1">
        <v>40.51813242</v>
      </c>
      <c r="M12" s="1">
        <v>71.74314862</v>
      </c>
      <c r="N12" s="1">
        <v>9.558837489</v>
      </c>
      <c r="O12" s="1">
        <v>17.72203473</v>
      </c>
      <c r="P12" s="1">
        <v>0.9759791629</v>
      </c>
      <c r="Q12" s="2" t="str">
        <f t="shared" si="1"/>
        <v/>
      </c>
    </row>
    <row r="13">
      <c r="A13" s="1" t="s">
        <v>7</v>
      </c>
      <c r="B13" s="1">
        <v>2015.0</v>
      </c>
      <c r="C13" s="1">
        <v>14.27900028</v>
      </c>
      <c r="D13" s="1">
        <v>100.0</v>
      </c>
      <c r="E13" s="1">
        <v>97.48227425</v>
      </c>
      <c r="F13" s="1">
        <v>0.0</v>
      </c>
      <c r="G13" s="1">
        <v>2.517725753</v>
      </c>
      <c r="H13" s="1">
        <v>0.0</v>
      </c>
      <c r="I13" s="1" t="s">
        <v>4</v>
      </c>
      <c r="J13" s="1" t="s">
        <v>4</v>
      </c>
      <c r="K13" s="1" t="s">
        <v>4</v>
      </c>
      <c r="L13" s="1" t="s">
        <v>4</v>
      </c>
      <c r="M13" s="1">
        <v>97.48227425</v>
      </c>
      <c r="N13" s="1">
        <v>0.0</v>
      </c>
      <c r="O13" s="1">
        <v>2.517725753</v>
      </c>
      <c r="P13" s="1">
        <v>0.0</v>
      </c>
      <c r="Q13" s="2">
        <f t="shared" si="1"/>
        <v>2</v>
      </c>
    </row>
    <row r="14">
      <c r="A14" s="1" t="s">
        <v>7</v>
      </c>
      <c r="B14" s="1">
        <v>2017.0</v>
      </c>
      <c r="C14" s="1">
        <v>14.5880003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4</v>
      </c>
      <c r="J14" s="1" t="s">
        <v>4</v>
      </c>
      <c r="K14" s="1" t="s">
        <v>4</v>
      </c>
      <c r="L14" s="1" t="s">
        <v>4</v>
      </c>
      <c r="M14" s="1">
        <v>97.48227425</v>
      </c>
      <c r="N14" s="1">
        <v>0.0</v>
      </c>
      <c r="O14" s="1">
        <v>2.517725753</v>
      </c>
      <c r="P14" s="1">
        <v>0.0</v>
      </c>
      <c r="Q14" s="2" t="str">
        <f t="shared" si="1"/>
        <v/>
      </c>
    </row>
    <row r="15">
      <c r="A15" s="1" t="s">
        <v>8</v>
      </c>
      <c r="B15" s="1">
        <v>2015.0</v>
      </c>
      <c r="C15" s="1">
        <v>93.57099915</v>
      </c>
      <c r="D15" s="1">
        <v>25.0</v>
      </c>
      <c r="E15" s="1">
        <v>96.73918628</v>
      </c>
      <c r="F15" s="1">
        <v>0.0</v>
      </c>
      <c r="G15" s="1">
        <v>3.16634761</v>
      </c>
      <c r="H15" s="1">
        <v>0.09446611409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2">
        <f t="shared" si="1"/>
        <v>2</v>
      </c>
    </row>
    <row r="16">
      <c r="A16" s="1" t="s">
        <v>8</v>
      </c>
      <c r="B16" s="1">
        <v>2017.0</v>
      </c>
      <c r="C16" s="1">
        <v>95.42500305</v>
      </c>
      <c r="D16" s="1">
        <v>24.71300125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2" t="str">
        <f t="shared" si="1"/>
        <v/>
      </c>
    </row>
    <row r="17">
      <c r="A17" s="1" t="s">
        <v>9</v>
      </c>
      <c r="B17" s="1">
        <v>2015.0</v>
      </c>
      <c r="C17" s="1">
        <v>43075.41406</v>
      </c>
      <c r="D17" s="1">
        <v>91.50299835</v>
      </c>
      <c r="E17" s="1">
        <v>98.96658815</v>
      </c>
      <c r="F17" s="1">
        <v>0.0</v>
      </c>
      <c r="G17" s="1">
        <v>0.6649143791</v>
      </c>
      <c r="H17" s="1">
        <v>0.3684974742</v>
      </c>
      <c r="I17" s="1">
        <v>92.98366005</v>
      </c>
      <c r="J17" s="1">
        <v>0.0</v>
      </c>
      <c r="K17" s="1">
        <v>2.679544899</v>
      </c>
      <c r="L17" s="1">
        <v>4.336795051</v>
      </c>
      <c r="M17" s="1">
        <v>99.52216305</v>
      </c>
      <c r="N17" s="1">
        <v>0.0</v>
      </c>
      <c r="O17" s="1">
        <v>0.4778369473</v>
      </c>
      <c r="P17" s="1">
        <v>0.0</v>
      </c>
      <c r="Q17" s="2">
        <f t="shared" si="1"/>
        <v>5</v>
      </c>
    </row>
    <row r="18">
      <c r="A18" s="1" t="s">
        <v>9</v>
      </c>
      <c r="B18" s="1">
        <v>2020.0</v>
      </c>
      <c r="C18" s="1">
        <v>45195.77734</v>
      </c>
      <c r="D18" s="1">
        <v>92.11100006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>
        <v>99.79042065</v>
      </c>
      <c r="N18" s="1">
        <v>0.0</v>
      </c>
      <c r="O18" s="1">
        <v>0.2095793501</v>
      </c>
      <c r="P18" s="1">
        <v>0.0</v>
      </c>
      <c r="Q18" s="2" t="str">
        <f t="shared" si="1"/>
        <v/>
      </c>
    </row>
    <row r="19">
      <c r="A19" s="1" t="s">
        <v>10</v>
      </c>
      <c r="B19" s="1">
        <v>2015.0</v>
      </c>
      <c r="C19" s="1">
        <v>2925.559082</v>
      </c>
      <c r="D19" s="1">
        <v>63.0850029</v>
      </c>
      <c r="E19" s="1">
        <v>99.5525667</v>
      </c>
      <c r="F19" s="1">
        <v>0.0</v>
      </c>
      <c r="G19" s="1">
        <v>0.09850508366</v>
      </c>
      <c r="H19" s="1">
        <v>0.3489282205</v>
      </c>
      <c r="I19" s="1">
        <v>99.05477927</v>
      </c>
      <c r="J19" s="1">
        <v>0.0</v>
      </c>
      <c r="K19" s="1">
        <v>0.0</v>
      </c>
      <c r="L19" s="1">
        <v>0.9452207347</v>
      </c>
      <c r="M19" s="1">
        <v>99.8438534</v>
      </c>
      <c r="N19" s="1">
        <v>0.0</v>
      </c>
      <c r="O19" s="1">
        <v>0.1561465981</v>
      </c>
      <c r="P19" s="1">
        <v>0.0</v>
      </c>
      <c r="Q19" s="2">
        <f t="shared" si="1"/>
        <v>5</v>
      </c>
    </row>
    <row r="20">
      <c r="A20" s="1" t="s">
        <v>10</v>
      </c>
      <c r="B20" s="1">
        <v>2020.0</v>
      </c>
      <c r="C20" s="1">
        <v>2963.233887</v>
      </c>
      <c r="D20" s="1">
        <v>63.31299973</v>
      </c>
      <c r="E20" s="1">
        <v>99.97118069</v>
      </c>
      <c r="F20" s="1">
        <v>0.0</v>
      </c>
      <c r="G20" s="1">
        <v>0.02881930801</v>
      </c>
      <c r="H20" s="1">
        <v>0.0</v>
      </c>
      <c r="I20" s="1">
        <v>100.0</v>
      </c>
      <c r="J20" s="1">
        <v>0.0</v>
      </c>
      <c r="K20" s="1">
        <v>0.0</v>
      </c>
      <c r="L20" s="1">
        <v>0.0</v>
      </c>
      <c r="M20" s="1">
        <v>99.95448122</v>
      </c>
      <c r="N20" s="1">
        <v>0.0</v>
      </c>
      <c r="O20" s="1">
        <v>0.04551878364</v>
      </c>
      <c r="P20" s="1">
        <v>0.0</v>
      </c>
      <c r="Q20" s="2" t="str">
        <f t="shared" si="1"/>
        <v/>
      </c>
    </row>
    <row r="21">
      <c r="A21" s="1" t="s">
        <v>11</v>
      </c>
      <c r="B21" s="1">
        <v>2015.0</v>
      </c>
      <c r="C21" s="1">
        <v>104.3389969</v>
      </c>
      <c r="D21" s="1">
        <v>43.10800171</v>
      </c>
      <c r="E21" s="1">
        <v>97.86902338</v>
      </c>
      <c r="F21" s="1">
        <v>0.0</v>
      </c>
      <c r="G21" s="1">
        <v>1.95993621</v>
      </c>
      <c r="H21" s="1">
        <v>0.1710404089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2">
        <f t="shared" si="1"/>
        <v>1</v>
      </c>
    </row>
    <row r="22">
      <c r="A22" s="1" t="s">
        <v>11</v>
      </c>
      <c r="B22" s="1">
        <v>2016.0</v>
      </c>
      <c r="C22" s="1">
        <v>104.8649979</v>
      </c>
      <c r="D22" s="1">
        <v>43.19199753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4</v>
      </c>
      <c r="P22" s="1" t="s">
        <v>4</v>
      </c>
      <c r="Q22" s="2" t="str">
        <f t="shared" si="1"/>
        <v/>
      </c>
    </row>
    <row r="23">
      <c r="A23" s="1" t="s">
        <v>12</v>
      </c>
      <c r="B23" s="1">
        <v>2015.0</v>
      </c>
      <c r="C23" s="1">
        <v>23932.49805</v>
      </c>
      <c r="D23" s="1">
        <v>85.70100403</v>
      </c>
      <c r="E23" s="1">
        <v>99.97000567</v>
      </c>
      <c r="F23" s="1">
        <v>0.0</v>
      </c>
      <c r="G23" s="1">
        <v>0.02999433057</v>
      </c>
      <c r="H23" s="1">
        <v>0.0</v>
      </c>
      <c r="I23" s="1">
        <v>100.0</v>
      </c>
      <c r="J23" s="1">
        <v>0.0</v>
      </c>
      <c r="K23" s="1">
        <v>0.0</v>
      </c>
      <c r="L23" s="1">
        <v>0.0</v>
      </c>
      <c r="M23" s="1">
        <v>99.965</v>
      </c>
      <c r="N23" s="1">
        <v>0.0</v>
      </c>
      <c r="O23" s="1">
        <v>0.035</v>
      </c>
      <c r="P23" s="1">
        <v>0.0</v>
      </c>
      <c r="Q23" s="2">
        <f t="shared" si="1"/>
        <v>5</v>
      </c>
    </row>
    <row r="24">
      <c r="A24" s="1" t="s">
        <v>12</v>
      </c>
      <c r="B24" s="1">
        <v>2020.0</v>
      </c>
      <c r="C24" s="1">
        <v>25499.88086</v>
      </c>
      <c r="D24" s="1">
        <v>86.24099731</v>
      </c>
      <c r="E24" s="1">
        <v>99.96981182</v>
      </c>
      <c r="F24" s="1">
        <v>0.0</v>
      </c>
      <c r="G24" s="1">
        <v>0.03018817873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  <c r="Q24" s="2" t="str">
        <f t="shared" si="1"/>
        <v/>
      </c>
    </row>
    <row r="25">
      <c r="A25" s="1" t="s">
        <v>13</v>
      </c>
      <c r="B25" s="1">
        <v>2015.0</v>
      </c>
      <c r="C25" s="1">
        <v>8678.666992</v>
      </c>
      <c r="D25" s="1">
        <v>57.71500015</v>
      </c>
      <c r="E25" s="1">
        <v>100.0</v>
      </c>
      <c r="F25" s="1">
        <v>0.0</v>
      </c>
      <c r="G25" s="1">
        <v>0.0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100.0</v>
      </c>
      <c r="N25" s="1">
        <v>0.0</v>
      </c>
      <c r="O25" s="1">
        <v>0.0</v>
      </c>
      <c r="P25" s="1">
        <v>0.0</v>
      </c>
      <c r="Q25" s="2">
        <f t="shared" si="1"/>
        <v>5</v>
      </c>
    </row>
    <row r="26">
      <c r="A26" s="1" t="s">
        <v>13</v>
      </c>
      <c r="B26" s="1">
        <v>2020.0</v>
      </c>
      <c r="C26" s="1">
        <v>9006.400391</v>
      </c>
      <c r="D26" s="1">
        <v>58.7480011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 t="str">
        <f t="shared" si="1"/>
        <v/>
      </c>
    </row>
    <row r="27">
      <c r="A27" s="1" t="s">
        <v>14</v>
      </c>
      <c r="B27" s="1">
        <v>2015.0</v>
      </c>
      <c r="C27" s="1">
        <v>9622.741211</v>
      </c>
      <c r="D27" s="1">
        <v>54.7140007</v>
      </c>
      <c r="E27" s="1">
        <v>92.42031398</v>
      </c>
      <c r="F27" s="1">
        <v>1.002242415</v>
      </c>
      <c r="G27" s="1">
        <v>4.365089522</v>
      </c>
      <c r="H27" s="1">
        <v>2.21235408</v>
      </c>
      <c r="I27" s="1">
        <v>84.14321327</v>
      </c>
      <c r="J27" s="1">
        <v>2.213139731</v>
      </c>
      <c r="K27" s="1">
        <v>8.988206006</v>
      </c>
      <c r="L27" s="1">
        <v>4.655440992</v>
      </c>
      <c r="M27" s="1">
        <v>99.27115203</v>
      </c>
      <c r="N27" s="1">
        <v>0.0</v>
      </c>
      <c r="O27" s="1">
        <v>0.5386020345</v>
      </c>
      <c r="P27" s="1">
        <v>0.1902459339</v>
      </c>
      <c r="Q27" s="2">
        <f t="shared" si="1"/>
        <v>5</v>
      </c>
    </row>
    <row r="28">
      <c r="A28" s="1" t="s">
        <v>14</v>
      </c>
      <c r="B28" s="1">
        <v>2020.0</v>
      </c>
      <c r="C28" s="1">
        <v>10139.1748</v>
      </c>
      <c r="D28" s="1">
        <v>56.39700317</v>
      </c>
      <c r="E28" s="1">
        <v>96.04337613</v>
      </c>
      <c r="F28" s="1">
        <v>1.04278118</v>
      </c>
      <c r="G28" s="1">
        <v>2.913842688</v>
      </c>
      <c r="H28" s="1">
        <v>0.0</v>
      </c>
      <c r="I28" s="1">
        <v>90.92579795</v>
      </c>
      <c r="J28" s="1">
        <v>2.391535671</v>
      </c>
      <c r="K28" s="1">
        <v>6.682666377</v>
      </c>
      <c r="L28" s="1">
        <v>0.0</v>
      </c>
      <c r="M28" s="1">
        <v>100.0</v>
      </c>
      <c r="N28" s="1">
        <v>0.0</v>
      </c>
      <c r="O28" s="1">
        <v>0.0</v>
      </c>
      <c r="P28" s="1">
        <v>0.0</v>
      </c>
      <c r="Q28" s="2" t="str">
        <f t="shared" si="1"/>
        <v/>
      </c>
    </row>
    <row r="29">
      <c r="A29" s="1" t="s">
        <v>15</v>
      </c>
      <c r="B29" s="1">
        <v>2015.0</v>
      </c>
      <c r="C29" s="1">
        <v>374.2000122</v>
      </c>
      <c r="D29" s="1">
        <v>82.74599457</v>
      </c>
      <c r="E29" s="1">
        <v>98.8869605</v>
      </c>
      <c r="F29" s="1">
        <v>0.0</v>
      </c>
      <c r="G29" s="1">
        <v>1.113039503</v>
      </c>
      <c r="H29" s="1">
        <v>0.0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2">
        <f t="shared" si="1"/>
        <v>4</v>
      </c>
    </row>
    <row r="30">
      <c r="A30" s="1" t="s">
        <v>15</v>
      </c>
      <c r="B30" s="1">
        <v>2019.0</v>
      </c>
      <c r="C30" s="1">
        <v>389.4859924</v>
      </c>
      <c r="D30" s="1">
        <v>83.13199615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2" t="str">
        <f t="shared" si="1"/>
        <v/>
      </c>
    </row>
    <row r="31">
      <c r="A31" s="1" t="s">
        <v>16</v>
      </c>
      <c r="B31" s="1">
        <v>2015.0</v>
      </c>
      <c r="C31" s="1">
        <v>1371.853027</v>
      </c>
      <c r="D31" s="1">
        <v>88.99899292</v>
      </c>
      <c r="E31" s="1">
        <v>100.0</v>
      </c>
      <c r="F31" s="1">
        <v>0.0</v>
      </c>
      <c r="G31" s="1">
        <v>0.0</v>
      </c>
      <c r="H31" s="1">
        <v>0.0</v>
      </c>
      <c r="I31" s="1" t="s">
        <v>4</v>
      </c>
      <c r="J31" s="1" t="s">
        <v>4</v>
      </c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2">
        <f t="shared" si="1"/>
        <v>5</v>
      </c>
    </row>
    <row r="32">
      <c r="A32" s="1" t="s">
        <v>16</v>
      </c>
      <c r="B32" s="1">
        <v>2020.0</v>
      </c>
      <c r="C32" s="1">
        <v>1701.583008</v>
      </c>
      <c r="D32" s="1">
        <v>89.50600433</v>
      </c>
      <c r="E32" s="1">
        <v>100.0</v>
      </c>
      <c r="F32" s="1">
        <v>0.0</v>
      </c>
      <c r="G32" s="1">
        <v>0.0</v>
      </c>
      <c r="H32" s="1">
        <v>0.0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2" t="str">
        <f t="shared" si="1"/>
        <v/>
      </c>
    </row>
    <row r="33">
      <c r="A33" s="1" t="s">
        <v>17</v>
      </c>
      <c r="B33" s="1">
        <v>2015.0</v>
      </c>
      <c r="C33" s="1">
        <v>156256.2813</v>
      </c>
      <c r="D33" s="1">
        <v>34.30800247</v>
      </c>
      <c r="E33" s="1">
        <v>97.10160247</v>
      </c>
      <c r="F33" s="1">
        <v>1.087988961</v>
      </c>
      <c r="G33" s="1">
        <v>0.7215616582</v>
      </c>
      <c r="H33" s="1">
        <v>1.08884691</v>
      </c>
      <c r="I33" s="1">
        <v>96.77301128</v>
      </c>
      <c r="J33" s="1">
        <v>1.046214162</v>
      </c>
      <c r="K33" s="1">
        <v>0.7317473217</v>
      </c>
      <c r="L33" s="1">
        <v>1.449027237</v>
      </c>
      <c r="M33" s="1">
        <v>97.73077968</v>
      </c>
      <c r="N33" s="1">
        <v>1.167978177</v>
      </c>
      <c r="O33" s="1">
        <v>0.702058435</v>
      </c>
      <c r="P33" s="1">
        <v>0.3991837074</v>
      </c>
      <c r="Q33" s="2">
        <f t="shared" si="1"/>
        <v>5</v>
      </c>
    </row>
    <row r="34">
      <c r="A34" s="1" t="s">
        <v>17</v>
      </c>
      <c r="B34" s="1">
        <v>2020.0</v>
      </c>
      <c r="C34" s="1">
        <v>164689.3906</v>
      </c>
      <c r="D34" s="1">
        <v>38.17700195</v>
      </c>
      <c r="E34" s="1">
        <v>97.69796025</v>
      </c>
      <c r="F34" s="1">
        <v>1.156425878</v>
      </c>
      <c r="G34" s="1">
        <v>0.4626557002</v>
      </c>
      <c r="H34" s="1">
        <v>0.6829581735</v>
      </c>
      <c r="I34" s="1">
        <v>97.88023776</v>
      </c>
      <c r="J34" s="1">
        <v>0.8581049804</v>
      </c>
      <c r="K34" s="1">
        <v>0.3164802414</v>
      </c>
      <c r="L34" s="1">
        <v>0.9451770151</v>
      </c>
      <c r="M34" s="1">
        <v>97.40277797</v>
      </c>
      <c r="N34" s="1">
        <v>1.639520121</v>
      </c>
      <c r="O34" s="1">
        <v>0.6993752147</v>
      </c>
      <c r="P34" s="1">
        <v>0.2583266934</v>
      </c>
      <c r="Q34" s="2" t="str">
        <f t="shared" si="1"/>
        <v/>
      </c>
    </row>
    <row r="35">
      <c r="A35" s="1" t="s">
        <v>18</v>
      </c>
      <c r="B35" s="1">
        <v>2015.0</v>
      </c>
      <c r="C35" s="1">
        <v>285.3269958</v>
      </c>
      <c r="D35" s="1">
        <v>31.24899864</v>
      </c>
      <c r="E35" s="1">
        <v>98.47444474</v>
      </c>
      <c r="F35" s="1">
        <v>0.2674919064</v>
      </c>
      <c r="G35" s="1">
        <v>1.258063351</v>
      </c>
      <c r="H35" s="1">
        <v>0.0</v>
      </c>
      <c r="I35" s="1" t="s">
        <v>4</v>
      </c>
      <c r="J35" s="1" t="s">
        <v>4</v>
      </c>
      <c r="K35" s="1" t="s">
        <v>4</v>
      </c>
      <c r="L35" s="1" t="s">
        <v>4</v>
      </c>
      <c r="M35" s="1" t="s">
        <v>4</v>
      </c>
      <c r="N35" s="1" t="s">
        <v>4</v>
      </c>
      <c r="O35" s="1" t="s">
        <v>4</v>
      </c>
      <c r="P35" s="1" t="s">
        <v>4</v>
      </c>
      <c r="Q35" s="2">
        <f t="shared" si="1"/>
        <v>5</v>
      </c>
    </row>
    <row r="36">
      <c r="A36" s="1" t="s">
        <v>18</v>
      </c>
      <c r="B36" s="1">
        <v>2020.0</v>
      </c>
      <c r="C36" s="1">
        <v>287.3710022</v>
      </c>
      <c r="D36" s="1">
        <v>31.19099998</v>
      </c>
      <c r="E36" s="1">
        <v>98.51445042</v>
      </c>
      <c r="F36" s="1">
        <v>0.2676005761</v>
      </c>
      <c r="G36" s="1">
        <v>1.217949005</v>
      </c>
      <c r="H36" s="1">
        <v>0.0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2" t="str">
        <f t="shared" si="1"/>
        <v/>
      </c>
    </row>
    <row r="37">
      <c r="A37" s="1" t="s">
        <v>19</v>
      </c>
      <c r="B37" s="1">
        <v>2015.0</v>
      </c>
      <c r="C37" s="1">
        <v>9439.423828</v>
      </c>
      <c r="D37" s="1">
        <v>77.18099976</v>
      </c>
      <c r="E37" s="1">
        <v>96.47706709</v>
      </c>
      <c r="F37" s="1">
        <v>3.300130108</v>
      </c>
      <c r="G37" s="1">
        <v>0.2228027995</v>
      </c>
      <c r="H37" s="1">
        <v>0.0</v>
      </c>
      <c r="I37" s="1">
        <v>98.3306716</v>
      </c>
      <c r="J37" s="1">
        <v>0.9932391071</v>
      </c>
      <c r="K37" s="1">
        <v>0.6760892895</v>
      </c>
      <c r="L37" s="1">
        <v>0.0</v>
      </c>
      <c r="M37" s="1">
        <v>95.92903518</v>
      </c>
      <c r="N37" s="1">
        <v>3.982175393</v>
      </c>
      <c r="O37" s="1">
        <v>0.08878942383</v>
      </c>
      <c r="P37" s="1">
        <v>0.0</v>
      </c>
      <c r="Q37" s="2">
        <f t="shared" si="1"/>
        <v>5</v>
      </c>
    </row>
    <row r="38">
      <c r="A38" s="1" t="s">
        <v>19</v>
      </c>
      <c r="B38" s="1">
        <v>2020.0</v>
      </c>
      <c r="C38" s="1">
        <v>9449.321289</v>
      </c>
      <c r="D38" s="1">
        <v>79.48300171</v>
      </c>
      <c r="E38" s="1">
        <v>96.53472608</v>
      </c>
      <c r="F38" s="1">
        <v>3.37211955</v>
      </c>
      <c r="G38" s="1">
        <v>0.09315436837</v>
      </c>
      <c r="H38" s="1">
        <v>0.0</v>
      </c>
      <c r="I38" s="1">
        <v>98.56412231</v>
      </c>
      <c r="J38" s="1">
        <v>0.9955971951</v>
      </c>
      <c r="K38" s="1">
        <v>0.4402804931</v>
      </c>
      <c r="L38" s="1">
        <v>0.0</v>
      </c>
      <c r="M38" s="1">
        <v>96.01087362</v>
      </c>
      <c r="N38" s="1">
        <v>3.985572644</v>
      </c>
      <c r="O38" s="1">
        <v>0.003553731977</v>
      </c>
      <c r="P38" s="1">
        <v>0.0</v>
      </c>
      <c r="Q38" s="2" t="str">
        <f t="shared" si="1"/>
        <v/>
      </c>
    </row>
    <row r="39">
      <c r="A39" s="1" t="s">
        <v>20</v>
      </c>
      <c r="B39" s="1">
        <v>2015.0</v>
      </c>
      <c r="C39" s="1">
        <v>11287.93066</v>
      </c>
      <c r="D39" s="1">
        <v>97.87599945</v>
      </c>
      <c r="E39" s="1">
        <v>99.9999977</v>
      </c>
      <c r="F39" s="1">
        <v>0.0</v>
      </c>
      <c r="G39" s="1">
        <v>2.298024512E-6</v>
      </c>
      <c r="H39" s="1">
        <v>0.0</v>
      </c>
      <c r="I39" s="1">
        <v>100.0</v>
      </c>
      <c r="J39" s="1">
        <v>0.0</v>
      </c>
      <c r="K39" s="1">
        <v>0.0</v>
      </c>
      <c r="L39" s="1">
        <v>0.0</v>
      </c>
      <c r="M39" s="1">
        <v>100.0</v>
      </c>
      <c r="N39" s="1">
        <v>0.0</v>
      </c>
      <c r="O39" s="1">
        <v>0.0</v>
      </c>
      <c r="P39" s="1">
        <v>0.0</v>
      </c>
      <c r="Q39" s="2">
        <f t="shared" si="1"/>
        <v>5</v>
      </c>
    </row>
    <row r="40">
      <c r="A40" s="1" t="s">
        <v>20</v>
      </c>
      <c r="B40" s="1">
        <v>2020.0</v>
      </c>
      <c r="C40" s="1">
        <v>11589.61621</v>
      </c>
      <c r="D40" s="1">
        <v>98.07899475</v>
      </c>
      <c r="E40" s="1">
        <v>99.99999645</v>
      </c>
      <c r="F40" s="1">
        <v>0.0</v>
      </c>
      <c r="G40" s="1">
        <v>3.554796791E-6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  <c r="Q40" s="2" t="str">
        <f t="shared" si="1"/>
        <v/>
      </c>
    </row>
    <row r="41">
      <c r="A41" s="1" t="s">
        <v>21</v>
      </c>
      <c r="B41" s="1">
        <v>2015.0</v>
      </c>
      <c r="C41" s="1">
        <v>360.9259949</v>
      </c>
      <c r="D41" s="1">
        <v>45.40599823</v>
      </c>
      <c r="E41" s="1">
        <v>97.17559498</v>
      </c>
      <c r="F41" s="1">
        <v>1.227940493</v>
      </c>
      <c r="G41" s="1">
        <v>1.568222535</v>
      </c>
      <c r="H41" s="1">
        <v>0.02824198817</v>
      </c>
      <c r="I41" s="1">
        <v>95.65383206</v>
      </c>
      <c r="J41" s="1">
        <v>1.421919005</v>
      </c>
      <c r="K41" s="1">
        <v>2.872517994</v>
      </c>
      <c r="L41" s="1">
        <v>0.05173093576</v>
      </c>
      <c r="M41" s="1">
        <v>99.00529</v>
      </c>
      <c r="N41" s="1">
        <v>0.99471</v>
      </c>
      <c r="O41" s="1">
        <v>0.0</v>
      </c>
      <c r="P41" s="1">
        <v>0.0</v>
      </c>
      <c r="Q41" s="2">
        <f t="shared" si="1"/>
        <v>5</v>
      </c>
    </row>
    <row r="42">
      <c r="A42" s="1" t="s">
        <v>21</v>
      </c>
      <c r="B42" s="1">
        <v>2020.0</v>
      </c>
      <c r="C42" s="1">
        <v>397.6210022</v>
      </c>
      <c r="D42" s="1">
        <v>46.02500153</v>
      </c>
      <c r="E42" s="1">
        <v>98.40195463</v>
      </c>
      <c r="F42" s="1">
        <v>1.249110629</v>
      </c>
      <c r="G42" s="1">
        <v>0.3489347411</v>
      </c>
      <c r="H42" s="1">
        <v>0.0</v>
      </c>
      <c r="I42" s="1">
        <v>97.99520758</v>
      </c>
      <c r="J42" s="1">
        <v>1.358317682</v>
      </c>
      <c r="K42" s="1">
        <v>0.6464747393</v>
      </c>
      <c r="L42" s="1">
        <v>0.0</v>
      </c>
      <c r="M42" s="1">
        <v>98.87896</v>
      </c>
      <c r="N42" s="1">
        <v>1.12104</v>
      </c>
      <c r="O42" s="1">
        <v>0.0</v>
      </c>
      <c r="P42" s="1">
        <v>0.0</v>
      </c>
      <c r="Q42" s="2" t="str">
        <f t="shared" si="1"/>
        <v/>
      </c>
    </row>
    <row r="43">
      <c r="A43" s="1" t="s">
        <v>22</v>
      </c>
      <c r="B43" s="1">
        <v>2015.0</v>
      </c>
      <c r="C43" s="1">
        <v>10575.96191</v>
      </c>
      <c r="D43" s="1">
        <v>45.69500351</v>
      </c>
      <c r="E43" s="1">
        <v>64.7868223</v>
      </c>
      <c r="F43" s="1">
        <v>8.715470654</v>
      </c>
      <c r="G43" s="1">
        <v>21.29846434</v>
      </c>
      <c r="H43" s="1">
        <v>5.199242713</v>
      </c>
      <c r="I43" s="1">
        <v>56.78435247</v>
      </c>
      <c r="J43" s="1">
        <v>11.70337067</v>
      </c>
      <c r="K43" s="1">
        <v>23.77497857</v>
      </c>
      <c r="L43" s="1">
        <v>7.737298286</v>
      </c>
      <c r="M43" s="1">
        <v>74.29714256</v>
      </c>
      <c r="N43" s="1">
        <v>5.164581154</v>
      </c>
      <c r="O43" s="1">
        <v>18.35531753</v>
      </c>
      <c r="P43" s="1">
        <v>2.182958756</v>
      </c>
      <c r="Q43" s="2">
        <f t="shared" si="1"/>
        <v>5</v>
      </c>
    </row>
    <row r="44">
      <c r="A44" s="1" t="s">
        <v>22</v>
      </c>
      <c r="B44" s="1">
        <v>2020.0</v>
      </c>
      <c r="C44" s="1">
        <v>12123.19824</v>
      </c>
      <c r="D44" s="1">
        <v>48.4149971</v>
      </c>
      <c r="E44" s="1">
        <v>65.41412299</v>
      </c>
      <c r="F44" s="1">
        <v>9.317535586</v>
      </c>
      <c r="G44" s="1">
        <v>21.97254088</v>
      </c>
      <c r="H44" s="1">
        <v>3.295800547</v>
      </c>
      <c r="I44" s="1">
        <v>58.05226799</v>
      </c>
      <c r="J44" s="1">
        <v>12.70520504</v>
      </c>
      <c r="K44" s="1">
        <v>23.97796833</v>
      </c>
      <c r="L44" s="1">
        <v>5.264558634</v>
      </c>
      <c r="M44" s="1">
        <v>73.25800004</v>
      </c>
      <c r="N44" s="1">
        <v>5.708056353</v>
      </c>
      <c r="O44" s="1">
        <v>19.83580681</v>
      </c>
      <c r="P44" s="1">
        <v>1.198136794</v>
      </c>
      <c r="Q44" s="2" t="str">
        <f t="shared" si="1"/>
        <v/>
      </c>
    </row>
    <row r="45">
      <c r="A45" s="1" t="s">
        <v>23</v>
      </c>
      <c r="B45" s="1">
        <v>2015.0</v>
      </c>
      <c r="C45" s="1">
        <v>63.69499969</v>
      </c>
      <c r="D45" s="1">
        <v>100.0</v>
      </c>
      <c r="E45" s="1">
        <v>99.90314002</v>
      </c>
      <c r="F45" s="1">
        <v>0.0</v>
      </c>
      <c r="G45" s="1">
        <v>0.09685998294</v>
      </c>
      <c r="H45" s="1">
        <v>0.0</v>
      </c>
      <c r="I45" s="1" t="s">
        <v>4</v>
      </c>
      <c r="J45" s="1" t="s">
        <v>4</v>
      </c>
      <c r="K45" s="1" t="s">
        <v>4</v>
      </c>
      <c r="L45" s="1" t="s">
        <v>4</v>
      </c>
      <c r="M45" s="1">
        <v>99.90314002</v>
      </c>
      <c r="N45" s="1">
        <v>0.0</v>
      </c>
      <c r="O45" s="1">
        <v>0.09685998294</v>
      </c>
      <c r="P45" s="1">
        <v>0.0</v>
      </c>
      <c r="Q45" s="2">
        <f t="shared" si="1"/>
        <v>5</v>
      </c>
    </row>
    <row r="46">
      <c r="A46" s="1" t="s">
        <v>23</v>
      </c>
      <c r="B46" s="1">
        <v>2020.0</v>
      </c>
      <c r="C46" s="1">
        <v>62.27299881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4</v>
      </c>
      <c r="J46" s="1" t="s">
        <v>4</v>
      </c>
      <c r="K46" s="1" t="s">
        <v>4</v>
      </c>
      <c r="L46" s="1" t="s">
        <v>4</v>
      </c>
      <c r="M46" s="1">
        <v>99.90314002</v>
      </c>
      <c r="N46" s="1">
        <v>0.0</v>
      </c>
      <c r="O46" s="1">
        <v>0.09685998294</v>
      </c>
      <c r="P46" s="1">
        <v>0.0</v>
      </c>
      <c r="Q46" s="2" t="str">
        <f t="shared" si="1"/>
        <v/>
      </c>
    </row>
    <row r="47">
      <c r="A47" s="1" t="s">
        <v>24</v>
      </c>
      <c r="B47" s="1">
        <v>2015.0</v>
      </c>
      <c r="C47" s="1">
        <v>727.8850098</v>
      </c>
      <c r="D47" s="1">
        <v>38.6780014</v>
      </c>
      <c r="E47" s="1">
        <v>96.22142259</v>
      </c>
      <c r="F47" s="1">
        <v>2.496596292</v>
      </c>
      <c r="G47" s="1">
        <v>0.2961873751</v>
      </c>
      <c r="H47" s="1">
        <v>0.9857937377</v>
      </c>
      <c r="I47" s="1">
        <v>95.16436295</v>
      </c>
      <c r="J47" s="1">
        <v>3.215858941</v>
      </c>
      <c r="K47" s="1">
        <v>0.1935987005</v>
      </c>
      <c r="L47" s="1">
        <v>1.426179411</v>
      </c>
      <c r="M47" s="1">
        <v>97.89733678</v>
      </c>
      <c r="N47" s="1">
        <v>1.356242032</v>
      </c>
      <c r="O47" s="1">
        <v>0.4588364885</v>
      </c>
      <c r="P47" s="1">
        <v>0.2875847035</v>
      </c>
      <c r="Q47" s="2">
        <f t="shared" si="1"/>
        <v>5</v>
      </c>
    </row>
    <row r="48">
      <c r="A48" s="1" t="s">
        <v>24</v>
      </c>
      <c r="B48" s="1">
        <v>2020.0</v>
      </c>
      <c r="C48" s="1">
        <v>771.6119995</v>
      </c>
      <c r="D48" s="1">
        <v>42.31599808</v>
      </c>
      <c r="E48" s="1">
        <v>97.31322263</v>
      </c>
      <c r="F48" s="1">
        <v>2.460712607</v>
      </c>
      <c r="G48" s="1">
        <v>0.1764242183</v>
      </c>
      <c r="H48" s="1">
        <v>0.04964054142</v>
      </c>
      <c r="I48" s="1">
        <v>96.73119365</v>
      </c>
      <c r="J48" s="1">
        <v>3.268806351</v>
      </c>
      <c r="K48" s="1">
        <v>0.0</v>
      </c>
      <c r="L48" s="1">
        <v>0.0</v>
      </c>
      <c r="M48" s="1">
        <v>98.10662849</v>
      </c>
      <c r="N48" s="1">
        <v>1.3591415</v>
      </c>
      <c r="O48" s="1">
        <v>0.4169208475</v>
      </c>
      <c r="P48" s="1">
        <v>0.1173091586</v>
      </c>
      <c r="Q48" s="2" t="str">
        <f t="shared" si="1"/>
        <v/>
      </c>
    </row>
    <row r="49">
      <c r="A49" s="1" t="s">
        <v>25</v>
      </c>
      <c r="B49" s="1">
        <v>2015.0</v>
      </c>
      <c r="C49" s="1">
        <v>10869.73242</v>
      </c>
      <c r="D49" s="1">
        <v>68.39299774</v>
      </c>
      <c r="E49" s="1">
        <v>90.46214101</v>
      </c>
      <c r="F49" s="1">
        <v>0.1728983981</v>
      </c>
      <c r="G49" s="1">
        <v>2.832457169</v>
      </c>
      <c r="H49" s="1">
        <v>6.532503425</v>
      </c>
      <c r="I49" s="1">
        <v>73.7401802</v>
      </c>
      <c r="J49" s="1">
        <v>0.3399687838</v>
      </c>
      <c r="K49" s="1">
        <v>5.911800536</v>
      </c>
      <c r="L49" s="1">
        <v>20.00805048</v>
      </c>
      <c r="M49" s="1">
        <v>98.18999708</v>
      </c>
      <c r="N49" s="1">
        <v>0.0956888341</v>
      </c>
      <c r="O49" s="1">
        <v>1.40937247</v>
      </c>
      <c r="P49" s="1">
        <v>0.304941615</v>
      </c>
      <c r="Q49" s="2">
        <f t="shared" si="1"/>
        <v>5</v>
      </c>
    </row>
    <row r="50">
      <c r="A50" s="1" t="s">
        <v>25</v>
      </c>
      <c r="B50" s="1">
        <v>2020.0</v>
      </c>
      <c r="C50" s="1">
        <v>11673.0293</v>
      </c>
      <c r="D50" s="1">
        <v>70.1230011</v>
      </c>
      <c r="E50" s="1">
        <v>93.39007163</v>
      </c>
      <c r="F50" s="1">
        <v>0.1365905296</v>
      </c>
      <c r="G50" s="1">
        <v>1.575010843</v>
      </c>
      <c r="H50" s="1">
        <v>4.898326997</v>
      </c>
      <c r="I50" s="1">
        <v>79.93664283</v>
      </c>
      <c r="J50" s="1">
        <v>0.2447364082</v>
      </c>
      <c r="K50" s="1">
        <v>3.954133693</v>
      </c>
      <c r="L50" s="1">
        <v>15.86448707</v>
      </c>
      <c r="M50" s="1">
        <v>99.12211832</v>
      </c>
      <c r="N50" s="1">
        <v>0.09051328947</v>
      </c>
      <c r="O50" s="1">
        <v>0.5613453808</v>
      </c>
      <c r="P50" s="1">
        <v>0.2260230112</v>
      </c>
      <c r="Q50" s="2" t="str">
        <f t="shared" si="1"/>
        <v/>
      </c>
    </row>
    <row r="51">
      <c r="A51" s="1" t="s">
        <v>26</v>
      </c>
      <c r="B51" s="1">
        <v>2015.0</v>
      </c>
      <c r="C51" s="1">
        <v>3429.362061</v>
      </c>
      <c r="D51" s="1">
        <v>47.17299652</v>
      </c>
      <c r="E51" s="1">
        <v>96.15984418</v>
      </c>
      <c r="F51" s="1">
        <v>3.780069975</v>
      </c>
      <c r="G51" s="1">
        <v>0.06008584857</v>
      </c>
      <c r="H51" s="1">
        <v>0.0</v>
      </c>
      <c r="I51" s="1">
        <v>97.33333333</v>
      </c>
      <c r="J51" s="1">
        <v>2.666666667</v>
      </c>
      <c r="K51" s="1">
        <v>0.0</v>
      </c>
      <c r="L51" s="1">
        <v>0.0</v>
      </c>
      <c r="M51" s="1">
        <v>94.8457044</v>
      </c>
      <c r="N51" s="1">
        <v>5.026922206</v>
      </c>
      <c r="O51" s="1">
        <v>0.1273733928</v>
      </c>
      <c r="P51" s="1">
        <v>0.0</v>
      </c>
      <c r="Q51" s="2">
        <f t="shared" si="1"/>
        <v>5</v>
      </c>
    </row>
    <row r="52">
      <c r="A52" s="1" t="s">
        <v>26</v>
      </c>
      <c r="B52" s="1">
        <v>2020.0</v>
      </c>
      <c r="C52" s="1">
        <v>3280.814941</v>
      </c>
      <c r="D52" s="1">
        <v>49.02000046</v>
      </c>
      <c r="E52" s="1">
        <v>96.11389762</v>
      </c>
      <c r="F52" s="1">
        <v>3.823663938</v>
      </c>
      <c r="G52" s="1">
        <v>0.06243843752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  <c r="Q52" s="2" t="str">
        <f t="shared" si="1"/>
        <v/>
      </c>
    </row>
    <row r="53">
      <c r="A53" s="1" t="s">
        <v>27</v>
      </c>
      <c r="B53" s="1">
        <v>2015.0</v>
      </c>
      <c r="C53" s="1">
        <v>2120.716064</v>
      </c>
      <c r="D53" s="1">
        <v>67.15499878</v>
      </c>
      <c r="E53" s="1">
        <v>88.44628953</v>
      </c>
      <c r="F53" s="1">
        <v>8.41061416</v>
      </c>
      <c r="G53" s="1">
        <v>1.578349601</v>
      </c>
      <c r="H53" s="1">
        <v>1.564746708</v>
      </c>
      <c r="I53" s="1">
        <v>71.89253383</v>
      </c>
      <c r="J53" s="1">
        <v>21.78932755</v>
      </c>
      <c r="K53" s="1">
        <v>1.854197906</v>
      </c>
      <c r="L53" s="1">
        <v>4.463940709</v>
      </c>
      <c r="M53" s="1">
        <v>96.54260258</v>
      </c>
      <c r="N53" s="1">
        <v>1.867186166</v>
      </c>
      <c r="O53" s="1">
        <v>1.443438497</v>
      </c>
      <c r="P53" s="1">
        <v>0.1467727616</v>
      </c>
      <c r="Q53" s="2">
        <f t="shared" si="1"/>
        <v>5</v>
      </c>
    </row>
    <row r="54">
      <c r="A54" s="1" t="s">
        <v>27</v>
      </c>
      <c r="B54" s="1">
        <v>2020.0</v>
      </c>
      <c r="C54" s="1">
        <v>2351.625</v>
      </c>
      <c r="D54" s="1">
        <v>70.8769989</v>
      </c>
      <c r="E54" s="1">
        <v>92.21356307</v>
      </c>
      <c r="F54" s="1">
        <v>4.72303897</v>
      </c>
      <c r="G54" s="1">
        <v>1.732526476</v>
      </c>
      <c r="H54" s="1">
        <v>1.330871481</v>
      </c>
      <c r="I54" s="1">
        <v>79.04372386</v>
      </c>
      <c r="J54" s="1">
        <v>15.15494718</v>
      </c>
      <c r="K54" s="1">
        <v>1.596119156</v>
      </c>
      <c r="L54" s="1">
        <v>4.20520981</v>
      </c>
      <c r="M54" s="1">
        <v>97.62498058</v>
      </c>
      <c r="N54" s="1">
        <v>0.4366200322</v>
      </c>
      <c r="O54" s="1">
        <v>1.788579159</v>
      </c>
      <c r="P54" s="1">
        <v>0.1498202281</v>
      </c>
      <c r="Q54" s="2" t="str">
        <f t="shared" si="1"/>
        <v/>
      </c>
    </row>
    <row r="55">
      <c r="A55" s="1" t="s">
        <v>28</v>
      </c>
      <c r="B55" s="1">
        <v>2015.0</v>
      </c>
      <c r="C55" s="1">
        <v>204471.7656</v>
      </c>
      <c r="D55" s="1">
        <v>85.77000427</v>
      </c>
      <c r="E55" s="1">
        <v>97.80356759</v>
      </c>
      <c r="F55" s="1">
        <v>0.5795000229</v>
      </c>
      <c r="G55" s="1">
        <v>0.4749657091</v>
      </c>
      <c r="H55" s="1">
        <v>1.141966676</v>
      </c>
      <c r="I55" s="1">
        <v>88.75602818</v>
      </c>
      <c r="J55" s="1">
        <v>2.853773578</v>
      </c>
      <c r="K55" s="1">
        <v>0.3651342381</v>
      </c>
      <c r="L55" s="1">
        <v>8.025064008</v>
      </c>
      <c r="M55" s="1">
        <v>99.30463102</v>
      </c>
      <c r="N55" s="1">
        <v>0.2021779344</v>
      </c>
      <c r="O55" s="1">
        <v>0.4931910454</v>
      </c>
      <c r="P55" s="1">
        <v>0.0</v>
      </c>
      <c r="Q55" s="2">
        <f t="shared" si="1"/>
        <v>5</v>
      </c>
    </row>
    <row r="56">
      <c r="A56" s="1" t="s">
        <v>28</v>
      </c>
      <c r="B56" s="1">
        <v>2020.0</v>
      </c>
      <c r="C56" s="1">
        <v>212559.4063</v>
      </c>
      <c r="D56" s="1">
        <v>87.07299805</v>
      </c>
      <c r="E56" s="1">
        <v>99.32085299</v>
      </c>
      <c r="F56" s="1">
        <v>0.1265490039</v>
      </c>
      <c r="G56" s="1">
        <v>0.5525980099</v>
      </c>
      <c r="H56" s="1" t="s">
        <v>4</v>
      </c>
      <c r="I56" s="1">
        <v>95.94525953</v>
      </c>
      <c r="J56" s="1">
        <v>0.9789509154</v>
      </c>
      <c r="K56" s="1">
        <v>3.075789551</v>
      </c>
      <c r="L56" s="1" t="s">
        <v>4</v>
      </c>
      <c r="M56" s="1">
        <v>99.82200131</v>
      </c>
      <c r="N56" s="1">
        <v>0.0</v>
      </c>
      <c r="O56" s="1">
        <v>0.1779986949</v>
      </c>
      <c r="P56" s="1">
        <v>0.0</v>
      </c>
      <c r="Q56" s="2" t="str">
        <f t="shared" si="1"/>
        <v/>
      </c>
    </row>
    <row r="57">
      <c r="A57" s="1" t="s">
        <v>29</v>
      </c>
      <c r="B57" s="1">
        <v>2015.0</v>
      </c>
      <c r="C57" s="1">
        <v>29.14800072</v>
      </c>
      <c r="D57" s="1">
        <v>46.58300018</v>
      </c>
      <c r="E57" s="1">
        <v>99.86438356</v>
      </c>
      <c r="F57" s="1">
        <v>0.0</v>
      </c>
      <c r="G57" s="1">
        <v>0.1356164384</v>
      </c>
      <c r="H57" s="1">
        <v>0.0</v>
      </c>
      <c r="I57" s="1" t="s">
        <v>4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4</v>
      </c>
      <c r="O57" s="1" t="s">
        <v>4</v>
      </c>
      <c r="P57" s="1" t="s">
        <v>4</v>
      </c>
      <c r="Q57" s="2">
        <f t="shared" si="1"/>
        <v>5</v>
      </c>
    </row>
    <row r="58">
      <c r="A58" s="1" t="s">
        <v>29</v>
      </c>
      <c r="B58" s="1">
        <v>2020.0</v>
      </c>
      <c r="C58" s="1">
        <v>30.23699951</v>
      </c>
      <c r="D58" s="1">
        <v>48.51499939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2" t="str">
        <f t="shared" si="1"/>
        <v/>
      </c>
    </row>
    <row r="59">
      <c r="A59" s="1" t="s">
        <v>30</v>
      </c>
      <c r="B59" s="1">
        <v>2015.0</v>
      </c>
      <c r="C59" s="1">
        <v>414.9140015</v>
      </c>
      <c r="D59" s="1">
        <v>76.66299438</v>
      </c>
      <c r="E59" s="1">
        <v>99.50997616</v>
      </c>
      <c r="F59" s="1">
        <v>0.0</v>
      </c>
      <c r="G59" s="1">
        <v>0.3966758338</v>
      </c>
      <c r="H59" s="1">
        <v>0.09334800295</v>
      </c>
      <c r="I59" s="1">
        <v>99.05</v>
      </c>
      <c r="J59" s="1">
        <v>0.0</v>
      </c>
      <c r="K59" s="1">
        <v>0.55</v>
      </c>
      <c r="L59" s="1">
        <v>0.4</v>
      </c>
      <c r="M59" s="1">
        <v>99.65</v>
      </c>
      <c r="N59" s="1">
        <v>0.0</v>
      </c>
      <c r="O59" s="1">
        <v>0.35</v>
      </c>
      <c r="P59" s="1">
        <v>0.0</v>
      </c>
      <c r="Q59" s="2">
        <f t="shared" si="1"/>
        <v>5</v>
      </c>
    </row>
    <row r="60">
      <c r="A60" s="1" t="s">
        <v>30</v>
      </c>
      <c r="B60" s="1">
        <v>2020.0</v>
      </c>
      <c r="C60" s="1">
        <v>437.4830017</v>
      </c>
      <c r="D60" s="1">
        <v>78.25000763</v>
      </c>
      <c r="E60" s="1">
        <v>99.9000368</v>
      </c>
      <c r="F60" s="1">
        <v>0.0</v>
      </c>
      <c r="G60" s="1">
        <v>0.09996320036</v>
      </c>
      <c r="H60" s="1">
        <v>0.0</v>
      </c>
      <c r="I60" s="1" t="s">
        <v>4</v>
      </c>
      <c r="J60" s="1" t="s">
        <v>4</v>
      </c>
      <c r="K60" s="1" t="s">
        <v>4</v>
      </c>
      <c r="L60" s="1" t="s">
        <v>4</v>
      </c>
      <c r="M60" s="1">
        <v>99.65</v>
      </c>
      <c r="N60" s="1">
        <v>0.0</v>
      </c>
      <c r="O60" s="1">
        <v>0.35</v>
      </c>
      <c r="P60" s="1">
        <v>0.0</v>
      </c>
      <c r="Q60" s="2" t="str">
        <f t="shared" si="1"/>
        <v/>
      </c>
    </row>
    <row r="61">
      <c r="A61" s="1" t="s">
        <v>31</v>
      </c>
      <c r="B61" s="1">
        <v>2015.0</v>
      </c>
      <c r="C61" s="1">
        <v>7199.73877</v>
      </c>
      <c r="D61" s="1">
        <v>73.98999786</v>
      </c>
      <c r="E61" s="1">
        <v>99.19632731</v>
      </c>
      <c r="F61" s="1">
        <v>0.0</v>
      </c>
      <c r="G61" s="1">
        <v>0.8036726905</v>
      </c>
      <c r="H61" s="1">
        <v>0.0</v>
      </c>
      <c r="I61" s="1">
        <v>98.01614034</v>
      </c>
      <c r="J61" s="1">
        <v>0.0</v>
      </c>
      <c r="K61" s="1">
        <v>1.98385966</v>
      </c>
      <c r="L61" s="1">
        <v>0.0</v>
      </c>
      <c r="M61" s="1">
        <v>99.61120772</v>
      </c>
      <c r="N61" s="1">
        <v>0.0</v>
      </c>
      <c r="O61" s="1">
        <v>0.3887922761</v>
      </c>
      <c r="P61" s="1">
        <v>0.0</v>
      </c>
      <c r="Q61" s="2">
        <f t="shared" si="1"/>
        <v>5</v>
      </c>
    </row>
    <row r="62">
      <c r="A62" s="1" t="s">
        <v>31</v>
      </c>
      <c r="B62" s="1">
        <v>2020.0</v>
      </c>
      <c r="C62" s="1">
        <v>6948.444824</v>
      </c>
      <c r="D62" s="1">
        <v>75.68599701</v>
      </c>
      <c r="E62" s="1">
        <v>99.01141694</v>
      </c>
      <c r="F62" s="1">
        <v>0.0</v>
      </c>
      <c r="G62" s="1">
        <v>0.9885830607</v>
      </c>
      <c r="H62" s="1">
        <v>0.0</v>
      </c>
      <c r="I62" s="1">
        <v>97.40128797</v>
      </c>
      <c r="J62" s="1">
        <v>0.0</v>
      </c>
      <c r="K62" s="1">
        <v>2.598712031</v>
      </c>
      <c r="L62" s="1">
        <v>0.0</v>
      </c>
      <c r="M62" s="1">
        <v>99.5286704</v>
      </c>
      <c r="N62" s="1">
        <v>0.0</v>
      </c>
      <c r="O62" s="1">
        <v>0.4713296007</v>
      </c>
      <c r="P62" s="1">
        <v>0.0</v>
      </c>
      <c r="Q62" s="2" t="str">
        <f t="shared" si="1"/>
        <v/>
      </c>
    </row>
    <row r="63">
      <c r="A63" s="1" t="s">
        <v>32</v>
      </c>
      <c r="B63" s="1">
        <v>2015.0</v>
      </c>
      <c r="C63" s="1">
        <v>18110.61523</v>
      </c>
      <c r="D63" s="1">
        <v>27.53000069</v>
      </c>
      <c r="E63" s="1">
        <v>50.13713109</v>
      </c>
      <c r="F63" s="1">
        <v>25.67354095</v>
      </c>
      <c r="G63" s="1">
        <v>22.43017891</v>
      </c>
      <c r="H63" s="1">
        <v>1.759149043</v>
      </c>
      <c r="I63" s="1">
        <v>38.8551637</v>
      </c>
      <c r="J63" s="1">
        <v>30.20218489</v>
      </c>
      <c r="K63" s="1">
        <v>28.6486943</v>
      </c>
      <c r="L63" s="1">
        <v>2.293957106</v>
      </c>
      <c r="M63" s="1">
        <v>79.83579216</v>
      </c>
      <c r="N63" s="1">
        <v>13.75233459</v>
      </c>
      <c r="O63" s="1">
        <v>6.060553432</v>
      </c>
      <c r="P63" s="1">
        <v>0.3513198178</v>
      </c>
      <c r="Q63" s="2">
        <f t="shared" si="1"/>
        <v>5</v>
      </c>
    </row>
    <row r="64">
      <c r="A64" s="1" t="s">
        <v>32</v>
      </c>
      <c r="B64" s="1">
        <v>2020.0</v>
      </c>
      <c r="C64" s="1">
        <v>20903.27734</v>
      </c>
      <c r="D64" s="1">
        <v>30.60700035</v>
      </c>
      <c r="E64" s="1">
        <v>47.21485446</v>
      </c>
      <c r="F64" s="1">
        <v>31.2730034</v>
      </c>
      <c r="G64" s="1">
        <v>21.15863263</v>
      </c>
      <c r="H64" s="1">
        <v>0.3535095024</v>
      </c>
      <c r="I64" s="1">
        <v>32.7182589</v>
      </c>
      <c r="J64" s="1">
        <v>38.62690254</v>
      </c>
      <c r="K64" s="1">
        <v>28.3404457</v>
      </c>
      <c r="L64" s="1">
        <v>0.3143928626</v>
      </c>
      <c r="M64" s="1">
        <v>80.08191854</v>
      </c>
      <c r="N64" s="1">
        <v>14.60004919</v>
      </c>
      <c r="O64" s="1">
        <v>4.875836487</v>
      </c>
      <c r="P64" s="1">
        <v>0.4421957805</v>
      </c>
      <c r="Q64" s="2" t="str">
        <f t="shared" si="1"/>
        <v/>
      </c>
    </row>
    <row r="65">
      <c r="A65" s="1" t="s">
        <v>33</v>
      </c>
      <c r="B65" s="1">
        <v>2015.0</v>
      </c>
      <c r="C65" s="1">
        <v>10160.03418</v>
      </c>
      <c r="D65" s="1">
        <v>12.07800007</v>
      </c>
      <c r="E65" s="1">
        <v>59.58146925</v>
      </c>
      <c r="F65" s="1">
        <v>19.53889184</v>
      </c>
      <c r="G65" s="1">
        <v>14.86499258</v>
      </c>
      <c r="H65" s="1">
        <v>6.01464634</v>
      </c>
      <c r="I65" s="1">
        <v>55.55826691</v>
      </c>
      <c r="J65" s="1">
        <v>21.16679557</v>
      </c>
      <c r="K65" s="1">
        <v>16.59414457</v>
      </c>
      <c r="L65" s="1">
        <v>6.680792951</v>
      </c>
      <c r="M65" s="1">
        <v>88.86843759</v>
      </c>
      <c r="N65" s="1">
        <v>7.688539534</v>
      </c>
      <c r="O65" s="1">
        <v>2.277601866</v>
      </c>
      <c r="P65" s="1">
        <v>1.165421012</v>
      </c>
      <c r="Q65" s="2">
        <f t="shared" si="1"/>
        <v>5</v>
      </c>
    </row>
    <row r="66">
      <c r="A66" s="1" t="s">
        <v>33</v>
      </c>
      <c r="B66" s="1">
        <v>2020.0</v>
      </c>
      <c r="C66" s="1">
        <v>11890.78125</v>
      </c>
      <c r="D66" s="1">
        <v>13.70800018</v>
      </c>
      <c r="E66" s="1">
        <v>62.20712225</v>
      </c>
      <c r="F66" s="1">
        <v>19.43969314</v>
      </c>
      <c r="G66" s="1">
        <v>14.75825969</v>
      </c>
      <c r="H66" s="1">
        <v>3.594924913</v>
      </c>
      <c r="I66" s="1">
        <v>57.68576527</v>
      </c>
      <c r="J66" s="1">
        <v>21.25148213</v>
      </c>
      <c r="K66" s="1">
        <v>16.89675238</v>
      </c>
      <c r="L66" s="1">
        <v>4.166000219</v>
      </c>
      <c r="M66" s="1">
        <v>90.66911086</v>
      </c>
      <c r="N66" s="1">
        <v>8.034462869</v>
      </c>
      <c r="O66" s="1">
        <v>1.296426269</v>
      </c>
      <c r="P66" s="1">
        <v>0.0</v>
      </c>
      <c r="Q66" s="2" t="str">
        <f t="shared" si="1"/>
        <v/>
      </c>
    </row>
    <row r="67">
      <c r="A67" s="1" t="s">
        <v>34</v>
      </c>
      <c r="B67" s="1">
        <v>2015.0</v>
      </c>
      <c r="C67" s="1">
        <v>524.7399902</v>
      </c>
      <c r="D67" s="1">
        <v>64.29999542</v>
      </c>
      <c r="E67" s="1">
        <v>85.44334237</v>
      </c>
      <c r="F67" s="1">
        <v>10.25307762</v>
      </c>
      <c r="G67" s="1">
        <v>4.151948319</v>
      </c>
      <c r="H67" s="1">
        <v>0.1516316911</v>
      </c>
      <c r="I67" s="1">
        <v>72.83231411</v>
      </c>
      <c r="J67" s="1">
        <v>16.37979458</v>
      </c>
      <c r="K67" s="1">
        <v>10.43676077</v>
      </c>
      <c r="L67" s="1">
        <v>0.3511305397</v>
      </c>
      <c r="M67" s="1">
        <v>92.44511451</v>
      </c>
      <c r="N67" s="1">
        <v>6.851463911</v>
      </c>
      <c r="O67" s="1">
        <v>0.6625536281</v>
      </c>
      <c r="P67" s="1">
        <v>0.0408679538</v>
      </c>
      <c r="Q67" s="2">
        <f t="shared" si="1"/>
        <v>5</v>
      </c>
    </row>
    <row r="68">
      <c r="A68" s="1" t="s">
        <v>34</v>
      </c>
      <c r="B68" s="1">
        <v>2020.0</v>
      </c>
      <c r="C68" s="1">
        <v>555.9879761</v>
      </c>
      <c r="D68" s="1">
        <v>66.65200043</v>
      </c>
      <c r="E68" s="1">
        <v>88.76960642</v>
      </c>
      <c r="F68" s="1">
        <v>7.904150846</v>
      </c>
      <c r="G68" s="1">
        <v>3.209147716</v>
      </c>
      <c r="H68" s="1">
        <v>0.1170950144</v>
      </c>
      <c r="I68" s="1">
        <v>80.11452544</v>
      </c>
      <c r="J68" s="1">
        <v>9.911127022</v>
      </c>
      <c r="K68" s="1">
        <v>9.623217003</v>
      </c>
      <c r="L68" s="1">
        <v>0.3511305397</v>
      </c>
      <c r="M68" s="1">
        <v>93.1</v>
      </c>
      <c r="N68" s="1">
        <v>6.9</v>
      </c>
      <c r="O68" s="1">
        <v>0.0</v>
      </c>
      <c r="P68" s="1">
        <v>0.0</v>
      </c>
      <c r="Q68" s="2" t="str">
        <f t="shared" si="1"/>
        <v/>
      </c>
    </row>
    <row r="69">
      <c r="A69" s="1" t="s">
        <v>35</v>
      </c>
      <c r="B69" s="1">
        <v>2015.0</v>
      </c>
      <c r="C69" s="1">
        <v>15521.43457</v>
      </c>
      <c r="D69" s="1">
        <v>22.18799973</v>
      </c>
      <c r="E69" s="1">
        <v>68.44384896</v>
      </c>
      <c r="F69" s="1">
        <v>8.603248193</v>
      </c>
      <c r="G69" s="1">
        <v>9.602994817</v>
      </c>
      <c r="H69" s="1">
        <v>13.34990803</v>
      </c>
      <c r="I69" s="1">
        <v>62.71111668</v>
      </c>
      <c r="J69" s="1">
        <v>9.432045638</v>
      </c>
      <c r="K69" s="1">
        <v>11.75089596</v>
      </c>
      <c r="L69" s="1">
        <v>16.10594172</v>
      </c>
      <c r="M69" s="1">
        <v>88.54819144</v>
      </c>
      <c r="N69" s="1">
        <v>5.696703472</v>
      </c>
      <c r="O69" s="1">
        <v>2.070445687</v>
      </c>
      <c r="P69" s="1">
        <v>3.6846594</v>
      </c>
      <c r="Q69" s="2">
        <f t="shared" si="1"/>
        <v>5</v>
      </c>
    </row>
    <row r="70">
      <c r="A70" s="1" t="s">
        <v>35</v>
      </c>
      <c r="B70" s="1">
        <v>2020.0</v>
      </c>
      <c r="C70" s="1">
        <v>16718.9707</v>
      </c>
      <c r="D70" s="1">
        <v>24.23200035</v>
      </c>
      <c r="E70" s="1">
        <v>71.21988497</v>
      </c>
      <c r="F70" s="1">
        <v>13.90222204</v>
      </c>
      <c r="G70" s="1">
        <v>5.677218558</v>
      </c>
      <c r="H70" s="1">
        <v>9.200674434</v>
      </c>
      <c r="I70" s="1">
        <v>65.06715583</v>
      </c>
      <c r="J70" s="1">
        <v>15.51772278</v>
      </c>
      <c r="K70" s="1">
        <v>7.492899307</v>
      </c>
      <c r="L70" s="1">
        <v>11.92222209</v>
      </c>
      <c r="M70" s="1">
        <v>90.45807717</v>
      </c>
      <c r="N70" s="1">
        <v>8.85091472</v>
      </c>
      <c r="O70" s="1">
        <v>0.0</v>
      </c>
      <c r="P70" s="1">
        <v>0.6910081144</v>
      </c>
      <c r="Q70" s="2" t="str">
        <f t="shared" si="1"/>
        <v/>
      </c>
    </row>
    <row r="71">
      <c r="A71" s="1" t="s">
        <v>36</v>
      </c>
      <c r="B71" s="1">
        <v>2015.0</v>
      </c>
      <c r="C71" s="1">
        <v>23298.37695</v>
      </c>
      <c r="D71" s="1">
        <v>54.57799911</v>
      </c>
      <c r="E71" s="1">
        <v>63.97399012</v>
      </c>
      <c r="F71" s="1">
        <v>11.23827056</v>
      </c>
      <c r="G71" s="1">
        <v>17.65135833</v>
      </c>
      <c r="H71" s="1">
        <v>7.136380984</v>
      </c>
      <c r="I71" s="1">
        <v>42.00566921</v>
      </c>
      <c r="J71" s="1">
        <v>11.07338641</v>
      </c>
      <c r="K71" s="1">
        <v>32.39404459</v>
      </c>
      <c r="L71" s="1">
        <v>14.52689979</v>
      </c>
      <c r="M71" s="1">
        <v>82.25690791</v>
      </c>
      <c r="N71" s="1">
        <v>11.37549377</v>
      </c>
      <c r="O71" s="1">
        <v>5.381903513</v>
      </c>
      <c r="P71" s="1">
        <v>0.9856948028</v>
      </c>
      <c r="Q71" s="2">
        <f t="shared" si="1"/>
        <v>5</v>
      </c>
    </row>
    <row r="72">
      <c r="A72" s="1" t="s">
        <v>36</v>
      </c>
      <c r="B72" s="1">
        <v>2020.0</v>
      </c>
      <c r="C72" s="1">
        <v>26545.86328</v>
      </c>
      <c r="D72" s="1">
        <v>57.56000519</v>
      </c>
      <c r="E72" s="1">
        <v>65.72041818</v>
      </c>
      <c r="F72" s="1">
        <v>12.87474863</v>
      </c>
      <c r="G72" s="1">
        <v>15.00100626</v>
      </c>
      <c r="H72" s="1">
        <v>6.403826927</v>
      </c>
      <c r="I72" s="1">
        <v>43.52758112</v>
      </c>
      <c r="J72" s="1">
        <v>12.67259943</v>
      </c>
      <c r="K72" s="1">
        <v>30.12380645</v>
      </c>
      <c r="L72" s="1">
        <v>13.676013</v>
      </c>
      <c r="M72" s="1">
        <v>82.08358486</v>
      </c>
      <c r="N72" s="1">
        <v>13.02379677</v>
      </c>
      <c r="O72" s="1">
        <v>3.850701351</v>
      </c>
      <c r="P72" s="1">
        <v>1.041917019</v>
      </c>
      <c r="Q72" s="2" t="str">
        <f t="shared" si="1"/>
        <v/>
      </c>
    </row>
    <row r="73">
      <c r="A73" s="1" t="s">
        <v>37</v>
      </c>
      <c r="B73" s="1">
        <v>2015.0</v>
      </c>
      <c r="C73" s="1">
        <v>36026.66797</v>
      </c>
      <c r="D73" s="1">
        <v>81.25900269</v>
      </c>
      <c r="E73" s="1">
        <v>99.22922139</v>
      </c>
      <c r="F73" s="1">
        <v>0.0</v>
      </c>
      <c r="G73" s="1">
        <v>0.7707786091</v>
      </c>
      <c r="H73" s="1">
        <v>0.0</v>
      </c>
      <c r="I73" s="1">
        <v>98.81619508</v>
      </c>
      <c r="J73" s="1">
        <v>0.0</v>
      </c>
      <c r="K73" s="1">
        <v>1.183804922</v>
      </c>
      <c r="L73" s="1">
        <v>0.0</v>
      </c>
      <c r="M73" s="1">
        <v>99.32447885</v>
      </c>
      <c r="N73" s="1">
        <v>0.0</v>
      </c>
      <c r="O73" s="1">
        <v>0.6755211473</v>
      </c>
      <c r="P73" s="1">
        <v>0.0</v>
      </c>
      <c r="Q73" s="2">
        <f t="shared" si="1"/>
        <v>5</v>
      </c>
    </row>
    <row r="74">
      <c r="A74" s="1" t="s">
        <v>37</v>
      </c>
      <c r="B74" s="1">
        <v>2020.0</v>
      </c>
      <c r="C74" s="1">
        <v>37742.15625</v>
      </c>
      <c r="D74" s="1">
        <v>81.56200409</v>
      </c>
      <c r="E74" s="1">
        <v>99.22181066</v>
      </c>
      <c r="F74" s="1">
        <v>0.0</v>
      </c>
      <c r="G74" s="1">
        <v>0.7781893369</v>
      </c>
      <c r="H74" s="1">
        <v>0.0</v>
      </c>
      <c r="I74" s="1">
        <v>99.0604959</v>
      </c>
      <c r="J74" s="1">
        <v>0.0</v>
      </c>
      <c r="K74" s="1">
        <v>0.9395041006</v>
      </c>
      <c r="L74" s="1">
        <v>0.0</v>
      </c>
      <c r="M74" s="1">
        <v>99.25827766</v>
      </c>
      <c r="N74" s="1">
        <v>0.0</v>
      </c>
      <c r="O74" s="1">
        <v>0.7417223371</v>
      </c>
      <c r="P74" s="1">
        <v>0.0</v>
      </c>
      <c r="Q74" s="2" t="str">
        <f t="shared" si="1"/>
        <v/>
      </c>
    </row>
    <row r="75">
      <c r="A75" s="1" t="s">
        <v>38</v>
      </c>
      <c r="B75" s="1">
        <v>2015.0</v>
      </c>
      <c r="C75" s="1">
        <v>61.72100067</v>
      </c>
      <c r="D75" s="1">
        <v>100.0</v>
      </c>
      <c r="E75" s="1">
        <v>96.125</v>
      </c>
      <c r="F75" s="1">
        <v>0.0</v>
      </c>
      <c r="G75" s="1">
        <v>3.875</v>
      </c>
      <c r="H75" s="1">
        <v>0.0</v>
      </c>
      <c r="I75" s="1" t="s">
        <v>4</v>
      </c>
      <c r="J75" s="1" t="s">
        <v>4</v>
      </c>
      <c r="K75" s="1" t="s">
        <v>4</v>
      </c>
      <c r="L75" s="1" t="s">
        <v>4</v>
      </c>
      <c r="M75" s="1">
        <v>96.125</v>
      </c>
      <c r="N75" s="1">
        <v>0.0</v>
      </c>
      <c r="O75" s="1">
        <v>3.875</v>
      </c>
      <c r="P75" s="1">
        <v>0.0</v>
      </c>
      <c r="Q75" s="2">
        <f t="shared" si="1"/>
        <v>1</v>
      </c>
    </row>
    <row r="76">
      <c r="A76" s="1" t="s">
        <v>38</v>
      </c>
      <c r="B76" s="1">
        <v>2016.0</v>
      </c>
      <c r="C76" s="1">
        <v>62.56399918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4</v>
      </c>
      <c r="J76" s="1" t="s">
        <v>4</v>
      </c>
      <c r="K76" s="1" t="s">
        <v>4</v>
      </c>
      <c r="L76" s="1" t="s">
        <v>4</v>
      </c>
      <c r="M76" s="1">
        <v>96.125</v>
      </c>
      <c r="N76" s="1">
        <v>0.0</v>
      </c>
      <c r="O76" s="1">
        <v>3.875</v>
      </c>
      <c r="P76" s="1">
        <v>0.0</v>
      </c>
      <c r="Q76" s="2" t="str">
        <f t="shared" si="1"/>
        <v/>
      </c>
    </row>
    <row r="77">
      <c r="A77" s="1" t="s">
        <v>39</v>
      </c>
      <c r="B77" s="1">
        <v>2015.0</v>
      </c>
      <c r="C77" s="1">
        <v>4493.170898</v>
      </c>
      <c r="D77" s="1">
        <v>40.27700043</v>
      </c>
      <c r="E77" s="1">
        <v>42.31134542</v>
      </c>
      <c r="F77" s="1">
        <v>21.34399718</v>
      </c>
      <c r="G77" s="1">
        <v>32.01017408</v>
      </c>
      <c r="H77" s="1">
        <v>4.334483318</v>
      </c>
      <c r="I77" s="1">
        <v>31.89140779</v>
      </c>
      <c r="J77" s="1">
        <v>17.35785358</v>
      </c>
      <c r="K77" s="1">
        <v>43.70260925</v>
      </c>
      <c r="L77" s="1">
        <v>7.048129392</v>
      </c>
      <c r="M77" s="1">
        <v>57.76209901</v>
      </c>
      <c r="N77" s="1">
        <v>27.25467806</v>
      </c>
      <c r="O77" s="1">
        <v>14.67255123</v>
      </c>
      <c r="P77" s="1">
        <v>0.310671709</v>
      </c>
      <c r="Q77" s="2">
        <f t="shared" si="1"/>
        <v>5</v>
      </c>
    </row>
    <row r="78">
      <c r="A78" s="1" t="s">
        <v>39</v>
      </c>
      <c r="B78" s="1">
        <v>2020.0</v>
      </c>
      <c r="C78" s="1">
        <v>4829.76416</v>
      </c>
      <c r="D78" s="1">
        <v>42.19799805</v>
      </c>
      <c r="E78" s="1">
        <v>37.20240205</v>
      </c>
      <c r="F78" s="1">
        <v>25.68237348</v>
      </c>
      <c r="G78" s="1">
        <v>33.53911377</v>
      </c>
      <c r="H78" s="1">
        <v>3.576110708</v>
      </c>
      <c r="I78" s="1">
        <v>28.10659415</v>
      </c>
      <c r="J78" s="1">
        <v>19.4058899</v>
      </c>
      <c r="K78" s="1">
        <v>46.37307301</v>
      </c>
      <c r="L78" s="1">
        <v>6.114442944</v>
      </c>
      <c r="M78" s="1">
        <v>49.66166495</v>
      </c>
      <c r="N78" s="1">
        <v>34.27978009</v>
      </c>
      <c r="O78" s="1">
        <v>15.95940214</v>
      </c>
      <c r="P78" s="1">
        <v>0.09915281712</v>
      </c>
      <c r="Q78" s="2" t="str">
        <f t="shared" si="1"/>
        <v/>
      </c>
    </row>
    <row r="79">
      <c r="A79" s="1" t="s">
        <v>40</v>
      </c>
      <c r="B79" s="1">
        <v>2015.0</v>
      </c>
      <c r="C79" s="1">
        <v>14110.9707</v>
      </c>
      <c r="D79" s="1">
        <v>22.5150013</v>
      </c>
      <c r="E79" s="1">
        <v>44.39909697</v>
      </c>
      <c r="F79" s="1">
        <v>13.51638311</v>
      </c>
      <c r="G79" s="1">
        <v>34.70273994</v>
      </c>
      <c r="H79" s="1">
        <v>7.381779982</v>
      </c>
      <c r="I79" s="1">
        <v>35.57890074</v>
      </c>
      <c r="J79" s="1">
        <v>13.87641398</v>
      </c>
      <c r="K79" s="1">
        <v>41.26615647</v>
      </c>
      <c r="L79" s="1">
        <v>9.278528806</v>
      </c>
      <c r="M79" s="1">
        <v>74.75365178</v>
      </c>
      <c r="N79" s="1">
        <v>12.27734182</v>
      </c>
      <c r="O79" s="1">
        <v>12.11485643</v>
      </c>
      <c r="P79" s="1">
        <v>0.8541499715</v>
      </c>
      <c r="Q79" s="2">
        <f t="shared" si="1"/>
        <v>5</v>
      </c>
    </row>
    <row r="80">
      <c r="A80" s="1" t="s">
        <v>40</v>
      </c>
      <c r="B80" s="1">
        <v>2020.0</v>
      </c>
      <c r="C80" s="1">
        <v>16425.85938</v>
      </c>
      <c r="D80" s="1">
        <v>23.52000046</v>
      </c>
      <c r="E80" s="1">
        <v>46.18753479</v>
      </c>
      <c r="F80" s="1">
        <v>14.74028929</v>
      </c>
      <c r="G80" s="1">
        <v>31.56245714</v>
      </c>
      <c r="H80" s="1">
        <v>7.509718784</v>
      </c>
      <c r="I80" s="1">
        <v>37.57521525</v>
      </c>
      <c r="J80" s="1">
        <v>14.35396111</v>
      </c>
      <c r="K80" s="1">
        <v>38.52496761</v>
      </c>
      <c r="L80" s="1">
        <v>9.545856027</v>
      </c>
      <c r="M80" s="1">
        <v>74.19222309</v>
      </c>
      <c r="N80" s="1">
        <v>15.99651381</v>
      </c>
      <c r="O80" s="1">
        <v>8.922452721</v>
      </c>
      <c r="P80" s="1">
        <v>0.8888103843</v>
      </c>
      <c r="Q80" s="2" t="str">
        <f t="shared" si="1"/>
        <v/>
      </c>
    </row>
    <row r="81">
      <c r="A81" s="1" t="s">
        <v>41</v>
      </c>
      <c r="B81" s="1">
        <v>2015.0</v>
      </c>
      <c r="C81" s="1">
        <v>165.3869934</v>
      </c>
      <c r="D81" s="1">
        <v>30.96199799</v>
      </c>
      <c r="E81" s="1">
        <v>94.15</v>
      </c>
      <c r="F81" s="1">
        <v>0.0</v>
      </c>
      <c r="G81" s="1">
        <v>5.85</v>
      </c>
      <c r="H81" s="1">
        <v>0.0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2">
        <f t="shared" si="1"/>
        <v>2</v>
      </c>
    </row>
    <row r="82">
      <c r="A82" s="1" t="s">
        <v>41</v>
      </c>
      <c r="B82" s="1">
        <v>2017.0</v>
      </c>
      <c r="C82" s="1">
        <v>168.6660004</v>
      </c>
      <c r="D82" s="1">
        <v>30.91399956</v>
      </c>
      <c r="E82" s="1">
        <v>94.15</v>
      </c>
      <c r="F82" s="1">
        <v>0.0</v>
      </c>
      <c r="G82" s="1">
        <v>5.85</v>
      </c>
      <c r="H82" s="1">
        <v>0.0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4</v>
      </c>
      <c r="O82" s="1" t="s">
        <v>4</v>
      </c>
      <c r="P82" s="1" t="s">
        <v>4</v>
      </c>
      <c r="Q82" s="2" t="str">
        <f t="shared" si="1"/>
        <v/>
      </c>
    </row>
    <row r="83">
      <c r="A83" s="1" t="s">
        <v>42</v>
      </c>
      <c r="B83" s="1">
        <v>2015.0</v>
      </c>
      <c r="C83" s="1">
        <v>17969.35547</v>
      </c>
      <c r="D83" s="1">
        <v>87.36000061</v>
      </c>
      <c r="E83" s="1">
        <v>99.50649272</v>
      </c>
      <c r="F83" s="1">
        <v>0.0</v>
      </c>
      <c r="G83" s="1">
        <v>0.4935072758</v>
      </c>
      <c r="H83" s="1">
        <v>0.0</v>
      </c>
      <c r="I83" s="1">
        <v>97.0676985</v>
      </c>
      <c r="J83" s="1">
        <v>0.0</v>
      </c>
      <c r="K83" s="1">
        <v>2.932301498</v>
      </c>
      <c r="L83" s="1">
        <v>0.0</v>
      </c>
      <c r="M83" s="1">
        <v>99.85935698</v>
      </c>
      <c r="N83" s="1">
        <v>0.0</v>
      </c>
      <c r="O83" s="1">
        <v>0.1406430186</v>
      </c>
      <c r="P83" s="1">
        <v>0.0</v>
      </c>
      <c r="Q83" s="2">
        <f t="shared" si="1"/>
        <v>5</v>
      </c>
    </row>
    <row r="84">
      <c r="A84" s="1" t="s">
        <v>42</v>
      </c>
      <c r="B84" s="1">
        <v>2020.0</v>
      </c>
      <c r="C84" s="1">
        <v>19116.20898</v>
      </c>
      <c r="D84" s="1">
        <v>87.72699738</v>
      </c>
      <c r="E84" s="1">
        <v>99.99999872</v>
      </c>
      <c r="F84" s="1">
        <v>0.0</v>
      </c>
      <c r="G84" s="1">
        <v>1.277139333E-6</v>
      </c>
      <c r="H84" s="1">
        <v>0.0</v>
      </c>
      <c r="I84" s="1">
        <v>100.0</v>
      </c>
      <c r="J84" s="1">
        <v>0.0</v>
      </c>
      <c r="K84" s="1">
        <v>0.0</v>
      </c>
      <c r="L84" s="1">
        <v>0.0</v>
      </c>
      <c r="M84" s="1">
        <v>100.0</v>
      </c>
      <c r="N84" s="1">
        <v>0.0</v>
      </c>
      <c r="O84" s="1">
        <v>0.0</v>
      </c>
      <c r="P84" s="1">
        <v>0.0</v>
      </c>
      <c r="Q84" s="2" t="str">
        <f t="shared" si="1"/>
        <v/>
      </c>
    </row>
    <row r="85">
      <c r="A85" s="1" t="s">
        <v>43</v>
      </c>
      <c r="B85" s="1">
        <v>2015.0</v>
      </c>
      <c r="C85" s="1">
        <v>1430405.375</v>
      </c>
      <c r="D85" s="1">
        <v>55.85270691</v>
      </c>
      <c r="E85" s="1">
        <v>91.76264123</v>
      </c>
      <c r="F85" s="1">
        <v>0.8187626618</v>
      </c>
      <c r="G85" s="1">
        <v>6.782077407</v>
      </c>
      <c r="H85" s="1">
        <v>0.6365187008</v>
      </c>
      <c r="I85" s="1">
        <v>84.47918792</v>
      </c>
      <c r="J85" s="1">
        <v>1.51186307</v>
      </c>
      <c r="K85" s="1">
        <v>12.95294901</v>
      </c>
      <c r="L85" s="1">
        <v>1.056</v>
      </c>
      <c r="M85" s="1">
        <v>97.51965397</v>
      </c>
      <c r="N85" s="1">
        <v>0.2709198039</v>
      </c>
      <c r="O85" s="1">
        <v>1.90447541</v>
      </c>
      <c r="P85" s="1">
        <v>0.3049508197</v>
      </c>
      <c r="Q85" s="2">
        <f t="shared" si="1"/>
        <v>5</v>
      </c>
    </row>
    <row r="86">
      <c r="A86" s="1" t="s">
        <v>43</v>
      </c>
      <c r="B86" s="1">
        <v>2020.0</v>
      </c>
      <c r="C86" s="1">
        <v>1463140.5</v>
      </c>
      <c r="D86" s="1">
        <v>61.71308899</v>
      </c>
      <c r="E86" s="1">
        <v>94.26111059</v>
      </c>
      <c r="F86" s="1">
        <v>0.8147213297</v>
      </c>
      <c r="G86" s="1">
        <v>4.725451938</v>
      </c>
      <c r="H86" s="1">
        <v>0.1987161441</v>
      </c>
      <c r="I86" s="1">
        <v>89.66123351</v>
      </c>
      <c r="J86" s="1">
        <v>1.832679086</v>
      </c>
      <c r="K86" s="1">
        <v>8.506087409</v>
      </c>
      <c r="L86" s="1">
        <v>0.0</v>
      </c>
      <c r="M86" s="1">
        <v>97.11488267</v>
      </c>
      <c r="N86" s="1">
        <v>0.1831784927</v>
      </c>
      <c r="O86" s="1">
        <v>2.37993884</v>
      </c>
      <c r="P86" s="1">
        <v>0.322</v>
      </c>
      <c r="Q86" s="2" t="str">
        <f t="shared" si="1"/>
        <v/>
      </c>
    </row>
    <row r="87">
      <c r="A87" s="1" t="s">
        <v>44</v>
      </c>
      <c r="B87" s="1">
        <v>2015.0</v>
      </c>
      <c r="C87" s="1">
        <v>7185.992188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4</v>
      </c>
      <c r="J87" s="1" t="s">
        <v>4</v>
      </c>
      <c r="K87" s="1" t="s">
        <v>4</v>
      </c>
      <c r="L87" s="1" t="s">
        <v>4</v>
      </c>
      <c r="M87" s="1">
        <v>100.0</v>
      </c>
      <c r="N87" s="1">
        <v>0.0</v>
      </c>
      <c r="O87" s="1">
        <v>0.0</v>
      </c>
      <c r="P87" s="1">
        <v>0.0</v>
      </c>
      <c r="Q87" s="2">
        <f t="shared" si="1"/>
        <v>5</v>
      </c>
    </row>
    <row r="88">
      <c r="A88" s="1" t="s">
        <v>44</v>
      </c>
      <c r="B88" s="1">
        <v>2020.0</v>
      </c>
      <c r="C88" s="1">
        <v>7496.987793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4</v>
      </c>
      <c r="J88" s="1" t="s">
        <v>4</v>
      </c>
      <c r="K88" s="1" t="s">
        <v>4</v>
      </c>
      <c r="L88" s="1" t="s">
        <v>4</v>
      </c>
      <c r="M88" s="1">
        <v>100.0</v>
      </c>
      <c r="N88" s="1">
        <v>0.0</v>
      </c>
      <c r="O88" s="1">
        <v>0.0</v>
      </c>
      <c r="P88" s="1">
        <v>0.0</v>
      </c>
      <c r="Q88" s="2" t="str">
        <f t="shared" si="1"/>
        <v/>
      </c>
    </row>
    <row r="89">
      <c r="A89" s="1" t="s">
        <v>45</v>
      </c>
      <c r="B89" s="1">
        <v>2015.0</v>
      </c>
      <c r="C89" s="1">
        <v>602.0930176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4</v>
      </c>
      <c r="J89" s="1" t="s">
        <v>4</v>
      </c>
      <c r="K89" s="1" t="s">
        <v>4</v>
      </c>
      <c r="L89" s="1" t="s">
        <v>4</v>
      </c>
      <c r="M89" s="1">
        <v>100.0</v>
      </c>
      <c r="N89" s="1">
        <v>0.0</v>
      </c>
      <c r="O89" s="1">
        <v>0.0</v>
      </c>
      <c r="P89" s="1">
        <v>0.0</v>
      </c>
      <c r="Q89" s="2">
        <f t="shared" si="1"/>
        <v>5</v>
      </c>
    </row>
    <row r="90">
      <c r="A90" s="1" t="s">
        <v>45</v>
      </c>
      <c r="B90" s="1">
        <v>2020.0</v>
      </c>
      <c r="C90" s="1">
        <v>649.34198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4</v>
      </c>
      <c r="J90" s="1" t="s">
        <v>4</v>
      </c>
      <c r="K90" s="1" t="s">
        <v>4</v>
      </c>
      <c r="L90" s="1" t="s">
        <v>4</v>
      </c>
      <c r="M90" s="1">
        <v>100.0</v>
      </c>
      <c r="N90" s="1">
        <v>0.0</v>
      </c>
      <c r="O90" s="1">
        <v>0.0</v>
      </c>
      <c r="P90" s="1">
        <v>0.0</v>
      </c>
      <c r="Q90" s="2" t="str">
        <f t="shared" si="1"/>
        <v/>
      </c>
    </row>
    <row r="91">
      <c r="A91" s="1" t="s">
        <v>46</v>
      </c>
      <c r="B91" s="1">
        <v>2015.0</v>
      </c>
      <c r="C91" s="1">
        <v>47520.66797</v>
      </c>
      <c r="D91" s="1">
        <v>79.76399994</v>
      </c>
      <c r="E91" s="1">
        <v>96.33586812</v>
      </c>
      <c r="F91" s="1">
        <v>0.1840519904</v>
      </c>
      <c r="G91" s="1">
        <v>1.703445062</v>
      </c>
      <c r="H91" s="1">
        <v>1.776634827</v>
      </c>
      <c r="I91" s="1">
        <v>83.27372585</v>
      </c>
      <c r="J91" s="1">
        <v>0.6876656261</v>
      </c>
      <c r="K91" s="1">
        <v>7.259032355</v>
      </c>
      <c r="L91" s="1">
        <v>8.779576172</v>
      </c>
      <c r="M91" s="1">
        <v>99.64971237</v>
      </c>
      <c r="N91" s="1">
        <v>0.05628603022</v>
      </c>
      <c r="O91" s="1">
        <v>0.2940016029</v>
      </c>
      <c r="P91" s="1">
        <v>0.0</v>
      </c>
      <c r="Q91" s="2">
        <f t="shared" si="1"/>
        <v>5</v>
      </c>
    </row>
    <row r="92">
      <c r="A92" s="1" t="s">
        <v>46</v>
      </c>
      <c r="B92" s="1">
        <v>2020.0</v>
      </c>
      <c r="C92" s="1">
        <v>50882.88281</v>
      </c>
      <c r="D92" s="1">
        <v>81.42499542</v>
      </c>
      <c r="E92" s="1">
        <v>97.49165711</v>
      </c>
      <c r="F92" s="1">
        <v>0.1861521591</v>
      </c>
      <c r="G92" s="1">
        <v>0.9536162228</v>
      </c>
      <c r="H92" s="1">
        <v>1.368574512</v>
      </c>
      <c r="I92" s="1">
        <v>86.76707282</v>
      </c>
      <c r="J92" s="1">
        <v>0.7312282016</v>
      </c>
      <c r="K92" s="1">
        <v>5.13386897</v>
      </c>
      <c r="L92" s="1">
        <v>7.367830005</v>
      </c>
      <c r="M92" s="1">
        <v>99.9381928</v>
      </c>
      <c r="N92" s="1">
        <v>0.0618072</v>
      </c>
      <c r="O92" s="1">
        <v>0.0</v>
      </c>
      <c r="P92" s="1">
        <v>0.0</v>
      </c>
      <c r="Q92" s="2" t="str">
        <f t="shared" si="1"/>
        <v/>
      </c>
    </row>
    <row r="93">
      <c r="A93" s="1" t="s">
        <v>47</v>
      </c>
      <c r="B93" s="1">
        <v>2015.0</v>
      </c>
      <c r="C93" s="1">
        <v>777.4349976</v>
      </c>
      <c r="D93" s="1">
        <v>28.47000122</v>
      </c>
      <c r="E93" s="1">
        <v>80.13200008</v>
      </c>
      <c r="F93" s="1">
        <v>10.877265</v>
      </c>
      <c r="G93" s="1">
        <v>8.395193432</v>
      </c>
      <c r="H93" s="1">
        <v>0.5955414912</v>
      </c>
      <c r="I93" s="1">
        <v>76.91172345</v>
      </c>
      <c r="J93" s="1">
        <v>11.56864724</v>
      </c>
      <c r="K93" s="1">
        <v>10.82245445</v>
      </c>
      <c r="L93" s="1">
        <v>0.6971748583</v>
      </c>
      <c r="M93" s="1">
        <v>88.22284558</v>
      </c>
      <c r="N93" s="1">
        <v>9.140188495</v>
      </c>
      <c r="O93" s="1">
        <v>2.29677513</v>
      </c>
      <c r="P93" s="1">
        <v>0.340190797</v>
      </c>
      <c r="Q93" s="2">
        <f t="shared" si="1"/>
        <v>4</v>
      </c>
    </row>
    <row r="94">
      <c r="A94" s="1" t="s">
        <v>47</v>
      </c>
      <c r="B94" s="1">
        <v>2019.0</v>
      </c>
      <c r="C94" s="1">
        <v>850.8909912</v>
      </c>
      <c r="D94" s="1">
        <v>29.16400146</v>
      </c>
      <c r="E94" s="1">
        <v>80.21049781</v>
      </c>
      <c r="F94" s="1">
        <v>10.86041131</v>
      </c>
      <c r="G94" s="1">
        <v>8.929090888</v>
      </c>
      <c r="H94" s="1" t="s">
        <v>4</v>
      </c>
      <c r="I94" s="1">
        <v>76.91172345</v>
      </c>
      <c r="J94" s="1">
        <v>11.56864724</v>
      </c>
      <c r="K94" s="1">
        <v>11.51962931</v>
      </c>
      <c r="L94" s="1" t="s">
        <v>4</v>
      </c>
      <c r="M94" s="1">
        <v>88.22284558</v>
      </c>
      <c r="N94" s="1">
        <v>9.140188495</v>
      </c>
      <c r="O94" s="1">
        <v>2.29677513</v>
      </c>
      <c r="P94" s="1">
        <v>0.340190797</v>
      </c>
      <c r="Q94" s="2" t="str">
        <f t="shared" si="1"/>
        <v/>
      </c>
    </row>
    <row r="95">
      <c r="A95" s="1" t="s">
        <v>48</v>
      </c>
      <c r="B95" s="1">
        <v>2015.0</v>
      </c>
      <c r="C95" s="1">
        <v>4856.092773</v>
      </c>
      <c r="D95" s="1">
        <v>65.54299927</v>
      </c>
      <c r="E95" s="1">
        <v>71.14958177</v>
      </c>
      <c r="F95" s="1">
        <v>10.51052605</v>
      </c>
      <c r="G95" s="1">
        <v>11.66204631</v>
      </c>
      <c r="H95" s="1">
        <v>6.677845876</v>
      </c>
      <c r="I95" s="1">
        <v>41.39183594</v>
      </c>
      <c r="J95" s="1">
        <v>10.73957265</v>
      </c>
      <c r="K95" s="1">
        <v>28.50184871</v>
      </c>
      <c r="L95" s="1">
        <v>19.36674269</v>
      </c>
      <c r="M95" s="1">
        <v>86.79370516</v>
      </c>
      <c r="N95" s="1">
        <v>10.390113</v>
      </c>
      <c r="O95" s="1">
        <v>2.809090742</v>
      </c>
      <c r="P95" s="1">
        <v>0.00709109589</v>
      </c>
      <c r="Q95" s="2">
        <f t="shared" si="1"/>
        <v>5</v>
      </c>
    </row>
    <row r="96">
      <c r="A96" s="1" t="s">
        <v>48</v>
      </c>
      <c r="B96" s="1">
        <v>2020.0</v>
      </c>
      <c r="C96" s="1">
        <v>5518.091797</v>
      </c>
      <c r="D96" s="1">
        <v>67.82900238</v>
      </c>
      <c r="E96" s="1">
        <v>73.78451158</v>
      </c>
      <c r="F96" s="1">
        <v>10.46117203</v>
      </c>
      <c r="G96" s="1">
        <v>9.559180722</v>
      </c>
      <c r="H96" s="1">
        <v>6.195135664</v>
      </c>
      <c r="I96" s="1">
        <v>45.72441318</v>
      </c>
      <c r="J96" s="1">
        <v>10.6323901</v>
      </c>
      <c r="K96" s="1">
        <v>24.40516973</v>
      </c>
      <c r="L96" s="1">
        <v>19.23802699</v>
      </c>
      <c r="M96" s="1">
        <v>87.09329616</v>
      </c>
      <c r="N96" s="1">
        <v>10.37996439</v>
      </c>
      <c r="O96" s="1">
        <v>2.517789997</v>
      </c>
      <c r="P96" s="1">
        <v>0.008949452055</v>
      </c>
      <c r="Q96" s="2" t="str">
        <f t="shared" si="1"/>
        <v/>
      </c>
    </row>
    <row r="97">
      <c r="A97" s="1" t="s">
        <v>49</v>
      </c>
      <c r="B97" s="1">
        <v>2015.0</v>
      </c>
      <c r="C97" s="1">
        <v>17.58099937</v>
      </c>
      <c r="D97" s="1">
        <v>74.40399933</v>
      </c>
      <c r="E97" s="1">
        <v>99.95367102</v>
      </c>
      <c r="F97" s="1">
        <v>0.0</v>
      </c>
      <c r="G97" s="1">
        <v>0.04632897629</v>
      </c>
      <c r="H97" s="1">
        <v>0.0</v>
      </c>
      <c r="I97" s="1" t="s">
        <v>4</v>
      </c>
      <c r="J97" s="1" t="s">
        <v>4</v>
      </c>
      <c r="K97" s="1" t="s">
        <v>4</v>
      </c>
      <c r="L97" s="1" t="s">
        <v>4</v>
      </c>
      <c r="M97" s="1" t="s">
        <v>4</v>
      </c>
      <c r="N97" s="1" t="s">
        <v>4</v>
      </c>
      <c r="O97" s="1" t="s">
        <v>4</v>
      </c>
      <c r="P97" s="1" t="s">
        <v>4</v>
      </c>
      <c r="Q97" s="2">
        <f t="shared" si="1"/>
        <v>5</v>
      </c>
    </row>
    <row r="98">
      <c r="A98" s="1" t="s">
        <v>49</v>
      </c>
      <c r="B98" s="1">
        <v>2020.0</v>
      </c>
      <c r="C98" s="1">
        <v>17.56399918</v>
      </c>
      <c r="D98" s="1">
        <v>75.49500275</v>
      </c>
      <c r="E98" s="1">
        <v>99.97161022</v>
      </c>
      <c r="F98" s="1">
        <v>0.0</v>
      </c>
      <c r="G98" s="1">
        <v>0.0283897827</v>
      </c>
      <c r="H98" s="1">
        <v>0.0</v>
      </c>
      <c r="I98" s="1" t="s">
        <v>4</v>
      </c>
      <c r="J98" s="1" t="s">
        <v>4</v>
      </c>
      <c r="K98" s="1" t="s">
        <v>4</v>
      </c>
      <c r="L98" s="1" t="s">
        <v>4</v>
      </c>
      <c r="M98" s="1" t="s">
        <v>4</v>
      </c>
      <c r="N98" s="1" t="s">
        <v>4</v>
      </c>
      <c r="O98" s="1" t="s">
        <v>4</v>
      </c>
      <c r="P98" s="1" t="s">
        <v>4</v>
      </c>
      <c r="Q98" s="2" t="str">
        <f t="shared" si="1"/>
        <v/>
      </c>
    </row>
    <row r="99">
      <c r="A99" s="1" t="s">
        <v>50</v>
      </c>
      <c r="B99" s="1">
        <v>2015.0</v>
      </c>
      <c r="C99" s="1">
        <v>4847.805176</v>
      </c>
      <c r="D99" s="1">
        <v>76.86199951</v>
      </c>
      <c r="E99" s="1">
        <v>99.37868682</v>
      </c>
      <c r="F99" s="1">
        <v>0.2541303784</v>
      </c>
      <c r="G99" s="1">
        <v>0.2113350186</v>
      </c>
      <c r="H99" s="1">
        <v>0.1558477843</v>
      </c>
      <c r="I99" s="1">
        <v>98.18603249</v>
      </c>
      <c r="J99" s="1">
        <v>0.4100611535</v>
      </c>
      <c r="K99" s="1">
        <v>0.7303485768</v>
      </c>
      <c r="L99" s="1">
        <v>0.6735577778</v>
      </c>
      <c r="M99" s="1">
        <v>99.73771511</v>
      </c>
      <c r="N99" s="1">
        <v>0.2071900718</v>
      </c>
      <c r="O99" s="1">
        <v>0.0550948183</v>
      </c>
      <c r="P99" s="1">
        <v>0.0</v>
      </c>
      <c r="Q99" s="2">
        <f t="shared" si="1"/>
        <v>5</v>
      </c>
    </row>
    <row r="100">
      <c r="A100" s="1" t="s">
        <v>50</v>
      </c>
      <c r="B100" s="1">
        <v>2020.0</v>
      </c>
      <c r="C100" s="1">
        <v>5094.11377</v>
      </c>
      <c r="D100" s="1">
        <v>80.77099609</v>
      </c>
      <c r="E100" s="1">
        <v>99.81053693</v>
      </c>
      <c r="F100" s="1">
        <v>0.1894594746</v>
      </c>
      <c r="G100" s="1">
        <v>3.594451897E-6</v>
      </c>
      <c r="H100" s="1">
        <v>0.0</v>
      </c>
      <c r="I100" s="1">
        <v>99.64625</v>
      </c>
      <c r="J100" s="1">
        <v>0.35375</v>
      </c>
      <c r="K100" s="1">
        <v>0.0</v>
      </c>
      <c r="L100" s="1">
        <v>0.0</v>
      </c>
      <c r="M100" s="1">
        <v>99.84965286</v>
      </c>
      <c r="N100" s="1">
        <v>0.1503471429</v>
      </c>
      <c r="O100" s="1">
        <v>0.0</v>
      </c>
      <c r="P100" s="1">
        <v>0.0</v>
      </c>
      <c r="Q100" s="2" t="str">
        <f t="shared" si="1"/>
        <v/>
      </c>
    </row>
    <row r="101">
      <c r="A101" s="1" t="s">
        <v>51</v>
      </c>
      <c r="B101" s="1">
        <v>2015.0</v>
      </c>
      <c r="C101" s="1">
        <v>23226.14844</v>
      </c>
      <c r="D101" s="1">
        <v>49.44400024</v>
      </c>
      <c r="E101" s="1">
        <v>71.0757669</v>
      </c>
      <c r="F101" s="1">
        <v>8.767136459</v>
      </c>
      <c r="G101" s="1">
        <v>14.41768054</v>
      </c>
      <c r="H101" s="1">
        <v>5.739416095</v>
      </c>
      <c r="I101" s="1">
        <v>55.84317172</v>
      </c>
      <c r="J101" s="1">
        <v>13.1884673</v>
      </c>
      <c r="K101" s="1">
        <v>22.63128471</v>
      </c>
      <c r="L101" s="1">
        <v>8.337076273</v>
      </c>
      <c r="M101" s="1">
        <v>86.65094535</v>
      </c>
      <c r="N101" s="1">
        <v>4.246369254</v>
      </c>
      <c r="O101" s="1">
        <v>6.019351236</v>
      </c>
      <c r="P101" s="1">
        <v>3.083334164</v>
      </c>
      <c r="Q101" s="2">
        <f t="shared" si="1"/>
        <v>5</v>
      </c>
    </row>
    <row r="102">
      <c r="A102" s="1" t="s">
        <v>51</v>
      </c>
      <c r="B102" s="1">
        <v>2020.0</v>
      </c>
      <c r="C102" s="1">
        <v>26378.27539</v>
      </c>
      <c r="D102" s="1">
        <v>51.70599747</v>
      </c>
      <c r="E102" s="1">
        <v>70.90907039</v>
      </c>
      <c r="F102" s="1">
        <v>8.935421702</v>
      </c>
      <c r="G102" s="1">
        <v>14.19244161</v>
      </c>
      <c r="H102" s="1">
        <v>5.963066293</v>
      </c>
      <c r="I102" s="1">
        <v>55.72244686</v>
      </c>
      <c r="J102" s="1">
        <v>13.34316829</v>
      </c>
      <c r="K102" s="1">
        <v>23.17527956</v>
      </c>
      <c r="L102" s="1">
        <v>7.759105289</v>
      </c>
      <c r="M102" s="1">
        <v>85.09355329</v>
      </c>
      <c r="N102" s="1">
        <v>4.818535156</v>
      </c>
      <c r="O102" s="1">
        <v>5.80236656</v>
      </c>
      <c r="P102" s="1">
        <v>4.285544994</v>
      </c>
      <c r="Q102" s="2" t="str">
        <f t="shared" si="1"/>
        <v/>
      </c>
    </row>
    <row r="103">
      <c r="A103" s="1" t="s">
        <v>52</v>
      </c>
      <c r="B103" s="1">
        <v>2015.0</v>
      </c>
      <c r="C103" s="1">
        <v>4232.874023</v>
      </c>
      <c r="D103" s="1">
        <v>56.15500259</v>
      </c>
      <c r="E103" s="1" t="s">
        <v>4</v>
      </c>
      <c r="F103" s="1" t="s">
        <v>4</v>
      </c>
      <c r="G103" s="1" t="s">
        <v>4</v>
      </c>
      <c r="H103" s="1" t="s">
        <v>4</v>
      </c>
      <c r="I103" s="1" t="s">
        <v>4</v>
      </c>
      <c r="J103" s="1" t="s">
        <v>4</v>
      </c>
      <c r="K103" s="1" t="s">
        <v>4</v>
      </c>
      <c r="L103" s="1" t="s">
        <v>4</v>
      </c>
      <c r="M103" s="1">
        <v>100.0</v>
      </c>
      <c r="N103" s="1">
        <v>0.0</v>
      </c>
      <c r="O103" s="1">
        <v>0.0</v>
      </c>
      <c r="P103" s="1">
        <v>0.0</v>
      </c>
      <c r="Q103" s="2">
        <f t="shared" si="1"/>
        <v>5</v>
      </c>
    </row>
    <row r="104">
      <c r="A104" s="1" t="s">
        <v>52</v>
      </c>
      <c r="B104" s="1">
        <v>2020.0</v>
      </c>
      <c r="C104" s="1">
        <v>4105.268066</v>
      </c>
      <c r="D104" s="1">
        <v>57.55299759</v>
      </c>
      <c r="E104" s="1" t="s">
        <v>4</v>
      </c>
      <c r="F104" s="1" t="s">
        <v>4</v>
      </c>
      <c r="G104" s="1" t="s">
        <v>4</v>
      </c>
      <c r="H104" s="1" t="s">
        <v>4</v>
      </c>
      <c r="I104" s="1" t="s">
        <v>4</v>
      </c>
      <c r="J104" s="1" t="s">
        <v>4</v>
      </c>
      <c r="K104" s="1" t="s">
        <v>4</v>
      </c>
      <c r="L104" s="1" t="s">
        <v>4</v>
      </c>
      <c r="M104" s="1">
        <v>100.0</v>
      </c>
      <c r="N104" s="1">
        <v>0.0</v>
      </c>
      <c r="O104" s="1">
        <v>0.0</v>
      </c>
      <c r="P104" s="1">
        <v>0.0</v>
      </c>
      <c r="Q104" s="2" t="str">
        <f t="shared" si="1"/>
        <v/>
      </c>
    </row>
    <row r="105">
      <c r="A105" s="1" t="s">
        <v>53</v>
      </c>
      <c r="B105" s="1">
        <v>2015.0</v>
      </c>
      <c r="C105" s="1">
        <v>11324.77734</v>
      </c>
      <c r="D105" s="1">
        <v>76.89600372</v>
      </c>
      <c r="E105" s="1">
        <v>95.87179647</v>
      </c>
      <c r="F105" s="1">
        <v>1.750253789</v>
      </c>
      <c r="G105" s="1">
        <v>1.99464</v>
      </c>
      <c r="H105" s="1">
        <v>0.3833097362</v>
      </c>
      <c r="I105" s="1">
        <v>90.44506066</v>
      </c>
      <c r="J105" s="1">
        <v>3.362197131</v>
      </c>
      <c r="K105" s="1">
        <v>4.747322467</v>
      </c>
      <c r="L105" s="1">
        <v>1.445419738</v>
      </c>
      <c r="M105" s="1">
        <v>97.50230137</v>
      </c>
      <c r="N105" s="1">
        <v>1.2659329</v>
      </c>
      <c r="O105" s="1">
        <v>1.167575187</v>
      </c>
      <c r="P105" s="1">
        <v>0.06419054206</v>
      </c>
      <c r="Q105" s="2">
        <f t="shared" si="1"/>
        <v>5</v>
      </c>
    </row>
    <row r="106">
      <c r="A106" s="1" t="s">
        <v>53</v>
      </c>
      <c r="B106" s="1">
        <v>2020.0</v>
      </c>
      <c r="C106" s="1">
        <v>11326.61621</v>
      </c>
      <c r="D106" s="1">
        <v>77.19400024</v>
      </c>
      <c r="E106" s="1">
        <v>97.00269616</v>
      </c>
      <c r="F106" s="1">
        <v>1.471384542</v>
      </c>
      <c r="G106" s="1">
        <v>1.252811506</v>
      </c>
      <c r="H106" s="1">
        <v>0.2731077963</v>
      </c>
      <c r="I106" s="1">
        <v>94.38665114</v>
      </c>
      <c r="J106" s="1">
        <v>2.591752445</v>
      </c>
      <c r="K106" s="1">
        <v>1.905972935</v>
      </c>
      <c r="L106" s="1">
        <v>1.115623477</v>
      </c>
      <c r="M106" s="1">
        <v>97.77557664</v>
      </c>
      <c r="N106" s="1">
        <v>1.1403859</v>
      </c>
      <c r="O106" s="1">
        <v>1.059840374</v>
      </c>
      <c r="P106" s="1">
        <v>0.02419708411</v>
      </c>
      <c r="Q106" s="2" t="str">
        <f t="shared" si="1"/>
        <v/>
      </c>
    </row>
    <row r="107">
      <c r="A107" s="1" t="s">
        <v>54</v>
      </c>
      <c r="B107" s="1">
        <v>2015.0</v>
      </c>
      <c r="C107" s="1">
        <v>159.8500061</v>
      </c>
      <c r="D107" s="1">
        <v>89.35199738</v>
      </c>
      <c r="E107" s="1">
        <v>99.49775185</v>
      </c>
      <c r="F107" s="1">
        <v>0.0</v>
      </c>
      <c r="G107" s="1">
        <v>0.5022481525</v>
      </c>
      <c r="H107" s="1">
        <v>0.0</v>
      </c>
      <c r="I107" s="1" t="s">
        <v>4</v>
      </c>
      <c r="J107" s="1" t="s">
        <v>4</v>
      </c>
      <c r="K107" s="1" t="s">
        <v>4</v>
      </c>
      <c r="L107" s="1" t="s">
        <v>4</v>
      </c>
      <c r="M107" s="1" t="s">
        <v>4</v>
      </c>
      <c r="N107" s="1" t="s">
        <v>4</v>
      </c>
      <c r="O107" s="1" t="s">
        <v>4</v>
      </c>
      <c r="P107" s="1" t="s">
        <v>4</v>
      </c>
      <c r="Q107" s="2">
        <f t="shared" si="1"/>
        <v>2</v>
      </c>
    </row>
    <row r="108">
      <c r="A108" s="1" t="s">
        <v>54</v>
      </c>
      <c r="B108" s="1">
        <v>2017.0</v>
      </c>
      <c r="C108" s="1">
        <v>161.9859924</v>
      </c>
      <c r="D108" s="1">
        <v>89.20300293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4</v>
      </c>
      <c r="J108" s="1" t="s">
        <v>4</v>
      </c>
      <c r="K108" s="1" t="s">
        <v>4</v>
      </c>
      <c r="L108" s="1" t="s">
        <v>4</v>
      </c>
      <c r="M108" s="1" t="s">
        <v>4</v>
      </c>
      <c r="N108" s="1" t="s">
        <v>4</v>
      </c>
      <c r="O108" s="1" t="s">
        <v>4</v>
      </c>
      <c r="P108" s="1" t="s">
        <v>4</v>
      </c>
      <c r="Q108" s="2" t="str">
        <f t="shared" si="1"/>
        <v/>
      </c>
    </row>
    <row r="109">
      <c r="A109" s="1" t="s">
        <v>55</v>
      </c>
      <c r="B109" s="1">
        <v>2015.0</v>
      </c>
      <c r="C109" s="1">
        <v>1160.987061</v>
      </c>
      <c r="D109" s="1">
        <v>66.94599915</v>
      </c>
      <c r="E109" s="1">
        <v>99.78851757</v>
      </c>
      <c r="F109" s="1">
        <v>0.0</v>
      </c>
      <c r="G109" s="1">
        <v>0.2114824349</v>
      </c>
      <c r="H109" s="1">
        <v>0.0</v>
      </c>
      <c r="I109" s="1">
        <v>99.86118554</v>
      </c>
      <c r="J109" s="1">
        <v>0.0</v>
      </c>
      <c r="K109" s="1">
        <v>0.1388144553</v>
      </c>
      <c r="L109" s="1">
        <v>0.0</v>
      </c>
      <c r="M109" s="1">
        <v>99.75264231</v>
      </c>
      <c r="N109" s="1">
        <v>0.0</v>
      </c>
      <c r="O109" s="1">
        <v>0.2473576943</v>
      </c>
      <c r="P109" s="1">
        <v>0.0</v>
      </c>
      <c r="Q109" s="2">
        <f t="shared" si="1"/>
        <v>5</v>
      </c>
    </row>
    <row r="110">
      <c r="A110" s="1" t="s">
        <v>55</v>
      </c>
      <c r="B110" s="1">
        <v>2020.0</v>
      </c>
      <c r="C110" s="1">
        <v>1207.360962</v>
      </c>
      <c r="D110" s="1">
        <v>66.82099915</v>
      </c>
      <c r="E110" s="1">
        <v>99.76517318</v>
      </c>
      <c r="F110" s="1">
        <v>0.0</v>
      </c>
      <c r="G110" s="1">
        <v>0.2348268167</v>
      </c>
      <c r="H110" s="1">
        <v>0.0</v>
      </c>
      <c r="I110" s="1">
        <v>99.84576172</v>
      </c>
      <c r="J110" s="1">
        <v>0.0</v>
      </c>
      <c r="K110" s="1">
        <v>0.1542382836</v>
      </c>
      <c r="L110" s="1">
        <v>0.0</v>
      </c>
      <c r="M110" s="1">
        <v>99.72515812</v>
      </c>
      <c r="N110" s="1">
        <v>0.0</v>
      </c>
      <c r="O110" s="1">
        <v>0.2748418825</v>
      </c>
      <c r="P110" s="1">
        <v>0.0</v>
      </c>
      <c r="Q110" s="2" t="str">
        <f t="shared" si="1"/>
        <v/>
      </c>
    </row>
    <row r="111">
      <c r="A111" s="1" t="s">
        <v>56</v>
      </c>
      <c r="B111" s="1">
        <v>2015.0</v>
      </c>
      <c r="C111" s="1">
        <v>10601.38965</v>
      </c>
      <c r="D111" s="1">
        <v>73.47699738</v>
      </c>
      <c r="E111" s="1">
        <v>99.88009269</v>
      </c>
      <c r="F111" s="1">
        <v>0.0</v>
      </c>
      <c r="G111" s="1">
        <v>0.1199073119</v>
      </c>
      <c r="H111" s="1">
        <v>0.0</v>
      </c>
      <c r="I111" s="1">
        <v>99.8175993</v>
      </c>
      <c r="J111" s="1">
        <v>0.0</v>
      </c>
      <c r="K111" s="1">
        <v>0.1824006965</v>
      </c>
      <c r="L111" s="1">
        <v>0.0</v>
      </c>
      <c r="M111" s="1">
        <v>99.90265093</v>
      </c>
      <c r="N111" s="1">
        <v>0.0</v>
      </c>
      <c r="O111" s="1">
        <v>0.0973490679</v>
      </c>
      <c r="P111" s="1">
        <v>0.0</v>
      </c>
      <c r="Q111" s="2">
        <f t="shared" si="1"/>
        <v>5</v>
      </c>
    </row>
    <row r="112">
      <c r="A112" s="1" t="s">
        <v>56</v>
      </c>
      <c r="B112" s="1">
        <v>2020.0</v>
      </c>
      <c r="C112" s="1">
        <v>10708.98242</v>
      </c>
      <c r="D112" s="1">
        <v>74.06100464</v>
      </c>
      <c r="E112" s="1">
        <v>99.88059167</v>
      </c>
      <c r="F112" s="1">
        <v>0.0</v>
      </c>
      <c r="G112" s="1">
        <v>0.1194083325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  <c r="Q112" s="2" t="str">
        <f t="shared" si="1"/>
        <v/>
      </c>
    </row>
    <row r="113">
      <c r="A113" s="1" t="s">
        <v>57</v>
      </c>
      <c r="B113" s="1">
        <v>2015.0</v>
      </c>
      <c r="C113" s="1">
        <v>25183.83203</v>
      </c>
      <c r="D113" s="1">
        <v>61.27700424</v>
      </c>
      <c r="E113" s="1">
        <v>95.21488171</v>
      </c>
      <c r="F113" s="1">
        <v>0.6850023901</v>
      </c>
      <c r="G113" s="1">
        <v>3.829054918</v>
      </c>
      <c r="H113" s="1">
        <v>0.2710609803</v>
      </c>
      <c r="I113" s="1">
        <v>91.61696842</v>
      </c>
      <c r="J113" s="1">
        <v>0.3679396322</v>
      </c>
      <c r="K113" s="1">
        <v>7.315091944</v>
      </c>
      <c r="L113" s="1">
        <v>0.7</v>
      </c>
      <c r="M113" s="1">
        <v>97.48852402</v>
      </c>
      <c r="N113" s="1">
        <v>0.8853650012</v>
      </c>
      <c r="O113" s="1">
        <v>1.626110978</v>
      </c>
      <c r="P113" s="1">
        <v>0.0</v>
      </c>
      <c r="Q113" s="2">
        <f t="shared" si="1"/>
        <v>5</v>
      </c>
    </row>
    <row r="114">
      <c r="A114" s="1" t="s">
        <v>57</v>
      </c>
      <c r="B114" s="1">
        <v>2020.0</v>
      </c>
      <c r="C114" s="1">
        <v>25778.81445</v>
      </c>
      <c r="D114" s="1">
        <v>62.38100052</v>
      </c>
      <c r="E114" s="1">
        <v>93.84384303</v>
      </c>
      <c r="F114" s="1">
        <v>0.6831311872</v>
      </c>
      <c r="G114" s="1">
        <v>5.20969278</v>
      </c>
      <c r="H114" s="1">
        <v>0.2633330058</v>
      </c>
      <c r="I114" s="1">
        <v>88.75362488</v>
      </c>
      <c r="J114" s="1">
        <v>0.3564402606</v>
      </c>
      <c r="K114" s="1">
        <v>10.18993486</v>
      </c>
      <c r="L114" s="1">
        <v>0.7</v>
      </c>
      <c r="M114" s="1">
        <v>96.91351044</v>
      </c>
      <c r="N114" s="1">
        <v>0.8801428799</v>
      </c>
      <c r="O114" s="1">
        <v>2.206346677</v>
      </c>
      <c r="P114" s="1">
        <v>0.0</v>
      </c>
      <c r="Q114" s="2" t="str">
        <f t="shared" si="1"/>
        <v/>
      </c>
    </row>
    <row r="115">
      <c r="A115" s="1" t="s">
        <v>58</v>
      </c>
      <c r="B115" s="1">
        <v>2015.0</v>
      </c>
      <c r="C115" s="1">
        <v>76244.53125</v>
      </c>
      <c r="D115" s="1">
        <v>42.73999786</v>
      </c>
      <c r="E115" s="1">
        <v>42.71817997</v>
      </c>
      <c r="F115" s="1">
        <v>12.68729907</v>
      </c>
      <c r="G115" s="1">
        <v>34.28402477</v>
      </c>
      <c r="H115" s="1">
        <v>10.31049619</v>
      </c>
      <c r="I115" s="1">
        <v>20.6225138</v>
      </c>
      <c r="J115" s="1">
        <v>11.51689397</v>
      </c>
      <c r="K115" s="1">
        <v>51.00984003</v>
      </c>
      <c r="L115" s="1">
        <v>16.8507522</v>
      </c>
      <c r="M115" s="1">
        <v>72.32037779</v>
      </c>
      <c r="N115" s="1">
        <v>14.25532498</v>
      </c>
      <c r="O115" s="1">
        <v>11.87596826</v>
      </c>
      <c r="P115" s="1">
        <v>1.548328967</v>
      </c>
      <c r="Q115" s="2">
        <f t="shared" si="1"/>
        <v>5</v>
      </c>
    </row>
    <row r="116">
      <c r="A116" s="1" t="s">
        <v>58</v>
      </c>
      <c r="B116" s="1">
        <v>2020.0</v>
      </c>
      <c r="C116" s="1">
        <v>89561.40625</v>
      </c>
      <c r="D116" s="1">
        <v>45.63800049</v>
      </c>
      <c r="E116" s="1">
        <v>45.95212696</v>
      </c>
      <c r="F116" s="1">
        <v>13.44122447</v>
      </c>
      <c r="G116" s="1">
        <v>32.54231607</v>
      </c>
      <c r="H116" s="1">
        <v>8.064332495</v>
      </c>
      <c r="I116" s="1">
        <v>21.98279234</v>
      </c>
      <c r="J116" s="1">
        <v>12.68294146</v>
      </c>
      <c r="K116" s="1">
        <v>51.21598167</v>
      </c>
      <c r="L116" s="1">
        <v>14.11828453</v>
      </c>
      <c r="M116" s="1">
        <v>74.50335478</v>
      </c>
      <c r="N116" s="1">
        <v>14.34445818</v>
      </c>
      <c r="O116" s="1">
        <v>10.29905862</v>
      </c>
      <c r="P116" s="1">
        <v>0.8531284131</v>
      </c>
      <c r="Q116" s="2" t="str">
        <f t="shared" si="1"/>
        <v/>
      </c>
    </row>
    <row r="117">
      <c r="A117" s="1" t="s">
        <v>59</v>
      </c>
      <c r="B117" s="1">
        <v>2015.0</v>
      </c>
      <c r="C117" s="1">
        <v>5688.694824</v>
      </c>
      <c r="D117" s="1">
        <v>87.52600098</v>
      </c>
      <c r="E117" s="1">
        <v>99.99999785</v>
      </c>
      <c r="F117" s="1">
        <v>0.0</v>
      </c>
      <c r="G117" s="1">
        <v>2.145840412E-6</v>
      </c>
      <c r="H117" s="1">
        <v>0.0</v>
      </c>
      <c r="I117" s="1">
        <v>100.0</v>
      </c>
      <c r="J117" s="1">
        <v>0.0</v>
      </c>
      <c r="K117" s="1">
        <v>0.0</v>
      </c>
      <c r="L117" s="1">
        <v>0.0</v>
      </c>
      <c r="M117" s="1">
        <v>100.0</v>
      </c>
      <c r="N117" s="1">
        <v>0.0</v>
      </c>
      <c r="O117" s="1">
        <v>0.0</v>
      </c>
      <c r="P117" s="1">
        <v>0.0</v>
      </c>
      <c r="Q117" s="2">
        <f t="shared" si="1"/>
        <v>5</v>
      </c>
    </row>
    <row r="118">
      <c r="A118" s="1" t="s">
        <v>59</v>
      </c>
      <c r="B118" s="1">
        <v>2020.0</v>
      </c>
      <c r="C118" s="1">
        <v>5792.203125</v>
      </c>
      <c r="D118" s="1">
        <v>88.11600494</v>
      </c>
      <c r="E118" s="1">
        <v>100.0000011</v>
      </c>
      <c r="F118" s="1">
        <v>0.0</v>
      </c>
      <c r="G118" s="1">
        <v>0.0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  <c r="Q118" s="2" t="str">
        <f t="shared" si="1"/>
        <v/>
      </c>
    </row>
    <row r="119">
      <c r="A119" s="1" t="s">
        <v>60</v>
      </c>
      <c r="B119" s="1">
        <v>2015.0</v>
      </c>
      <c r="C119" s="1">
        <v>913.9979858</v>
      </c>
      <c r="D119" s="1">
        <v>77.41699219</v>
      </c>
      <c r="E119" s="1">
        <v>75.78704503</v>
      </c>
      <c r="F119" s="1">
        <v>14.75417119</v>
      </c>
      <c r="G119" s="1">
        <v>7.39492395</v>
      </c>
      <c r="H119" s="1">
        <v>2.063859825</v>
      </c>
      <c r="I119" s="1">
        <v>48.75920509</v>
      </c>
      <c r="J119" s="1">
        <v>12.43877762</v>
      </c>
      <c r="K119" s="1">
        <v>30.37700254</v>
      </c>
      <c r="L119" s="1">
        <v>8.425014754</v>
      </c>
      <c r="M119" s="1">
        <v>83.67122985</v>
      </c>
      <c r="N119" s="1">
        <v>15.42958572</v>
      </c>
      <c r="O119" s="1">
        <v>0.6909116479</v>
      </c>
      <c r="P119" s="1">
        <v>0.2082727854</v>
      </c>
      <c r="Q119" s="2">
        <f t="shared" si="1"/>
        <v>5</v>
      </c>
    </row>
    <row r="120">
      <c r="A120" s="1" t="s">
        <v>60</v>
      </c>
      <c r="B120" s="1">
        <v>2020.0</v>
      </c>
      <c r="C120" s="1">
        <v>988.0020142</v>
      </c>
      <c r="D120" s="1">
        <v>78.06199646</v>
      </c>
      <c r="E120" s="1">
        <v>76.04992021</v>
      </c>
      <c r="F120" s="1">
        <v>14.7574817</v>
      </c>
      <c r="G120" s="1">
        <v>7.015876051</v>
      </c>
      <c r="H120" s="1">
        <v>2.176722038</v>
      </c>
      <c r="I120" s="1">
        <v>47.28073293</v>
      </c>
      <c r="J120" s="1">
        <v>12.06161014</v>
      </c>
      <c r="K120" s="1">
        <v>30.73550468</v>
      </c>
      <c r="L120" s="1">
        <v>9.922152249</v>
      </c>
      <c r="M120" s="1">
        <v>84.13501493</v>
      </c>
      <c r="N120" s="1">
        <v>15.51511107</v>
      </c>
      <c r="O120" s="1">
        <v>0.3498740029</v>
      </c>
      <c r="P120" s="1">
        <v>0.0</v>
      </c>
      <c r="Q120" s="2" t="str">
        <f t="shared" si="1"/>
        <v/>
      </c>
    </row>
    <row r="121">
      <c r="A121" s="1" t="s">
        <v>61</v>
      </c>
      <c r="B121" s="1">
        <v>2015.0</v>
      </c>
      <c r="C121" s="1">
        <v>71.17500305</v>
      </c>
      <c r="D121" s="1">
        <v>69.57899475</v>
      </c>
      <c r="E121" s="1">
        <v>95.42065606</v>
      </c>
      <c r="F121" s="1">
        <v>0.0</v>
      </c>
      <c r="G121" s="1">
        <v>4.579343937</v>
      </c>
      <c r="H121" s="1">
        <v>0.0</v>
      </c>
      <c r="I121" s="1" t="s">
        <v>4</v>
      </c>
      <c r="J121" s="1" t="s">
        <v>4</v>
      </c>
      <c r="K121" s="1" t="s">
        <v>4</v>
      </c>
      <c r="L121" s="1" t="s">
        <v>4</v>
      </c>
      <c r="M121" s="1" t="s">
        <v>4</v>
      </c>
      <c r="N121" s="1" t="s">
        <v>4</v>
      </c>
      <c r="O121" s="1" t="s">
        <v>4</v>
      </c>
      <c r="P121" s="1" t="s">
        <v>4</v>
      </c>
      <c r="Q121" s="2">
        <f t="shared" si="1"/>
        <v>2</v>
      </c>
    </row>
    <row r="122">
      <c r="A122" s="1" t="s">
        <v>61</v>
      </c>
      <c r="B122" s="1">
        <v>2017.0</v>
      </c>
      <c r="C122" s="1">
        <v>71.45999908</v>
      </c>
      <c r="D122" s="1">
        <v>70.18099976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4</v>
      </c>
      <c r="J122" s="1" t="s">
        <v>4</v>
      </c>
      <c r="K122" s="1" t="s">
        <v>4</v>
      </c>
      <c r="L122" s="1" t="s">
        <v>4</v>
      </c>
      <c r="M122" s="1" t="s">
        <v>4</v>
      </c>
      <c r="N122" s="1" t="s">
        <v>4</v>
      </c>
      <c r="O122" s="1" t="s">
        <v>4</v>
      </c>
      <c r="P122" s="1" t="s">
        <v>4</v>
      </c>
      <c r="Q122" s="2" t="str">
        <f t="shared" si="1"/>
        <v/>
      </c>
    </row>
    <row r="123">
      <c r="A123" s="1" t="s">
        <v>62</v>
      </c>
      <c r="B123" s="1">
        <v>2015.0</v>
      </c>
      <c r="C123" s="1">
        <v>10281.6748</v>
      </c>
      <c r="D123" s="1">
        <v>78.56600189</v>
      </c>
      <c r="E123" s="1">
        <v>96.0993385</v>
      </c>
      <c r="F123" s="1">
        <v>0.6952122155</v>
      </c>
      <c r="G123" s="1">
        <v>1.550594498</v>
      </c>
      <c r="H123" s="1">
        <v>1.654854791</v>
      </c>
      <c r="I123" s="1">
        <v>89.21104378</v>
      </c>
      <c r="J123" s="1">
        <v>1.822877161</v>
      </c>
      <c r="K123" s="1">
        <v>2.441888623</v>
      </c>
      <c r="L123" s="1">
        <v>6.52419044</v>
      </c>
      <c r="M123" s="1">
        <v>97.97856981</v>
      </c>
      <c r="N123" s="1">
        <v>0.3875681084</v>
      </c>
      <c r="O123" s="1">
        <v>1.307435937</v>
      </c>
      <c r="P123" s="1">
        <v>0.3264261435</v>
      </c>
      <c r="Q123" s="2">
        <f t="shared" si="1"/>
        <v>5</v>
      </c>
    </row>
    <row r="124">
      <c r="A124" s="1" t="s">
        <v>62</v>
      </c>
      <c r="B124" s="1">
        <v>2020.0</v>
      </c>
      <c r="C124" s="1">
        <v>10847.9043</v>
      </c>
      <c r="D124" s="1">
        <v>82.54000092</v>
      </c>
      <c r="E124" s="1">
        <v>96.68681192</v>
      </c>
      <c r="F124" s="1">
        <v>0.4670386504</v>
      </c>
      <c r="G124" s="1">
        <v>1.269428783</v>
      </c>
      <c r="H124" s="1">
        <v>1.576720644</v>
      </c>
      <c r="I124" s="1">
        <v>90.30446437</v>
      </c>
      <c r="J124" s="1">
        <v>1.385315508</v>
      </c>
      <c r="K124" s="1">
        <v>1.115118127</v>
      </c>
      <c r="L124" s="1">
        <v>7.195101991</v>
      </c>
      <c r="M124" s="1">
        <v>98.03689158</v>
      </c>
      <c r="N124" s="1">
        <v>0.2727920359</v>
      </c>
      <c r="O124" s="1">
        <v>1.302073396</v>
      </c>
      <c r="P124" s="1">
        <v>0.3882429922</v>
      </c>
      <c r="Q124" s="2" t="str">
        <f t="shared" si="1"/>
        <v/>
      </c>
    </row>
    <row r="125">
      <c r="A125" s="1" t="s">
        <v>63</v>
      </c>
      <c r="B125" s="1">
        <v>2015.0</v>
      </c>
      <c r="C125" s="1">
        <v>16212.02246</v>
      </c>
      <c r="D125" s="1">
        <v>63.39799881</v>
      </c>
      <c r="E125" s="1">
        <v>93.0637795</v>
      </c>
      <c r="F125" s="1">
        <v>0.1997601763</v>
      </c>
      <c r="G125" s="1">
        <v>3.119565114</v>
      </c>
      <c r="H125" s="1">
        <v>3.616895212</v>
      </c>
      <c r="I125" s="1">
        <v>82.55248195</v>
      </c>
      <c r="J125" s="1">
        <v>0.445629255</v>
      </c>
      <c r="K125" s="1">
        <v>7.379055031</v>
      </c>
      <c r="L125" s="1">
        <v>9.62283376</v>
      </c>
      <c r="M125" s="1">
        <v>99.1323392</v>
      </c>
      <c r="N125" s="1">
        <v>0.0578108902</v>
      </c>
      <c r="O125" s="1">
        <v>0.6604045069</v>
      </c>
      <c r="P125" s="1">
        <v>0.1494454068</v>
      </c>
      <c r="Q125" s="2">
        <f t="shared" si="1"/>
        <v>5</v>
      </c>
    </row>
    <row r="126">
      <c r="A126" s="1" t="s">
        <v>63</v>
      </c>
      <c r="B126" s="1">
        <v>2020.0</v>
      </c>
      <c r="C126" s="1">
        <v>17643.06055</v>
      </c>
      <c r="D126" s="1">
        <v>64.16600037</v>
      </c>
      <c r="E126" s="1">
        <v>95.35976356</v>
      </c>
      <c r="F126" s="1">
        <v>0.003451463449</v>
      </c>
      <c r="G126" s="1">
        <v>2.604485389</v>
      </c>
      <c r="H126" s="1">
        <v>2.032299589</v>
      </c>
      <c r="I126" s="1">
        <v>87.05074495</v>
      </c>
      <c r="J126" s="1">
        <v>0.009631811022</v>
      </c>
      <c r="K126" s="1">
        <v>7.26819549</v>
      </c>
      <c r="L126" s="1">
        <v>5.671427747</v>
      </c>
      <c r="M126" s="1">
        <v>100.0</v>
      </c>
      <c r="N126" s="1">
        <v>0.0</v>
      </c>
      <c r="O126" s="1">
        <v>0.0</v>
      </c>
      <c r="P126" s="1">
        <v>0.0</v>
      </c>
      <c r="Q126" s="2" t="str">
        <f t="shared" si="1"/>
        <v/>
      </c>
    </row>
    <row r="127">
      <c r="A127" s="1" t="s">
        <v>64</v>
      </c>
      <c r="B127" s="1">
        <v>2015.0</v>
      </c>
      <c r="C127" s="1">
        <v>92442.54688</v>
      </c>
      <c r="D127" s="1">
        <v>42.78499985</v>
      </c>
      <c r="E127" s="1">
        <v>99.10671754</v>
      </c>
      <c r="F127" s="1">
        <v>0.2863725401</v>
      </c>
      <c r="G127" s="1">
        <v>0.5934398293</v>
      </c>
      <c r="H127" s="1">
        <v>0.01347009398</v>
      </c>
      <c r="I127" s="1">
        <v>98.80187792</v>
      </c>
      <c r="J127" s="1">
        <v>0.4103462964</v>
      </c>
      <c r="K127" s="1">
        <v>0.7642328381</v>
      </c>
      <c r="L127" s="1">
        <v>0.02354294118</v>
      </c>
      <c r="M127" s="1">
        <v>99.51436973</v>
      </c>
      <c r="N127" s="1">
        <v>0.1205864308</v>
      </c>
      <c r="O127" s="1">
        <v>0.3650438422</v>
      </c>
      <c r="P127" s="1">
        <v>0.0</v>
      </c>
      <c r="Q127" s="2">
        <f t="shared" si="1"/>
        <v>5</v>
      </c>
    </row>
    <row r="128">
      <c r="A128" s="1" t="s">
        <v>64</v>
      </c>
      <c r="B128" s="1">
        <v>2020.0</v>
      </c>
      <c r="C128" s="1">
        <v>102334.4063</v>
      </c>
      <c r="D128" s="1">
        <v>42.78300095</v>
      </c>
      <c r="E128" s="1">
        <v>99.44017596</v>
      </c>
      <c r="F128" s="1">
        <v>0.2376091086</v>
      </c>
      <c r="G128" s="1">
        <v>0.3222149265</v>
      </c>
      <c r="H128" s="1">
        <v>0.0</v>
      </c>
      <c r="I128" s="1">
        <v>99.33283515</v>
      </c>
      <c r="J128" s="1">
        <v>0.3359418224</v>
      </c>
      <c r="K128" s="1">
        <v>0.3312230319</v>
      </c>
      <c r="L128" s="1">
        <v>0.0</v>
      </c>
      <c r="M128" s="1">
        <v>99.5837311</v>
      </c>
      <c r="N128" s="1">
        <v>0.1061012067</v>
      </c>
      <c r="O128" s="1">
        <v>0.3101676943</v>
      </c>
      <c r="P128" s="1">
        <v>0.0</v>
      </c>
      <c r="Q128" s="2" t="str">
        <f t="shared" si="1"/>
        <v/>
      </c>
    </row>
    <row r="129">
      <c r="A129" s="1" t="s">
        <v>65</v>
      </c>
      <c r="B129" s="1">
        <v>2015.0</v>
      </c>
      <c r="C129" s="1">
        <v>6325.121094</v>
      </c>
      <c r="D129" s="1">
        <v>69.69999695</v>
      </c>
      <c r="E129" s="1">
        <v>95.56213774</v>
      </c>
      <c r="F129" s="1">
        <v>0.580479777</v>
      </c>
      <c r="G129" s="1">
        <v>1.161950545</v>
      </c>
      <c r="H129" s="1">
        <v>2.695431942</v>
      </c>
      <c r="I129" s="1">
        <v>87.96121432</v>
      </c>
      <c r="J129" s="1">
        <v>1.734743718</v>
      </c>
      <c r="K129" s="1">
        <v>2.481033956</v>
      </c>
      <c r="L129" s="1">
        <v>7.823008005</v>
      </c>
      <c r="M129" s="1">
        <v>98.86641785</v>
      </c>
      <c r="N129" s="1">
        <v>0.07869797757</v>
      </c>
      <c r="O129" s="1">
        <v>0.5885128896</v>
      </c>
      <c r="P129" s="1">
        <v>0.4663712861</v>
      </c>
      <c r="Q129" s="2">
        <f t="shared" si="1"/>
        <v>5</v>
      </c>
    </row>
    <row r="130">
      <c r="A130" s="1" t="s">
        <v>65</v>
      </c>
      <c r="B130" s="1">
        <v>2020.0</v>
      </c>
      <c r="C130" s="1">
        <v>6486.201172</v>
      </c>
      <c r="D130" s="1">
        <v>73.44400024</v>
      </c>
      <c r="E130" s="1">
        <v>97.94657541</v>
      </c>
      <c r="F130" s="1">
        <v>0.2072632319</v>
      </c>
      <c r="G130" s="1">
        <v>0.3151739969</v>
      </c>
      <c r="H130" s="1">
        <v>1.530987366</v>
      </c>
      <c r="I130" s="1">
        <v>93.45439508</v>
      </c>
      <c r="J130" s="1">
        <v>0.7804762049</v>
      </c>
      <c r="K130" s="1">
        <v>0.0</v>
      </c>
      <c r="L130" s="1">
        <v>5.765128712</v>
      </c>
      <c r="M130" s="1">
        <v>99.57087001</v>
      </c>
      <c r="N130" s="1">
        <v>0.0</v>
      </c>
      <c r="O130" s="1">
        <v>0.4291299944</v>
      </c>
      <c r="P130" s="1">
        <v>0.0</v>
      </c>
      <c r="Q130" s="2" t="str">
        <f t="shared" si="1"/>
        <v/>
      </c>
    </row>
    <row r="131">
      <c r="A131" s="1" t="s">
        <v>66</v>
      </c>
      <c r="B131" s="1">
        <v>2015.0</v>
      </c>
      <c r="C131" s="1">
        <v>1168.574951</v>
      </c>
      <c r="D131" s="1">
        <v>70.61600494</v>
      </c>
      <c r="E131" s="1">
        <v>64.17860165</v>
      </c>
      <c r="F131" s="1">
        <v>2.934933836</v>
      </c>
      <c r="G131" s="1">
        <v>26.32879888</v>
      </c>
      <c r="H131" s="1">
        <v>6.557665631</v>
      </c>
      <c r="I131" s="1">
        <v>30.77536932</v>
      </c>
      <c r="J131" s="1">
        <v>1.353579774</v>
      </c>
      <c r="K131" s="1">
        <v>46.28605636</v>
      </c>
      <c r="L131" s="1">
        <v>21.58499455</v>
      </c>
      <c r="M131" s="1">
        <v>78.07800598</v>
      </c>
      <c r="N131" s="1">
        <v>3.592950383</v>
      </c>
      <c r="O131" s="1">
        <v>18.02439455</v>
      </c>
      <c r="P131" s="1">
        <v>0.3046490909</v>
      </c>
      <c r="Q131" s="2">
        <f t="shared" si="1"/>
        <v>2</v>
      </c>
    </row>
    <row r="132">
      <c r="A132" s="1" t="s">
        <v>66</v>
      </c>
      <c r="B132" s="1">
        <v>2017.0</v>
      </c>
      <c r="C132" s="1">
        <v>1262.008057</v>
      </c>
      <c r="D132" s="1">
        <v>71.64599609</v>
      </c>
      <c r="E132" s="1">
        <v>64.66581606</v>
      </c>
      <c r="F132" s="1">
        <v>2.957999225</v>
      </c>
      <c r="G132" s="1">
        <v>26.03770633</v>
      </c>
      <c r="H132" s="1">
        <v>6.338478386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  <c r="Q132" s="2" t="str">
        <f t="shared" si="1"/>
        <v/>
      </c>
    </row>
    <row r="133">
      <c r="A133" s="1" t="s">
        <v>67</v>
      </c>
      <c r="B133" s="1">
        <v>2015.0</v>
      </c>
      <c r="C133" s="1">
        <v>3342.818115</v>
      </c>
      <c r="D133" s="1">
        <v>38.20600128</v>
      </c>
      <c r="E133" s="1">
        <v>51.46509353</v>
      </c>
      <c r="F133" s="1">
        <v>17.70763334</v>
      </c>
      <c r="G133" s="1">
        <v>13.55609825</v>
      </c>
      <c r="H133" s="1">
        <v>17.27117488</v>
      </c>
      <c r="I133" s="1">
        <v>27.80157647</v>
      </c>
      <c r="J133" s="1">
        <v>24.49842353</v>
      </c>
      <c r="K133" s="1">
        <v>20.075</v>
      </c>
      <c r="L133" s="1">
        <v>27.625</v>
      </c>
      <c r="M133" s="1">
        <v>89.73822453</v>
      </c>
      <c r="N133" s="1">
        <v>6.724275474</v>
      </c>
      <c r="O133" s="1">
        <v>3.0125</v>
      </c>
      <c r="P133" s="1">
        <v>0.525</v>
      </c>
      <c r="Q133" s="2">
        <f t="shared" si="1"/>
        <v>1</v>
      </c>
    </row>
    <row r="134">
      <c r="A134" s="1" t="s">
        <v>67</v>
      </c>
      <c r="B134" s="1">
        <v>2016.0</v>
      </c>
      <c r="C134" s="1">
        <v>3376.558105</v>
      </c>
      <c r="D134" s="1">
        <v>38.82699966</v>
      </c>
      <c r="E134" s="1">
        <v>51.84972018</v>
      </c>
      <c r="F134" s="1">
        <v>17.59725585</v>
      </c>
      <c r="G134" s="1">
        <v>13.45014014</v>
      </c>
      <c r="H134" s="1">
        <v>17.10288384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  <c r="Q134" s="2" t="str">
        <f t="shared" si="1"/>
        <v/>
      </c>
    </row>
    <row r="135">
      <c r="A135" s="1" t="s">
        <v>68</v>
      </c>
      <c r="B135" s="1">
        <v>2015.0</v>
      </c>
      <c r="C135" s="1">
        <v>1315.329956</v>
      </c>
      <c r="D135" s="1">
        <v>68.41600037</v>
      </c>
      <c r="E135" s="1">
        <v>99.75130757</v>
      </c>
      <c r="F135" s="1">
        <v>0.0</v>
      </c>
      <c r="G135" s="1">
        <v>0.2486924289</v>
      </c>
      <c r="H135" s="1">
        <v>0.0</v>
      </c>
      <c r="I135" s="1">
        <v>99.24411581</v>
      </c>
      <c r="J135" s="1">
        <v>0.0</v>
      </c>
      <c r="K135" s="1">
        <v>0.7558841903</v>
      </c>
      <c r="L135" s="1">
        <v>0.0</v>
      </c>
      <c r="M135" s="1">
        <v>99.98545421</v>
      </c>
      <c r="N135" s="1">
        <v>0.0</v>
      </c>
      <c r="O135" s="1">
        <v>0.01454579307</v>
      </c>
      <c r="P135" s="1">
        <v>0.0</v>
      </c>
      <c r="Q135" s="2">
        <f t="shared" si="1"/>
        <v>5</v>
      </c>
    </row>
    <row r="136">
      <c r="A136" s="1" t="s">
        <v>68</v>
      </c>
      <c r="B136" s="1">
        <v>2020.0</v>
      </c>
      <c r="C136" s="1">
        <v>1326.53894</v>
      </c>
      <c r="D136" s="1">
        <v>69.22900391</v>
      </c>
      <c r="E136" s="1">
        <v>99.59078178</v>
      </c>
      <c r="F136" s="1">
        <v>0.0</v>
      </c>
      <c r="G136" s="1">
        <v>0.4092182232</v>
      </c>
      <c r="H136" s="1">
        <v>0.0</v>
      </c>
      <c r="I136" s="1" t="s">
        <v>4</v>
      </c>
      <c r="J136" s="1" t="s">
        <v>4</v>
      </c>
      <c r="K136" s="1" t="s">
        <v>4</v>
      </c>
      <c r="L136" s="1" t="s">
        <v>4</v>
      </c>
      <c r="M136" s="1">
        <v>99.98545421</v>
      </c>
      <c r="N136" s="1">
        <v>0.0</v>
      </c>
      <c r="O136" s="1">
        <v>0.01454579307</v>
      </c>
      <c r="P136" s="1">
        <v>0.0</v>
      </c>
      <c r="Q136" s="2" t="str">
        <f t="shared" si="1"/>
        <v/>
      </c>
    </row>
    <row r="137">
      <c r="A137" s="1" t="s">
        <v>69</v>
      </c>
      <c r="B137" s="1">
        <v>2015.0</v>
      </c>
      <c r="C137" s="1">
        <v>1104.037964</v>
      </c>
      <c r="D137" s="1">
        <v>23.29999924</v>
      </c>
      <c r="E137" s="1">
        <v>66.70395522</v>
      </c>
      <c r="F137" s="1">
        <v>8.767617333</v>
      </c>
      <c r="G137" s="1">
        <v>10.89011026</v>
      </c>
      <c r="H137" s="1">
        <v>13.63831719</v>
      </c>
      <c r="I137" s="1">
        <v>58.1249849</v>
      </c>
      <c r="J137" s="1">
        <v>11.1820493</v>
      </c>
      <c r="K137" s="1">
        <v>13.43987898</v>
      </c>
      <c r="L137" s="1">
        <v>17.25308683</v>
      </c>
      <c r="M137" s="1">
        <v>94.94460013</v>
      </c>
      <c r="N137" s="1">
        <v>0.8196803222</v>
      </c>
      <c r="O137" s="1">
        <v>2.496665561</v>
      </c>
      <c r="P137" s="1">
        <v>1.73905399</v>
      </c>
      <c r="Q137" s="2">
        <f t="shared" si="1"/>
        <v>5</v>
      </c>
    </row>
    <row r="138">
      <c r="A138" s="1" t="s">
        <v>69</v>
      </c>
      <c r="B138" s="1">
        <v>2020.0</v>
      </c>
      <c r="C138" s="1">
        <v>1160.16394</v>
      </c>
      <c r="D138" s="1">
        <v>24.17100143</v>
      </c>
      <c r="E138" s="1">
        <v>70.75307095</v>
      </c>
      <c r="F138" s="1">
        <v>9.507067163</v>
      </c>
      <c r="G138" s="1">
        <v>9.835567931</v>
      </c>
      <c r="H138" s="1">
        <v>9.904293959</v>
      </c>
      <c r="I138" s="1">
        <v>62.46644874</v>
      </c>
      <c r="J138" s="1">
        <v>12.29969513</v>
      </c>
      <c r="K138" s="1">
        <v>12.45046093</v>
      </c>
      <c r="L138" s="1">
        <v>12.78339519</v>
      </c>
      <c r="M138" s="1">
        <v>96.74976305</v>
      </c>
      <c r="N138" s="1">
        <v>0.7460644731</v>
      </c>
      <c r="O138" s="1">
        <v>1.632164244</v>
      </c>
      <c r="P138" s="1">
        <v>0.8720082294</v>
      </c>
      <c r="Q138" s="2" t="str">
        <f t="shared" si="1"/>
        <v/>
      </c>
    </row>
    <row r="139">
      <c r="A139" s="1" t="s">
        <v>70</v>
      </c>
      <c r="B139" s="1">
        <v>2015.0</v>
      </c>
      <c r="C139" s="1">
        <v>100835.4531</v>
      </c>
      <c r="D139" s="1">
        <v>19.4280014</v>
      </c>
      <c r="E139" s="1">
        <v>42.0700672</v>
      </c>
      <c r="F139" s="1">
        <v>21.73879027</v>
      </c>
      <c r="G139" s="1">
        <v>24.47785615</v>
      </c>
      <c r="H139" s="1">
        <v>11.71328639</v>
      </c>
      <c r="I139" s="1">
        <v>32.45176743</v>
      </c>
      <c r="J139" s="1">
        <v>23.5985521</v>
      </c>
      <c r="K139" s="1">
        <v>29.78155581</v>
      </c>
      <c r="L139" s="1">
        <v>14.16812467</v>
      </c>
      <c r="M139" s="1">
        <v>81.95917654</v>
      </c>
      <c r="N139" s="1">
        <v>14.02596733</v>
      </c>
      <c r="O139" s="1">
        <v>2.482299691</v>
      </c>
      <c r="P139" s="1">
        <v>1.532556439</v>
      </c>
      <c r="Q139" s="2">
        <f t="shared" si="1"/>
        <v>5</v>
      </c>
    </row>
    <row r="140">
      <c r="A140" s="1" t="s">
        <v>70</v>
      </c>
      <c r="B140" s="1">
        <v>2020.0</v>
      </c>
      <c r="C140" s="1">
        <v>114963.5859</v>
      </c>
      <c r="D140" s="1">
        <v>21.69499969</v>
      </c>
      <c r="E140" s="1">
        <v>49.61557274</v>
      </c>
      <c r="F140" s="1">
        <v>26.74071964</v>
      </c>
      <c r="G140" s="1">
        <v>18.63506013</v>
      </c>
      <c r="H140" s="1">
        <v>5.008647486</v>
      </c>
      <c r="I140" s="1">
        <v>40.03013919</v>
      </c>
      <c r="J140" s="1">
        <v>30.18668334</v>
      </c>
      <c r="K140" s="1">
        <v>23.49561327</v>
      </c>
      <c r="L140" s="1">
        <v>6.287564203</v>
      </c>
      <c r="M140" s="1">
        <v>84.21282816</v>
      </c>
      <c r="N140" s="1">
        <v>14.30300858</v>
      </c>
      <c r="O140" s="1">
        <v>1.091582355</v>
      </c>
      <c r="P140" s="1">
        <v>0.392580896</v>
      </c>
      <c r="Q140" s="2" t="str">
        <f t="shared" si="1"/>
        <v/>
      </c>
    </row>
    <row r="141">
      <c r="A141" s="1" t="s">
        <v>71</v>
      </c>
      <c r="B141" s="1">
        <v>2015.0</v>
      </c>
      <c r="C141" s="1">
        <v>48.05500031</v>
      </c>
      <c r="D141" s="1">
        <v>41.63799667</v>
      </c>
      <c r="E141" s="1">
        <v>100.0</v>
      </c>
      <c r="F141" s="1">
        <v>0.0</v>
      </c>
      <c r="G141" s="1">
        <v>0.0</v>
      </c>
      <c r="H141" s="1">
        <v>0.0</v>
      </c>
      <c r="I141" s="1" t="s">
        <v>4</v>
      </c>
      <c r="J141" s="1" t="s">
        <v>4</v>
      </c>
      <c r="K141" s="1" t="s">
        <v>4</v>
      </c>
      <c r="L141" s="1" t="s">
        <v>4</v>
      </c>
      <c r="M141" s="1" t="s">
        <v>4</v>
      </c>
      <c r="N141" s="1" t="s">
        <v>4</v>
      </c>
      <c r="O141" s="1" t="s">
        <v>4</v>
      </c>
      <c r="P141" s="1" t="s">
        <v>4</v>
      </c>
      <c r="Q141" s="2">
        <f t="shared" si="1"/>
        <v>5</v>
      </c>
    </row>
    <row r="142">
      <c r="A142" s="1" t="s">
        <v>71</v>
      </c>
      <c r="B142" s="1">
        <v>2020.0</v>
      </c>
      <c r="C142" s="1">
        <v>48.86500168</v>
      </c>
      <c r="D142" s="1">
        <v>42.39799881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4</v>
      </c>
      <c r="J142" s="1" t="s">
        <v>4</v>
      </c>
      <c r="K142" s="1" t="s">
        <v>4</v>
      </c>
      <c r="L142" s="1" t="s">
        <v>4</v>
      </c>
      <c r="M142" s="1" t="s">
        <v>4</v>
      </c>
      <c r="N142" s="1" t="s">
        <v>4</v>
      </c>
      <c r="O142" s="1" t="s">
        <v>4</v>
      </c>
      <c r="P142" s="1" t="s">
        <v>4</v>
      </c>
      <c r="Q142" s="2" t="str">
        <f t="shared" si="1"/>
        <v/>
      </c>
    </row>
    <row r="143">
      <c r="A143" s="1" t="s">
        <v>72</v>
      </c>
      <c r="B143" s="1">
        <v>2015.0</v>
      </c>
      <c r="C143" s="1">
        <v>2.835999966</v>
      </c>
      <c r="D143" s="1">
        <v>76.26800537</v>
      </c>
      <c r="E143" s="1">
        <v>94.82000666</v>
      </c>
      <c r="F143" s="1">
        <v>0.0</v>
      </c>
      <c r="G143" s="1">
        <v>5.179993343</v>
      </c>
      <c r="H143" s="1">
        <v>0.0</v>
      </c>
      <c r="I143" s="1">
        <v>78.17294282</v>
      </c>
      <c r="J143" s="1">
        <v>0.0</v>
      </c>
      <c r="K143" s="1">
        <v>21.82705718</v>
      </c>
      <c r="L143" s="1">
        <v>0.0</v>
      </c>
      <c r="M143" s="1">
        <v>100.0</v>
      </c>
      <c r="N143" s="1">
        <v>0.0</v>
      </c>
      <c r="O143" s="1">
        <v>0.0</v>
      </c>
      <c r="P143" s="1">
        <v>0.0</v>
      </c>
      <c r="Q143" s="2">
        <f t="shared" si="1"/>
        <v>5</v>
      </c>
    </row>
    <row r="144">
      <c r="A144" s="1" t="s">
        <v>72</v>
      </c>
      <c r="B144" s="1">
        <v>2020.0</v>
      </c>
      <c r="C144" s="1">
        <v>3.48300004</v>
      </c>
      <c r="D144" s="1">
        <v>78.50799561</v>
      </c>
      <c r="E144" s="1">
        <v>95.3089274</v>
      </c>
      <c r="F144" s="1">
        <v>0.0</v>
      </c>
      <c r="G144" s="1">
        <v>4.691072596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  <c r="Q144" s="2" t="str">
        <f t="shared" si="1"/>
        <v/>
      </c>
    </row>
    <row r="145">
      <c r="A145" s="1" t="s">
        <v>73</v>
      </c>
      <c r="B145" s="1">
        <v>2015.0</v>
      </c>
      <c r="C145" s="1">
        <v>868.632019</v>
      </c>
      <c r="D145" s="1">
        <v>54.72599792</v>
      </c>
      <c r="E145" s="1">
        <v>94.26255867</v>
      </c>
      <c r="F145" s="1">
        <v>0.0</v>
      </c>
      <c r="G145" s="1">
        <v>3.419365936</v>
      </c>
      <c r="H145" s="1">
        <v>2.318075395</v>
      </c>
      <c r="I145" s="1">
        <v>89.37852739</v>
      </c>
      <c r="J145" s="1">
        <v>0.0</v>
      </c>
      <c r="K145" s="1">
        <v>5.829467811</v>
      </c>
      <c r="L145" s="1">
        <v>4.792004795</v>
      </c>
      <c r="M145" s="1">
        <v>98.30304467</v>
      </c>
      <c r="N145" s="1">
        <v>0.0</v>
      </c>
      <c r="O145" s="1">
        <v>1.425524712</v>
      </c>
      <c r="P145" s="1">
        <v>0.2714306142</v>
      </c>
      <c r="Q145" s="2">
        <f t="shared" si="1"/>
        <v>5</v>
      </c>
    </row>
    <row r="146">
      <c r="A146" s="1" t="s">
        <v>73</v>
      </c>
      <c r="B146" s="1">
        <v>2020.0</v>
      </c>
      <c r="C146" s="1">
        <v>896.4439697</v>
      </c>
      <c r="D146" s="1">
        <v>57.24700546</v>
      </c>
      <c r="E146" s="1">
        <v>94.30106524</v>
      </c>
      <c r="F146" s="1">
        <v>0.0</v>
      </c>
      <c r="G146" s="1">
        <v>3.318602766</v>
      </c>
      <c r="H146" s="1">
        <v>2.380331999</v>
      </c>
      <c r="I146" s="1">
        <v>89.08802405</v>
      </c>
      <c r="J146" s="1">
        <v>0.0</v>
      </c>
      <c r="K146" s="1">
        <v>5.759897938</v>
      </c>
      <c r="L146" s="1">
        <v>5.152078012</v>
      </c>
      <c r="M146" s="1">
        <v>98.19424406</v>
      </c>
      <c r="N146" s="1">
        <v>0.0</v>
      </c>
      <c r="O146" s="1">
        <v>1.495409344</v>
      </c>
      <c r="P146" s="1">
        <v>0.3103465922</v>
      </c>
      <c r="Q146" s="2" t="str">
        <f t="shared" si="1"/>
        <v/>
      </c>
    </row>
    <row r="147">
      <c r="A147" s="1" t="s">
        <v>74</v>
      </c>
      <c r="B147" s="1">
        <v>2015.0</v>
      </c>
      <c r="C147" s="1">
        <v>5481.12793</v>
      </c>
      <c r="D147" s="1">
        <v>85.22499847</v>
      </c>
      <c r="E147" s="1">
        <v>99.99999666</v>
      </c>
      <c r="F147" s="1">
        <v>0.0</v>
      </c>
      <c r="G147" s="1">
        <v>3.34065308E-6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Q147" s="2">
        <f t="shared" si="1"/>
        <v>5</v>
      </c>
    </row>
    <row r="148">
      <c r="A148" s="1" t="s">
        <v>74</v>
      </c>
      <c r="B148" s="1">
        <v>2020.0</v>
      </c>
      <c r="C148" s="1">
        <v>5540.717773</v>
      </c>
      <c r="D148" s="1">
        <v>85.51700592</v>
      </c>
      <c r="E148" s="1">
        <v>100.0000033</v>
      </c>
      <c r="F148" s="1">
        <v>0.0</v>
      </c>
      <c r="G148" s="1">
        <v>0.0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  <c r="Q148" s="2" t="str">
        <f t="shared" si="1"/>
        <v/>
      </c>
    </row>
    <row r="149">
      <c r="A149" s="1" t="s">
        <v>75</v>
      </c>
      <c r="B149" s="1">
        <v>2015.0</v>
      </c>
      <c r="C149" s="1">
        <v>64453.19531</v>
      </c>
      <c r="D149" s="1">
        <v>79.65499878</v>
      </c>
      <c r="E149" s="1">
        <v>100.0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  <c r="Q149" s="2">
        <f t="shared" si="1"/>
        <v>5</v>
      </c>
    </row>
    <row r="150">
      <c r="A150" s="1" t="s">
        <v>75</v>
      </c>
      <c r="B150" s="1">
        <v>2020.0</v>
      </c>
      <c r="C150" s="1">
        <v>65273.51172</v>
      </c>
      <c r="D150" s="1">
        <v>80.97499847</v>
      </c>
      <c r="E150" s="1">
        <v>99.9999985</v>
      </c>
      <c r="F150" s="1">
        <v>0.0</v>
      </c>
      <c r="G150" s="1">
        <v>1.49610841E-6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  <c r="Q150" s="2" t="str">
        <f t="shared" si="1"/>
        <v/>
      </c>
    </row>
    <row r="151">
      <c r="A151" s="1" t="s">
        <v>76</v>
      </c>
      <c r="B151" s="1">
        <v>2015.0</v>
      </c>
      <c r="C151" s="1">
        <v>261.0079956</v>
      </c>
      <c r="D151" s="1">
        <v>84.48200226</v>
      </c>
      <c r="E151" s="1">
        <v>93.56205657</v>
      </c>
      <c r="F151" s="1">
        <v>0.0</v>
      </c>
      <c r="G151" s="1">
        <v>6.437943425</v>
      </c>
      <c r="H151" s="1">
        <v>0.0</v>
      </c>
      <c r="I151" s="1" t="s">
        <v>4</v>
      </c>
      <c r="J151" s="1" t="s">
        <v>4</v>
      </c>
      <c r="K151" s="1" t="s">
        <v>4</v>
      </c>
      <c r="L151" s="1" t="s">
        <v>4</v>
      </c>
      <c r="M151" s="1" t="s">
        <v>4</v>
      </c>
      <c r="N151" s="1" t="s">
        <v>4</v>
      </c>
      <c r="O151" s="1" t="s">
        <v>4</v>
      </c>
      <c r="P151" s="1" t="s">
        <v>4</v>
      </c>
      <c r="Q151" s="2">
        <f t="shared" si="1"/>
        <v>5</v>
      </c>
    </row>
    <row r="152">
      <c r="A152" s="1" t="s">
        <v>76</v>
      </c>
      <c r="B152" s="1">
        <v>2020.0</v>
      </c>
      <c r="C152" s="1">
        <v>298.6820068</v>
      </c>
      <c r="D152" s="1">
        <v>85.81999969</v>
      </c>
      <c r="E152" s="1">
        <v>93.78221635</v>
      </c>
      <c r="F152" s="1">
        <v>0.0</v>
      </c>
      <c r="G152" s="1">
        <v>6.217783652</v>
      </c>
      <c r="H152" s="1">
        <v>0.0</v>
      </c>
      <c r="I152" s="1" t="s">
        <v>4</v>
      </c>
      <c r="J152" s="1" t="s">
        <v>4</v>
      </c>
      <c r="K152" s="1" t="s">
        <v>4</v>
      </c>
      <c r="L152" s="1" t="s">
        <v>4</v>
      </c>
      <c r="M152" s="1" t="s">
        <v>4</v>
      </c>
      <c r="N152" s="1" t="s">
        <v>4</v>
      </c>
      <c r="O152" s="1" t="s">
        <v>4</v>
      </c>
      <c r="P152" s="1" t="s">
        <v>4</v>
      </c>
      <c r="Q152" s="2" t="str">
        <f t="shared" si="1"/>
        <v/>
      </c>
    </row>
    <row r="153">
      <c r="A153" s="1" t="s">
        <v>77</v>
      </c>
      <c r="B153" s="1">
        <v>2015.0</v>
      </c>
      <c r="C153" s="1">
        <v>273.118988</v>
      </c>
      <c r="D153" s="1">
        <v>61.68300247</v>
      </c>
      <c r="E153" s="1">
        <v>100.0</v>
      </c>
      <c r="F153" s="1">
        <v>0.0</v>
      </c>
      <c r="G153" s="1">
        <v>0.0</v>
      </c>
      <c r="H153" s="1">
        <v>0.0</v>
      </c>
      <c r="I153" s="1" t="s">
        <v>4</v>
      </c>
      <c r="J153" s="1" t="s">
        <v>4</v>
      </c>
      <c r="K153" s="1" t="s">
        <v>4</v>
      </c>
      <c r="L153" s="1" t="s">
        <v>4</v>
      </c>
      <c r="M153" s="1" t="s">
        <v>4</v>
      </c>
      <c r="N153" s="1" t="s">
        <v>4</v>
      </c>
      <c r="O153" s="1" t="s">
        <v>4</v>
      </c>
      <c r="P153" s="1" t="s">
        <v>4</v>
      </c>
      <c r="Q153" s="2">
        <f t="shared" si="1"/>
        <v>5</v>
      </c>
    </row>
    <row r="154">
      <c r="A154" s="1" t="s">
        <v>77</v>
      </c>
      <c r="B154" s="1">
        <v>2020.0</v>
      </c>
      <c r="C154" s="1">
        <v>280.9039917</v>
      </c>
      <c r="D154" s="1">
        <v>61.97500229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4</v>
      </c>
      <c r="J154" s="1" t="s">
        <v>4</v>
      </c>
      <c r="K154" s="1" t="s">
        <v>4</v>
      </c>
      <c r="L154" s="1" t="s">
        <v>4</v>
      </c>
      <c r="M154" s="1" t="s">
        <v>4</v>
      </c>
      <c r="N154" s="1" t="s">
        <v>4</v>
      </c>
      <c r="O154" s="1" t="s">
        <v>4</v>
      </c>
      <c r="P154" s="1" t="s">
        <v>4</v>
      </c>
      <c r="Q154" s="2" t="str">
        <f t="shared" si="1"/>
        <v/>
      </c>
    </row>
    <row r="155">
      <c r="A155" s="1" t="s">
        <v>78</v>
      </c>
      <c r="B155" s="1">
        <v>2015.0</v>
      </c>
      <c r="C155" s="1">
        <v>1947.689941</v>
      </c>
      <c r="D155" s="1">
        <v>88.11799622</v>
      </c>
      <c r="E155" s="1">
        <v>83.85848655</v>
      </c>
      <c r="F155" s="1">
        <v>7.722430434</v>
      </c>
      <c r="G155" s="1">
        <v>4.92418211</v>
      </c>
      <c r="H155" s="1">
        <v>3.494900901</v>
      </c>
      <c r="I155" s="1">
        <v>43.39003316</v>
      </c>
      <c r="J155" s="1">
        <v>10.19264777</v>
      </c>
      <c r="K155" s="1">
        <v>21.81093263</v>
      </c>
      <c r="L155" s="1">
        <v>24.60638644</v>
      </c>
      <c r="M155" s="1">
        <v>89.31533187</v>
      </c>
      <c r="N155" s="1">
        <v>7.389341617</v>
      </c>
      <c r="O155" s="1">
        <v>2.647139145</v>
      </c>
      <c r="P155" s="1">
        <v>0.6481873668</v>
      </c>
      <c r="Q155" s="2">
        <f t="shared" si="1"/>
        <v>5</v>
      </c>
    </row>
    <row r="156">
      <c r="A156" s="1" t="s">
        <v>78</v>
      </c>
      <c r="B156" s="1">
        <v>2020.0</v>
      </c>
      <c r="C156" s="1">
        <v>2225.728027</v>
      </c>
      <c r="D156" s="1">
        <v>90.09200287</v>
      </c>
      <c r="E156" s="1">
        <v>85.3419306</v>
      </c>
      <c r="F156" s="1">
        <v>7.735263103</v>
      </c>
      <c r="G156" s="1">
        <v>6.922808357</v>
      </c>
      <c r="H156" s="1" t="s">
        <v>4</v>
      </c>
      <c r="I156" s="1">
        <v>44.74588901</v>
      </c>
      <c r="J156" s="1">
        <v>10.51114859</v>
      </c>
      <c r="K156" s="1">
        <v>44.7429624</v>
      </c>
      <c r="L156" s="1" t="s">
        <v>4</v>
      </c>
      <c r="M156" s="1">
        <v>89.80653917</v>
      </c>
      <c r="N156" s="1">
        <v>7.42998076</v>
      </c>
      <c r="O156" s="1">
        <v>2.763480072</v>
      </c>
      <c r="P156" s="1" t="s">
        <v>4</v>
      </c>
      <c r="Q156" s="2" t="str">
        <f t="shared" si="1"/>
        <v/>
      </c>
    </row>
    <row r="157">
      <c r="A157" s="1" t="s">
        <v>79</v>
      </c>
      <c r="B157" s="1">
        <v>2015.0</v>
      </c>
      <c r="C157" s="1">
        <v>2085.860107</v>
      </c>
      <c r="D157" s="1">
        <v>59.22800064</v>
      </c>
      <c r="E157" s="1">
        <v>79.2101665</v>
      </c>
      <c r="F157" s="1">
        <v>9.073370006</v>
      </c>
      <c r="G157" s="1">
        <v>11.62401462</v>
      </c>
      <c r="H157" s="1">
        <v>0.09244887038</v>
      </c>
      <c r="I157" s="1">
        <v>68.25489257</v>
      </c>
      <c r="J157" s="1">
        <v>15.34008454</v>
      </c>
      <c r="K157" s="1">
        <v>16.32238996</v>
      </c>
      <c r="L157" s="1">
        <v>0.08263292471</v>
      </c>
      <c r="M157" s="1">
        <v>86.75167126</v>
      </c>
      <c r="N157" s="1">
        <v>4.759421567</v>
      </c>
      <c r="O157" s="1">
        <v>8.389701102</v>
      </c>
      <c r="P157" s="1">
        <v>0.0992060715</v>
      </c>
      <c r="Q157" s="2">
        <f t="shared" si="1"/>
        <v>5</v>
      </c>
    </row>
    <row r="158">
      <c r="A158" s="1" t="s">
        <v>79</v>
      </c>
      <c r="B158" s="1">
        <v>2020.0</v>
      </c>
      <c r="C158" s="1">
        <v>2416.664063</v>
      </c>
      <c r="D158" s="1">
        <v>62.58199692</v>
      </c>
      <c r="E158" s="1">
        <v>80.94040714</v>
      </c>
      <c r="F158" s="1">
        <v>8.597391391</v>
      </c>
      <c r="G158" s="1">
        <v>10.35285207</v>
      </c>
      <c r="H158" s="1">
        <v>0.1093493927</v>
      </c>
      <c r="I158" s="1">
        <v>69.18852321</v>
      </c>
      <c r="J158" s="1">
        <v>16.49783239</v>
      </c>
      <c r="K158" s="1">
        <v>14.24376547</v>
      </c>
      <c r="L158" s="1">
        <v>0.0698789368</v>
      </c>
      <c r="M158" s="1">
        <v>87.96690427</v>
      </c>
      <c r="N158" s="1">
        <v>3.873689522</v>
      </c>
      <c r="O158" s="1">
        <v>8.026457278</v>
      </c>
      <c r="P158" s="1">
        <v>0.1329489253</v>
      </c>
      <c r="Q158" s="2" t="str">
        <f t="shared" si="1"/>
        <v/>
      </c>
    </row>
    <row r="159">
      <c r="A159" s="1" t="s">
        <v>80</v>
      </c>
      <c r="B159" s="1">
        <v>2015.0</v>
      </c>
      <c r="C159" s="1">
        <v>4024.179932</v>
      </c>
      <c r="D159" s="1">
        <v>57.44799805</v>
      </c>
      <c r="E159" s="1">
        <v>95.75472951</v>
      </c>
      <c r="F159" s="1">
        <v>0.9519645583</v>
      </c>
      <c r="G159" s="1">
        <v>3.239894931</v>
      </c>
      <c r="H159" s="1">
        <v>0.0534109954</v>
      </c>
      <c r="I159" s="1">
        <v>91.29515059</v>
      </c>
      <c r="J159" s="1">
        <v>1.893756292</v>
      </c>
      <c r="K159" s="1">
        <v>6.700216388</v>
      </c>
      <c r="L159" s="1">
        <v>0.1108767321</v>
      </c>
      <c r="M159" s="1">
        <v>99.05796545</v>
      </c>
      <c r="N159" s="1">
        <v>0.2543750856</v>
      </c>
      <c r="O159" s="1">
        <v>0.6768136054</v>
      </c>
      <c r="P159" s="1">
        <v>0.01084585945</v>
      </c>
      <c r="Q159" s="2">
        <f t="shared" si="1"/>
        <v>5</v>
      </c>
    </row>
    <row r="160">
      <c r="A160" s="1" t="s">
        <v>80</v>
      </c>
      <c r="B160" s="1">
        <v>2020.0</v>
      </c>
      <c r="C160" s="1">
        <v>3989.175049</v>
      </c>
      <c r="D160" s="1">
        <v>59.4529953</v>
      </c>
      <c r="E160" s="1">
        <v>97.3481397</v>
      </c>
      <c r="F160" s="1">
        <v>0.0</v>
      </c>
      <c r="G160" s="1">
        <v>2.632761379</v>
      </c>
      <c r="H160" s="1">
        <v>0.01909892327</v>
      </c>
      <c r="I160" s="1">
        <v>94.2718842</v>
      </c>
      <c r="J160" s="1">
        <v>0.0</v>
      </c>
      <c r="K160" s="1">
        <v>5.703923618</v>
      </c>
      <c r="L160" s="1">
        <v>0.02419218345</v>
      </c>
      <c r="M160" s="1">
        <v>99.44615394</v>
      </c>
      <c r="N160" s="1">
        <v>0.0</v>
      </c>
      <c r="O160" s="1">
        <v>0.538220742</v>
      </c>
      <c r="P160" s="1">
        <v>0.01562531586</v>
      </c>
      <c r="Q160" s="2" t="str">
        <f t="shared" si="1"/>
        <v/>
      </c>
    </row>
    <row r="161">
      <c r="A161" s="1" t="s">
        <v>81</v>
      </c>
      <c r="B161" s="1">
        <v>2015.0</v>
      </c>
      <c r="C161" s="1">
        <v>81787.41406</v>
      </c>
      <c r="D161" s="1">
        <v>77.20000458</v>
      </c>
      <c r="E161" s="1">
        <v>100.0000024</v>
      </c>
      <c r="F161" s="1">
        <v>0.0</v>
      </c>
      <c r="G161" s="1">
        <v>0.0</v>
      </c>
      <c r="H161" s="1">
        <v>0.0</v>
      </c>
      <c r="I161" s="1">
        <v>100.0</v>
      </c>
      <c r="J161" s="1">
        <v>0.0</v>
      </c>
      <c r="K161" s="1">
        <v>0.0</v>
      </c>
      <c r="L161" s="1">
        <v>0.0</v>
      </c>
      <c r="M161" s="1">
        <v>100.0</v>
      </c>
      <c r="N161" s="1">
        <v>0.0</v>
      </c>
      <c r="O161" s="1">
        <v>0.0</v>
      </c>
      <c r="P161" s="1">
        <v>0.0</v>
      </c>
      <c r="Q161" s="2">
        <f t="shared" si="1"/>
        <v>5</v>
      </c>
    </row>
    <row r="162">
      <c r="A162" s="1" t="s">
        <v>81</v>
      </c>
      <c r="B162" s="1">
        <v>2020.0</v>
      </c>
      <c r="C162" s="1">
        <v>83783.94531</v>
      </c>
      <c r="D162" s="1">
        <v>77.45300293</v>
      </c>
      <c r="E162" s="1">
        <v>100.0000023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  <c r="Q162" s="2" t="str">
        <f t="shared" si="1"/>
        <v/>
      </c>
    </row>
    <row r="163">
      <c r="A163" s="1" t="s">
        <v>82</v>
      </c>
      <c r="B163" s="1">
        <v>2015.0</v>
      </c>
      <c r="C163" s="1">
        <v>27849.20313</v>
      </c>
      <c r="D163" s="1">
        <v>54.08599854</v>
      </c>
      <c r="E163" s="1">
        <v>80.15796123</v>
      </c>
      <c r="F163" s="1">
        <v>7.89759919</v>
      </c>
      <c r="G163" s="1">
        <v>4.426643676</v>
      </c>
      <c r="H163" s="1">
        <v>7.517795899</v>
      </c>
      <c r="I163" s="1">
        <v>67.20830477</v>
      </c>
      <c r="J163" s="1">
        <v>11.1534648</v>
      </c>
      <c r="K163" s="1">
        <v>6.335259242</v>
      </c>
      <c r="L163" s="1">
        <v>15.30297119</v>
      </c>
      <c r="M163" s="1">
        <v>91.15101984</v>
      </c>
      <c r="N163" s="1">
        <v>5.133670929</v>
      </c>
      <c r="O163" s="1">
        <v>2.806405888</v>
      </c>
      <c r="P163" s="1">
        <v>0.9089033445</v>
      </c>
      <c r="Q163" s="2">
        <f t="shared" si="1"/>
        <v>5</v>
      </c>
    </row>
    <row r="164">
      <c r="A164" s="1" t="s">
        <v>82</v>
      </c>
      <c r="B164" s="1">
        <v>2020.0</v>
      </c>
      <c r="C164" s="1">
        <v>31072.94531</v>
      </c>
      <c r="D164" s="1">
        <v>57.34899902</v>
      </c>
      <c r="E164" s="1">
        <v>85.79099665</v>
      </c>
      <c r="F164" s="1">
        <v>6.586062113</v>
      </c>
      <c r="G164" s="1">
        <v>2.812216176</v>
      </c>
      <c r="H164" s="1">
        <v>4.810725058</v>
      </c>
      <c r="I164" s="1">
        <v>71.89275005</v>
      </c>
      <c r="J164" s="1">
        <v>11.93454827</v>
      </c>
      <c r="K164" s="1">
        <v>4.999356483</v>
      </c>
      <c r="L164" s="1">
        <v>11.17334519</v>
      </c>
      <c r="M164" s="1">
        <v>96.12725952</v>
      </c>
      <c r="N164" s="1">
        <v>2.608342455</v>
      </c>
      <c r="O164" s="1">
        <v>1.185613803</v>
      </c>
      <c r="P164" s="1">
        <v>0.07878421819</v>
      </c>
      <c r="Q164" s="2" t="str">
        <f t="shared" si="1"/>
        <v/>
      </c>
    </row>
    <row r="165">
      <c r="A165" s="1" t="s">
        <v>83</v>
      </c>
      <c r="B165" s="1">
        <v>2015.0</v>
      </c>
      <c r="C165" s="1">
        <v>33.74200058</v>
      </c>
      <c r="D165" s="1">
        <v>100.0</v>
      </c>
      <c r="E165" s="1">
        <v>100.0</v>
      </c>
      <c r="F165" s="1">
        <v>0.0</v>
      </c>
      <c r="G165" s="1">
        <v>0.0</v>
      </c>
      <c r="H165" s="1">
        <v>0.0</v>
      </c>
      <c r="I165" s="1" t="s">
        <v>4</v>
      </c>
      <c r="J165" s="1" t="s">
        <v>4</v>
      </c>
      <c r="K165" s="1" t="s">
        <v>4</v>
      </c>
      <c r="L165" s="1" t="s">
        <v>4</v>
      </c>
      <c r="M165" s="1">
        <v>100.0</v>
      </c>
      <c r="N165" s="1">
        <v>0.0</v>
      </c>
      <c r="O165" s="1">
        <v>0.0</v>
      </c>
      <c r="P165" s="1">
        <v>0.0</v>
      </c>
      <c r="Q165" s="2">
        <f t="shared" si="1"/>
        <v>5</v>
      </c>
    </row>
    <row r="166">
      <c r="A166" s="1" t="s">
        <v>83</v>
      </c>
      <c r="B166" s="1">
        <v>2020.0</v>
      </c>
      <c r="C166" s="1">
        <v>33.69100189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4</v>
      </c>
      <c r="J166" s="1" t="s">
        <v>4</v>
      </c>
      <c r="K166" s="1" t="s">
        <v>4</v>
      </c>
      <c r="L166" s="1" t="s">
        <v>4</v>
      </c>
      <c r="M166" s="1">
        <v>100.0</v>
      </c>
      <c r="N166" s="1">
        <v>0.0</v>
      </c>
      <c r="O166" s="1">
        <v>0.0</v>
      </c>
      <c r="P166" s="1">
        <v>0.0</v>
      </c>
      <c r="Q166" s="2" t="str">
        <f t="shared" si="1"/>
        <v/>
      </c>
    </row>
    <row r="167">
      <c r="A167" s="1" t="s">
        <v>84</v>
      </c>
      <c r="B167" s="1">
        <v>2015.0</v>
      </c>
      <c r="C167" s="1">
        <v>10659.7373</v>
      </c>
      <c r="D167" s="1">
        <v>78.04600525</v>
      </c>
      <c r="E167" s="1">
        <v>100.0000046</v>
      </c>
      <c r="F167" s="1">
        <v>0.0</v>
      </c>
      <c r="G167" s="1">
        <v>0.0</v>
      </c>
      <c r="H167" s="1">
        <v>0.0</v>
      </c>
      <c r="I167" s="1">
        <v>100.0</v>
      </c>
      <c r="J167" s="1">
        <v>0.0</v>
      </c>
      <c r="K167" s="1">
        <v>0.0</v>
      </c>
      <c r="L167" s="1">
        <v>0.0</v>
      </c>
      <c r="M167" s="1">
        <v>100.0</v>
      </c>
      <c r="N167" s="1">
        <v>0.0</v>
      </c>
      <c r="O167" s="1">
        <v>0.0</v>
      </c>
      <c r="P167" s="1">
        <v>0.0</v>
      </c>
      <c r="Q167" s="2">
        <f t="shared" si="1"/>
        <v>5</v>
      </c>
    </row>
    <row r="168">
      <c r="A168" s="1" t="s">
        <v>84</v>
      </c>
      <c r="B168" s="1">
        <v>2020.0</v>
      </c>
      <c r="C168" s="1">
        <v>10423.05566</v>
      </c>
      <c r="D168" s="1">
        <v>79.71500397</v>
      </c>
      <c r="E168" s="1">
        <v>100.0000023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  <c r="Q168" s="2" t="str">
        <f t="shared" si="1"/>
        <v/>
      </c>
    </row>
    <row r="169">
      <c r="A169" s="1" t="s">
        <v>85</v>
      </c>
      <c r="B169" s="1">
        <v>2015.0</v>
      </c>
      <c r="C169" s="1">
        <v>56.37799835</v>
      </c>
      <c r="D169" s="1">
        <v>86.07099915</v>
      </c>
      <c r="E169" s="1">
        <v>100.0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  <c r="Q169" s="2">
        <f t="shared" si="1"/>
        <v>5</v>
      </c>
    </row>
    <row r="170">
      <c r="A170" s="1" t="s">
        <v>85</v>
      </c>
      <c r="B170" s="1">
        <v>2020.0</v>
      </c>
      <c r="C170" s="1">
        <v>56.77199936</v>
      </c>
      <c r="D170" s="1">
        <v>87.28200531</v>
      </c>
      <c r="E170" s="1">
        <v>100.0000017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 t="str">
        <f t="shared" si="1"/>
        <v/>
      </c>
    </row>
    <row r="171">
      <c r="A171" s="1" t="s">
        <v>86</v>
      </c>
      <c r="B171" s="1">
        <v>2015.0</v>
      </c>
      <c r="C171" s="1">
        <v>109.6029968</v>
      </c>
      <c r="D171" s="1">
        <v>35.99700165</v>
      </c>
      <c r="E171" s="1">
        <v>95.62865044</v>
      </c>
      <c r="F171" s="1">
        <v>1.161481584</v>
      </c>
      <c r="G171" s="1">
        <v>0.0</v>
      </c>
      <c r="H171" s="1">
        <v>3.209867972</v>
      </c>
      <c r="I171" s="1" t="s">
        <v>4</v>
      </c>
      <c r="J171" s="1" t="s">
        <v>4</v>
      </c>
      <c r="K171" s="1" t="s">
        <v>4</v>
      </c>
      <c r="L171" s="1" t="s">
        <v>4</v>
      </c>
      <c r="M171" s="1" t="s">
        <v>4</v>
      </c>
      <c r="N171" s="1" t="s">
        <v>4</v>
      </c>
      <c r="O171" s="1" t="s">
        <v>4</v>
      </c>
      <c r="P171" s="1" t="s">
        <v>4</v>
      </c>
      <c r="Q171" s="2">
        <f t="shared" si="1"/>
        <v>2</v>
      </c>
    </row>
    <row r="172">
      <c r="A172" s="1" t="s">
        <v>86</v>
      </c>
      <c r="B172" s="1">
        <v>2017.0</v>
      </c>
      <c r="C172" s="1">
        <v>110.8740005</v>
      </c>
      <c r="D172" s="1">
        <v>36.16400146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4</v>
      </c>
      <c r="J172" s="1" t="s">
        <v>4</v>
      </c>
      <c r="K172" s="1" t="s">
        <v>4</v>
      </c>
      <c r="L172" s="1" t="s">
        <v>4</v>
      </c>
      <c r="M172" s="1" t="s">
        <v>4</v>
      </c>
      <c r="N172" s="1" t="s">
        <v>4</v>
      </c>
      <c r="O172" s="1" t="s">
        <v>4</v>
      </c>
      <c r="P172" s="1" t="s">
        <v>4</v>
      </c>
      <c r="Q172" s="2" t="str">
        <f t="shared" si="1"/>
        <v/>
      </c>
    </row>
    <row r="173">
      <c r="A173" s="1" t="s">
        <v>87</v>
      </c>
      <c r="B173" s="1">
        <v>2015.0</v>
      </c>
      <c r="C173" s="1">
        <v>400.2600098</v>
      </c>
      <c r="D173" s="1">
        <v>98.44300079</v>
      </c>
      <c r="E173" s="1">
        <v>99.61102813</v>
      </c>
      <c r="F173" s="1">
        <v>0.0</v>
      </c>
      <c r="G173" s="1">
        <v>0.3889718724</v>
      </c>
      <c r="H173" s="1">
        <v>0.0</v>
      </c>
      <c r="I173" s="1" t="s">
        <v>4</v>
      </c>
      <c r="J173" s="1" t="s">
        <v>4</v>
      </c>
      <c r="K173" s="1" t="s">
        <v>4</v>
      </c>
      <c r="L173" s="1" t="s">
        <v>4</v>
      </c>
      <c r="M173" s="1" t="s">
        <v>4</v>
      </c>
      <c r="N173" s="1" t="s">
        <v>4</v>
      </c>
      <c r="O173" s="1" t="s">
        <v>4</v>
      </c>
      <c r="P173" s="1" t="s">
        <v>4</v>
      </c>
      <c r="Q173" s="2">
        <f t="shared" si="1"/>
        <v>5</v>
      </c>
    </row>
    <row r="174">
      <c r="A174" s="1" t="s">
        <v>87</v>
      </c>
      <c r="B174" s="1">
        <v>2020.0</v>
      </c>
      <c r="C174" s="1">
        <v>400.1270142</v>
      </c>
      <c r="D174" s="1">
        <v>98.49899292</v>
      </c>
      <c r="E174" s="1">
        <v>99.80312604</v>
      </c>
      <c r="F174" s="1">
        <v>0.0</v>
      </c>
      <c r="G174" s="1">
        <v>0.1968739613</v>
      </c>
      <c r="H174" s="1">
        <v>0.0</v>
      </c>
      <c r="I174" s="1" t="s">
        <v>4</v>
      </c>
      <c r="J174" s="1" t="s">
        <v>4</v>
      </c>
      <c r="K174" s="1" t="s">
        <v>4</v>
      </c>
      <c r="L174" s="1" t="s">
        <v>4</v>
      </c>
      <c r="M174" s="1" t="s">
        <v>4</v>
      </c>
      <c r="N174" s="1" t="s">
        <v>4</v>
      </c>
      <c r="O174" s="1" t="s">
        <v>4</v>
      </c>
      <c r="P174" s="1" t="s">
        <v>4</v>
      </c>
      <c r="Q174" s="2" t="str">
        <f t="shared" si="1"/>
        <v/>
      </c>
    </row>
    <row r="175">
      <c r="A175" s="1" t="s">
        <v>88</v>
      </c>
      <c r="B175" s="1">
        <v>2015.0</v>
      </c>
      <c r="C175" s="1">
        <v>161.8509979</v>
      </c>
      <c r="D175" s="1">
        <v>94.53399658</v>
      </c>
      <c r="E175" s="1">
        <v>99.6952</v>
      </c>
      <c r="F175" s="1">
        <v>0.0</v>
      </c>
      <c r="G175" s="1">
        <v>0.3048</v>
      </c>
      <c r="H175" s="1">
        <v>0.0</v>
      </c>
      <c r="I175" s="1" t="s">
        <v>4</v>
      </c>
      <c r="J175" s="1" t="s">
        <v>4</v>
      </c>
      <c r="K175" s="1" t="s">
        <v>4</v>
      </c>
      <c r="L175" s="1" t="s">
        <v>4</v>
      </c>
      <c r="M175" s="1" t="s">
        <v>4</v>
      </c>
      <c r="N175" s="1" t="s">
        <v>4</v>
      </c>
      <c r="O175" s="1" t="s">
        <v>4</v>
      </c>
      <c r="P175" s="1" t="s">
        <v>4</v>
      </c>
      <c r="Q175" s="2">
        <f t="shared" si="1"/>
        <v>5</v>
      </c>
    </row>
    <row r="176">
      <c r="A176" s="1" t="s">
        <v>88</v>
      </c>
      <c r="B176" s="1">
        <v>2020.0</v>
      </c>
      <c r="C176" s="1">
        <v>168.7830048</v>
      </c>
      <c r="D176" s="1">
        <v>94.93800354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4</v>
      </c>
      <c r="J176" s="1" t="s">
        <v>4</v>
      </c>
      <c r="K176" s="1" t="s">
        <v>4</v>
      </c>
      <c r="L176" s="1" t="s">
        <v>4</v>
      </c>
      <c r="M176" s="1" t="s">
        <v>4</v>
      </c>
      <c r="N176" s="1" t="s">
        <v>4</v>
      </c>
      <c r="O176" s="1" t="s">
        <v>4</v>
      </c>
      <c r="P176" s="1" t="s">
        <v>4</v>
      </c>
      <c r="Q176" s="2" t="str">
        <f t="shared" si="1"/>
        <v/>
      </c>
    </row>
    <row r="177">
      <c r="A177" s="1" t="s">
        <v>89</v>
      </c>
      <c r="B177" s="1">
        <v>2015.0</v>
      </c>
      <c r="C177" s="1">
        <v>16252.4248</v>
      </c>
      <c r="D177" s="1">
        <v>49.97100067</v>
      </c>
      <c r="E177" s="1">
        <v>92.13403385</v>
      </c>
      <c r="F177" s="1">
        <v>0.9684517485</v>
      </c>
      <c r="G177" s="1">
        <v>4.765261087</v>
      </c>
      <c r="H177" s="1">
        <v>2.132253313</v>
      </c>
      <c r="I177" s="1">
        <v>87.24275618</v>
      </c>
      <c r="J177" s="1">
        <v>1.650901287</v>
      </c>
      <c r="K177" s="1">
        <v>7.052091828</v>
      </c>
      <c r="L177" s="1">
        <v>4.054250709</v>
      </c>
      <c r="M177" s="1">
        <v>97.03098891</v>
      </c>
      <c r="N177" s="1">
        <v>0.2852100796</v>
      </c>
      <c r="O177" s="1">
        <v>2.475775984</v>
      </c>
      <c r="P177" s="1">
        <v>0.2080250227</v>
      </c>
      <c r="Q177" s="2">
        <f t="shared" si="1"/>
        <v>5</v>
      </c>
    </row>
    <row r="178">
      <c r="A178" s="1" t="s">
        <v>89</v>
      </c>
      <c r="B178" s="1">
        <v>2020.0</v>
      </c>
      <c r="C178" s="1">
        <v>17915.56641</v>
      </c>
      <c r="D178" s="1">
        <v>51.83599854</v>
      </c>
      <c r="E178" s="1">
        <v>94.00642827</v>
      </c>
      <c r="F178" s="1">
        <v>1.034150511</v>
      </c>
      <c r="G178" s="1">
        <v>3.215911815</v>
      </c>
      <c r="H178" s="1">
        <v>1.743509404</v>
      </c>
      <c r="I178" s="1">
        <v>90.1193298</v>
      </c>
      <c r="J178" s="1">
        <v>1.849169999</v>
      </c>
      <c r="K178" s="1">
        <v>4.583438691</v>
      </c>
      <c r="L178" s="1">
        <v>3.448061508</v>
      </c>
      <c r="M178" s="1">
        <v>97.61816944</v>
      </c>
      <c r="N178" s="1">
        <v>0.2768660057</v>
      </c>
      <c r="O178" s="1">
        <v>1.94525887</v>
      </c>
      <c r="P178" s="1">
        <v>0.1597056849</v>
      </c>
      <c r="Q178" s="2" t="str">
        <f t="shared" si="1"/>
        <v/>
      </c>
    </row>
    <row r="179">
      <c r="A179" s="1" t="s">
        <v>90</v>
      </c>
      <c r="B179" s="1">
        <v>2015.0</v>
      </c>
      <c r="C179" s="1">
        <v>11432.0957</v>
      </c>
      <c r="D179" s="1">
        <v>35.14099884</v>
      </c>
      <c r="E179" s="1">
        <v>63.61538954</v>
      </c>
      <c r="F179" s="1">
        <v>16.09025603</v>
      </c>
      <c r="G179" s="1">
        <v>9.757980444</v>
      </c>
      <c r="H179" s="1">
        <v>10.53637399</v>
      </c>
      <c r="I179" s="1">
        <v>51.94915534</v>
      </c>
      <c r="J179" s="1">
        <v>18.76062978</v>
      </c>
      <c r="K179" s="1">
        <v>13.30971721</v>
      </c>
      <c r="L179" s="1">
        <v>15.98049768</v>
      </c>
      <c r="M179" s="1">
        <v>85.14750769</v>
      </c>
      <c r="N179" s="1">
        <v>11.16160263</v>
      </c>
      <c r="O179" s="1">
        <v>3.202620418</v>
      </c>
      <c r="P179" s="1">
        <v>0.4882692651</v>
      </c>
      <c r="Q179" s="2">
        <f t="shared" si="1"/>
        <v>5</v>
      </c>
    </row>
    <row r="180">
      <c r="A180" s="1" t="s">
        <v>90</v>
      </c>
      <c r="B180" s="1">
        <v>2020.0</v>
      </c>
      <c r="C180" s="1">
        <v>13132.79199</v>
      </c>
      <c r="D180" s="1">
        <v>36.875</v>
      </c>
      <c r="E180" s="1">
        <v>63.96178874</v>
      </c>
      <c r="F180" s="1">
        <v>21.2815915</v>
      </c>
      <c r="G180" s="1">
        <v>6.296119406</v>
      </c>
      <c r="H180" s="1">
        <v>8.460500354</v>
      </c>
      <c r="I180" s="1">
        <v>50.74817899</v>
      </c>
      <c r="J180" s="1">
        <v>26.14432944</v>
      </c>
      <c r="K180" s="1">
        <v>9.704719143</v>
      </c>
      <c r="L180" s="1">
        <v>13.40277243</v>
      </c>
      <c r="M180" s="1">
        <v>86.58169007</v>
      </c>
      <c r="N180" s="1">
        <v>12.95724153</v>
      </c>
      <c r="O180" s="1">
        <v>0.461068398</v>
      </c>
      <c r="P180" s="1">
        <v>0.0</v>
      </c>
      <c r="Q180" s="2" t="str">
        <f t="shared" si="1"/>
        <v/>
      </c>
    </row>
    <row r="181">
      <c r="A181" s="1" t="s">
        <v>91</v>
      </c>
      <c r="B181" s="1">
        <v>2015.0</v>
      </c>
      <c r="C181" s="1">
        <v>1737.207031</v>
      </c>
      <c r="D181" s="1">
        <v>42.12299728</v>
      </c>
      <c r="E181" s="1">
        <v>58.76434762</v>
      </c>
      <c r="F181" s="1">
        <v>10.59149221</v>
      </c>
      <c r="G181" s="1">
        <v>29.74437907</v>
      </c>
      <c r="H181" s="1">
        <v>0.8997810926</v>
      </c>
      <c r="I181" s="1">
        <v>48.42273005</v>
      </c>
      <c r="J181" s="1">
        <v>7.566280361</v>
      </c>
      <c r="K181" s="1">
        <v>42.58264827</v>
      </c>
      <c r="L181" s="1">
        <v>1.428341318</v>
      </c>
      <c r="M181" s="1">
        <v>72.97373122</v>
      </c>
      <c r="N181" s="1">
        <v>14.7481336</v>
      </c>
      <c r="O181" s="1">
        <v>12.10459589</v>
      </c>
      <c r="P181" s="1">
        <v>0.173539289</v>
      </c>
      <c r="Q181" s="2">
        <f t="shared" si="1"/>
        <v>5</v>
      </c>
    </row>
    <row r="182">
      <c r="A182" s="1" t="s">
        <v>91</v>
      </c>
      <c r="B182" s="1">
        <v>2020.0</v>
      </c>
      <c r="C182" s="1">
        <v>1967.998047</v>
      </c>
      <c r="D182" s="1">
        <v>44.19599915</v>
      </c>
      <c r="E182" s="1">
        <v>59.01691221</v>
      </c>
      <c r="F182" s="1">
        <v>14.03457137</v>
      </c>
      <c r="G182" s="1">
        <v>26.6263769</v>
      </c>
      <c r="H182" s="1">
        <v>0.3221395192</v>
      </c>
      <c r="I182" s="1">
        <v>49.8319053</v>
      </c>
      <c r="J182" s="1">
        <v>9.285773026</v>
      </c>
      <c r="K182" s="1">
        <v>40.31645129</v>
      </c>
      <c r="L182" s="1">
        <v>0.5658703845</v>
      </c>
      <c r="M182" s="1">
        <v>70.61434791</v>
      </c>
      <c r="N182" s="1">
        <v>20.03063358</v>
      </c>
      <c r="O182" s="1">
        <v>9.340625284</v>
      </c>
      <c r="P182" s="1">
        <v>0.01439322693</v>
      </c>
      <c r="Q182" s="2" t="str">
        <f t="shared" si="1"/>
        <v/>
      </c>
    </row>
    <row r="183">
      <c r="A183" s="1" t="s">
        <v>92</v>
      </c>
      <c r="B183" s="1">
        <v>2015.0</v>
      </c>
      <c r="C183" s="1">
        <v>767.4329834</v>
      </c>
      <c r="D183" s="1">
        <v>26.44099808</v>
      </c>
      <c r="E183" s="1">
        <v>95.16185695</v>
      </c>
      <c r="F183" s="1">
        <v>1.233247953</v>
      </c>
      <c r="G183" s="1">
        <v>1.344803287</v>
      </c>
      <c r="H183" s="1">
        <v>2.260091808</v>
      </c>
      <c r="I183" s="1">
        <v>93.42276971</v>
      </c>
      <c r="J183" s="1">
        <v>1.676542504</v>
      </c>
      <c r="K183" s="1">
        <v>1.82819943</v>
      </c>
      <c r="L183" s="1">
        <v>3.072488358</v>
      </c>
      <c r="M183" s="1">
        <v>100.0</v>
      </c>
      <c r="N183" s="1">
        <v>0.0</v>
      </c>
      <c r="O183" s="1">
        <v>0.0</v>
      </c>
      <c r="P183" s="1">
        <v>0.0</v>
      </c>
      <c r="Q183" s="2">
        <f t="shared" si="1"/>
        <v>5</v>
      </c>
    </row>
    <row r="184">
      <c r="A184" s="1" t="s">
        <v>92</v>
      </c>
      <c r="B184" s="1">
        <v>2020.0</v>
      </c>
      <c r="C184" s="1">
        <v>786.559021</v>
      </c>
      <c r="D184" s="1">
        <v>26.7859993</v>
      </c>
      <c r="E184" s="1">
        <v>95.55480685</v>
      </c>
      <c r="F184" s="1">
        <v>1.205244408</v>
      </c>
      <c r="G184" s="1">
        <v>1.143069849</v>
      </c>
      <c r="H184" s="1">
        <v>2.096878897</v>
      </c>
      <c r="I184" s="1">
        <v>93.9284905</v>
      </c>
      <c r="J184" s="1">
        <v>1.646193862</v>
      </c>
      <c r="K184" s="1">
        <v>1.561274833</v>
      </c>
      <c r="L184" s="1">
        <v>2.864040809</v>
      </c>
      <c r="M184" s="1">
        <v>100.0</v>
      </c>
      <c r="N184" s="1">
        <v>0.0</v>
      </c>
      <c r="O184" s="1">
        <v>0.0</v>
      </c>
      <c r="P184" s="1">
        <v>0.0</v>
      </c>
      <c r="Q184" s="2" t="str">
        <f t="shared" si="1"/>
        <v/>
      </c>
    </row>
    <row r="185">
      <c r="A185" s="1" t="s">
        <v>93</v>
      </c>
      <c r="B185" s="1">
        <v>2015.0</v>
      </c>
      <c r="C185" s="1">
        <v>10695.54004</v>
      </c>
      <c r="D185" s="1">
        <v>52.42699814</v>
      </c>
      <c r="E185" s="1">
        <v>64.56748594</v>
      </c>
      <c r="F185" s="1">
        <v>9.21848701</v>
      </c>
      <c r="G185" s="1">
        <v>25.47783945</v>
      </c>
      <c r="H185" s="1">
        <v>0.7361875961</v>
      </c>
      <c r="I185" s="1">
        <v>42.41641805</v>
      </c>
      <c r="J185" s="1">
        <v>12.22889789</v>
      </c>
      <c r="K185" s="1">
        <v>43.80719375</v>
      </c>
      <c r="L185" s="1">
        <v>1.547490317</v>
      </c>
      <c r="M185" s="1">
        <v>84.66767913</v>
      </c>
      <c r="N185" s="1">
        <v>6.486797483</v>
      </c>
      <c r="O185" s="1">
        <v>8.845523388</v>
      </c>
      <c r="P185" s="1">
        <v>0.0</v>
      </c>
      <c r="Q185" s="2">
        <f t="shared" si="1"/>
        <v>5</v>
      </c>
    </row>
    <row r="186">
      <c r="A186" s="1" t="s">
        <v>93</v>
      </c>
      <c r="B186" s="1">
        <v>2020.0</v>
      </c>
      <c r="C186" s="1">
        <v>11402.5332</v>
      </c>
      <c r="D186" s="1">
        <v>57.08799744</v>
      </c>
      <c r="E186" s="1">
        <v>66.6953084</v>
      </c>
      <c r="F186" s="1">
        <v>9.814543652</v>
      </c>
      <c r="G186" s="1">
        <v>23.49014795</v>
      </c>
      <c r="H186" s="1">
        <v>0.0</v>
      </c>
      <c r="I186" s="1">
        <v>42.8457001</v>
      </c>
      <c r="J186" s="1">
        <v>13.25598695</v>
      </c>
      <c r="K186" s="1">
        <v>43.89831295</v>
      </c>
      <c r="L186" s="1">
        <v>0.0</v>
      </c>
      <c r="M186" s="1">
        <v>84.62262129</v>
      </c>
      <c r="N186" s="1">
        <v>7.227673879</v>
      </c>
      <c r="O186" s="1">
        <v>8.149704835</v>
      </c>
      <c r="P186" s="1">
        <v>0.0</v>
      </c>
      <c r="Q186" s="2" t="str">
        <f t="shared" si="1"/>
        <v/>
      </c>
    </row>
    <row r="187">
      <c r="A187" s="1" t="s">
        <v>94</v>
      </c>
      <c r="B187" s="1">
        <v>2015.0</v>
      </c>
      <c r="C187" s="1">
        <v>9112.904297</v>
      </c>
      <c r="D187" s="1">
        <v>55.1649971</v>
      </c>
      <c r="E187" s="1">
        <v>93.25441071</v>
      </c>
      <c r="F187" s="1">
        <v>0.4317541067</v>
      </c>
      <c r="G187" s="1">
        <v>6.022156156</v>
      </c>
      <c r="H187" s="1">
        <v>0.2916790284</v>
      </c>
      <c r="I187" s="1">
        <v>86.43707375</v>
      </c>
      <c r="J187" s="1">
        <v>0.7758441046</v>
      </c>
      <c r="K187" s="1">
        <v>12.14597638</v>
      </c>
      <c r="L187" s="1">
        <v>0.6411057671</v>
      </c>
      <c r="M187" s="1">
        <v>98.79516268</v>
      </c>
      <c r="N187" s="1">
        <v>0.152097161</v>
      </c>
      <c r="O187" s="1">
        <v>1.04505549</v>
      </c>
      <c r="P187" s="1">
        <v>0.00768467364</v>
      </c>
      <c r="Q187" s="2">
        <f t="shared" si="1"/>
        <v>5</v>
      </c>
    </row>
    <row r="188">
      <c r="A188" s="1" t="s">
        <v>94</v>
      </c>
      <c r="B188" s="1">
        <v>2020.0</v>
      </c>
      <c r="C188" s="1">
        <v>9904.608398</v>
      </c>
      <c r="D188" s="1">
        <v>58.35899734</v>
      </c>
      <c r="E188" s="1">
        <v>95.68922113</v>
      </c>
      <c r="F188" s="1">
        <v>0.4256206085</v>
      </c>
      <c r="G188" s="1">
        <v>3.885158264</v>
      </c>
      <c r="H188" s="1">
        <v>0.0</v>
      </c>
      <c r="I188" s="1">
        <v>89.87579955</v>
      </c>
      <c r="J188" s="1">
        <v>0.8067095079</v>
      </c>
      <c r="K188" s="1">
        <v>9.317490946</v>
      </c>
      <c r="L188" s="1">
        <v>0.0</v>
      </c>
      <c r="M188" s="1">
        <v>99.83728281</v>
      </c>
      <c r="N188" s="1">
        <v>0.1537015262</v>
      </c>
      <c r="O188" s="1">
        <v>0.009015663296</v>
      </c>
      <c r="P188" s="1">
        <v>0.0</v>
      </c>
      <c r="Q188" s="2" t="str">
        <f t="shared" si="1"/>
        <v/>
      </c>
    </row>
    <row r="189">
      <c r="A189" s="1" t="s">
        <v>95</v>
      </c>
      <c r="B189" s="1">
        <v>2015.0</v>
      </c>
      <c r="C189" s="1">
        <v>9777.924805</v>
      </c>
      <c r="D189" s="1">
        <v>70.5</v>
      </c>
      <c r="E189" s="1">
        <v>99.97052896</v>
      </c>
      <c r="F189" s="1">
        <v>0.0</v>
      </c>
      <c r="G189" s="1">
        <v>0.0294710394</v>
      </c>
      <c r="H189" s="1">
        <v>0.0</v>
      </c>
      <c r="I189" s="1">
        <v>99.90008972</v>
      </c>
      <c r="J189" s="1">
        <v>0.0</v>
      </c>
      <c r="K189" s="1">
        <v>0.09991028479</v>
      </c>
      <c r="L189" s="1">
        <v>0.0</v>
      </c>
      <c r="M189" s="1">
        <v>100.0</v>
      </c>
      <c r="N189" s="1">
        <v>0.0</v>
      </c>
      <c r="O189" s="1">
        <v>0.0</v>
      </c>
      <c r="P189" s="1">
        <v>0.0</v>
      </c>
      <c r="Q189" s="2">
        <f t="shared" si="1"/>
        <v>5</v>
      </c>
    </row>
    <row r="190">
      <c r="A190" s="1" t="s">
        <v>95</v>
      </c>
      <c r="B190" s="1">
        <v>2020.0</v>
      </c>
      <c r="C190" s="1">
        <v>9660.349609</v>
      </c>
      <c r="D190" s="1">
        <v>71.94200134</v>
      </c>
      <c r="E190" s="1">
        <v>99.99999747</v>
      </c>
      <c r="F190" s="1">
        <v>0.0</v>
      </c>
      <c r="G190" s="1">
        <v>2.527244192E-6</v>
      </c>
      <c r="H190" s="1">
        <v>0.0</v>
      </c>
      <c r="I190" s="1">
        <v>100.0</v>
      </c>
      <c r="J190" s="1">
        <v>0.0</v>
      </c>
      <c r="K190" s="1">
        <v>0.0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 t="str">
        <f t="shared" si="1"/>
        <v/>
      </c>
    </row>
    <row r="191">
      <c r="A191" s="1" t="s">
        <v>96</v>
      </c>
      <c r="B191" s="1">
        <v>2015.0</v>
      </c>
      <c r="C191" s="1">
        <v>330.2369995</v>
      </c>
      <c r="D191" s="1">
        <v>93.69999695</v>
      </c>
      <c r="E191" s="1">
        <v>100.0000023</v>
      </c>
      <c r="F191" s="1">
        <v>0.0</v>
      </c>
      <c r="G191" s="1">
        <v>0.0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  <c r="Q191" s="2">
        <f t="shared" si="1"/>
        <v>5</v>
      </c>
    </row>
    <row r="192">
      <c r="A192" s="1" t="s">
        <v>96</v>
      </c>
      <c r="B192" s="1">
        <v>2020.0</v>
      </c>
      <c r="C192" s="1">
        <v>341.25</v>
      </c>
      <c r="D192" s="1">
        <v>93.897995</v>
      </c>
      <c r="E192" s="1">
        <v>99.99999721</v>
      </c>
      <c r="F192" s="1">
        <v>0.0</v>
      </c>
      <c r="G192" s="1">
        <v>2.794650015E-6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  <c r="Q192" s="2" t="str">
        <f t="shared" si="1"/>
        <v/>
      </c>
    </row>
    <row r="193">
      <c r="A193" s="1" t="s">
        <v>97</v>
      </c>
      <c r="B193" s="1">
        <v>2015.0</v>
      </c>
      <c r="C193" s="1">
        <v>1310152.375</v>
      </c>
      <c r="D193" s="1">
        <v>32.77700043</v>
      </c>
      <c r="E193" s="1">
        <v>88.13813263</v>
      </c>
      <c r="F193" s="1">
        <v>4.692599015</v>
      </c>
      <c r="G193" s="1">
        <v>6.412451552</v>
      </c>
      <c r="H193" s="1">
        <v>0.7568168039</v>
      </c>
      <c r="I193" s="1">
        <v>85.57200035</v>
      </c>
      <c r="J193" s="1">
        <v>5.542133893</v>
      </c>
      <c r="K193" s="1">
        <v>7.880870004</v>
      </c>
      <c r="L193" s="1">
        <v>1.004995751</v>
      </c>
      <c r="M193" s="1">
        <v>93.40106461</v>
      </c>
      <c r="N193" s="1">
        <v>2.950270954</v>
      </c>
      <c r="O193" s="1">
        <v>3.4008428</v>
      </c>
      <c r="P193" s="1">
        <v>0.2478216409</v>
      </c>
      <c r="Q193" s="2">
        <f t="shared" si="1"/>
        <v>5</v>
      </c>
    </row>
    <row r="194">
      <c r="A194" s="1" t="s">
        <v>97</v>
      </c>
      <c r="B194" s="1">
        <v>2020.0</v>
      </c>
      <c r="C194" s="1">
        <v>1380004.375</v>
      </c>
      <c r="D194" s="1">
        <v>34.9260025</v>
      </c>
      <c r="E194" s="1">
        <v>90.48952503</v>
      </c>
      <c r="F194" s="1">
        <v>4.983602562</v>
      </c>
      <c r="G194" s="1">
        <v>3.963153945</v>
      </c>
      <c r="H194" s="1">
        <v>0.5637184626</v>
      </c>
      <c r="I194" s="1">
        <v>88.78250313</v>
      </c>
      <c r="J194" s="1">
        <v>5.902210054</v>
      </c>
      <c r="K194" s="1">
        <v>4.57637573</v>
      </c>
      <c r="L194" s="1">
        <v>0.7389110856</v>
      </c>
      <c r="M194" s="1">
        <v>93.6700363</v>
      </c>
      <c r="N194" s="1">
        <v>3.272056027</v>
      </c>
      <c r="O194" s="1">
        <v>2.820607523</v>
      </c>
      <c r="P194" s="1">
        <v>0.2373001538</v>
      </c>
      <c r="Q194" s="2" t="str">
        <f t="shared" si="1"/>
        <v/>
      </c>
    </row>
    <row r="195">
      <c r="A195" s="1" t="s">
        <v>98</v>
      </c>
      <c r="B195" s="1">
        <v>2015.0</v>
      </c>
      <c r="C195" s="1">
        <v>258383.25</v>
      </c>
      <c r="D195" s="1">
        <v>53.31299973</v>
      </c>
      <c r="E195" s="1">
        <v>88.52735296</v>
      </c>
      <c r="F195" s="1">
        <v>0.7941305226</v>
      </c>
      <c r="G195" s="1">
        <v>8.943859564</v>
      </c>
      <c r="H195" s="1">
        <v>1.734656954</v>
      </c>
      <c r="I195" s="1">
        <v>80.63079119</v>
      </c>
      <c r="J195" s="1">
        <v>0.9740457315</v>
      </c>
      <c r="K195" s="1">
        <v>14.98518808</v>
      </c>
      <c r="L195" s="1">
        <v>3.409975001</v>
      </c>
      <c r="M195" s="1">
        <v>95.44249176</v>
      </c>
      <c r="N195" s="1">
        <v>0.6365760478</v>
      </c>
      <c r="O195" s="1">
        <v>3.653376641</v>
      </c>
      <c r="P195" s="1">
        <v>0.2675555532</v>
      </c>
      <c r="Q195" s="2">
        <f t="shared" si="1"/>
        <v>5</v>
      </c>
    </row>
    <row r="196">
      <c r="A196" s="1" t="s">
        <v>98</v>
      </c>
      <c r="B196" s="1">
        <v>2020.0</v>
      </c>
      <c r="C196" s="1">
        <v>273523.625</v>
      </c>
      <c r="D196" s="1">
        <v>56.64099884</v>
      </c>
      <c r="E196" s="1">
        <v>92.41534961</v>
      </c>
      <c r="F196" s="1">
        <v>0.8554746335</v>
      </c>
      <c r="G196" s="1">
        <v>5.553871666</v>
      </c>
      <c r="H196" s="1">
        <v>1.175304087</v>
      </c>
      <c r="I196" s="1">
        <v>85.66796238</v>
      </c>
      <c r="J196" s="1">
        <v>1.17809123</v>
      </c>
      <c r="K196" s="1">
        <v>10.61491462</v>
      </c>
      <c r="L196" s="1">
        <v>2.539031772</v>
      </c>
      <c r="M196" s="1">
        <v>97.58051207</v>
      </c>
      <c r="N196" s="1">
        <v>0.6085098345</v>
      </c>
      <c r="O196" s="1">
        <v>1.679615139</v>
      </c>
      <c r="P196" s="1">
        <v>0.1313629588</v>
      </c>
      <c r="Q196" s="2" t="str">
        <f t="shared" si="1"/>
        <v/>
      </c>
    </row>
    <row r="197">
      <c r="A197" s="1" t="s">
        <v>99</v>
      </c>
      <c r="B197" s="1">
        <v>2015.0</v>
      </c>
      <c r="C197" s="1">
        <v>78492.21094</v>
      </c>
      <c r="D197" s="1">
        <v>73.35800171</v>
      </c>
      <c r="E197" s="1">
        <v>96.80698708</v>
      </c>
      <c r="F197" s="1">
        <v>1.994891573</v>
      </c>
      <c r="G197" s="1">
        <v>1.126061081</v>
      </c>
      <c r="H197" s="1">
        <v>0.07206026561</v>
      </c>
      <c r="I197" s="1">
        <v>92.16250265</v>
      </c>
      <c r="J197" s="1">
        <v>4.221624781</v>
      </c>
      <c r="K197" s="1">
        <v>3.345396383</v>
      </c>
      <c r="L197" s="1">
        <v>0.2704761905</v>
      </c>
      <c r="M197" s="1">
        <v>98.49376087</v>
      </c>
      <c r="N197" s="1">
        <v>1.186191432</v>
      </c>
      <c r="O197" s="1">
        <v>0.3200476961</v>
      </c>
      <c r="P197" s="1">
        <v>0.0</v>
      </c>
      <c r="Q197" s="2">
        <f t="shared" si="1"/>
        <v>5</v>
      </c>
    </row>
    <row r="198">
      <c r="A198" s="1" t="s">
        <v>99</v>
      </c>
      <c r="B198" s="1">
        <v>2020.0</v>
      </c>
      <c r="C198" s="1">
        <v>83992.95313</v>
      </c>
      <c r="D198" s="1">
        <v>75.87400055</v>
      </c>
      <c r="E198" s="1">
        <v>97.48263633</v>
      </c>
      <c r="F198" s="1">
        <v>1.938311229</v>
      </c>
      <c r="G198" s="1">
        <v>0.5137973631</v>
      </c>
      <c r="H198" s="1">
        <v>0.06525508185</v>
      </c>
      <c r="I198" s="1">
        <v>93.82873538</v>
      </c>
      <c r="J198" s="1">
        <v>4.297948765</v>
      </c>
      <c r="K198" s="1">
        <v>1.602839669</v>
      </c>
      <c r="L198" s="1">
        <v>0.2704761905</v>
      </c>
      <c r="M198" s="1">
        <v>98.64448672</v>
      </c>
      <c r="N198" s="1">
        <v>1.188006671</v>
      </c>
      <c r="O198" s="1">
        <v>0.1675066077</v>
      </c>
      <c r="P198" s="1">
        <v>0.0</v>
      </c>
      <c r="Q198" s="2" t="str">
        <f t="shared" si="1"/>
        <v/>
      </c>
    </row>
    <row r="199">
      <c r="A199" s="1" t="s">
        <v>100</v>
      </c>
      <c r="B199" s="1">
        <v>2015.0</v>
      </c>
      <c r="C199" s="1">
        <v>35572.26953</v>
      </c>
      <c r="D199" s="1">
        <v>69.92099762</v>
      </c>
      <c r="E199" s="1">
        <v>94.2475933</v>
      </c>
      <c r="F199" s="1">
        <v>1.056676215</v>
      </c>
      <c r="G199" s="1">
        <v>1.737911036</v>
      </c>
      <c r="H199" s="1">
        <v>2.95781945</v>
      </c>
      <c r="I199" s="1">
        <v>84.76271011</v>
      </c>
      <c r="J199" s="1">
        <v>2.830616935</v>
      </c>
      <c r="K199" s="1">
        <v>2.77640479</v>
      </c>
      <c r="L199" s="1">
        <v>9.630268161</v>
      </c>
      <c r="M199" s="1">
        <v>98.3278526</v>
      </c>
      <c r="N199" s="1">
        <v>0.2935526231</v>
      </c>
      <c r="O199" s="1">
        <v>1.291166071</v>
      </c>
      <c r="P199" s="1">
        <v>0.0874287017</v>
      </c>
      <c r="Q199" s="2">
        <f t="shared" si="1"/>
        <v>5</v>
      </c>
    </row>
    <row r="200">
      <c r="A200" s="1" t="s">
        <v>100</v>
      </c>
      <c r="B200" s="1">
        <v>2020.0</v>
      </c>
      <c r="C200" s="1">
        <v>40222.50391</v>
      </c>
      <c r="D200" s="1">
        <v>70.89299774</v>
      </c>
      <c r="E200" s="1">
        <v>98.35990325</v>
      </c>
      <c r="F200" s="1">
        <v>0.8921603495</v>
      </c>
      <c r="G200" s="1">
        <v>2.427900808E-6</v>
      </c>
      <c r="H200" s="1">
        <v>0.7479339713</v>
      </c>
      <c r="I200" s="1">
        <v>94.83114678</v>
      </c>
      <c r="J200" s="1">
        <v>2.599251339</v>
      </c>
      <c r="K200" s="1">
        <v>0.0</v>
      </c>
      <c r="L200" s="1">
        <v>2.569601877</v>
      </c>
      <c r="M200" s="1">
        <v>99.80873103</v>
      </c>
      <c r="N200" s="1">
        <v>0.19126897</v>
      </c>
      <c r="O200" s="1">
        <v>0.0</v>
      </c>
      <c r="P200" s="1">
        <v>0.0</v>
      </c>
      <c r="Q200" s="2" t="str">
        <f t="shared" si="1"/>
        <v/>
      </c>
    </row>
    <row r="201">
      <c r="A201" s="1" t="s">
        <v>101</v>
      </c>
      <c r="B201" s="1">
        <v>2015.0</v>
      </c>
      <c r="C201" s="1">
        <v>4652.419922</v>
      </c>
      <c r="D201" s="1">
        <v>62.5379982</v>
      </c>
      <c r="E201" s="1">
        <v>97.37212799</v>
      </c>
      <c r="F201" s="1">
        <v>0.0</v>
      </c>
      <c r="G201" s="1">
        <v>2.627872008</v>
      </c>
      <c r="H201" s="1">
        <v>0.0</v>
      </c>
      <c r="I201" s="1">
        <v>98.01681619</v>
      </c>
      <c r="J201" s="1">
        <v>0.0</v>
      </c>
      <c r="K201" s="1">
        <v>1.983183812</v>
      </c>
      <c r="L201" s="1">
        <v>0.0</v>
      </c>
      <c r="M201" s="1">
        <v>96.98594181</v>
      </c>
      <c r="N201" s="1">
        <v>0.0</v>
      </c>
      <c r="O201" s="1">
        <v>3.014058189</v>
      </c>
      <c r="P201" s="1">
        <v>0.0</v>
      </c>
      <c r="Q201" s="2">
        <f t="shared" si="1"/>
        <v>5</v>
      </c>
    </row>
    <row r="202">
      <c r="A202" s="1" t="s">
        <v>101</v>
      </c>
      <c r="B202" s="1">
        <v>2020.0</v>
      </c>
      <c r="C202" s="1">
        <v>4937.795898</v>
      </c>
      <c r="D202" s="1">
        <v>63.65299988</v>
      </c>
      <c r="E202" s="1">
        <v>97.39970651</v>
      </c>
      <c r="F202" s="1">
        <v>0.0</v>
      </c>
      <c r="G202" s="1">
        <v>2.600293485</v>
      </c>
      <c r="H202" s="1">
        <v>0.0</v>
      </c>
      <c r="I202" s="1">
        <v>98.13492075</v>
      </c>
      <c r="J202" s="1">
        <v>0.0</v>
      </c>
      <c r="K202" s="1">
        <v>1.865079247</v>
      </c>
      <c r="L202" s="1">
        <v>0.0</v>
      </c>
      <c r="M202" s="1">
        <v>96.97988603</v>
      </c>
      <c r="N202" s="1">
        <v>0.0</v>
      </c>
      <c r="O202" s="1">
        <v>3.020113966</v>
      </c>
      <c r="P202" s="1">
        <v>0.0</v>
      </c>
      <c r="Q202" s="2" t="str">
        <f t="shared" si="1"/>
        <v/>
      </c>
    </row>
    <row r="203">
      <c r="A203" s="1" t="s">
        <v>102</v>
      </c>
      <c r="B203" s="1">
        <v>2015.0</v>
      </c>
      <c r="C203" s="1">
        <v>83.23200226</v>
      </c>
      <c r="D203" s="1">
        <v>52.24499893</v>
      </c>
      <c r="E203" s="1">
        <v>99.075</v>
      </c>
      <c r="F203" s="1">
        <v>0.0</v>
      </c>
      <c r="G203" s="1">
        <v>0.925</v>
      </c>
      <c r="H203" s="1">
        <v>0.0</v>
      </c>
      <c r="I203" s="1" t="s">
        <v>4</v>
      </c>
      <c r="J203" s="1" t="s">
        <v>4</v>
      </c>
      <c r="K203" s="1" t="s">
        <v>4</v>
      </c>
      <c r="L203" s="1" t="s">
        <v>4</v>
      </c>
      <c r="M203" s="1" t="s">
        <v>4</v>
      </c>
      <c r="N203" s="1" t="s">
        <v>4</v>
      </c>
      <c r="O203" s="1" t="s">
        <v>4</v>
      </c>
      <c r="P203" s="1" t="s">
        <v>4</v>
      </c>
      <c r="Q203" s="2">
        <f t="shared" si="1"/>
        <v>5</v>
      </c>
    </row>
    <row r="204">
      <c r="A204" s="1" t="s">
        <v>102</v>
      </c>
      <c r="B204" s="1">
        <v>2020.0</v>
      </c>
      <c r="C204" s="1">
        <v>85.03199768</v>
      </c>
      <c r="D204" s="1">
        <v>52.89800262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4</v>
      </c>
      <c r="J204" s="1" t="s">
        <v>4</v>
      </c>
      <c r="K204" s="1" t="s">
        <v>4</v>
      </c>
      <c r="L204" s="1" t="s">
        <v>4</v>
      </c>
      <c r="M204" s="1" t="s">
        <v>4</v>
      </c>
      <c r="N204" s="1" t="s">
        <v>4</v>
      </c>
      <c r="O204" s="1" t="s">
        <v>4</v>
      </c>
      <c r="P204" s="1" t="s">
        <v>4</v>
      </c>
      <c r="Q204" s="2" t="str">
        <f t="shared" si="1"/>
        <v/>
      </c>
    </row>
    <row r="205">
      <c r="A205" s="1" t="s">
        <v>103</v>
      </c>
      <c r="B205" s="1">
        <v>2015.0</v>
      </c>
      <c r="C205" s="1">
        <v>7978.496094</v>
      </c>
      <c r="D205" s="1">
        <v>92.17900085</v>
      </c>
      <c r="E205" s="1">
        <v>100.0000015</v>
      </c>
      <c r="F205" s="1">
        <v>0.0</v>
      </c>
      <c r="G205" s="1">
        <v>0.0</v>
      </c>
      <c r="H205" s="1">
        <v>0.0</v>
      </c>
      <c r="I205" s="1">
        <v>100.0</v>
      </c>
      <c r="J205" s="1">
        <v>0.0</v>
      </c>
      <c r="K205" s="1">
        <v>0.0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Q205" s="2">
        <f t="shared" si="1"/>
        <v>5</v>
      </c>
    </row>
    <row r="206">
      <c r="A206" s="1" t="s">
        <v>103</v>
      </c>
      <c r="B206" s="1">
        <v>2020.0</v>
      </c>
      <c r="C206" s="1">
        <v>8655.541016</v>
      </c>
      <c r="D206" s="1">
        <v>92.58699799</v>
      </c>
      <c r="E206" s="1">
        <v>100.0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  <c r="Q206" s="2" t="str">
        <f t="shared" si="1"/>
        <v/>
      </c>
    </row>
    <row r="207">
      <c r="A207" s="1" t="s">
        <v>104</v>
      </c>
      <c r="B207" s="1">
        <v>2015.0</v>
      </c>
      <c r="C207" s="1">
        <v>60578.48828</v>
      </c>
      <c r="D207" s="1">
        <v>69.56500244</v>
      </c>
      <c r="E207" s="1">
        <v>99.91703407</v>
      </c>
      <c r="F207" s="1">
        <v>0.0</v>
      </c>
      <c r="G207" s="1">
        <v>0.08296592591</v>
      </c>
      <c r="H207" s="1">
        <v>0.0</v>
      </c>
      <c r="I207" s="1" t="s">
        <v>4</v>
      </c>
      <c r="J207" s="1" t="s">
        <v>4</v>
      </c>
      <c r="K207" s="1" t="s">
        <v>4</v>
      </c>
      <c r="L207" s="1" t="s">
        <v>4</v>
      </c>
      <c r="M207" s="1" t="s">
        <v>4</v>
      </c>
      <c r="N207" s="1" t="s">
        <v>4</v>
      </c>
      <c r="O207" s="1" t="s">
        <v>4</v>
      </c>
      <c r="P207" s="1" t="s">
        <v>4</v>
      </c>
      <c r="Q207" s="2">
        <f t="shared" si="1"/>
        <v>5</v>
      </c>
    </row>
    <row r="208">
      <c r="A208" s="1" t="s">
        <v>104</v>
      </c>
      <c r="B208" s="1">
        <v>2020.0</v>
      </c>
      <c r="C208" s="1">
        <v>60461.82813</v>
      </c>
      <c r="D208" s="1">
        <v>71.03899384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4</v>
      </c>
      <c r="J208" s="1" t="s">
        <v>4</v>
      </c>
      <c r="K208" s="1" t="s">
        <v>4</v>
      </c>
      <c r="L208" s="1" t="s">
        <v>4</v>
      </c>
      <c r="M208" s="1" t="s">
        <v>4</v>
      </c>
      <c r="N208" s="1" t="s">
        <v>4</v>
      </c>
      <c r="O208" s="1" t="s">
        <v>4</v>
      </c>
      <c r="P208" s="1" t="s">
        <v>4</v>
      </c>
      <c r="Q208" s="2" t="str">
        <f t="shared" si="1"/>
        <v/>
      </c>
    </row>
    <row r="209">
      <c r="A209" s="1" t="s">
        <v>105</v>
      </c>
      <c r="B209" s="1">
        <v>2015.0</v>
      </c>
      <c r="C209" s="1">
        <v>2891.023926</v>
      </c>
      <c r="D209" s="1">
        <v>54.833004</v>
      </c>
      <c r="E209" s="1">
        <v>90.41679629</v>
      </c>
      <c r="F209" s="1">
        <v>5.407336603</v>
      </c>
      <c r="G209" s="1">
        <v>2.169821217</v>
      </c>
      <c r="H209" s="1">
        <v>2.006045893</v>
      </c>
      <c r="I209" s="1">
        <v>84.5007099</v>
      </c>
      <c r="J209" s="1">
        <v>8.401335753</v>
      </c>
      <c r="K209" s="1">
        <v>3.055395678</v>
      </c>
      <c r="L209" s="1">
        <v>4.042558671</v>
      </c>
      <c r="M209" s="1">
        <v>95.28999024</v>
      </c>
      <c r="N209" s="1">
        <v>2.941122015</v>
      </c>
      <c r="O209" s="1">
        <v>1.440356529</v>
      </c>
      <c r="P209" s="1">
        <v>0.3285312153</v>
      </c>
      <c r="Q209" s="2">
        <f t="shared" si="1"/>
        <v>5</v>
      </c>
    </row>
    <row r="210">
      <c r="A210" s="1" t="s">
        <v>105</v>
      </c>
      <c r="B210" s="1">
        <v>2020.0</v>
      </c>
      <c r="C210" s="1">
        <v>2961.160889</v>
      </c>
      <c r="D210" s="1">
        <v>56.31100082</v>
      </c>
      <c r="E210" s="1">
        <v>91.0299445</v>
      </c>
      <c r="F210" s="1">
        <v>5.367570914</v>
      </c>
      <c r="G210" s="1">
        <v>1.864010203</v>
      </c>
      <c r="H210" s="1">
        <v>1.738474379</v>
      </c>
      <c r="I210" s="1">
        <v>85.39991216</v>
      </c>
      <c r="J210" s="1">
        <v>8.490737371</v>
      </c>
      <c r="K210" s="1">
        <v>2.568971895</v>
      </c>
      <c r="L210" s="1">
        <v>3.540378574</v>
      </c>
      <c r="M210" s="1">
        <v>95.39801591</v>
      </c>
      <c r="N210" s="1">
        <v>2.944456223</v>
      </c>
      <c r="O210" s="1">
        <v>1.317064322</v>
      </c>
      <c r="P210" s="1">
        <v>0.34046355</v>
      </c>
      <c r="Q210" s="2" t="str">
        <f t="shared" si="1"/>
        <v/>
      </c>
    </row>
    <row r="211">
      <c r="A211" s="1" t="s">
        <v>106</v>
      </c>
      <c r="B211" s="1">
        <v>2015.0</v>
      </c>
      <c r="C211" s="1">
        <v>127985.1406</v>
      </c>
      <c r="D211" s="1">
        <v>91.3809967</v>
      </c>
      <c r="E211" s="1">
        <v>98.92280548</v>
      </c>
      <c r="F211" s="1">
        <v>0.0</v>
      </c>
      <c r="G211" s="1">
        <v>1.077194517</v>
      </c>
      <c r="H211" s="1">
        <v>0.0</v>
      </c>
      <c r="I211" s="1" t="s">
        <v>4</v>
      </c>
      <c r="J211" s="1" t="s">
        <v>4</v>
      </c>
      <c r="K211" s="1" t="s">
        <v>4</v>
      </c>
      <c r="L211" s="1" t="s">
        <v>4</v>
      </c>
      <c r="M211" s="1" t="s">
        <v>4</v>
      </c>
      <c r="N211" s="1" t="s">
        <v>4</v>
      </c>
      <c r="O211" s="1" t="s">
        <v>4</v>
      </c>
      <c r="P211" s="1" t="s">
        <v>4</v>
      </c>
      <c r="Q211" s="2">
        <f t="shared" si="1"/>
        <v>5</v>
      </c>
    </row>
    <row r="212">
      <c r="A212" s="1" t="s">
        <v>106</v>
      </c>
      <c r="B212" s="1">
        <v>2020.0</v>
      </c>
      <c r="C212" s="1">
        <v>126476.4609</v>
      </c>
      <c r="D212" s="1">
        <v>91.78199768</v>
      </c>
      <c r="E212" s="1">
        <v>99.07891245</v>
      </c>
      <c r="F212" s="1">
        <v>0.0</v>
      </c>
      <c r="G212" s="1">
        <v>0.9210875467</v>
      </c>
      <c r="H212" s="1">
        <v>0.0</v>
      </c>
      <c r="I212" s="1" t="s">
        <v>4</v>
      </c>
      <c r="J212" s="1" t="s">
        <v>4</v>
      </c>
      <c r="K212" s="1" t="s">
        <v>4</v>
      </c>
      <c r="L212" s="1" t="s">
        <v>4</v>
      </c>
      <c r="M212" s="1" t="s">
        <v>4</v>
      </c>
      <c r="N212" s="1" t="s">
        <v>4</v>
      </c>
      <c r="O212" s="1" t="s">
        <v>4</v>
      </c>
      <c r="P212" s="1" t="s">
        <v>4</v>
      </c>
      <c r="Q212" s="2" t="str">
        <f t="shared" si="1"/>
        <v/>
      </c>
    </row>
    <row r="213">
      <c r="A213" s="1" t="s">
        <v>107</v>
      </c>
      <c r="B213" s="1">
        <v>2015.0</v>
      </c>
      <c r="C213" s="1">
        <v>9266.573242</v>
      </c>
      <c r="D213" s="1">
        <v>90.25600433</v>
      </c>
      <c r="E213" s="1">
        <v>99.00678491</v>
      </c>
      <c r="F213" s="1">
        <v>0.1524029836</v>
      </c>
      <c r="G213" s="1">
        <v>0.7812311648</v>
      </c>
      <c r="H213" s="1">
        <v>0.05958093834</v>
      </c>
      <c r="I213" s="1">
        <v>97.36231539</v>
      </c>
      <c r="J213" s="1">
        <v>0.6242725518</v>
      </c>
      <c r="K213" s="1">
        <v>1.973552059</v>
      </c>
      <c r="L213" s="1">
        <v>0.03986</v>
      </c>
      <c r="M213" s="1">
        <v>99.18431682</v>
      </c>
      <c r="N213" s="1">
        <v>0.1014601355</v>
      </c>
      <c r="O213" s="1">
        <v>0.6525130437</v>
      </c>
      <c r="P213" s="1">
        <v>0.06171</v>
      </c>
      <c r="Q213" s="2">
        <f t="shared" si="1"/>
        <v>5</v>
      </c>
    </row>
    <row r="214">
      <c r="A214" s="1" t="s">
        <v>107</v>
      </c>
      <c r="B214" s="1">
        <v>2020.0</v>
      </c>
      <c r="C214" s="1">
        <v>10203.13965</v>
      </c>
      <c r="D214" s="1">
        <v>91.41799927</v>
      </c>
      <c r="E214" s="1">
        <v>98.94030296</v>
      </c>
      <c r="F214" s="1">
        <v>0.1462147369</v>
      </c>
      <c r="G214" s="1">
        <v>0.8536474704</v>
      </c>
      <c r="H214" s="1">
        <v>0.05983483179</v>
      </c>
      <c r="I214" s="1">
        <v>97.31147869</v>
      </c>
      <c r="J214" s="1">
        <v>0.6239465945</v>
      </c>
      <c r="K214" s="1">
        <v>2.024714716</v>
      </c>
      <c r="L214" s="1">
        <v>0.03986</v>
      </c>
      <c r="M214" s="1">
        <v>99.09321259</v>
      </c>
      <c r="N214" s="1">
        <v>0.1013669408</v>
      </c>
      <c r="O214" s="1">
        <v>0.7437104707</v>
      </c>
      <c r="P214" s="1">
        <v>0.06171</v>
      </c>
      <c r="Q214" s="2" t="str">
        <f t="shared" si="1"/>
        <v/>
      </c>
    </row>
    <row r="215">
      <c r="A215" s="1" t="s">
        <v>108</v>
      </c>
      <c r="B215" s="1">
        <v>2015.0</v>
      </c>
      <c r="C215" s="1">
        <v>17572.00977</v>
      </c>
      <c r="D215" s="1">
        <v>57.19100189</v>
      </c>
      <c r="E215" s="1">
        <v>95.02533441</v>
      </c>
      <c r="F215" s="1">
        <v>1.812908425</v>
      </c>
      <c r="G215" s="1">
        <v>2.904392652</v>
      </c>
      <c r="H215" s="1">
        <v>0.2573645111</v>
      </c>
      <c r="I215" s="1">
        <v>90.74749784</v>
      </c>
      <c r="J215" s="1">
        <v>1.86677185</v>
      </c>
      <c r="K215" s="1">
        <v>6.784537749</v>
      </c>
      <c r="L215" s="1">
        <v>0.6011925556</v>
      </c>
      <c r="M215" s="1">
        <v>98.22740979</v>
      </c>
      <c r="N215" s="1">
        <v>1.772590206</v>
      </c>
      <c r="O215" s="1">
        <v>0.0</v>
      </c>
      <c r="P215" s="1">
        <v>0.0</v>
      </c>
      <c r="Q215" s="2">
        <f t="shared" si="1"/>
        <v>5</v>
      </c>
    </row>
    <row r="216">
      <c r="A216" s="1" t="s">
        <v>108</v>
      </c>
      <c r="B216" s="1">
        <v>2020.0</v>
      </c>
      <c r="C216" s="1">
        <v>18776.70703</v>
      </c>
      <c r="D216" s="1">
        <v>57.67100143</v>
      </c>
      <c r="E216" s="1">
        <v>95.43497032</v>
      </c>
      <c r="F216" s="1">
        <v>1.941425039</v>
      </c>
      <c r="G216" s="1">
        <v>2.545956934</v>
      </c>
      <c r="H216" s="1">
        <v>0.07764770471</v>
      </c>
      <c r="I216" s="1">
        <v>91.93925234</v>
      </c>
      <c r="J216" s="1">
        <v>1.862616064</v>
      </c>
      <c r="K216" s="1">
        <v>6.014693049</v>
      </c>
      <c r="L216" s="1">
        <v>0.1834385438</v>
      </c>
      <c r="M216" s="1">
        <v>98.00073133</v>
      </c>
      <c r="N216" s="1">
        <v>1.999268673</v>
      </c>
      <c r="O216" s="1">
        <v>0.0</v>
      </c>
      <c r="P216" s="1">
        <v>0.0</v>
      </c>
      <c r="Q216" s="2" t="str">
        <f t="shared" si="1"/>
        <v/>
      </c>
    </row>
    <row r="217">
      <c r="A217" s="1" t="s">
        <v>109</v>
      </c>
      <c r="B217" s="1">
        <v>2015.0</v>
      </c>
      <c r="C217" s="1">
        <v>47878.33984</v>
      </c>
      <c r="D217" s="1">
        <v>25.65799904</v>
      </c>
      <c r="E217" s="1">
        <v>58.19692798</v>
      </c>
      <c r="F217" s="1">
        <v>8.796753977</v>
      </c>
      <c r="G217" s="1">
        <v>11.52291835</v>
      </c>
      <c r="H217" s="1">
        <v>21.48339969</v>
      </c>
      <c r="I217" s="1">
        <v>48.27216191</v>
      </c>
      <c r="J217" s="1">
        <v>10.37313934</v>
      </c>
      <c r="K217" s="1">
        <v>14.21683468</v>
      </c>
      <c r="L217" s="1">
        <v>27.13786408</v>
      </c>
      <c r="M217" s="1">
        <v>86.95314792</v>
      </c>
      <c r="N217" s="1">
        <v>4.22930427</v>
      </c>
      <c r="O217" s="1">
        <v>3.717504383</v>
      </c>
      <c r="P217" s="1">
        <v>5.100043429</v>
      </c>
      <c r="Q217" s="2">
        <f t="shared" si="1"/>
        <v>5</v>
      </c>
    </row>
    <row r="218">
      <c r="A218" s="1" t="s">
        <v>109</v>
      </c>
      <c r="B218" s="1">
        <v>2020.0</v>
      </c>
      <c r="C218" s="1">
        <v>53771.30078</v>
      </c>
      <c r="D218" s="1">
        <v>27.99499893</v>
      </c>
      <c r="E218" s="1">
        <v>61.63289158</v>
      </c>
      <c r="F218" s="1">
        <v>9.54187005</v>
      </c>
      <c r="G218" s="1">
        <v>9.780087524</v>
      </c>
      <c r="H218" s="1">
        <v>19.04515084</v>
      </c>
      <c r="I218" s="1">
        <v>51.77997893</v>
      </c>
      <c r="J218" s="1">
        <v>11.56900419</v>
      </c>
      <c r="K218" s="1">
        <v>12.51911322</v>
      </c>
      <c r="L218" s="1">
        <v>24.13190366</v>
      </c>
      <c r="M218" s="1">
        <v>86.97523145</v>
      </c>
      <c r="N218" s="1">
        <v>4.327944725</v>
      </c>
      <c r="O218" s="1">
        <v>2.73514263</v>
      </c>
      <c r="P218" s="1">
        <v>5.961681193</v>
      </c>
      <c r="Q218" s="2" t="str">
        <f t="shared" si="1"/>
        <v/>
      </c>
    </row>
    <row r="219">
      <c r="A219" s="1" t="s">
        <v>110</v>
      </c>
      <c r="B219" s="1">
        <v>2015.0</v>
      </c>
      <c r="C219" s="1">
        <v>110.927002</v>
      </c>
      <c r="D219" s="1">
        <v>51.61899948</v>
      </c>
      <c r="E219" s="1">
        <v>73.84809659</v>
      </c>
      <c r="F219" s="1">
        <v>2.340891569</v>
      </c>
      <c r="G219" s="1">
        <v>23.81101184</v>
      </c>
      <c r="H219" s="1">
        <v>0.0</v>
      </c>
      <c r="I219" s="1">
        <v>57.92225259</v>
      </c>
      <c r="J219" s="1">
        <v>1.639587928</v>
      </c>
      <c r="K219" s="1">
        <v>40.43815948</v>
      </c>
      <c r="L219" s="1">
        <v>0.0</v>
      </c>
      <c r="M219" s="1">
        <v>88.774932</v>
      </c>
      <c r="N219" s="1">
        <v>2.998203296</v>
      </c>
      <c r="O219" s="1">
        <v>8.226864706</v>
      </c>
      <c r="P219" s="1">
        <v>0.0</v>
      </c>
      <c r="Q219" s="2">
        <f t="shared" si="1"/>
        <v>5</v>
      </c>
    </row>
    <row r="220">
      <c r="A220" s="1" t="s">
        <v>110</v>
      </c>
      <c r="B220" s="1">
        <v>2020.0</v>
      </c>
      <c r="C220" s="1">
        <v>119.4459991</v>
      </c>
      <c r="D220" s="1">
        <v>55.59399796</v>
      </c>
      <c r="E220" s="1">
        <v>77.97092085</v>
      </c>
      <c r="F220" s="1">
        <v>4.076899625</v>
      </c>
      <c r="G220" s="1">
        <v>17.95217953</v>
      </c>
      <c r="H220" s="1">
        <v>0.0</v>
      </c>
      <c r="I220" s="1">
        <v>60.99418489</v>
      </c>
      <c r="J220" s="1">
        <v>2.096609799</v>
      </c>
      <c r="K220" s="1">
        <v>36.90920532</v>
      </c>
      <c r="L220" s="1">
        <v>0.0</v>
      </c>
      <c r="M220" s="1">
        <v>91.53117485</v>
      </c>
      <c r="N220" s="1">
        <v>5.658666461</v>
      </c>
      <c r="O220" s="1">
        <v>2.810158691</v>
      </c>
      <c r="P220" s="1">
        <v>0.0</v>
      </c>
      <c r="Q220" s="2" t="str">
        <f t="shared" si="1"/>
        <v/>
      </c>
    </row>
    <row r="221">
      <c r="A221" s="1" t="s">
        <v>111</v>
      </c>
      <c r="B221" s="1">
        <v>2015.0</v>
      </c>
      <c r="C221" s="1">
        <v>3835.587891</v>
      </c>
      <c r="D221" s="1">
        <v>100.0</v>
      </c>
      <c r="E221" s="1">
        <v>100.0</v>
      </c>
      <c r="F221" s="1">
        <v>0.0</v>
      </c>
      <c r="G221" s="1">
        <v>0.0</v>
      </c>
      <c r="H221" s="1">
        <v>0.0</v>
      </c>
      <c r="I221" s="1" t="s">
        <v>4</v>
      </c>
      <c r="J221" s="1" t="s">
        <v>4</v>
      </c>
      <c r="K221" s="1" t="s">
        <v>4</v>
      </c>
      <c r="L221" s="1" t="s">
        <v>4</v>
      </c>
      <c r="M221" s="1" t="s">
        <v>4</v>
      </c>
      <c r="N221" s="1" t="s">
        <v>4</v>
      </c>
      <c r="O221" s="1" t="s">
        <v>4</v>
      </c>
      <c r="P221" s="1" t="s">
        <v>4</v>
      </c>
      <c r="Q221" s="2">
        <f t="shared" si="1"/>
        <v>5</v>
      </c>
    </row>
    <row r="222">
      <c r="A222" s="1" t="s">
        <v>111</v>
      </c>
      <c r="B222" s="1">
        <v>2020.0</v>
      </c>
      <c r="C222" s="1">
        <v>4270.562988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4</v>
      </c>
      <c r="J222" s="1" t="s">
        <v>4</v>
      </c>
      <c r="K222" s="1" t="s">
        <v>4</v>
      </c>
      <c r="L222" s="1" t="s">
        <v>4</v>
      </c>
      <c r="M222" s="1" t="s">
        <v>4</v>
      </c>
      <c r="N222" s="1" t="s">
        <v>4</v>
      </c>
      <c r="O222" s="1" t="s">
        <v>4</v>
      </c>
      <c r="P222" s="1" t="s">
        <v>4</v>
      </c>
      <c r="Q222" s="2" t="str">
        <f t="shared" si="1"/>
        <v/>
      </c>
    </row>
    <row r="223">
      <c r="A223" s="1" t="s">
        <v>112</v>
      </c>
      <c r="B223" s="1">
        <v>2015.0</v>
      </c>
      <c r="C223" s="1">
        <v>5959.125977</v>
      </c>
      <c r="D223" s="1">
        <v>35.77700043</v>
      </c>
      <c r="E223" s="1">
        <v>88.44176125</v>
      </c>
      <c r="F223" s="1">
        <v>1.789935836</v>
      </c>
      <c r="G223" s="1">
        <v>2.248062905</v>
      </c>
      <c r="H223" s="1">
        <v>7.520240013</v>
      </c>
      <c r="I223" s="1">
        <v>83.10521764</v>
      </c>
      <c r="J223" s="1">
        <v>2.415973654</v>
      </c>
      <c r="K223" s="1">
        <v>3.353168783</v>
      </c>
      <c r="L223" s="1">
        <v>11.12563993</v>
      </c>
      <c r="M223" s="1">
        <v>98.02134645</v>
      </c>
      <c r="N223" s="1">
        <v>0.6661405372</v>
      </c>
      <c r="O223" s="1">
        <v>0.2642965036</v>
      </c>
      <c r="P223" s="1">
        <v>1.04821651</v>
      </c>
      <c r="Q223" s="2">
        <f t="shared" si="1"/>
        <v>5</v>
      </c>
    </row>
    <row r="224">
      <c r="A224" s="1" t="s">
        <v>112</v>
      </c>
      <c r="B224" s="1">
        <v>2020.0</v>
      </c>
      <c r="C224" s="1">
        <v>6524.190918</v>
      </c>
      <c r="D224" s="1">
        <v>36.85599899</v>
      </c>
      <c r="E224" s="1">
        <v>91.69930522</v>
      </c>
      <c r="F224" s="1">
        <v>1.900734111</v>
      </c>
      <c r="G224" s="1">
        <v>1.8656487</v>
      </c>
      <c r="H224" s="1">
        <v>4.534311965</v>
      </c>
      <c r="I224" s="1">
        <v>87.258429</v>
      </c>
      <c r="J224" s="1">
        <v>2.606070485</v>
      </c>
      <c r="K224" s="1">
        <v>2.954593684</v>
      </c>
      <c r="L224" s="1">
        <v>7.180906832</v>
      </c>
      <c r="M224" s="1">
        <v>99.30769231</v>
      </c>
      <c r="N224" s="1">
        <v>0.6923076923</v>
      </c>
      <c r="O224" s="1">
        <v>0.0</v>
      </c>
      <c r="P224" s="1">
        <v>0.0</v>
      </c>
      <c r="Q224" s="2" t="str">
        <f t="shared" si="1"/>
        <v/>
      </c>
    </row>
    <row r="225">
      <c r="A225" s="1" t="s">
        <v>113</v>
      </c>
      <c r="B225" s="1">
        <v>2015.0</v>
      </c>
      <c r="C225" s="1">
        <v>6741.160156</v>
      </c>
      <c r="D225" s="1">
        <v>33.10799789</v>
      </c>
      <c r="E225" s="1">
        <v>77.46057221</v>
      </c>
      <c r="F225" s="1">
        <v>3.052340334</v>
      </c>
      <c r="G225" s="1">
        <v>14.22792235</v>
      </c>
      <c r="H225" s="1">
        <v>5.259165108</v>
      </c>
      <c r="I225" s="1">
        <v>70.23968655</v>
      </c>
      <c r="J225" s="1">
        <v>4.170293363</v>
      </c>
      <c r="K225" s="1">
        <v>18.20222139</v>
      </c>
      <c r="L225" s="1">
        <v>7.387798694</v>
      </c>
      <c r="M225" s="1">
        <v>92.04977998</v>
      </c>
      <c r="N225" s="1">
        <v>0.793607849</v>
      </c>
      <c r="O225" s="1">
        <v>6.198176795</v>
      </c>
      <c r="P225" s="1">
        <v>0.9584353711</v>
      </c>
      <c r="Q225" s="2">
        <f t="shared" si="1"/>
        <v>5</v>
      </c>
    </row>
    <row r="226">
      <c r="A226" s="1" t="s">
        <v>113</v>
      </c>
      <c r="B226" s="1">
        <v>2020.0</v>
      </c>
      <c r="C226" s="1">
        <v>7275.556152</v>
      </c>
      <c r="D226" s="1">
        <v>36.29000092</v>
      </c>
      <c r="E226" s="1">
        <v>85.21974318</v>
      </c>
      <c r="F226" s="1">
        <v>3.566857739</v>
      </c>
      <c r="G226" s="1">
        <v>10.62886799</v>
      </c>
      <c r="H226" s="1">
        <v>0.5845310938</v>
      </c>
      <c r="I226" s="1">
        <v>78.47295942</v>
      </c>
      <c r="J226" s="1">
        <v>5.598583786</v>
      </c>
      <c r="K226" s="1">
        <v>15.0109696</v>
      </c>
      <c r="L226" s="1">
        <v>0.9174871957</v>
      </c>
      <c r="M226" s="1">
        <v>97.06426222</v>
      </c>
      <c r="N226" s="1">
        <v>0.0</v>
      </c>
      <c r="O226" s="1">
        <v>2.935737778</v>
      </c>
      <c r="P226" s="1">
        <v>0.0</v>
      </c>
      <c r="Q226" s="2" t="str">
        <f t="shared" si="1"/>
        <v/>
      </c>
    </row>
    <row r="227">
      <c r="A227" s="1" t="s">
        <v>114</v>
      </c>
      <c r="B227" s="1">
        <v>2015.0</v>
      </c>
      <c r="C227" s="1">
        <v>1997.675049</v>
      </c>
      <c r="D227" s="1">
        <v>67.97999573</v>
      </c>
      <c r="E227" s="1">
        <v>98.52511728</v>
      </c>
      <c r="F227" s="1">
        <v>0.6787074231</v>
      </c>
      <c r="G227" s="1">
        <v>0.7961752931</v>
      </c>
      <c r="H227" s="1">
        <v>0.0</v>
      </c>
      <c r="I227" s="1">
        <v>97.85471901</v>
      </c>
      <c r="J227" s="1">
        <v>0.0</v>
      </c>
      <c r="K227" s="1">
        <v>2.145280992</v>
      </c>
      <c r="L227" s="1">
        <v>0.0</v>
      </c>
      <c r="M227" s="1">
        <v>98.84089334</v>
      </c>
      <c r="N227" s="1">
        <v>0.998392862</v>
      </c>
      <c r="O227" s="1">
        <v>0.1607138001</v>
      </c>
      <c r="P227" s="1">
        <v>0.0</v>
      </c>
      <c r="Q227" s="2">
        <f t="shared" si="1"/>
        <v>5</v>
      </c>
    </row>
    <row r="228">
      <c r="A228" s="1" t="s">
        <v>114</v>
      </c>
      <c r="B228" s="1">
        <v>2020.0</v>
      </c>
      <c r="C228" s="1">
        <v>1886.202026</v>
      </c>
      <c r="D228" s="1">
        <v>68.31500244</v>
      </c>
      <c r="E228" s="1">
        <v>98.78260115</v>
      </c>
      <c r="F228" s="1">
        <v>0.6823007424</v>
      </c>
      <c r="G228" s="1">
        <v>0.5350981037</v>
      </c>
      <c r="H228" s="1">
        <v>0.0</v>
      </c>
      <c r="I228" s="1">
        <v>98.57922314</v>
      </c>
      <c r="J228" s="1">
        <v>0.0</v>
      </c>
      <c r="K228" s="1">
        <v>1.42077686</v>
      </c>
      <c r="L228" s="1">
        <v>0.0</v>
      </c>
      <c r="M228" s="1">
        <v>98.87692469</v>
      </c>
      <c r="N228" s="1">
        <v>0.9987568151</v>
      </c>
      <c r="O228" s="1">
        <v>0.1243184908</v>
      </c>
      <c r="P228" s="1">
        <v>0.0</v>
      </c>
      <c r="Q228" s="2" t="str">
        <f t="shared" si="1"/>
        <v/>
      </c>
    </row>
    <row r="229">
      <c r="A229" s="1" t="s">
        <v>115</v>
      </c>
      <c r="B229" s="1">
        <v>2015.0</v>
      </c>
      <c r="C229" s="1">
        <v>6532.681152</v>
      </c>
      <c r="D229" s="1">
        <v>88.10600281</v>
      </c>
      <c r="E229" s="1">
        <v>91.22432251</v>
      </c>
      <c r="F229" s="1">
        <v>7.29006465</v>
      </c>
      <c r="G229" s="1">
        <v>1.34019284</v>
      </c>
      <c r="H229" s="1">
        <v>0.14542</v>
      </c>
      <c r="I229" s="1" t="s">
        <v>4</v>
      </c>
      <c r="J229" s="1" t="s">
        <v>4</v>
      </c>
      <c r="K229" s="1" t="s">
        <v>4</v>
      </c>
      <c r="L229" s="1" t="s">
        <v>4</v>
      </c>
      <c r="M229" s="1" t="s">
        <v>4</v>
      </c>
      <c r="N229" s="1" t="s">
        <v>4</v>
      </c>
      <c r="O229" s="1" t="s">
        <v>4</v>
      </c>
      <c r="P229" s="1" t="s">
        <v>4</v>
      </c>
      <c r="Q229" s="2">
        <f t="shared" si="1"/>
        <v>5</v>
      </c>
    </row>
    <row r="230">
      <c r="A230" s="1" t="s">
        <v>115</v>
      </c>
      <c r="B230" s="1">
        <v>2020.0</v>
      </c>
      <c r="C230" s="1">
        <v>6825.441895</v>
      </c>
      <c r="D230" s="1">
        <v>88.92499542</v>
      </c>
      <c r="E230" s="1">
        <v>92.6</v>
      </c>
      <c r="F230" s="1">
        <v>7.4</v>
      </c>
      <c r="G230" s="1">
        <v>0.0</v>
      </c>
      <c r="H230" s="1">
        <v>0.0</v>
      </c>
      <c r="I230" s="1" t="s">
        <v>4</v>
      </c>
      <c r="J230" s="1" t="s">
        <v>4</v>
      </c>
      <c r="K230" s="1" t="s">
        <v>4</v>
      </c>
      <c r="L230" s="1" t="s">
        <v>4</v>
      </c>
      <c r="M230" s="1" t="s">
        <v>4</v>
      </c>
      <c r="N230" s="1" t="s">
        <v>4</v>
      </c>
      <c r="O230" s="1" t="s">
        <v>4</v>
      </c>
      <c r="P230" s="1" t="s">
        <v>4</v>
      </c>
      <c r="Q230" s="2" t="str">
        <f t="shared" si="1"/>
        <v/>
      </c>
    </row>
    <row r="231">
      <c r="A231" s="1" t="s">
        <v>116</v>
      </c>
      <c r="B231" s="1">
        <v>2015.0</v>
      </c>
      <c r="C231" s="1">
        <v>2059.010986</v>
      </c>
      <c r="D231" s="1">
        <v>26.90800095</v>
      </c>
      <c r="E231" s="1">
        <v>70.5456894</v>
      </c>
      <c r="F231" s="1">
        <v>10.86331049</v>
      </c>
      <c r="G231" s="1">
        <v>14.5343829</v>
      </c>
      <c r="H231" s="1">
        <v>4.056617208</v>
      </c>
      <c r="I231" s="1">
        <v>63.42088315</v>
      </c>
      <c r="J231" s="1">
        <v>13.04933941</v>
      </c>
      <c r="K231" s="1">
        <v>18.16490493</v>
      </c>
      <c r="L231" s="1">
        <v>5.364872511</v>
      </c>
      <c r="M231" s="1">
        <v>89.89927614</v>
      </c>
      <c r="N231" s="1">
        <v>4.925254235</v>
      </c>
      <c r="O231" s="1">
        <v>4.672553616</v>
      </c>
      <c r="P231" s="1">
        <v>0.502916007</v>
      </c>
      <c r="Q231" s="2">
        <f t="shared" si="1"/>
        <v>5</v>
      </c>
    </row>
    <row r="232">
      <c r="A232" s="1" t="s">
        <v>116</v>
      </c>
      <c r="B232" s="1">
        <v>2020.0</v>
      </c>
      <c r="C232" s="1">
        <v>2142.251953</v>
      </c>
      <c r="D232" s="1">
        <v>29.02799988</v>
      </c>
      <c r="E232" s="1">
        <v>72.17603927</v>
      </c>
      <c r="F232" s="1">
        <v>10.40592597</v>
      </c>
      <c r="G232" s="1">
        <v>12.21725464</v>
      </c>
      <c r="H232" s="1">
        <v>5.200780116</v>
      </c>
      <c r="I232" s="1">
        <v>63.65035482</v>
      </c>
      <c r="J232" s="1">
        <v>13.55843013</v>
      </c>
      <c r="K232" s="1">
        <v>15.73132479</v>
      </c>
      <c r="L232" s="1">
        <v>7.059890254</v>
      </c>
      <c r="M232" s="1">
        <v>93.02090855</v>
      </c>
      <c r="N232" s="1">
        <v>2.698211997</v>
      </c>
      <c r="O232" s="1">
        <v>3.625530038</v>
      </c>
      <c r="P232" s="1">
        <v>0.65534942</v>
      </c>
      <c r="Q232" s="2" t="str">
        <f t="shared" si="1"/>
        <v/>
      </c>
    </row>
    <row r="233">
      <c r="A233" s="1" t="s">
        <v>117</v>
      </c>
      <c r="B233" s="1">
        <v>2015.0</v>
      </c>
      <c r="C233" s="1">
        <v>4472.229004</v>
      </c>
      <c r="D233" s="1">
        <v>49.81999969</v>
      </c>
      <c r="E233" s="1">
        <v>72.56979194</v>
      </c>
      <c r="F233" s="1">
        <v>7.364422679</v>
      </c>
      <c r="G233" s="1">
        <v>6.537233844</v>
      </c>
      <c r="H233" s="1">
        <v>13.52855154</v>
      </c>
      <c r="I233" s="1">
        <v>61.26318196</v>
      </c>
      <c r="J233" s="1">
        <v>5.126042294</v>
      </c>
      <c r="K233" s="1">
        <v>7.524148785</v>
      </c>
      <c r="L233" s="1">
        <v>26.08662696</v>
      </c>
      <c r="M233" s="1">
        <v>83.95810401</v>
      </c>
      <c r="N233" s="1">
        <v>9.618977705</v>
      </c>
      <c r="O233" s="1">
        <v>5.54318741</v>
      </c>
      <c r="P233" s="1">
        <v>0.8797308764</v>
      </c>
      <c r="Q233" s="2">
        <f t="shared" si="1"/>
        <v>5</v>
      </c>
    </row>
    <row r="234">
      <c r="A234" s="1" t="s">
        <v>117</v>
      </c>
      <c r="B234" s="1">
        <v>2020.0</v>
      </c>
      <c r="C234" s="1">
        <v>5057.676758</v>
      </c>
      <c r="D234" s="1">
        <v>52.08899689</v>
      </c>
      <c r="E234" s="1">
        <v>75.26179159</v>
      </c>
      <c r="F234" s="1">
        <v>8.700657475</v>
      </c>
      <c r="G234" s="1">
        <v>3.488080869</v>
      </c>
      <c r="H234" s="1">
        <v>12.54947006</v>
      </c>
      <c r="I234" s="1">
        <v>64.10021689</v>
      </c>
      <c r="J234" s="1">
        <v>6.537775797</v>
      </c>
      <c r="K234" s="1">
        <v>3.383709875</v>
      </c>
      <c r="L234" s="1">
        <v>25.97829744</v>
      </c>
      <c r="M234" s="1">
        <v>85.52810963</v>
      </c>
      <c r="N234" s="1">
        <v>10.69005698</v>
      </c>
      <c r="O234" s="1">
        <v>3.58408039</v>
      </c>
      <c r="P234" s="1">
        <v>0.1977530006</v>
      </c>
      <c r="Q234" s="2" t="str">
        <f t="shared" si="1"/>
        <v/>
      </c>
    </row>
    <row r="235">
      <c r="A235" s="1" t="s">
        <v>118</v>
      </c>
      <c r="B235" s="1">
        <v>2015.0</v>
      </c>
      <c r="C235" s="1">
        <v>6418.314941</v>
      </c>
      <c r="D235" s="1">
        <v>79.27000427</v>
      </c>
      <c r="E235" s="1">
        <v>97.28161516</v>
      </c>
      <c r="F235" s="1">
        <v>0.0</v>
      </c>
      <c r="G235" s="1">
        <v>2.718384841</v>
      </c>
      <c r="H235" s="1">
        <v>0.0</v>
      </c>
      <c r="I235" s="1" t="s">
        <v>4</v>
      </c>
      <c r="J235" s="1" t="s">
        <v>4</v>
      </c>
      <c r="K235" s="1" t="s">
        <v>4</v>
      </c>
      <c r="L235" s="1" t="s">
        <v>4</v>
      </c>
      <c r="M235" s="1" t="s">
        <v>4</v>
      </c>
      <c r="N235" s="1" t="s">
        <v>4</v>
      </c>
      <c r="O235" s="1" t="s">
        <v>4</v>
      </c>
      <c r="P235" s="1" t="s">
        <v>4</v>
      </c>
      <c r="Q235" s="2">
        <f t="shared" si="1"/>
        <v>5</v>
      </c>
    </row>
    <row r="236">
      <c r="A236" s="1" t="s">
        <v>118</v>
      </c>
      <c r="B236" s="1">
        <v>2020.0</v>
      </c>
      <c r="C236" s="1">
        <v>6871.287109</v>
      </c>
      <c r="D236" s="1">
        <v>80.69100189</v>
      </c>
      <c r="E236" s="1">
        <v>99.8915238</v>
      </c>
      <c r="F236" s="1">
        <v>0.0</v>
      </c>
      <c r="G236" s="1">
        <v>0.1084762012</v>
      </c>
      <c r="H236" s="1">
        <v>0.0</v>
      </c>
      <c r="I236" s="1" t="s">
        <v>4</v>
      </c>
      <c r="J236" s="1" t="s">
        <v>4</v>
      </c>
      <c r="K236" s="1" t="s">
        <v>4</v>
      </c>
      <c r="L236" s="1" t="s">
        <v>4</v>
      </c>
      <c r="M236" s="1" t="s">
        <v>4</v>
      </c>
      <c r="N236" s="1" t="s">
        <v>4</v>
      </c>
      <c r="O236" s="1" t="s">
        <v>4</v>
      </c>
      <c r="P236" s="1" t="s">
        <v>4</v>
      </c>
      <c r="Q236" s="2" t="str">
        <f t="shared" si="1"/>
        <v/>
      </c>
    </row>
    <row r="237">
      <c r="A237" s="1" t="s">
        <v>119</v>
      </c>
      <c r="B237" s="1">
        <v>2015.0</v>
      </c>
      <c r="C237" s="1">
        <v>37.46500015</v>
      </c>
      <c r="D237" s="1">
        <v>14.30300045</v>
      </c>
      <c r="E237" s="1">
        <v>100.0</v>
      </c>
      <c r="F237" s="1">
        <v>0.0</v>
      </c>
      <c r="G237" s="1">
        <v>0.0</v>
      </c>
      <c r="H237" s="1">
        <v>0.0</v>
      </c>
      <c r="I237" s="1" t="s">
        <v>4</v>
      </c>
      <c r="J237" s="1" t="s">
        <v>4</v>
      </c>
      <c r="K237" s="1" t="s">
        <v>4</v>
      </c>
      <c r="L237" s="1" t="s">
        <v>4</v>
      </c>
      <c r="M237" s="1" t="s">
        <v>4</v>
      </c>
      <c r="N237" s="1" t="s">
        <v>4</v>
      </c>
      <c r="O237" s="1" t="s">
        <v>4</v>
      </c>
      <c r="P237" s="1" t="s">
        <v>4</v>
      </c>
      <c r="Q237" s="2">
        <f t="shared" si="1"/>
        <v>5</v>
      </c>
    </row>
    <row r="238">
      <c r="A238" s="1" t="s">
        <v>119</v>
      </c>
      <c r="B238" s="1">
        <v>2020.0</v>
      </c>
      <c r="C238" s="1">
        <v>38.13700104</v>
      </c>
      <c r="D238" s="1">
        <v>14.41600037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4</v>
      </c>
      <c r="J238" s="1" t="s">
        <v>4</v>
      </c>
      <c r="K238" s="1" t="s">
        <v>4</v>
      </c>
      <c r="L238" s="1" t="s">
        <v>4</v>
      </c>
      <c r="M238" s="1" t="s">
        <v>4</v>
      </c>
      <c r="N238" s="1" t="s">
        <v>4</v>
      </c>
      <c r="O238" s="1" t="s">
        <v>4</v>
      </c>
      <c r="P238" s="1" t="s">
        <v>4</v>
      </c>
      <c r="Q238" s="2" t="str">
        <f t="shared" si="1"/>
        <v/>
      </c>
    </row>
    <row r="239">
      <c r="A239" s="1" t="s">
        <v>120</v>
      </c>
      <c r="B239" s="1">
        <v>2015.0</v>
      </c>
      <c r="C239" s="1">
        <v>2931.87207</v>
      </c>
      <c r="D239" s="1">
        <v>67.22999573</v>
      </c>
      <c r="E239" s="1">
        <v>96.60413858</v>
      </c>
      <c r="F239" s="1">
        <v>0.0</v>
      </c>
      <c r="G239" s="1">
        <v>3.395861422</v>
      </c>
      <c r="H239" s="1">
        <v>0.0</v>
      </c>
      <c r="I239" s="1">
        <v>90.71848441</v>
      </c>
      <c r="J239" s="1">
        <v>0.0</v>
      </c>
      <c r="K239" s="1">
        <v>9.281515589</v>
      </c>
      <c r="L239" s="1">
        <v>0.0</v>
      </c>
      <c r="M239" s="1">
        <v>99.47299035</v>
      </c>
      <c r="N239" s="1">
        <v>0.0</v>
      </c>
      <c r="O239" s="1">
        <v>0.5270096501</v>
      </c>
      <c r="P239" s="1">
        <v>0.0</v>
      </c>
      <c r="Q239" s="2">
        <f t="shared" si="1"/>
        <v>5</v>
      </c>
    </row>
    <row r="240">
      <c r="A240" s="1" t="s">
        <v>120</v>
      </c>
      <c r="B240" s="1">
        <v>2020.0</v>
      </c>
      <c r="C240" s="1">
        <v>2722.291016</v>
      </c>
      <c r="D240" s="1">
        <v>68.04599762</v>
      </c>
      <c r="E240" s="1">
        <v>98.01334724</v>
      </c>
      <c r="F240" s="1">
        <v>0.0</v>
      </c>
      <c r="G240" s="1">
        <v>1.98665276</v>
      </c>
      <c r="H240" s="1">
        <v>0.0</v>
      </c>
      <c r="I240" s="1">
        <v>93.78278023</v>
      </c>
      <c r="J240" s="1">
        <v>0.0</v>
      </c>
      <c r="K240" s="1">
        <v>6.217219771</v>
      </c>
      <c r="L240" s="1">
        <v>0.0</v>
      </c>
      <c r="M240" s="1">
        <v>100.0</v>
      </c>
      <c r="N240" s="1">
        <v>0.0</v>
      </c>
      <c r="O240" s="1">
        <v>0.0</v>
      </c>
      <c r="P240" s="1">
        <v>0.0</v>
      </c>
      <c r="Q240" s="2" t="str">
        <f t="shared" si="1"/>
        <v/>
      </c>
    </row>
    <row r="241">
      <c r="A241" s="1" t="s">
        <v>121</v>
      </c>
      <c r="B241" s="1">
        <v>2015.0</v>
      </c>
      <c r="C241" s="1">
        <v>566.7410278</v>
      </c>
      <c r="D241" s="1">
        <v>90.17900085</v>
      </c>
      <c r="E241" s="1">
        <v>99.92517066</v>
      </c>
      <c r="F241" s="1">
        <v>0.0</v>
      </c>
      <c r="G241" s="1">
        <v>0.07482934002</v>
      </c>
      <c r="H241" s="1">
        <v>0.0</v>
      </c>
      <c r="I241" s="1">
        <v>99.23809524</v>
      </c>
      <c r="J241" s="1">
        <v>0.0</v>
      </c>
      <c r="K241" s="1">
        <v>0.7619047619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  <c r="Q241" s="2">
        <f t="shared" si="1"/>
        <v>5</v>
      </c>
    </row>
    <row r="242">
      <c r="A242" s="1" t="s">
        <v>121</v>
      </c>
      <c r="B242" s="1">
        <v>2020.0</v>
      </c>
      <c r="C242" s="1">
        <v>625.9760132</v>
      </c>
      <c r="D242" s="1">
        <v>91.4529953</v>
      </c>
      <c r="E242" s="1">
        <v>99.87993254</v>
      </c>
      <c r="F242" s="1">
        <v>0.0</v>
      </c>
      <c r="G242" s="1">
        <v>0.1200674649</v>
      </c>
      <c r="H242" s="1">
        <v>0.0</v>
      </c>
      <c r="I242" s="1">
        <v>98.5952381</v>
      </c>
      <c r="J242" s="1">
        <v>0.0</v>
      </c>
      <c r="K242" s="1">
        <v>1.404761905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  <c r="Q242" s="2" t="str">
        <f t="shared" si="1"/>
        <v/>
      </c>
    </row>
    <row r="243">
      <c r="A243" s="1" t="s">
        <v>122</v>
      </c>
      <c r="B243" s="1">
        <v>2015.0</v>
      </c>
      <c r="C243" s="1">
        <v>24234.08008</v>
      </c>
      <c r="D243" s="1">
        <v>35.19299698</v>
      </c>
      <c r="E243" s="1">
        <v>48.89177354</v>
      </c>
      <c r="F243" s="1">
        <v>2.67716038</v>
      </c>
      <c r="G243" s="1">
        <v>30.40673651</v>
      </c>
      <c r="H243" s="1">
        <v>18.02432957</v>
      </c>
      <c r="I243" s="1">
        <v>33.14457773</v>
      </c>
      <c r="J243" s="1">
        <v>1.743479446</v>
      </c>
      <c r="K243" s="1">
        <v>39.69799969</v>
      </c>
      <c r="L243" s="1">
        <v>25.41394313</v>
      </c>
      <c r="M243" s="1">
        <v>77.88983072</v>
      </c>
      <c r="N243" s="1">
        <v>4.396509873</v>
      </c>
      <c r="O243" s="1">
        <v>13.29711369</v>
      </c>
      <c r="P243" s="1">
        <v>4.416545719</v>
      </c>
      <c r="Q243" s="2">
        <f t="shared" si="1"/>
        <v>5</v>
      </c>
    </row>
    <row r="244">
      <c r="A244" s="1" t="s">
        <v>122</v>
      </c>
      <c r="B244" s="1">
        <v>2020.0</v>
      </c>
      <c r="C244" s="1">
        <v>27691.01953</v>
      </c>
      <c r="D244" s="1">
        <v>38.5340004</v>
      </c>
      <c r="E244" s="1">
        <v>53.38588491</v>
      </c>
      <c r="F244" s="1">
        <v>2.71797298</v>
      </c>
      <c r="G244" s="1">
        <v>32.31145967</v>
      </c>
      <c r="H244" s="1">
        <v>11.58468244</v>
      </c>
      <c r="I244" s="1">
        <v>36.40642028</v>
      </c>
      <c r="J244" s="1">
        <v>1.601776163</v>
      </c>
      <c r="K244" s="1">
        <v>43.95389345</v>
      </c>
      <c r="L244" s="1">
        <v>18.03791011</v>
      </c>
      <c r="M244" s="1">
        <v>80.47000694</v>
      </c>
      <c r="N244" s="1">
        <v>4.498430298</v>
      </c>
      <c r="O244" s="1">
        <v>13.74049434</v>
      </c>
      <c r="P244" s="1">
        <v>1.291068417</v>
      </c>
      <c r="Q244" s="2" t="str">
        <f t="shared" si="1"/>
        <v/>
      </c>
    </row>
    <row r="245">
      <c r="A245" s="1" t="s">
        <v>123</v>
      </c>
      <c r="B245" s="1">
        <v>2015.0</v>
      </c>
      <c r="C245" s="1">
        <v>16745.30469</v>
      </c>
      <c r="D245" s="1">
        <v>16.31299973</v>
      </c>
      <c r="E245" s="1">
        <v>66.15495914</v>
      </c>
      <c r="F245" s="1">
        <v>19.71603831</v>
      </c>
      <c r="G245" s="1">
        <v>10.55451427</v>
      </c>
      <c r="H245" s="1">
        <v>3.574488277</v>
      </c>
      <c r="I245" s="1">
        <v>62.24060864</v>
      </c>
      <c r="J245" s="1">
        <v>21.69810966</v>
      </c>
      <c r="K245" s="1">
        <v>11.87522028</v>
      </c>
      <c r="L245" s="1">
        <v>4.186061413</v>
      </c>
      <c r="M245" s="1">
        <v>86.23587985</v>
      </c>
      <c r="N245" s="1">
        <v>9.547849488</v>
      </c>
      <c r="O245" s="1">
        <v>3.779202335</v>
      </c>
      <c r="P245" s="1">
        <v>0.4370683245</v>
      </c>
      <c r="Q245" s="2">
        <f t="shared" si="1"/>
        <v>5</v>
      </c>
    </row>
    <row r="246">
      <c r="A246" s="1" t="s">
        <v>123</v>
      </c>
      <c r="B246" s="1">
        <v>2020.0</v>
      </c>
      <c r="C246" s="1">
        <v>19129.95508</v>
      </c>
      <c r="D246" s="1">
        <v>17.42700005</v>
      </c>
      <c r="E246" s="1">
        <v>70.04772851</v>
      </c>
      <c r="F246" s="1">
        <v>21.95081497</v>
      </c>
      <c r="G246" s="1">
        <v>5.776304407</v>
      </c>
      <c r="H246" s="1">
        <v>2.22515211</v>
      </c>
      <c r="I246" s="1">
        <v>66.58504376</v>
      </c>
      <c r="J246" s="1">
        <v>24.41415803</v>
      </c>
      <c r="K246" s="1">
        <v>6.383874146</v>
      </c>
      <c r="L246" s="1">
        <v>2.616924066</v>
      </c>
      <c r="M246" s="1">
        <v>86.45469821</v>
      </c>
      <c r="N246" s="1">
        <v>10.27894825</v>
      </c>
      <c r="O246" s="1">
        <v>2.897503996</v>
      </c>
      <c r="P246" s="1">
        <v>0.3688495446</v>
      </c>
      <c r="Q246" s="2" t="str">
        <f t="shared" si="1"/>
        <v/>
      </c>
    </row>
    <row r="247">
      <c r="A247" s="1" t="s">
        <v>124</v>
      </c>
      <c r="B247" s="1">
        <v>2015.0</v>
      </c>
      <c r="C247" s="1">
        <v>30270.96484</v>
      </c>
      <c r="D247" s="1">
        <v>74.21299744</v>
      </c>
      <c r="E247" s="1">
        <v>97.05220256</v>
      </c>
      <c r="F247" s="1">
        <v>0.3630055004</v>
      </c>
      <c r="G247" s="1">
        <v>2.584791939</v>
      </c>
      <c r="H247" s="1" t="s">
        <v>4</v>
      </c>
      <c r="I247" s="1">
        <v>90.91830922</v>
      </c>
      <c r="J247" s="1">
        <v>0.5488026714</v>
      </c>
      <c r="K247" s="1">
        <v>8.532888105</v>
      </c>
      <c r="L247" s="1" t="s">
        <v>4</v>
      </c>
      <c r="M247" s="1">
        <v>99.18356605</v>
      </c>
      <c r="N247" s="1">
        <v>0.2984460363</v>
      </c>
      <c r="O247" s="1">
        <v>0.427987911</v>
      </c>
      <c r="P247" s="1">
        <v>0.09</v>
      </c>
      <c r="Q247" s="2">
        <f t="shared" si="1"/>
        <v>5</v>
      </c>
    </row>
    <row r="248">
      <c r="A248" s="1" t="s">
        <v>124</v>
      </c>
      <c r="B248" s="1">
        <v>2020.0</v>
      </c>
      <c r="C248" s="1">
        <v>32365.99805</v>
      </c>
      <c r="D248" s="1">
        <v>77.15999603</v>
      </c>
      <c r="E248" s="1">
        <v>97.09990707</v>
      </c>
      <c r="F248" s="1">
        <v>0.3545396865</v>
      </c>
      <c r="G248" s="1">
        <v>2.545553241</v>
      </c>
      <c r="H248" s="1" t="s">
        <v>4</v>
      </c>
      <c r="I248" s="1">
        <v>90.19744812</v>
      </c>
      <c r="J248" s="1">
        <v>0.5444513971</v>
      </c>
      <c r="K248" s="1">
        <v>9.258100478</v>
      </c>
      <c r="L248" s="1" t="s">
        <v>4</v>
      </c>
      <c r="M248" s="1">
        <v>99.14309591</v>
      </c>
      <c r="N248" s="1">
        <v>0.2983242605</v>
      </c>
      <c r="O248" s="1">
        <v>0.4685798319</v>
      </c>
      <c r="P248" s="1">
        <v>0.09</v>
      </c>
      <c r="Q248" s="2" t="str">
        <f t="shared" si="1"/>
        <v/>
      </c>
    </row>
    <row r="249">
      <c r="A249" s="1" t="s">
        <v>125</v>
      </c>
      <c r="B249" s="1">
        <v>2015.0</v>
      </c>
      <c r="C249" s="1">
        <v>454.9140015</v>
      </c>
      <c r="D249" s="1">
        <v>38.52899933</v>
      </c>
      <c r="E249" s="1">
        <v>98.81424429</v>
      </c>
      <c r="F249" s="1">
        <v>0.1121578799</v>
      </c>
      <c r="G249" s="1">
        <v>1.073597835</v>
      </c>
      <c r="H249" s="1">
        <v>0.0</v>
      </c>
      <c r="I249" s="1">
        <v>98.87969927</v>
      </c>
      <c r="J249" s="1">
        <v>0.1669852816</v>
      </c>
      <c r="K249" s="1">
        <v>0.953315453</v>
      </c>
      <c r="L249" s="1">
        <v>0.0</v>
      </c>
      <c r="M249" s="1">
        <v>98.70980569</v>
      </c>
      <c r="N249" s="1">
        <v>0.02468362233</v>
      </c>
      <c r="O249" s="1">
        <v>1.265510688</v>
      </c>
      <c r="P249" s="1">
        <v>0.0</v>
      </c>
      <c r="Q249" s="2">
        <f t="shared" si="1"/>
        <v>5</v>
      </c>
    </row>
    <row r="250">
      <c r="A250" s="1" t="s">
        <v>125</v>
      </c>
      <c r="B250" s="1">
        <v>2020.0</v>
      </c>
      <c r="C250" s="1">
        <v>540.5419922</v>
      </c>
      <c r="D250" s="1">
        <v>40.66899872</v>
      </c>
      <c r="E250" s="1">
        <v>99.5444386</v>
      </c>
      <c r="F250" s="1">
        <v>0.0480506913</v>
      </c>
      <c r="G250" s="1">
        <v>0.407510705</v>
      </c>
      <c r="H250" s="1">
        <v>0.0</v>
      </c>
      <c r="I250" s="1">
        <v>99.9190125</v>
      </c>
      <c r="J250" s="1">
        <v>0.0809875</v>
      </c>
      <c r="K250" s="1">
        <v>0.0</v>
      </c>
      <c r="L250" s="1">
        <v>0.0</v>
      </c>
      <c r="M250" s="1">
        <v>98.99798893</v>
      </c>
      <c r="N250" s="1">
        <v>0.0</v>
      </c>
      <c r="O250" s="1">
        <v>1.002011069</v>
      </c>
      <c r="P250" s="1">
        <v>0.0</v>
      </c>
      <c r="Q250" s="2" t="str">
        <f t="shared" si="1"/>
        <v/>
      </c>
    </row>
    <row r="251">
      <c r="A251" s="1" t="s">
        <v>126</v>
      </c>
      <c r="B251" s="1">
        <v>2015.0</v>
      </c>
      <c r="C251" s="1">
        <v>17438.77148</v>
      </c>
      <c r="D251" s="1">
        <v>39.99099731</v>
      </c>
      <c r="E251" s="1">
        <v>74.39951222</v>
      </c>
      <c r="F251" s="1">
        <v>4.171846453</v>
      </c>
      <c r="G251" s="1">
        <v>19.37992934</v>
      </c>
      <c r="H251" s="1">
        <v>2.048711981</v>
      </c>
      <c r="I251" s="1">
        <v>63.39571403</v>
      </c>
      <c r="J251" s="1">
        <v>4.449382415</v>
      </c>
      <c r="K251" s="1">
        <v>28.94484164</v>
      </c>
      <c r="L251" s="1">
        <v>3.21006192</v>
      </c>
      <c r="M251" s="1">
        <v>90.91140553</v>
      </c>
      <c r="N251" s="1">
        <v>3.755386657</v>
      </c>
      <c r="O251" s="1">
        <v>5.027173979</v>
      </c>
      <c r="P251" s="1">
        <v>0.306033834</v>
      </c>
      <c r="Q251" s="2">
        <f t="shared" si="1"/>
        <v>5</v>
      </c>
    </row>
    <row r="252">
      <c r="A252" s="1" t="s">
        <v>126</v>
      </c>
      <c r="B252" s="1">
        <v>2020.0</v>
      </c>
      <c r="C252" s="1">
        <v>20250.83398</v>
      </c>
      <c r="D252" s="1">
        <v>43.90900421</v>
      </c>
      <c r="E252" s="1">
        <v>82.54729103</v>
      </c>
      <c r="F252" s="1">
        <v>3.854734527</v>
      </c>
      <c r="G252" s="1">
        <v>12.24697135</v>
      </c>
      <c r="H252" s="1">
        <v>1.35100309</v>
      </c>
      <c r="I252" s="1">
        <v>72.08089521</v>
      </c>
      <c r="J252" s="1">
        <v>3.78241223</v>
      </c>
      <c r="K252" s="1">
        <v>21.72810084</v>
      </c>
      <c r="L252" s="1">
        <v>2.408591717</v>
      </c>
      <c r="M252" s="1">
        <v>95.91745475</v>
      </c>
      <c r="N252" s="1">
        <v>3.947121723</v>
      </c>
      <c r="O252" s="1">
        <v>0.1354235314</v>
      </c>
      <c r="P252" s="1">
        <v>0.0</v>
      </c>
      <c r="Q252" s="2" t="str">
        <f t="shared" si="1"/>
        <v/>
      </c>
    </row>
    <row r="253">
      <c r="A253" s="1" t="s">
        <v>127</v>
      </c>
      <c r="B253" s="1">
        <v>2015.0</v>
      </c>
      <c r="C253" s="1">
        <v>433.5589905</v>
      </c>
      <c r="D253" s="1">
        <v>94.41400146</v>
      </c>
      <c r="E253" s="1">
        <v>100.0</v>
      </c>
      <c r="F253" s="1">
        <v>0.0</v>
      </c>
      <c r="G253" s="1">
        <v>0.0</v>
      </c>
      <c r="H253" s="1">
        <v>0.0</v>
      </c>
      <c r="I253" s="1">
        <v>100.0</v>
      </c>
      <c r="J253" s="1">
        <v>0.0</v>
      </c>
      <c r="K253" s="1">
        <v>0.0</v>
      </c>
      <c r="L253" s="1">
        <v>0.0</v>
      </c>
      <c r="M253" s="1">
        <v>100.0</v>
      </c>
      <c r="N253" s="1">
        <v>0.0</v>
      </c>
      <c r="O253" s="1">
        <v>0.0</v>
      </c>
      <c r="P253" s="1">
        <v>0.0</v>
      </c>
      <c r="Q253" s="2">
        <f t="shared" si="1"/>
        <v>5</v>
      </c>
    </row>
    <row r="254">
      <c r="A254" s="1" t="s">
        <v>127</v>
      </c>
      <c r="B254" s="1">
        <v>2020.0</v>
      </c>
      <c r="C254" s="1">
        <v>441.5390015</v>
      </c>
      <c r="D254" s="1">
        <v>94.7440033</v>
      </c>
      <c r="E254" s="1">
        <v>100.0000004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  <c r="Q254" s="2" t="str">
        <f t="shared" si="1"/>
        <v/>
      </c>
    </row>
    <row r="255">
      <c r="A255" s="1" t="s">
        <v>128</v>
      </c>
      <c r="B255" s="1">
        <v>2015.0</v>
      </c>
      <c r="C255" s="1">
        <v>57.44400024</v>
      </c>
      <c r="D255" s="1">
        <v>75.81099701</v>
      </c>
      <c r="E255" s="1">
        <v>88.34252362</v>
      </c>
      <c r="F255" s="1">
        <v>11.18141559</v>
      </c>
      <c r="G255" s="1">
        <v>0.4760607918</v>
      </c>
      <c r="H255" s="1">
        <v>0.0</v>
      </c>
      <c r="I255" s="1">
        <v>94.27836</v>
      </c>
      <c r="J255" s="1">
        <v>5.38164</v>
      </c>
      <c r="K255" s="1">
        <v>0.34</v>
      </c>
      <c r="L255" s="1">
        <v>0.0</v>
      </c>
      <c r="M255" s="1">
        <v>86.44857737</v>
      </c>
      <c r="N255" s="1">
        <v>13.03194895</v>
      </c>
      <c r="O255" s="1">
        <v>0.5194736842</v>
      </c>
      <c r="P255" s="1">
        <v>0.0</v>
      </c>
      <c r="Q255" s="2">
        <f t="shared" si="1"/>
        <v>5</v>
      </c>
    </row>
    <row r="256">
      <c r="A256" s="1" t="s">
        <v>128</v>
      </c>
      <c r="B256" s="1">
        <v>2020.0</v>
      </c>
      <c r="C256" s="1">
        <v>59.19400024</v>
      </c>
      <c r="D256" s="1">
        <v>77.79399109</v>
      </c>
      <c r="E256" s="1">
        <v>88.57204698</v>
      </c>
      <c r="F256" s="1">
        <v>11.387979</v>
      </c>
      <c r="G256" s="1">
        <v>0.03997402585</v>
      </c>
      <c r="H256" s="1">
        <v>0.0</v>
      </c>
      <c r="I256" s="1">
        <v>94.42972</v>
      </c>
      <c r="J256" s="1">
        <v>5.39028</v>
      </c>
      <c r="K256" s="1">
        <v>0.18</v>
      </c>
      <c r="L256" s="1">
        <v>0.0</v>
      </c>
      <c r="M256" s="1">
        <v>86.9</v>
      </c>
      <c r="N256" s="1">
        <v>13.1</v>
      </c>
      <c r="O256" s="1">
        <v>0.0</v>
      </c>
      <c r="P256" s="1">
        <v>0.0</v>
      </c>
      <c r="Q256" s="2" t="str">
        <f t="shared" si="1"/>
        <v/>
      </c>
    </row>
    <row r="257">
      <c r="A257" s="1" t="s">
        <v>129</v>
      </c>
      <c r="B257" s="1">
        <v>2015.0</v>
      </c>
      <c r="C257" s="1">
        <v>378.4830017</v>
      </c>
      <c r="D257" s="1">
        <v>88.98100281</v>
      </c>
      <c r="E257" s="1">
        <v>99.79603</v>
      </c>
      <c r="F257" s="1">
        <v>0.0</v>
      </c>
      <c r="G257" s="1">
        <v>0.2039699954</v>
      </c>
      <c r="H257" s="1">
        <v>0.0</v>
      </c>
      <c r="I257" s="1" t="s">
        <v>4</v>
      </c>
      <c r="J257" s="1" t="s">
        <v>4</v>
      </c>
      <c r="K257" s="1" t="s">
        <v>4</v>
      </c>
      <c r="L257" s="1" t="s">
        <v>4</v>
      </c>
      <c r="M257" s="1" t="s">
        <v>4</v>
      </c>
      <c r="N257" s="1" t="s">
        <v>4</v>
      </c>
      <c r="O257" s="1" t="s">
        <v>4</v>
      </c>
      <c r="P257" s="1" t="s">
        <v>4</v>
      </c>
      <c r="Q257" s="2">
        <f t="shared" si="1"/>
        <v>5</v>
      </c>
    </row>
    <row r="258">
      <c r="A258" s="1" t="s">
        <v>129</v>
      </c>
      <c r="B258" s="1">
        <v>2020.0</v>
      </c>
      <c r="C258" s="1">
        <v>375.2650146</v>
      </c>
      <c r="D258" s="1">
        <v>89.13999939</v>
      </c>
      <c r="E258" s="1">
        <v>99.84197078</v>
      </c>
      <c r="F258" s="1">
        <v>0.0</v>
      </c>
      <c r="G258" s="1">
        <v>0.1580292158</v>
      </c>
      <c r="H258" s="1">
        <v>0.0</v>
      </c>
      <c r="I258" s="1" t="s">
        <v>4</v>
      </c>
      <c r="J258" s="1" t="s">
        <v>4</v>
      </c>
      <c r="K258" s="1" t="s">
        <v>4</v>
      </c>
      <c r="L258" s="1" t="s">
        <v>4</v>
      </c>
      <c r="M258" s="1" t="s">
        <v>4</v>
      </c>
      <c r="N258" s="1" t="s">
        <v>4</v>
      </c>
      <c r="O258" s="1" t="s">
        <v>4</v>
      </c>
      <c r="P258" s="1" t="s">
        <v>4</v>
      </c>
      <c r="Q258" s="2" t="str">
        <f t="shared" si="1"/>
        <v/>
      </c>
    </row>
    <row r="259">
      <c r="A259" s="1" t="s">
        <v>130</v>
      </c>
      <c r="B259" s="1">
        <v>2015.0</v>
      </c>
      <c r="C259" s="1">
        <v>4046.303955</v>
      </c>
      <c r="D259" s="1">
        <v>51.0890007</v>
      </c>
      <c r="E259" s="1">
        <v>66.9733094</v>
      </c>
      <c r="F259" s="1">
        <v>14.81165357</v>
      </c>
      <c r="G259" s="1">
        <v>17.63702375</v>
      </c>
      <c r="H259" s="1">
        <v>0.5780132824</v>
      </c>
      <c r="I259" s="1">
        <v>46.69284218</v>
      </c>
      <c r="J259" s="1">
        <v>18.20063085</v>
      </c>
      <c r="K259" s="1">
        <v>33.9247615</v>
      </c>
      <c r="L259" s="1">
        <v>1.181765464</v>
      </c>
      <c r="M259" s="1">
        <v>86.38918859</v>
      </c>
      <c r="N259" s="1">
        <v>11.56715369</v>
      </c>
      <c r="O259" s="1">
        <v>2.043657719</v>
      </c>
      <c r="P259" s="1">
        <v>0.0</v>
      </c>
      <c r="Q259" s="2">
        <f t="shared" si="1"/>
        <v>5</v>
      </c>
    </row>
    <row r="260">
      <c r="A260" s="1" t="s">
        <v>130</v>
      </c>
      <c r="B260" s="1">
        <v>2020.0</v>
      </c>
      <c r="C260" s="1">
        <v>4649.660156</v>
      </c>
      <c r="D260" s="1">
        <v>55.32699585</v>
      </c>
      <c r="E260" s="1">
        <v>71.68104923</v>
      </c>
      <c r="F260" s="1">
        <v>13.47689193</v>
      </c>
      <c r="G260" s="1">
        <v>14.82032681</v>
      </c>
      <c r="H260" s="1">
        <v>0.02173203433</v>
      </c>
      <c r="I260" s="1">
        <v>49.9113389</v>
      </c>
      <c r="J260" s="1">
        <v>18.49039689</v>
      </c>
      <c r="K260" s="1">
        <v>31.5496173</v>
      </c>
      <c r="L260" s="1">
        <v>0.04864690722</v>
      </c>
      <c r="M260" s="1">
        <v>89.25869465</v>
      </c>
      <c r="N260" s="1">
        <v>9.428808083</v>
      </c>
      <c r="O260" s="1">
        <v>1.31249727</v>
      </c>
      <c r="P260" s="1">
        <v>0.0</v>
      </c>
      <c r="Q260" s="2" t="str">
        <f t="shared" si="1"/>
        <v/>
      </c>
    </row>
    <row r="261">
      <c r="A261" s="1" t="s">
        <v>131</v>
      </c>
      <c r="B261" s="1">
        <v>2015.0</v>
      </c>
      <c r="C261" s="1">
        <v>1259.457031</v>
      </c>
      <c r="D261" s="1">
        <v>41.0</v>
      </c>
      <c r="E261" s="1">
        <v>99.86648182</v>
      </c>
      <c r="F261" s="1">
        <v>0.0</v>
      </c>
      <c r="G261" s="1">
        <v>0.1335181809</v>
      </c>
      <c r="H261" s="1">
        <v>0.0</v>
      </c>
      <c r="I261" s="1">
        <v>99.82768234</v>
      </c>
      <c r="J261" s="1">
        <v>0.0</v>
      </c>
      <c r="K261" s="1">
        <v>0.1723176618</v>
      </c>
      <c r="L261" s="1">
        <v>0.0</v>
      </c>
      <c r="M261" s="1">
        <v>99.92231522</v>
      </c>
      <c r="N261" s="1">
        <v>0.0</v>
      </c>
      <c r="O261" s="1">
        <v>0.07768478119</v>
      </c>
      <c r="P261" s="1">
        <v>0.0</v>
      </c>
      <c r="Q261" s="2">
        <f t="shared" si="1"/>
        <v>5</v>
      </c>
    </row>
    <row r="262">
      <c r="A262" s="1" t="s">
        <v>131</v>
      </c>
      <c r="B262" s="1">
        <v>2020.0</v>
      </c>
      <c r="C262" s="1">
        <v>1271.766968</v>
      </c>
      <c r="D262" s="1">
        <v>40.75999832</v>
      </c>
      <c r="E262" s="1">
        <v>99.8662547</v>
      </c>
      <c r="F262" s="1">
        <v>0.0</v>
      </c>
      <c r="G262" s="1">
        <v>0.1337453014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  <c r="Q262" s="2" t="str">
        <f t="shared" si="1"/>
        <v/>
      </c>
    </row>
    <row r="263">
      <c r="A263" s="1" t="s">
        <v>132</v>
      </c>
      <c r="B263" s="1">
        <v>2015.0</v>
      </c>
      <c r="C263" s="1">
        <v>240.0110016</v>
      </c>
      <c r="D263" s="1">
        <v>46.98900223</v>
      </c>
      <c r="E263" s="1">
        <v>96.83781128</v>
      </c>
      <c r="F263" s="1">
        <v>0.0</v>
      </c>
      <c r="G263" s="1">
        <v>0.2820184669</v>
      </c>
      <c r="H263" s="1">
        <v>2.880170256</v>
      </c>
      <c r="I263" s="1" t="s">
        <v>4</v>
      </c>
      <c r="J263" s="1" t="s">
        <v>4</v>
      </c>
      <c r="K263" s="1" t="s">
        <v>4</v>
      </c>
      <c r="L263" s="1" t="s">
        <v>4</v>
      </c>
      <c r="M263" s="1" t="s">
        <v>4</v>
      </c>
      <c r="N263" s="1" t="s">
        <v>4</v>
      </c>
      <c r="O263" s="1" t="s">
        <v>4</v>
      </c>
      <c r="P263" s="1" t="s">
        <v>4</v>
      </c>
      <c r="Q263" s="2">
        <f t="shared" si="1"/>
        <v>5</v>
      </c>
    </row>
    <row r="264">
      <c r="A264" s="1" t="s">
        <v>132</v>
      </c>
      <c r="B264" s="1">
        <v>2020.0</v>
      </c>
      <c r="C264" s="1">
        <v>272.8129883</v>
      </c>
      <c r="D264" s="1">
        <v>45.75099945</v>
      </c>
      <c r="E264" s="1">
        <v>96.37117971</v>
      </c>
      <c r="F264" s="1">
        <v>0.0</v>
      </c>
      <c r="G264" s="1">
        <v>3.628820295</v>
      </c>
      <c r="H264" s="1" t="s">
        <v>4</v>
      </c>
      <c r="I264" s="1" t="s">
        <v>4</v>
      </c>
      <c r="J264" s="1" t="s">
        <v>4</v>
      </c>
      <c r="K264" s="1" t="s">
        <v>4</v>
      </c>
      <c r="L264" s="1" t="s">
        <v>4</v>
      </c>
      <c r="M264" s="1" t="s">
        <v>4</v>
      </c>
      <c r="N264" s="1" t="s">
        <v>4</v>
      </c>
      <c r="O264" s="1" t="s">
        <v>4</v>
      </c>
      <c r="P264" s="1" t="s">
        <v>4</v>
      </c>
      <c r="Q264" s="2" t="str">
        <f t="shared" si="1"/>
        <v/>
      </c>
    </row>
    <row r="265">
      <c r="A265" s="1" t="s">
        <v>133</v>
      </c>
      <c r="B265" s="1">
        <v>2015.0</v>
      </c>
      <c r="C265" s="1">
        <v>121858.25</v>
      </c>
      <c r="D265" s="1">
        <v>79.28499603</v>
      </c>
      <c r="E265" s="1">
        <v>98.02544354</v>
      </c>
      <c r="F265" s="1">
        <v>0.0</v>
      </c>
      <c r="G265" s="1">
        <v>1.412360964</v>
      </c>
      <c r="H265" s="1">
        <v>0.5621954921</v>
      </c>
      <c r="I265" s="1">
        <v>93.28669403</v>
      </c>
      <c r="J265" s="1">
        <v>0.0</v>
      </c>
      <c r="K265" s="1">
        <v>4.310938852</v>
      </c>
      <c r="L265" s="1">
        <v>2.402367121</v>
      </c>
      <c r="M265" s="1">
        <v>99.2635529</v>
      </c>
      <c r="N265" s="1">
        <v>0.0</v>
      </c>
      <c r="O265" s="1">
        <v>0.655038006</v>
      </c>
      <c r="P265" s="1">
        <v>0.08140909465</v>
      </c>
      <c r="Q265" s="2">
        <f t="shared" si="1"/>
        <v>5</v>
      </c>
    </row>
    <row r="266">
      <c r="A266" s="1" t="s">
        <v>133</v>
      </c>
      <c r="B266" s="1">
        <v>2020.0</v>
      </c>
      <c r="C266" s="1">
        <v>128932.75</v>
      </c>
      <c r="D266" s="1">
        <v>80.73099518</v>
      </c>
      <c r="E266" s="1">
        <v>99.67956828</v>
      </c>
      <c r="F266" s="1">
        <v>0.0</v>
      </c>
      <c r="G266" s="1">
        <v>0.3204317169</v>
      </c>
      <c r="H266" s="1">
        <v>0.0</v>
      </c>
      <c r="I266" s="1">
        <v>98.33706893</v>
      </c>
      <c r="J266" s="1">
        <v>0.0</v>
      </c>
      <c r="K266" s="1">
        <v>1.662931067</v>
      </c>
      <c r="L266" s="1">
        <v>0.0</v>
      </c>
      <c r="M266" s="1">
        <v>100.0</v>
      </c>
      <c r="N266" s="1">
        <v>0.0</v>
      </c>
      <c r="O266" s="1">
        <v>0.0</v>
      </c>
      <c r="P266" s="1">
        <v>0.0</v>
      </c>
      <c r="Q266" s="2" t="str">
        <f t="shared" si="1"/>
        <v/>
      </c>
    </row>
    <row r="267">
      <c r="A267" s="1" t="s">
        <v>134</v>
      </c>
      <c r="B267" s="1">
        <v>2015.0</v>
      </c>
      <c r="C267" s="1">
        <v>108.8860016</v>
      </c>
      <c r="D267" s="1">
        <v>22.45599937</v>
      </c>
      <c r="E267" s="1">
        <v>88.30815668</v>
      </c>
      <c r="F267" s="1">
        <v>0.0</v>
      </c>
      <c r="G267" s="1">
        <v>11.69184332</v>
      </c>
      <c r="H267" s="1" t="s">
        <v>4</v>
      </c>
      <c r="I267" s="1" t="s">
        <v>4</v>
      </c>
      <c r="J267" s="1" t="s">
        <v>4</v>
      </c>
      <c r="K267" s="1" t="s">
        <v>4</v>
      </c>
      <c r="L267" s="1" t="s">
        <v>4</v>
      </c>
      <c r="M267" s="1" t="s">
        <v>4</v>
      </c>
      <c r="N267" s="1" t="s">
        <v>4</v>
      </c>
      <c r="O267" s="1" t="s">
        <v>4</v>
      </c>
      <c r="P267" s="1" t="s">
        <v>4</v>
      </c>
      <c r="Q267" s="2">
        <f t="shared" si="1"/>
        <v>4</v>
      </c>
    </row>
    <row r="268">
      <c r="A268" s="1" t="s">
        <v>134</v>
      </c>
      <c r="B268" s="1">
        <v>2019.0</v>
      </c>
      <c r="C268" s="1">
        <v>113.810997</v>
      </c>
      <c r="D268" s="1">
        <v>22.81200027</v>
      </c>
      <c r="E268" s="1">
        <v>88.30815668</v>
      </c>
      <c r="F268" s="1">
        <v>0.0</v>
      </c>
      <c r="G268" s="1">
        <v>11.69184332</v>
      </c>
      <c r="H268" s="1" t="s">
        <v>4</v>
      </c>
      <c r="I268" s="1" t="s">
        <v>4</v>
      </c>
      <c r="J268" s="1" t="s">
        <v>4</v>
      </c>
      <c r="K268" s="1" t="s">
        <v>4</v>
      </c>
      <c r="L268" s="1" t="s">
        <v>4</v>
      </c>
      <c r="M268" s="1" t="s">
        <v>4</v>
      </c>
      <c r="N268" s="1" t="s">
        <v>4</v>
      </c>
      <c r="O268" s="1" t="s">
        <v>4</v>
      </c>
      <c r="P268" s="1" t="s">
        <v>4</v>
      </c>
      <c r="Q268" s="2" t="str">
        <f t="shared" si="1"/>
        <v/>
      </c>
    </row>
    <row r="269">
      <c r="A269" s="1" t="s">
        <v>135</v>
      </c>
      <c r="B269" s="1">
        <v>2015.0</v>
      </c>
      <c r="C269" s="1">
        <v>37.72299957</v>
      </c>
      <c r="D269" s="1">
        <v>100.0</v>
      </c>
      <c r="E269" s="1">
        <v>100.0</v>
      </c>
      <c r="F269" s="1">
        <v>0.0</v>
      </c>
      <c r="G269" s="1">
        <v>0.0</v>
      </c>
      <c r="H269" s="1">
        <v>0.0</v>
      </c>
      <c r="I269" s="1" t="s">
        <v>4</v>
      </c>
      <c r="J269" s="1" t="s">
        <v>4</v>
      </c>
      <c r="K269" s="1" t="s">
        <v>4</v>
      </c>
      <c r="L269" s="1" t="s">
        <v>4</v>
      </c>
      <c r="M269" s="1">
        <v>100.0</v>
      </c>
      <c r="N269" s="1">
        <v>0.0</v>
      </c>
      <c r="O269" s="1">
        <v>0.0</v>
      </c>
      <c r="P269" s="1">
        <v>0.0</v>
      </c>
      <c r="Q269" s="2">
        <f t="shared" si="1"/>
        <v>5</v>
      </c>
    </row>
    <row r="270">
      <c r="A270" s="1" t="s">
        <v>135</v>
      </c>
      <c r="B270" s="1">
        <v>2020.0</v>
      </c>
      <c r="C270" s="1">
        <v>39.24399948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4</v>
      </c>
      <c r="J270" s="1" t="s">
        <v>4</v>
      </c>
      <c r="K270" s="1" t="s">
        <v>4</v>
      </c>
      <c r="L270" s="1" t="s">
        <v>4</v>
      </c>
      <c r="M270" s="1">
        <v>100.0</v>
      </c>
      <c r="N270" s="1">
        <v>0.0</v>
      </c>
      <c r="O270" s="1">
        <v>0.0</v>
      </c>
      <c r="P270" s="1">
        <v>0.0</v>
      </c>
      <c r="Q270" s="2" t="str">
        <f t="shared" si="1"/>
        <v/>
      </c>
    </row>
    <row r="271">
      <c r="A271" s="1" t="s">
        <v>136</v>
      </c>
      <c r="B271" s="1">
        <v>2015.0</v>
      </c>
      <c r="C271" s="1">
        <v>2998.433105</v>
      </c>
      <c r="D271" s="1">
        <v>68.22999573</v>
      </c>
      <c r="E271" s="1">
        <v>80.81301209</v>
      </c>
      <c r="F271" s="1">
        <v>3.905181378</v>
      </c>
      <c r="G271" s="1">
        <v>7.578644581</v>
      </c>
      <c r="H271" s="1">
        <v>7.70316195</v>
      </c>
      <c r="I271" s="1">
        <v>52.09388801</v>
      </c>
      <c r="J271" s="1">
        <v>5.33358915</v>
      </c>
      <c r="K271" s="1">
        <v>18.71864336</v>
      </c>
      <c r="L271" s="1">
        <v>23.85387948</v>
      </c>
      <c r="M271" s="1">
        <v>94.18552724</v>
      </c>
      <c r="N271" s="1">
        <v>3.240070405</v>
      </c>
      <c r="O271" s="1">
        <v>2.391515544</v>
      </c>
      <c r="P271" s="1">
        <v>0.1828868106</v>
      </c>
      <c r="Q271" s="2">
        <f t="shared" si="1"/>
        <v>5</v>
      </c>
    </row>
    <row r="272">
      <c r="A272" s="1" t="s">
        <v>136</v>
      </c>
      <c r="B272" s="1">
        <v>2020.0</v>
      </c>
      <c r="C272" s="1">
        <v>3278.291992</v>
      </c>
      <c r="D272" s="1">
        <v>68.65699768</v>
      </c>
      <c r="E272" s="1">
        <v>85.49562527</v>
      </c>
      <c r="F272" s="1">
        <v>2.14642893</v>
      </c>
      <c r="G272" s="1">
        <v>6.633366714</v>
      </c>
      <c r="H272" s="1">
        <v>5.724579081</v>
      </c>
      <c r="I272" s="1">
        <v>61.07075114</v>
      </c>
      <c r="J272" s="1">
        <v>3.084170572</v>
      </c>
      <c r="K272" s="1">
        <v>17.58078116</v>
      </c>
      <c r="L272" s="1">
        <v>18.26429713</v>
      </c>
      <c r="M272" s="1">
        <v>96.64596558</v>
      </c>
      <c r="N272" s="1">
        <v>1.718335079</v>
      </c>
      <c r="O272" s="1">
        <v>1.635699341</v>
      </c>
      <c r="P272" s="1">
        <v>0.0</v>
      </c>
      <c r="Q272" s="2" t="str">
        <f t="shared" si="1"/>
        <v/>
      </c>
    </row>
    <row r="273">
      <c r="A273" s="1" t="s">
        <v>137</v>
      </c>
      <c r="B273" s="1">
        <v>2015.0</v>
      </c>
      <c r="C273" s="1">
        <v>626.9569702</v>
      </c>
      <c r="D273" s="1">
        <v>65.80599976</v>
      </c>
      <c r="E273" s="1">
        <v>97.39129537</v>
      </c>
      <c r="F273" s="1">
        <v>1.68690191</v>
      </c>
      <c r="G273" s="1">
        <v>0.8814458462</v>
      </c>
      <c r="H273" s="1">
        <v>0.04035686954</v>
      </c>
      <c r="I273" s="1">
        <v>95.96066218</v>
      </c>
      <c r="J273" s="1">
        <v>1.539303155</v>
      </c>
      <c r="K273" s="1">
        <v>2.38201141</v>
      </c>
      <c r="L273" s="1">
        <v>0.1180232558</v>
      </c>
      <c r="M273" s="1">
        <v>98.13467845</v>
      </c>
      <c r="N273" s="1">
        <v>1.763596913</v>
      </c>
      <c r="O273" s="1">
        <v>0.101724636</v>
      </c>
      <c r="P273" s="1">
        <v>0.0</v>
      </c>
      <c r="Q273" s="2">
        <f t="shared" si="1"/>
        <v>5</v>
      </c>
    </row>
    <row r="274">
      <c r="A274" s="1" t="s">
        <v>137</v>
      </c>
      <c r="B274" s="1">
        <v>2020.0</v>
      </c>
      <c r="C274" s="1">
        <v>628.0620117</v>
      </c>
      <c r="D274" s="1">
        <v>67.48800659</v>
      </c>
      <c r="E274" s="1">
        <v>98.85691652</v>
      </c>
      <c r="F274" s="1">
        <v>0.5454788204</v>
      </c>
      <c r="G274" s="1">
        <v>0.592312011</v>
      </c>
      <c r="H274" s="1">
        <v>0.005292650894</v>
      </c>
      <c r="I274" s="1">
        <v>98.16188754</v>
      </c>
      <c r="J274" s="1">
        <v>0.0</v>
      </c>
      <c r="K274" s="1">
        <v>1.821833386</v>
      </c>
      <c r="L274" s="1">
        <v>0.01627906977</v>
      </c>
      <c r="M274" s="1">
        <v>99.19173959</v>
      </c>
      <c r="N274" s="1">
        <v>0.8082604128</v>
      </c>
      <c r="O274" s="1">
        <v>0.0</v>
      </c>
      <c r="P274" s="1">
        <v>0.0</v>
      </c>
      <c r="Q274" s="2" t="str">
        <f t="shared" si="1"/>
        <v/>
      </c>
    </row>
    <row r="275">
      <c r="A275" s="1" t="s">
        <v>138</v>
      </c>
      <c r="B275" s="1">
        <v>2015.0</v>
      </c>
      <c r="C275" s="1">
        <v>4.96600008</v>
      </c>
      <c r="D275" s="1">
        <v>9.041000366</v>
      </c>
      <c r="E275" s="1">
        <v>98.07082056</v>
      </c>
      <c r="F275" s="1">
        <v>0.0</v>
      </c>
      <c r="G275" s="1">
        <v>1.929179439</v>
      </c>
      <c r="H275" s="1">
        <v>0.0</v>
      </c>
      <c r="I275" s="1" t="s">
        <v>4</v>
      </c>
      <c r="J275" s="1" t="s">
        <v>4</v>
      </c>
      <c r="K275" s="1" t="s">
        <v>4</v>
      </c>
      <c r="L275" s="1" t="s">
        <v>4</v>
      </c>
      <c r="M275" s="1" t="s">
        <v>4</v>
      </c>
      <c r="N275" s="1" t="s">
        <v>4</v>
      </c>
      <c r="O275" s="1" t="s">
        <v>4</v>
      </c>
      <c r="P275" s="1" t="s">
        <v>4</v>
      </c>
      <c r="Q275" s="2">
        <f t="shared" si="1"/>
        <v>5</v>
      </c>
    </row>
    <row r="276">
      <c r="A276" s="1" t="s">
        <v>138</v>
      </c>
      <c r="B276" s="1">
        <v>2020.0</v>
      </c>
      <c r="C276" s="1">
        <v>4.999000072</v>
      </c>
      <c r="D276" s="1">
        <v>9.114999771</v>
      </c>
      <c r="E276" s="1">
        <v>98.07748262</v>
      </c>
      <c r="F276" s="1">
        <v>0.0</v>
      </c>
      <c r="G276" s="1">
        <v>1.922517378</v>
      </c>
      <c r="H276" s="1">
        <v>0.0</v>
      </c>
      <c r="I276" s="1" t="s">
        <v>4</v>
      </c>
      <c r="J276" s="1" t="s">
        <v>4</v>
      </c>
      <c r="K276" s="1" t="s">
        <v>4</v>
      </c>
      <c r="L276" s="1" t="s">
        <v>4</v>
      </c>
      <c r="M276" s="1" t="s">
        <v>4</v>
      </c>
      <c r="N276" s="1" t="s">
        <v>4</v>
      </c>
      <c r="O276" s="1" t="s">
        <v>4</v>
      </c>
      <c r="P276" s="1" t="s">
        <v>4</v>
      </c>
      <c r="Q276" s="2" t="str">
        <f t="shared" si="1"/>
        <v/>
      </c>
    </row>
    <row r="277">
      <c r="A277" s="1" t="s">
        <v>139</v>
      </c>
      <c r="B277" s="1">
        <v>2015.0</v>
      </c>
      <c r="C277" s="1">
        <v>34663.60938</v>
      </c>
      <c r="D277" s="1">
        <v>60.80899811</v>
      </c>
      <c r="E277" s="1">
        <v>83.75113288</v>
      </c>
      <c r="F277" s="1">
        <v>5.937188415</v>
      </c>
      <c r="G277" s="1">
        <v>8.517881858</v>
      </c>
      <c r="H277" s="1">
        <v>1.793796851</v>
      </c>
      <c r="I277" s="1">
        <v>64.17252874</v>
      </c>
      <c r="J277" s="1">
        <v>12.25581871</v>
      </c>
      <c r="K277" s="1">
        <v>19.02957964</v>
      </c>
      <c r="L277" s="1">
        <v>4.542072914</v>
      </c>
      <c r="M277" s="1">
        <v>96.36941502</v>
      </c>
      <c r="N277" s="1">
        <v>1.864872571</v>
      </c>
      <c r="O277" s="1">
        <v>1.743161481</v>
      </c>
      <c r="P277" s="1">
        <v>0.02255092798</v>
      </c>
      <c r="Q277" s="2">
        <f t="shared" si="1"/>
        <v>5</v>
      </c>
    </row>
    <row r="278">
      <c r="A278" s="1" t="s">
        <v>139</v>
      </c>
      <c r="B278" s="1">
        <v>2020.0</v>
      </c>
      <c r="C278" s="1">
        <v>36910.55859</v>
      </c>
      <c r="D278" s="1">
        <v>63.53199768</v>
      </c>
      <c r="E278" s="1">
        <v>90.40234468</v>
      </c>
      <c r="F278" s="1">
        <v>5.263549601</v>
      </c>
      <c r="G278" s="1">
        <v>2.8776725</v>
      </c>
      <c r="H278" s="1">
        <v>1.456433219</v>
      </c>
      <c r="I278" s="1">
        <v>77.34612896</v>
      </c>
      <c r="J278" s="1">
        <v>12.03707816</v>
      </c>
      <c r="K278" s="1">
        <v>6.623063373</v>
      </c>
      <c r="L278" s="1">
        <v>3.993729502</v>
      </c>
      <c r="M278" s="1">
        <v>97.89674601</v>
      </c>
      <c r="N278" s="1">
        <v>1.375477117</v>
      </c>
      <c r="O278" s="1">
        <v>0.7277768759</v>
      </c>
      <c r="P278" s="1">
        <v>0.0</v>
      </c>
      <c r="Q278" s="2" t="str">
        <f t="shared" si="1"/>
        <v/>
      </c>
    </row>
    <row r="279">
      <c r="A279" s="1" t="s">
        <v>140</v>
      </c>
      <c r="B279" s="1">
        <v>2015.0</v>
      </c>
      <c r="C279" s="1">
        <v>27042.00195</v>
      </c>
      <c r="D279" s="1">
        <v>34.40000153</v>
      </c>
      <c r="E279" s="1">
        <v>51.17617521</v>
      </c>
      <c r="F279" s="1">
        <v>10.3714084</v>
      </c>
      <c r="G279" s="1">
        <v>26.51349315</v>
      </c>
      <c r="H279" s="1">
        <v>11.93892324</v>
      </c>
      <c r="I279" s="1">
        <v>35.97137876</v>
      </c>
      <c r="J279" s="1">
        <v>12.36707992</v>
      </c>
      <c r="K279" s="1">
        <v>34.81487395</v>
      </c>
      <c r="L279" s="1">
        <v>16.84666736</v>
      </c>
      <c r="M279" s="1">
        <v>80.17136583</v>
      </c>
      <c r="N279" s="1">
        <v>6.565709571</v>
      </c>
      <c r="O279" s="1">
        <v>10.68295442</v>
      </c>
      <c r="P279" s="1">
        <v>2.579970181</v>
      </c>
      <c r="Q279" s="2">
        <f t="shared" si="1"/>
        <v>5</v>
      </c>
    </row>
    <row r="280">
      <c r="A280" s="1" t="s">
        <v>140</v>
      </c>
      <c r="B280" s="1">
        <v>2020.0</v>
      </c>
      <c r="C280" s="1">
        <v>31255.43555</v>
      </c>
      <c r="D280" s="1">
        <v>37.0739975</v>
      </c>
      <c r="E280" s="1">
        <v>63.36942563</v>
      </c>
      <c r="F280" s="1">
        <v>9.975784507</v>
      </c>
      <c r="G280" s="1">
        <v>16.72614511</v>
      </c>
      <c r="H280" s="1">
        <v>9.928644759</v>
      </c>
      <c r="I280" s="1">
        <v>48.8666865</v>
      </c>
      <c r="J280" s="1">
        <v>12.64088359</v>
      </c>
      <c r="K280" s="1">
        <v>23.6862564</v>
      </c>
      <c r="L280" s="1">
        <v>14.80617352</v>
      </c>
      <c r="M280" s="1">
        <v>87.98504792</v>
      </c>
      <c r="N280" s="1">
        <v>5.452291027</v>
      </c>
      <c r="O280" s="1">
        <v>4.912684644</v>
      </c>
      <c r="P280" s="1">
        <v>1.649976404</v>
      </c>
      <c r="Q280" s="2" t="str">
        <f t="shared" si="1"/>
        <v/>
      </c>
    </row>
    <row r="281">
      <c r="A281" s="1" t="s">
        <v>141</v>
      </c>
      <c r="B281" s="1">
        <v>2015.0</v>
      </c>
      <c r="C281" s="1">
        <v>52680.72266</v>
      </c>
      <c r="D281" s="1">
        <v>29.8579998</v>
      </c>
      <c r="E281" s="1">
        <v>73.5874705</v>
      </c>
      <c r="F281" s="1">
        <v>6.835532269</v>
      </c>
      <c r="G281" s="1">
        <v>8.269037119</v>
      </c>
      <c r="H281" s="1">
        <v>11.30796011</v>
      </c>
      <c r="I281" s="1">
        <v>67.24961354</v>
      </c>
      <c r="J281" s="1">
        <v>8.042280354</v>
      </c>
      <c r="K281" s="1">
        <v>10.1459869</v>
      </c>
      <c r="L281" s="1">
        <v>14.56211921</v>
      </c>
      <c r="M281" s="1">
        <v>88.47627629</v>
      </c>
      <c r="N281" s="1">
        <v>4.000656379</v>
      </c>
      <c r="O281" s="1">
        <v>3.859732696</v>
      </c>
      <c r="P281" s="1">
        <v>3.663334632</v>
      </c>
      <c r="Q281" s="2">
        <f t="shared" si="1"/>
        <v>5</v>
      </c>
    </row>
    <row r="282">
      <c r="A282" s="1" t="s">
        <v>141</v>
      </c>
      <c r="B282" s="1">
        <v>2020.0</v>
      </c>
      <c r="C282" s="1">
        <v>54409.79297</v>
      </c>
      <c r="D282" s="1">
        <v>31.14100075</v>
      </c>
      <c r="E282" s="1">
        <v>83.71819191</v>
      </c>
      <c r="F282" s="1">
        <v>1.595436949</v>
      </c>
      <c r="G282" s="1">
        <v>5.10942478</v>
      </c>
      <c r="H282" s="1">
        <v>9.576946362</v>
      </c>
      <c r="I282" s="1">
        <v>78.42256469</v>
      </c>
      <c r="J282" s="1">
        <v>2.316962142</v>
      </c>
      <c r="K282" s="1">
        <v>6.592393694</v>
      </c>
      <c r="L282" s="1">
        <v>12.66807947</v>
      </c>
      <c r="M282" s="1">
        <v>95.42788606</v>
      </c>
      <c r="N282" s="1">
        <v>0.0</v>
      </c>
      <c r="O282" s="1">
        <v>1.830283006</v>
      </c>
      <c r="P282" s="1">
        <v>2.741830931</v>
      </c>
      <c r="Q282" s="2" t="str">
        <f t="shared" si="1"/>
        <v/>
      </c>
    </row>
    <row r="283">
      <c r="A283" s="1" t="s">
        <v>142</v>
      </c>
      <c r="B283" s="1" t="s">
        <v>143</v>
      </c>
      <c r="C283" s="1" t="s">
        <v>144</v>
      </c>
      <c r="D283" s="1" t="s">
        <v>145</v>
      </c>
      <c r="E283" s="1" t="s">
        <v>146</v>
      </c>
      <c r="F283" s="1" t="s">
        <v>147</v>
      </c>
      <c r="G283" s="1" t="s">
        <v>148</v>
      </c>
      <c r="H283" s="1" t="s">
        <v>149</v>
      </c>
      <c r="I283" s="1" t="s">
        <v>150</v>
      </c>
      <c r="J283" s="1" t="s">
        <v>151</v>
      </c>
      <c r="K283" s="1" t="s">
        <v>152</v>
      </c>
      <c r="L283" s="1" t="s">
        <v>153</v>
      </c>
      <c r="M283" s="1" t="s">
        <v>154</v>
      </c>
      <c r="N283" s="1" t="s">
        <v>155</v>
      </c>
      <c r="O283" s="1" t="s">
        <v>156</v>
      </c>
      <c r="P283" s="1" t="s">
        <v>157</v>
      </c>
      <c r="Q283" s="2" t="str">
        <f t="shared" si="1"/>
        <v/>
      </c>
    </row>
    <row r="284">
      <c r="A284" s="1" t="s">
        <v>158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  <c r="Q284" s="2">
        <f t="shared" si="1"/>
        <v>5</v>
      </c>
    </row>
    <row r="285">
      <c r="A285" s="1" t="s">
        <v>158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  <c r="Q285" s="2" t="str">
        <f t="shared" si="1"/>
        <v/>
      </c>
    </row>
    <row r="286">
      <c r="A286" s="1" t="s">
        <v>159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4</v>
      </c>
      <c r="J286" s="1" t="s">
        <v>4</v>
      </c>
      <c r="K286" s="1" t="s">
        <v>4</v>
      </c>
      <c r="L286" s="1" t="s">
        <v>4</v>
      </c>
      <c r="M286" s="1">
        <v>100.0</v>
      </c>
      <c r="N286" s="1">
        <v>0.0</v>
      </c>
      <c r="O286" s="1">
        <v>0.0</v>
      </c>
      <c r="P286" s="1">
        <v>0.0</v>
      </c>
      <c r="Q286" s="2">
        <f t="shared" si="1"/>
        <v>5</v>
      </c>
    </row>
    <row r="287">
      <c r="A287" s="1" t="s">
        <v>159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4</v>
      </c>
      <c r="J287" s="1" t="s">
        <v>4</v>
      </c>
      <c r="K287" s="1" t="s">
        <v>4</v>
      </c>
      <c r="L287" s="1" t="s">
        <v>4</v>
      </c>
      <c r="M287" s="1">
        <v>100.0</v>
      </c>
      <c r="N287" s="1">
        <v>0.0</v>
      </c>
      <c r="O287" s="1">
        <v>0.0</v>
      </c>
      <c r="P287" s="1">
        <v>0.0</v>
      </c>
      <c r="Q287" s="2" t="str">
        <f t="shared" si="1"/>
        <v/>
      </c>
    </row>
    <row r="288">
      <c r="A288" s="1" t="s">
        <v>160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  <c r="Q288" s="2">
        <f t="shared" si="1"/>
        <v>5</v>
      </c>
    </row>
    <row r="289">
      <c r="A289" s="1" t="s">
        <v>160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  <c r="Q289" s="2" t="str">
        <f t="shared" si="1"/>
        <v/>
      </c>
    </row>
    <row r="290">
      <c r="A290" s="1" t="s">
        <v>161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  <c r="Q290" s="2">
        <f t="shared" si="1"/>
        <v>5</v>
      </c>
    </row>
    <row r="291">
      <c r="A291" s="1" t="s">
        <v>161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  <c r="Q291" s="2" t="str">
        <f t="shared" si="1"/>
        <v/>
      </c>
    </row>
    <row r="292">
      <c r="A292" s="1" t="s">
        <v>162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4</v>
      </c>
      <c r="J292" s="1" t="s">
        <v>4</v>
      </c>
      <c r="K292" s="1" t="s">
        <v>4</v>
      </c>
      <c r="L292" s="1" t="s">
        <v>4</v>
      </c>
      <c r="M292" s="1" t="s">
        <v>4</v>
      </c>
      <c r="N292" s="1" t="s">
        <v>4</v>
      </c>
      <c r="O292" s="1" t="s">
        <v>4</v>
      </c>
      <c r="P292" s="1" t="s">
        <v>4</v>
      </c>
      <c r="Q292" s="2">
        <f t="shared" si="1"/>
        <v>5</v>
      </c>
    </row>
    <row r="293">
      <c r="A293" s="1" t="s">
        <v>162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4</v>
      </c>
      <c r="J293" s="1" t="s">
        <v>4</v>
      </c>
      <c r="K293" s="1" t="s">
        <v>4</v>
      </c>
      <c r="L293" s="1" t="s">
        <v>4</v>
      </c>
      <c r="M293" s="1" t="s">
        <v>4</v>
      </c>
      <c r="N293" s="1" t="s">
        <v>4</v>
      </c>
      <c r="O293" s="1" t="s">
        <v>4</v>
      </c>
      <c r="P293" s="1" t="s">
        <v>4</v>
      </c>
      <c r="Q293" s="2" t="str">
        <f t="shared" si="1"/>
        <v/>
      </c>
    </row>
    <row r="294">
      <c r="A294" s="1" t="s">
        <v>163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  <c r="Q294" s="2">
        <f t="shared" si="1"/>
        <v>5</v>
      </c>
    </row>
    <row r="295">
      <c r="A295" s="1" t="s">
        <v>163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  <c r="Q295" s="2" t="str">
        <f t="shared" si="1"/>
        <v/>
      </c>
    </row>
    <row r="296">
      <c r="A296" s="1" t="s">
        <v>164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  <c r="Q296" s="2">
        <f t="shared" si="1"/>
        <v>5</v>
      </c>
    </row>
    <row r="297">
      <c r="A297" s="1" t="s">
        <v>164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  <c r="Q297" s="2" t="str">
        <f t="shared" si="1"/>
        <v/>
      </c>
    </row>
    <row r="298">
      <c r="A298" s="1" t="s">
        <v>165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  <c r="Q298" s="2">
        <f t="shared" si="1"/>
        <v>5</v>
      </c>
    </row>
    <row r="299">
      <c r="A299" s="1" t="s">
        <v>165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  <c r="Q299" s="2" t="str">
        <f t="shared" si="1"/>
        <v/>
      </c>
    </row>
    <row r="300">
      <c r="A300" s="1" t="s">
        <v>166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  <c r="Q300" s="2">
        <f t="shared" si="1"/>
        <v>5</v>
      </c>
    </row>
    <row r="301">
      <c r="A301" s="1" t="s">
        <v>166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  <c r="Q301" s="2" t="str">
        <f t="shared" si="1"/>
        <v/>
      </c>
    </row>
    <row r="302">
      <c r="A302" s="1" t="s">
        <v>167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4</v>
      </c>
      <c r="J302" s="1" t="s">
        <v>4</v>
      </c>
      <c r="K302" s="1" t="s">
        <v>4</v>
      </c>
      <c r="L302" s="1" t="s">
        <v>4</v>
      </c>
      <c r="M302" s="1" t="s">
        <v>4</v>
      </c>
      <c r="N302" s="1" t="s">
        <v>4</v>
      </c>
      <c r="O302" s="1" t="s">
        <v>4</v>
      </c>
      <c r="P302" s="1" t="s">
        <v>4</v>
      </c>
      <c r="Q302" s="2">
        <f t="shared" si="1"/>
        <v>5</v>
      </c>
    </row>
    <row r="303">
      <c r="A303" s="1" t="s">
        <v>167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4</v>
      </c>
      <c r="J303" s="1" t="s">
        <v>4</v>
      </c>
      <c r="K303" s="1" t="s">
        <v>4</v>
      </c>
      <c r="L303" s="1" t="s">
        <v>4</v>
      </c>
      <c r="M303" s="1" t="s">
        <v>4</v>
      </c>
      <c r="N303" s="1" t="s">
        <v>4</v>
      </c>
      <c r="O303" s="1" t="s">
        <v>4</v>
      </c>
      <c r="P303" s="1" t="s">
        <v>4</v>
      </c>
      <c r="Q303" s="2" t="str">
        <f t="shared" si="1"/>
        <v/>
      </c>
    </row>
    <row r="304">
      <c r="A304" s="1" t="s">
        <v>168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  <c r="Q304" s="2">
        <f t="shared" si="1"/>
        <v>5</v>
      </c>
    </row>
    <row r="305">
      <c r="A305" s="1" t="s">
        <v>168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  <c r="Q305" s="2" t="str">
        <f t="shared" si="1"/>
        <v/>
      </c>
    </row>
    <row r="306">
      <c r="A306" s="1" t="s">
        <v>169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4</v>
      </c>
      <c r="J306" s="1" t="s">
        <v>4</v>
      </c>
      <c r="K306" s="1" t="s">
        <v>4</v>
      </c>
      <c r="L306" s="1" t="s">
        <v>4</v>
      </c>
      <c r="M306" s="1" t="s">
        <v>4</v>
      </c>
      <c r="N306" s="1" t="s">
        <v>4</v>
      </c>
      <c r="O306" s="1" t="s">
        <v>4</v>
      </c>
      <c r="P306" s="1" t="s">
        <v>4</v>
      </c>
      <c r="Q306" s="2">
        <f t="shared" si="1"/>
        <v>5</v>
      </c>
    </row>
    <row r="307">
      <c r="A307" s="1" t="s">
        <v>169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4</v>
      </c>
      <c r="J307" s="1" t="s">
        <v>4</v>
      </c>
      <c r="K307" s="1" t="s">
        <v>4</v>
      </c>
      <c r="L307" s="1" t="s">
        <v>4</v>
      </c>
      <c r="M307" s="1" t="s">
        <v>4</v>
      </c>
      <c r="N307" s="1" t="s">
        <v>4</v>
      </c>
      <c r="O307" s="1" t="s">
        <v>4</v>
      </c>
      <c r="P307" s="1" t="s">
        <v>4</v>
      </c>
      <c r="Q307" s="2" t="str">
        <f t="shared" si="1"/>
        <v/>
      </c>
    </row>
    <row r="308">
      <c r="A308" s="1" t="s">
        <v>170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  <c r="Q308" s="2">
        <f t="shared" si="1"/>
        <v>5</v>
      </c>
    </row>
    <row r="309">
      <c r="A309" s="1" t="s">
        <v>170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  <c r="Q309" s="2" t="str">
        <f t="shared" si="1"/>
        <v/>
      </c>
    </row>
    <row r="310">
      <c r="A310" s="1" t="s">
        <v>171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  <c r="Q310" s="2">
        <f t="shared" si="1"/>
        <v>5</v>
      </c>
    </row>
    <row r="311">
      <c r="A311" s="1" t="s">
        <v>171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  <c r="Q311" s="2" t="str">
        <f t="shared" si="1"/>
        <v/>
      </c>
    </row>
    <row r="312">
      <c r="A312" s="1" t="s">
        <v>172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  <c r="Q312" s="2">
        <f t="shared" si="1"/>
        <v>5</v>
      </c>
    </row>
    <row r="313">
      <c r="A313" s="1" t="s">
        <v>172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  <c r="Q313" s="2" t="str">
        <f t="shared" si="1"/>
        <v/>
      </c>
    </row>
    <row r="314">
      <c r="A314" s="1" t="s">
        <v>173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  <c r="Q314" s="2">
        <f t="shared" si="1"/>
        <v>5</v>
      </c>
    </row>
    <row r="315">
      <c r="A315" s="1" t="s">
        <v>173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  <c r="Q315" s="2" t="str">
        <f t="shared" si="1"/>
        <v/>
      </c>
    </row>
    <row r="316">
      <c r="A316" s="1" t="s">
        <v>174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  <c r="Q316" s="2">
        <f t="shared" si="1"/>
        <v>5</v>
      </c>
    </row>
    <row r="317">
      <c r="A317" s="1" t="s">
        <v>174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  <c r="Q317" s="2" t="str">
        <f t="shared" si="1"/>
        <v/>
      </c>
    </row>
    <row r="318">
      <c r="A318" s="1" t="s">
        <v>175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  <c r="Q318" s="2">
        <f t="shared" si="1"/>
        <v>5</v>
      </c>
    </row>
    <row r="319">
      <c r="A319" s="1" t="s">
        <v>175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  <c r="Q319" s="2" t="str">
        <f t="shared" si="1"/>
        <v/>
      </c>
    </row>
    <row r="320">
      <c r="A320" s="1" t="s">
        <v>176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  <c r="Q320" s="2">
        <f t="shared" si="1"/>
        <v>5</v>
      </c>
    </row>
    <row r="321">
      <c r="A321" s="1" t="s">
        <v>176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  <c r="Q321" s="2" t="str">
        <f t="shared" si="1"/>
        <v/>
      </c>
    </row>
    <row r="322">
      <c r="A322" s="1" t="s">
        <v>177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  <c r="Q322" s="2">
        <f t="shared" si="1"/>
        <v>5</v>
      </c>
    </row>
    <row r="323">
      <c r="A323" s="1" t="s">
        <v>177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  <c r="Q323" s="2" t="str">
        <f t="shared" si="1"/>
        <v/>
      </c>
    </row>
    <row r="324">
      <c r="A324" s="1" t="s">
        <v>178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  <c r="Q324" s="2">
        <f t="shared" si="1"/>
        <v>5</v>
      </c>
    </row>
    <row r="325">
      <c r="A325" s="1" t="s">
        <v>178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  <c r="Q325" s="2" t="str">
        <f t="shared" si="1"/>
        <v/>
      </c>
    </row>
    <row r="326">
      <c r="A326" s="1" t="s">
        <v>179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  <c r="Q326" s="2">
        <f t="shared" si="1"/>
        <v>5</v>
      </c>
    </row>
    <row r="327">
      <c r="A327" s="1" t="s">
        <v>179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  <c r="Q327" s="2" t="str">
        <f t="shared" si="1"/>
        <v/>
      </c>
    </row>
    <row r="328">
      <c r="A328" s="1" t="s">
        <v>180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  <c r="Q328" s="2">
        <f t="shared" si="1"/>
        <v>5</v>
      </c>
    </row>
    <row r="329">
      <c r="A329" s="1" t="s">
        <v>180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  <c r="Q329" s="2" t="str">
        <f t="shared" si="1"/>
        <v/>
      </c>
    </row>
    <row r="330">
      <c r="A330" s="1" t="s">
        <v>181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4</v>
      </c>
      <c r="J330" s="1" t="s">
        <v>4</v>
      </c>
      <c r="K330" s="1" t="s">
        <v>4</v>
      </c>
      <c r="L330" s="1" t="s">
        <v>4</v>
      </c>
      <c r="M330" s="1" t="s">
        <v>4</v>
      </c>
      <c r="N330" s="1" t="s">
        <v>4</v>
      </c>
      <c r="O330" s="1" t="s">
        <v>4</v>
      </c>
      <c r="P330" s="1" t="s">
        <v>4</v>
      </c>
      <c r="Q330" s="2">
        <f t="shared" si="1"/>
        <v>5</v>
      </c>
    </row>
    <row r="331">
      <c r="A331" s="1" t="s">
        <v>181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4</v>
      </c>
      <c r="J331" s="1" t="s">
        <v>4</v>
      </c>
      <c r="K331" s="1" t="s">
        <v>4</v>
      </c>
      <c r="L331" s="1" t="s">
        <v>4</v>
      </c>
      <c r="M331" s="1" t="s">
        <v>4</v>
      </c>
      <c r="N331" s="1" t="s">
        <v>4</v>
      </c>
      <c r="O331" s="1" t="s">
        <v>4</v>
      </c>
      <c r="P331" s="1" t="s">
        <v>4</v>
      </c>
      <c r="Q331" s="2" t="str">
        <f t="shared" si="1"/>
        <v/>
      </c>
    </row>
    <row r="332">
      <c r="A332" s="1" t="s">
        <v>182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4</v>
      </c>
      <c r="J332" s="1" t="s">
        <v>4</v>
      </c>
      <c r="K332" s="1" t="s">
        <v>4</v>
      </c>
      <c r="L332" s="1" t="s">
        <v>4</v>
      </c>
      <c r="M332" s="1" t="s">
        <v>4</v>
      </c>
      <c r="N332" s="1" t="s">
        <v>4</v>
      </c>
      <c r="O332" s="1" t="s">
        <v>4</v>
      </c>
      <c r="P332" s="1" t="s">
        <v>4</v>
      </c>
      <c r="Q332" s="2">
        <f t="shared" si="1"/>
        <v>5</v>
      </c>
    </row>
    <row r="333">
      <c r="A333" s="1" t="s">
        <v>182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4</v>
      </c>
      <c r="J333" s="1" t="s">
        <v>4</v>
      </c>
      <c r="K333" s="1" t="s">
        <v>4</v>
      </c>
      <c r="L333" s="1" t="s">
        <v>4</v>
      </c>
      <c r="M333" s="1" t="s">
        <v>4</v>
      </c>
      <c r="N333" s="1" t="s">
        <v>4</v>
      </c>
      <c r="O333" s="1" t="s">
        <v>4</v>
      </c>
      <c r="P333" s="1" t="s">
        <v>4</v>
      </c>
      <c r="Q333" s="2" t="str">
        <f t="shared" si="1"/>
        <v/>
      </c>
    </row>
    <row r="334">
      <c r="A334" s="1" t="s">
        <v>183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4</v>
      </c>
      <c r="J334" s="1" t="s">
        <v>4</v>
      </c>
      <c r="K334" s="1" t="s">
        <v>4</v>
      </c>
      <c r="L334" s="1" t="s">
        <v>4</v>
      </c>
      <c r="M334" s="1" t="s">
        <v>4</v>
      </c>
      <c r="N334" s="1" t="s">
        <v>4</v>
      </c>
      <c r="O334" s="1" t="s">
        <v>4</v>
      </c>
      <c r="P334" s="1" t="s">
        <v>4</v>
      </c>
      <c r="Q334" s="2">
        <f t="shared" si="1"/>
        <v>5</v>
      </c>
    </row>
    <row r="335">
      <c r="A335" s="1" t="s">
        <v>183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4</v>
      </c>
      <c r="J335" s="1" t="s">
        <v>4</v>
      </c>
      <c r="K335" s="1" t="s">
        <v>4</v>
      </c>
      <c r="L335" s="1" t="s">
        <v>4</v>
      </c>
      <c r="M335" s="1" t="s">
        <v>4</v>
      </c>
      <c r="N335" s="1" t="s">
        <v>4</v>
      </c>
      <c r="O335" s="1" t="s">
        <v>4</v>
      </c>
      <c r="P335" s="1" t="s">
        <v>4</v>
      </c>
      <c r="Q335" s="2" t="str">
        <f t="shared" si="1"/>
        <v/>
      </c>
    </row>
    <row r="336">
      <c r="A336" s="1" t="s">
        <v>184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  <c r="Q336" s="2">
        <f t="shared" si="1"/>
        <v>5</v>
      </c>
    </row>
    <row r="337">
      <c r="A337" s="1" t="s">
        <v>184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  <c r="Q337" s="2" t="str">
        <f t="shared" si="1"/>
        <v/>
      </c>
    </row>
    <row r="338">
      <c r="A338" s="1" t="s">
        <v>185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4</v>
      </c>
      <c r="J338" s="1" t="s">
        <v>4</v>
      </c>
      <c r="K338" s="1" t="s">
        <v>4</v>
      </c>
      <c r="L338" s="1" t="s">
        <v>4</v>
      </c>
      <c r="M338" s="1" t="s">
        <v>4</v>
      </c>
      <c r="N338" s="1" t="s">
        <v>4</v>
      </c>
      <c r="O338" s="1" t="s">
        <v>4</v>
      </c>
      <c r="P338" s="1" t="s">
        <v>4</v>
      </c>
      <c r="Q338" s="2">
        <f t="shared" si="1"/>
        <v>5</v>
      </c>
    </row>
    <row r="339">
      <c r="A339" s="1" t="s">
        <v>185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4</v>
      </c>
      <c r="J339" s="1" t="s">
        <v>4</v>
      </c>
      <c r="K339" s="1" t="s">
        <v>4</v>
      </c>
      <c r="L339" s="1" t="s">
        <v>4</v>
      </c>
      <c r="M339" s="1" t="s">
        <v>4</v>
      </c>
      <c r="N339" s="1" t="s">
        <v>4</v>
      </c>
      <c r="O339" s="1" t="s">
        <v>4</v>
      </c>
      <c r="P339" s="1" t="s">
        <v>4</v>
      </c>
      <c r="Q339" s="2" t="str">
        <f t="shared" si="1"/>
        <v/>
      </c>
    </row>
    <row r="340">
      <c r="A340" s="1" t="s">
        <v>186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  <c r="Q340" s="2">
        <f t="shared" si="1"/>
        <v>5</v>
      </c>
    </row>
    <row r="341">
      <c r="A341" s="1" t="s">
        <v>186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  <c r="Q341" s="2" t="str">
        <f t="shared" si="1"/>
        <v/>
      </c>
    </row>
    <row r="342">
      <c r="A342" s="1" t="s">
        <v>187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4</v>
      </c>
      <c r="I342" s="1">
        <v>90.11010901</v>
      </c>
      <c r="J342" s="1">
        <v>1.558364042</v>
      </c>
      <c r="K342" s="1">
        <v>8.331526946</v>
      </c>
      <c r="L342" s="1" t="s">
        <v>4</v>
      </c>
      <c r="M342" s="1">
        <v>98.77593489</v>
      </c>
      <c r="N342" s="1">
        <v>0.2972194631</v>
      </c>
      <c r="O342" s="1">
        <v>0.726845642</v>
      </c>
      <c r="P342" s="1">
        <v>0.2</v>
      </c>
      <c r="Q342" s="2">
        <f t="shared" si="1"/>
        <v>5</v>
      </c>
    </row>
    <row r="343">
      <c r="A343" s="1" t="s">
        <v>187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4</v>
      </c>
      <c r="I343" s="1">
        <v>91.54410196</v>
      </c>
      <c r="J343" s="1">
        <v>1.583163513</v>
      </c>
      <c r="K343" s="1">
        <v>6.872734531</v>
      </c>
      <c r="L343" s="1" t="s">
        <v>4</v>
      </c>
      <c r="M343" s="1">
        <v>98.83259961</v>
      </c>
      <c r="N343" s="1">
        <v>0.2973899687</v>
      </c>
      <c r="O343" s="1">
        <v>0.6700104236</v>
      </c>
      <c r="P343" s="1">
        <v>0.2</v>
      </c>
      <c r="Q343" s="2" t="str">
        <f t="shared" si="1"/>
        <v/>
      </c>
    </row>
    <row r="344">
      <c r="A344" s="1" t="s">
        <v>188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  <c r="Q344" s="2">
        <f t="shared" si="1"/>
        <v>5</v>
      </c>
    </row>
    <row r="345">
      <c r="A345" s="1" t="s">
        <v>188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  <c r="Q345" s="2" t="str">
        <f t="shared" si="1"/>
        <v/>
      </c>
    </row>
    <row r="346">
      <c r="A346" s="1" t="s">
        <v>189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4</v>
      </c>
      <c r="J346" s="1" t="s">
        <v>4</v>
      </c>
      <c r="K346" s="1" t="s">
        <v>4</v>
      </c>
      <c r="L346" s="1" t="s">
        <v>4</v>
      </c>
      <c r="M346" s="1">
        <v>99.96491927</v>
      </c>
      <c r="N346" s="1">
        <v>0.0</v>
      </c>
      <c r="O346" s="1">
        <v>0.0350807263</v>
      </c>
      <c r="P346" s="1">
        <v>0.0</v>
      </c>
      <c r="Q346" s="2">
        <f t="shared" si="1"/>
        <v>5</v>
      </c>
    </row>
    <row r="347">
      <c r="A347" s="1" t="s">
        <v>189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4</v>
      </c>
      <c r="J347" s="1" t="s">
        <v>4</v>
      </c>
      <c r="K347" s="1" t="s">
        <v>4</v>
      </c>
      <c r="L347" s="1" t="s">
        <v>4</v>
      </c>
      <c r="M347" s="1">
        <v>100.0</v>
      </c>
      <c r="N347" s="1">
        <v>0.0</v>
      </c>
      <c r="O347" s="1">
        <v>0.0</v>
      </c>
      <c r="P347" s="1">
        <v>0.0</v>
      </c>
      <c r="Q347" s="2" t="str">
        <f t="shared" si="1"/>
        <v/>
      </c>
    </row>
    <row r="348">
      <c r="A348" s="1" t="s">
        <v>190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4</v>
      </c>
      <c r="J348" s="1" t="s">
        <v>4</v>
      </c>
      <c r="K348" s="1" t="s">
        <v>4</v>
      </c>
      <c r="L348" s="1" t="s">
        <v>4</v>
      </c>
      <c r="M348" s="1" t="s">
        <v>4</v>
      </c>
      <c r="N348" s="1" t="s">
        <v>4</v>
      </c>
      <c r="O348" s="1" t="s">
        <v>4</v>
      </c>
      <c r="P348" s="1" t="s">
        <v>4</v>
      </c>
      <c r="Q348" s="2">
        <f t="shared" si="1"/>
        <v>5</v>
      </c>
    </row>
    <row r="349">
      <c r="A349" s="1" t="s">
        <v>190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4</v>
      </c>
      <c r="J349" s="1" t="s">
        <v>4</v>
      </c>
      <c r="K349" s="1" t="s">
        <v>4</v>
      </c>
      <c r="L349" s="1" t="s">
        <v>4</v>
      </c>
      <c r="M349" s="1" t="s">
        <v>4</v>
      </c>
      <c r="N349" s="1" t="s">
        <v>4</v>
      </c>
      <c r="O349" s="1" t="s">
        <v>4</v>
      </c>
      <c r="P349" s="1" t="s">
        <v>4</v>
      </c>
      <c r="Q349" s="2" t="str">
        <f t="shared" si="1"/>
        <v/>
      </c>
    </row>
    <row r="350">
      <c r="A350" s="1" t="s">
        <v>191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4</v>
      </c>
      <c r="J350" s="1" t="s">
        <v>4</v>
      </c>
      <c r="K350" s="1" t="s">
        <v>4</v>
      </c>
      <c r="L350" s="1" t="s">
        <v>4</v>
      </c>
      <c r="M350" s="1" t="s">
        <v>4</v>
      </c>
      <c r="N350" s="1" t="s">
        <v>4</v>
      </c>
      <c r="O350" s="1" t="s">
        <v>4</v>
      </c>
      <c r="P350" s="1" t="s">
        <v>4</v>
      </c>
      <c r="Q350" s="2">
        <f t="shared" si="1"/>
        <v>2</v>
      </c>
    </row>
    <row r="351">
      <c r="A351" s="1" t="s">
        <v>191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4</v>
      </c>
      <c r="J351" s="1" t="s">
        <v>4</v>
      </c>
      <c r="K351" s="1" t="s">
        <v>4</v>
      </c>
      <c r="L351" s="1" t="s">
        <v>4</v>
      </c>
      <c r="M351" s="1" t="s">
        <v>4</v>
      </c>
      <c r="N351" s="1" t="s">
        <v>4</v>
      </c>
      <c r="O351" s="1" t="s">
        <v>4</v>
      </c>
      <c r="P351" s="1" t="s">
        <v>4</v>
      </c>
      <c r="Q351" s="2" t="str">
        <f t="shared" si="1"/>
        <v/>
      </c>
    </row>
    <row r="352">
      <c r="A352" s="1" t="s">
        <v>192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  <c r="Q352" s="2">
        <f t="shared" si="1"/>
        <v>5</v>
      </c>
    </row>
    <row r="353">
      <c r="A353" s="1" t="s">
        <v>192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  <c r="Q353" s="2" t="str">
        <f t="shared" si="1"/>
        <v/>
      </c>
    </row>
    <row r="354">
      <c r="A354" s="1" t="s">
        <v>193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4</v>
      </c>
      <c r="J354" s="1" t="s">
        <v>4</v>
      </c>
      <c r="K354" s="1" t="s">
        <v>4</v>
      </c>
      <c r="L354" s="1" t="s">
        <v>4</v>
      </c>
      <c r="M354" s="1">
        <v>99.9997742</v>
      </c>
      <c r="N354" s="1">
        <v>0.0</v>
      </c>
      <c r="O354" s="1">
        <v>2.258038882E-4</v>
      </c>
      <c r="P354" s="1">
        <v>0.0</v>
      </c>
      <c r="Q354" s="2">
        <f t="shared" si="1"/>
        <v>5</v>
      </c>
    </row>
    <row r="355">
      <c r="A355" s="1" t="s">
        <v>193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4</v>
      </c>
      <c r="J355" s="1" t="s">
        <v>4</v>
      </c>
      <c r="K355" s="1" t="s">
        <v>4</v>
      </c>
      <c r="L355" s="1" t="s">
        <v>4</v>
      </c>
      <c r="M355" s="1">
        <v>99.99927139</v>
      </c>
      <c r="N355" s="1">
        <v>0.0</v>
      </c>
      <c r="O355" s="1">
        <v>7.286105507E-4</v>
      </c>
      <c r="P355" s="1">
        <v>0.0</v>
      </c>
      <c r="Q355" s="2" t="str">
        <f t="shared" si="1"/>
        <v/>
      </c>
    </row>
    <row r="356">
      <c r="A356" s="1" t="s">
        <v>194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4</v>
      </c>
      <c r="J356" s="1" t="s">
        <v>4</v>
      </c>
      <c r="K356" s="1" t="s">
        <v>4</v>
      </c>
      <c r="L356" s="1" t="s">
        <v>4</v>
      </c>
      <c r="M356" s="1" t="s">
        <v>4</v>
      </c>
      <c r="N356" s="1" t="s">
        <v>4</v>
      </c>
      <c r="O356" s="1" t="s">
        <v>4</v>
      </c>
      <c r="P356" s="1" t="s">
        <v>4</v>
      </c>
      <c r="Q356" s="2">
        <f t="shared" si="1"/>
        <v>5</v>
      </c>
    </row>
    <row r="357">
      <c r="A357" s="1" t="s">
        <v>194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4</v>
      </c>
      <c r="J357" s="1" t="s">
        <v>4</v>
      </c>
      <c r="K357" s="1" t="s">
        <v>4</v>
      </c>
      <c r="L357" s="1" t="s">
        <v>4</v>
      </c>
      <c r="M357" s="1" t="s">
        <v>4</v>
      </c>
      <c r="N357" s="1" t="s">
        <v>4</v>
      </c>
      <c r="O357" s="1" t="s">
        <v>4</v>
      </c>
      <c r="P357" s="1" t="s">
        <v>4</v>
      </c>
      <c r="Q357" s="2" t="str">
        <f t="shared" si="1"/>
        <v/>
      </c>
    </row>
    <row r="358">
      <c r="A358" s="1" t="s">
        <v>195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4</v>
      </c>
      <c r="J358" s="1" t="s">
        <v>4</v>
      </c>
      <c r="K358" s="1" t="s">
        <v>4</v>
      </c>
      <c r="L358" s="1" t="s">
        <v>4</v>
      </c>
      <c r="M358" s="1" t="s">
        <v>4</v>
      </c>
      <c r="N358" s="1" t="s">
        <v>4</v>
      </c>
      <c r="O358" s="1" t="s">
        <v>4</v>
      </c>
      <c r="P358" s="1" t="s">
        <v>4</v>
      </c>
      <c r="Q358" s="2">
        <f t="shared" si="1"/>
        <v>3</v>
      </c>
    </row>
    <row r="359">
      <c r="A359" s="1" t="s">
        <v>195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4</v>
      </c>
      <c r="I359" s="1" t="s">
        <v>4</v>
      </c>
      <c r="J359" s="1" t="s">
        <v>4</v>
      </c>
      <c r="K359" s="1" t="s">
        <v>4</v>
      </c>
      <c r="L359" s="1" t="s">
        <v>4</v>
      </c>
      <c r="M359" s="1" t="s">
        <v>4</v>
      </c>
      <c r="N359" s="1" t="s">
        <v>4</v>
      </c>
      <c r="O359" s="1" t="s">
        <v>4</v>
      </c>
      <c r="P359" s="1" t="s">
        <v>4</v>
      </c>
      <c r="Q359" s="2" t="str">
        <f t="shared" si="1"/>
        <v/>
      </c>
    </row>
    <row r="360">
      <c r="A360" s="1" t="s">
        <v>196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  <c r="Q360" s="2">
        <f t="shared" si="1"/>
        <v>5</v>
      </c>
    </row>
    <row r="361">
      <c r="A361" s="1" t="s">
        <v>196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  <c r="Q361" s="2" t="str">
        <f t="shared" si="1"/>
        <v/>
      </c>
    </row>
    <row r="362">
      <c r="A362" s="1" t="s">
        <v>197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4</v>
      </c>
      <c r="J362" s="1" t="s">
        <v>4</v>
      </c>
      <c r="K362" s="1" t="s">
        <v>4</v>
      </c>
      <c r="L362" s="1" t="s">
        <v>4</v>
      </c>
      <c r="M362" s="1" t="s">
        <v>4</v>
      </c>
      <c r="N362" s="1" t="s">
        <v>4</v>
      </c>
      <c r="O362" s="1" t="s">
        <v>4</v>
      </c>
      <c r="P362" s="1" t="s">
        <v>4</v>
      </c>
      <c r="Q362" s="2">
        <f t="shared" si="1"/>
        <v>5</v>
      </c>
    </row>
    <row r="363">
      <c r="A363" s="1" t="s">
        <v>197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4</v>
      </c>
      <c r="J363" s="1" t="s">
        <v>4</v>
      </c>
      <c r="K363" s="1" t="s">
        <v>4</v>
      </c>
      <c r="L363" s="1" t="s">
        <v>4</v>
      </c>
      <c r="M363" s="1" t="s">
        <v>4</v>
      </c>
      <c r="N363" s="1" t="s">
        <v>4</v>
      </c>
      <c r="O363" s="1" t="s">
        <v>4</v>
      </c>
      <c r="P363" s="1" t="s">
        <v>4</v>
      </c>
      <c r="Q363" s="2" t="str">
        <f t="shared" si="1"/>
        <v/>
      </c>
    </row>
    <row r="364">
      <c r="A364" s="1" t="s">
        <v>198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  <c r="Q364" s="2">
        <f t="shared" si="1"/>
        <v>5</v>
      </c>
    </row>
    <row r="365">
      <c r="A365" s="1" t="s">
        <v>198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  <c r="Q365" s="2" t="str">
        <f t="shared" si="1"/>
        <v/>
      </c>
    </row>
    <row r="366">
      <c r="A366" s="1" t="s">
        <v>199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4</v>
      </c>
      <c r="J366" s="1" t="s">
        <v>4</v>
      </c>
      <c r="K366" s="1" t="s">
        <v>4</v>
      </c>
      <c r="L366" s="1" t="s">
        <v>4</v>
      </c>
      <c r="M366" s="1" t="s">
        <v>4</v>
      </c>
      <c r="N366" s="1" t="s">
        <v>4</v>
      </c>
      <c r="O366" s="1" t="s">
        <v>4</v>
      </c>
      <c r="P366" s="1" t="s">
        <v>4</v>
      </c>
      <c r="Q366" s="2">
        <f t="shared" si="1"/>
        <v>5</v>
      </c>
    </row>
    <row r="367">
      <c r="A367" s="1" t="s">
        <v>199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4</v>
      </c>
      <c r="J367" s="1" t="s">
        <v>4</v>
      </c>
      <c r="K367" s="1" t="s">
        <v>4</v>
      </c>
      <c r="L367" s="1" t="s">
        <v>4</v>
      </c>
      <c r="M367" s="1" t="s">
        <v>4</v>
      </c>
      <c r="N367" s="1" t="s">
        <v>4</v>
      </c>
      <c r="O367" s="1" t="s">
        <v>4</v>
      </c>
      <c r="P367" s="1" t="s">
        <v>4</v>
      </c>
      <c r="Q367" s="2" t="str">
        <f t="shared" si="1"/>
        <v/>
      </c>
    </row>
    <row r="368">
      <c r="A368" s="1" t="s">
        <v>200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  <c r="Q368" s="2">
        <f t="shared" si="1"/>
        <v>5</v>
      </c>
    </row>
    <row r="369">
      <c r="A369" s="1" t="s">
        <v>200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  <c r="Q369" s="2" t="str">
        <f t="shared" si="1"/>
        <v/>
      </c>
    </row>
    <row r="370">
      <c r="A370" s="1" t="s">
        <v>201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  <c r="Q370" s="2">
        <f t="shared" si="1"/>
        <v>5</v>
      </c>
    </row>
    <row r="371">
      <c r="A371" s="1" t="s">
        <v>201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  <c r="Q371" s="2" t="str">
        <f t="shared" si="1"/>
        <v/>
      </c>
    </row>
    <row r="372">
      <c r="A372" s="1" t="s">
        <v>202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4</v>
      </c>
      <c r="J372" s="1" t="s">
        <v>4</v>
      </c>
      <c r="K372" s="1" t="s">
        <v>4</v>
      </c>
      <c r="L372" s="1" t="s">
        <v>4</v>
      </c>
      <c r="M372" s="1" t="s">
        <v>4</v>
      </c>
      <c r="N372" s="1" t="s">
        <v>4</v>
      </c>
      <c r="O372" s="1" t="s">
        <v>4</v>
      </c>
      <c r="P372" s="1" t="s">
        <v>4</v>
      </c>
      <c r="Q372" s="2">
        <f t="shared" si="1"/>
        <v>4</v>
      </c>
    </row>
    <row r="373">
      <c r="A373" s="1" t="s">
        <v>202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4</v>
      </c>
      <c r="I373" s="1" t="s">
        <v>4</v>
      </c>
      <c r="J373" s="1" t="s">
        <v>4</v>
      </c>
      <c r="K373" s="1" t="s">
        <v>4</v>
      </c>
      <c r="L373" s="1" t="s">
        <v>4</v>
      </c>
      <c r="M373" s="1" t="s">
        <v>4</v>
      </c>
      <c r="N373" s="1" t="s">
        <v>4</v>
      </c>
      <c r="O373" s="1" t="s">
        <v>4</v>
      </c>
      <c r="P373" s="1" t="s">
        <v>4</v>
      </c>
      <c r="Q373" s="2" t="str">
        <f t="shared" si="1"/>
        <v/>
      </c>
    </row>
    <row r="374">
      <c r="A374" s="1" t="s">
        <v>203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  <c r="Q374" s="2">
        <f t="shared" si="1"/>
        <v>5</v>
      </c>
    </row>
    <row r="375">
      <c r="A375" s="1" t="s">
        <v>203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  <c r="Q375" s="2" t="str">
        <f t="shared" si="1"/>
        <v/>
      </c>
    </row>
    <row r="376">
      <c r="A376" s="1" t="s">
        <v>204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4</v>
      </c>
      <c r="J376" s="1" t="s">
        <v>4</v>
      </c>
      <c r="K376" s="1" t="s">
        <v>4</v>
      </c>
      <c r="L376" s="1" t="s">
        <v>4</v>
      </c>
      <c r="M376" s="1">
        <v>100.0</v>
      </c>
      <c r="N376" s="1">
        <v>0.0</v>
      </c>
      <c r="O376" s="1">
        <v>0.0</v>
      </c>
      <c r="P376" s="1">
        <v>0.0</v>
      </c>
      <c r="Q376" s="2">
        <f t="shared" si="1"/>
        <v>5</v>
      </c>
    </row>
    <row r="377">
      <c r="A377" s="1" t="s">
        <v>204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4</v>
      </c>
      <c r="J377" s="1" t="s">
        <v>4</v>
      </c>
      <c r="K377" s="1" t="s">
        <v>4</v>
      </c>
      <c r="L377" s="1" t="s">
        <v>4</v>
      </c>
      <c r="M377" s="1">
        <v>100.0</v>
      </c>
      <c r="N377" s="1">
        <v>0.0</v>
      </c>
      <c r="O377" s="1">
        <v>0.0</v>
      </c>
      <c r="P377" s="1">
        <v>0.0</v>
      </c>
      <c r="Q377" s="2" t="str">
        <f t="shared" si="1"/>
        <v/>
      </c>
    </row>
    <row r="378">
      <c r="A378" s="1" t="s">
        <v>205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4</v>
      </c>
      <c r="J378" s="1" t="s">
        <v>4</v>
      </c>
      <c r="K378" s="1" t="s">
        <v>4</v>
      </c>
      <c r="L378" s="1" t="s">
        <v>4</v>
      </c>
      <c r="M378" s="1">
        <v>95.31117933</v>
      </c>
      <c r="N378" s="1">
        <v>0.0</v>
      </c>
      <c r="O378" s="1">
        <v>4.68882067</v>
      </c>
      <c r="P378" s="1">
        <v>0.0</v>
      </c>
      <c r="Q378" s="2">
        <f t="shared" si="1"/>
        <v>2</v>
      </c>
    </row>
    <row r="379">
      <c r="A379" s="1" t="s">
        <v>205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4</v>
      </c>
      <c r="J379" s="1" t="s">
        <v>4</v>
      </c>
      <c r="K379" s="1" t="s">
        <v>4</v>
      </c>
      <c r="L379" s="1" t="s">
        <v>4</v>
      </c>
      <c r="M379" s="1">
        <v>95.31117933</v>
      </c>
      <c r="N379" s="1">
        <v>0.0</v>
      </c>
      <c r="O379" s="1">
        <v>4.68882067</v>
      </c>
      <c r="P379" s="1">
        <v>0.0</v>
      </c>
      <c r="Q379" s="2" t="str">
        <f t="shared" si="1"/>
        <v/>
      </c>
    </row>
    <row r="380">
      <c r="A380" s="1" t="s">
        <v>206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  <c r="Q380" s="2">
        <f t="shared" si="1"/>
        <v>5</v>
      </c>
    </row>
    <row r="381">
      <c r="A381" s="1" t="s">
        <v>206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  <c r="Q381" s="2" t="str">
        <f t="shared" si="1"/>
        <v/>
      </c>
    </row>
    <row r="382">
      <c r="A382" s="1" t="s">
        <v>207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4</v>
      </c>
      <c r="J382" s="1" t="s">
        <v>4</v>
      </c>
      <c r="K382" s="1" t="s">
        <v>4</v>
      </c>
      <c r="L382" s="1" t="s">
        <v>4</v>
      </c>
      <c r="M382" s="1" t="s">
        <v>4</v>
      </c>
      <c r="N382" s="1" t="s">
        <v>4</v>
      </c>
      <c r="O382" s="1" t="s">
        <v>4</v>
      </c>
      <c r="P382" s="1" t="s">
        <v>4</v>
      </c>
      <c r="Q382" s="2">
        <f t="shared" si="1"/>
        <v>5</v>
      </c>
    </row>
    <row r="383">
      <c r="A383" s="1" t="s">
        <v>207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4</v>
      </c>
      <c r="J383" s="1" t="s">
        <v>4</v>
      </c>
      <c r="K383" s="1" t="s">
        <v>4</v>
      </c>
      <c r="L383" s="1" t="s">
        <v>4</v>
      </c>
      <c r="M383" s="1" t="s">
        <v>4</v>
      </c>
      <c r="N383" s="1" t="s">
        <v>4</v>
      </c>
      <c r="O383" s="1" t="s">
        <v>4</v>
      </c>
      <c r="P383" s="1" t="s">
        <v>4</v>
      </c>
      <c r="Q383" s="2" t="str">
        <f t="shared" si="1"/>
        <v/>
      </c>
    </row>
    <row r="384">
      <c r="A384" s="1" t="s">
        <v>208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  <c r="Q384" s="2">
        <f t="shared" si="1"/>
        <v>5</v>
      </c>
    </row>
    <row r="385">
      <c r="A385" s="1" t="s">
        <v>208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  <c r="Q385" s="2" t="str">
        <f t="shared" si="1"/>
        <v/>
      </c>
    </row>
    <row r="386">
      <c r="A386" s="1" t="s">
        <v>209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  <c r="Q386" s="2">
        <f t="shared" si="1"/>
        <v>5</v>
      </c>
    </row>
    <row r="387">
      <c r="A387" s="1" t="s">
        <v>209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  <c r="Q387" s="2" t="str">
        <f t="shared" si="1"/>
        <v/>
      </c>
    </row>
    <row r="388">
      <c r="A388" s="1" t="s">
        <v>210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  <c r="Q388" s="2">
        <f t="shared" si="1"/>
        <v>5</v>
      </c>
    </row>
    <row r="389">
      <c r="A389" s="1" t="s">
        <v>210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  <c r="Q389" s="2" t="str">
        <f t="shared" si="1"/>
        <v/>
      </c>
    </row>
    <row r="390">
      <c r="A390" s="1" t="s">
        <v>211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  <c r="Q390" s="2">
        <f t="shared" si="1"/>
        <v>5</v>
      </c>
    </row>
    <row r="391">
      <c r="A391" s="1" t="s">
        <v>211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  <c r="Q391" s="2" t="str">
        <f t="shared" si="1"/>
        <v/>
      </c>
    </row>
    <row r="392">
      <c r="A392" s="1" t="s">
        <v>212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  <c r="Q392" s="2">
        <f t="shared" si="1"/>
        <v>5</v>
      </c>
    </row>
    <row r="393">
      <c r="A393" s="1" t="s">
        <v>212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  <c r="Q393" s="2" t="str">
        <f t="shared" si="1"/>
        <v/>
      </c>
    </row>
    <row r="394">
      <c r="A394" s="1" t="s">
        <v>213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  <c r="Q394" s="2">
        <f t="shared" si="1"/>
        <v>5</v>
      </c>
    </row>
    <row r="395">
      <c r="A395" s="1" t="s">
        <v>213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  <c r="Q395" s="2" t="str">
        <f t="shared" si="1"/>
        <v/>
      </c>
    </row>
    <row r="396">
      <c r="A396" s="1" t="s">
        <v>214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  <c r="Q396" s="2">
        <f t="shared" si="1"/>
        <v>5</v>
      </c>
    </row>
    <row r="397">
      <c r="A397" s="1" t="s">
        <v>214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  <c r="Q397" s="2" t="str">
        <f t="shared" si="1"/>
        <v/>
      </c>
    </row>
    <row r="398">
      <c r="A398" s="1" t="s">
        <v>215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  <c r="Q398" s="2">
        <f t="shared" si="1"/>
        <v>5</v>
      </c>
    </row>
    <row r="399">
      <c r="A399" s="1" t="s">
        <v>215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  <c r="Q399" s="2" t="str">
        <f t="shared" si="1"/>
        <v/>
      </c>
    </row>
    <row r="400">
      <c r="A400" s="1" t="s">
        <v>216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  <c r="Q400" s="2">
        <f t="shared" si="1"/>
        <v>5</v>
      </c>
    </row>
    <row r="401">
      <c r="A401" s="1" t="s">
        <v>216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  <c r="Q401" s="2" t="str">
        <f t="shared" si="1"/>
        <v/>
      </c>
    </row>
    <row r="402">
      <c r="A402" s="1" t="s">
        <v>217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  <c r="Q402" s="2">
        <f t="shared" si="1"/>
        <v>5</v>
      </c>
    </row>
    <row r="403">
      <c r="A403" s="1" t="s">
        <v>217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  <c r="Q403" s="2" t="str">
        <f t="shared" si="1"/>
        <v/>
      </c>
    </row>
    <row r="404">
      <c r="A404" s="1" t="s">
        <v>218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  <c r="Q404" s="2">
        <f t="shared" si="1"/>
        <v>5</v>
      </c>
    </row>
    <row r="405">
      <c r="A405" s="1" t="s">
        <v>218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  <c r="Q405" s="2" t="str">
        <f t="shared" si="1"/>
        <v/>
      </c>
    </row>
    <row r="406">
      <c r="A406" s="1" t="s">
        <v>219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  <c r="Q406" s="2">
        <f t="shared" si="1"/>
        <v>5</v>
      </c>
    </row>
    <row r="407">
      <c r="A407" s="1" t="s">
        <v>219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  <c r="Q407" s="2" t="str">
        <f t="shared" si="1"/>
        <v/>
      </c>
    </row>
    <row r="408">
      <c r="A408" s="1" t="s">
        <v>220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  <c r="Q408" s="2">
        <f t="shared" si="1"/>
        <v>5</v>
      </c>
    </row>
    <row r="409">
      <c r="A409" s="1" t="s">
        <v>220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  <c r="Q409" s="2" t="str">
        <f t="shared" si="1"/>
        <v/>
      </c>
    </row>
    <row r="410">
      <c r="A410" s="1" t="s">
        <v>221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  <c r="Q410" s="2">
        <f t="shared" si="1"/>
        <v>5</v>
      </c>
    </row>
    <row r="411">
      <c r="A411" s="1" t="s">
        <v>221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  <c r="Q411" s="2" t="str">
        <f t="shared" si="1"/>
        <v/>
      </c>
    </row>
    <row r="412">
      <c r="A412" s="1" t="s">
        <v>222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  <c r="Q412" s="2">
        <f t="shared" si="1"/>
        <v>5</v>
      </c>
    </row>
    <row r="413">
      <c r="A413" s="1" t="s">
        <v>222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  <c r="Q413" s="2" t="str">
        <f t="shared" si="1"/>
        <v/>
      </c>
    </row>
    <row r="414">
      <c r="A414" s="1" t="s">
        <v>223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4</v>
      </c>
      <c r="N414" s="1" t="s">
        <v>4</v>
      </c>
      <c r="O414" s="1" t="s">
        <v>4</v>
      </c>
      <c r="P414" s="1" t="s">
        <v>4</v>
      </c>
      <c r="Q414" s="2">
        <f t="shared" si="1"/>
        <v>5</v>
      </c>
    </row>
    <row r="415">
      <c r="A415" s="1" t="s">
        <v>223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4</v>
      </c>
      <c r="N415" s="1" t="s">
        <v>4</v>
      </c>
      <c r="O415" s="1" t="s">
        <v>4</v>
      </c>
      <c r="P415" s="1" t="s">
        <v>4</v>
      </c>
      <c r="Q415" s="2" t="str">
        <f t="shared" si="1"/>
        <v/>
      </c>
    </row>
    <row r="416">
      <c r="A416" s="1" t="s">
        <v>224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  <c r="Q416" s="2">
        <f t="shared" si="1"/>
        <v>5</v>
      </c>
    </row>
    <row r="417">
      <c r="A417" s="1" t="s">
        <v>224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  <c r="Q417" s="2" t="str">
        <f t="shared" si="1"/>
        <v/>
      </c>
    </row>
    <row r="418">
      <c r="A418" s="1" t="s">
        <v>225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4</v>
      </c>
      <c r="J418" s="1" t="s">
        <v>4</v>
      </c>
      <c r="K418" s="1" t="s">
        <v>4</v>
      </c>
      <c r="L418" s="1" t="s">
        <v>4</v>
      </c>
      <c r="M418" s="1" t="s">
        <v>4</v>
      </c>
      <c r="N418" s="1" t="s">
        <v>4</v>
      </c>
      <c r="O418" s="1" t="s">
        <v>4</v>
      </c>
      <c r="P418" s="1" t="s">
        <v>4</v>
      </c>
      <c r="Q418" s="2">
        <f t="shared" si="1"/>
        <v>5</v>
      </c>
    </row>
    <row r="419">
      <c r="A419" s="1" t="s">
        <v>225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4</v>
      </c>
      <c r="J419" s="1" t="s">
        <v>4</v>
      </c>
      <c r="K419" s="1" t="s">
        <v>4</v>
      </c>
      <c r="L419" s="1" t="s">
        <v>4</v>
      </c>
      <c r="M419" s="1" t="s">
        <v>4</v>
      </c>
      <c r="N419" s="1" t="s">
        <v>4</v>
      </c>
      <c r="O419" s="1" t="s">
        <v>4</v>
      </c>
      <c r="P419" s="1" t="s">
        <v>4</v>
      </c>
      <c r="Q419" s="2" t="str">
        <f t="shared" si="1"/>
        <v/>
      </c>
    </row>
    <row r="420">
      <c r="A420" s="1" t="s">
        <v>226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  <c r="Q420" s="2">
        <f t="shared" si="1"/>
        <v>5</v>
      </c>
    </row>
    <row r="421">
      <c r="A421" s="1" t="s">
        <v>226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  <c r="Q421" s="2" t="str">
        <f t="shared" si="1"/>
        <v/>
      </c>
    </row>
    <row r="422">
      <c r="A422" s="1" t="s">
        <v>227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  <c r="Q422" s="2">
        <f t="shared" si="1"/>
        <v>5</v>
      </c>
    </row>
    <row r="423">
      <c r="A423" s="1" t="s">
        <v>227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  <c r="Q423" s="2" t="str">
        <f t="shared" si="1"/>
        <v/>
      </c>
    </row>
    <row r="424">
      <c r="A424" s="1" t="s">
        <v>228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  <c r="Q424" s="2">
        <f t="shared" si="1"/>
        <v>5</v>
      </c>
    </row>
    <row r="425">
      <c r="A425" s="1" t="s">
        <v>228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  <c r="Q425" s="2" t="str">
        <f t="shared" si="1"/>
        <v/>
      </c>
    </row>
    <row r="426">
      <c r="A426" s="1" t="s">
        <v>229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4</v>
      </c>
      <c r="J426" s="1" t="s">
        <v>4</v>
      </c>
      <c r="K426" s="1" t="s">
        <v>4</v>
      </c>
      <c r="L426" s="1" t="s">
        <v>4</v>
      </c>
      <c r="M426" s="1" t="s">
        <v>4</v>
      </c>
      <c r="N426" s="1" t="s">
        <v>4</v>
      </c>
      <c r="O426" s="1" t="s">
        <v>4</v>
      </c>
      <c r="P426" s="1" t="s">
        <v>4</v>
      </c>
      <c r="Q426" s="2">
        <f t="shared" si="1"/>
        <v>3</v>
      </c>
    </row>
    <row r="427">
      <c r="A427" s="1" t="s">
        <v>229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4</v>
      </c>
      <c r="J427" s="1" t="s">
        <v>4</v>
      </c>
      <c r="K427" s="1" t="s">
        <v>4</v>
      </c>
      <c r="L427" s="1" t="s">
        <v>4</v>
      </c>
      <c r="M427" s="1" t="s">
        <v>4</v>
      </c>
      <c r="N427" s="1" t="s">
        <v>4</v>
      </c>
      <c r="O427" s="1" t="s">
        <v>4</v>
      </c>
      <c r="P427" s="1" t="s">
        <v>4</v>
      </c>
      <c r="Q427" s="2" t="str">
        <f t="shared" si="1"/>
        <v/>
      </c>
    </row>
    <row r="428">
      <c r="A428" s="1" t="s">
        <v>230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  <c r="Q428" s="2">
        <f t="shared" si="1"/>
        <v>5</v>
      </c>
    </row>
    <row r="429">
      <c r="A429" s="1" t="s">
        <v>230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  <c r="Q429" s="2" t="str">
        <f t="shared" si="1"/>
        <v/>
      </c>
    </row>
    <row r="430">
      <c r="A430" s="1" t="s">
        <v>231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  <c r="Q430" s="2">
        <f t="shared" si="1"/>
        <v>5</v>
      </c>
    </row>
    <row r="431">
      <c r="A431" s="1" t="s">
        <v>231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  <c r="Q431" s="2" t="str">
        <f t="shared" si="1"/>
        <v/>
      </c>
    </row>
    <row r="432">
      <c r="A432" s="1" t="s">
        <v>232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  <c r="Q432" s="2">
        <f t="shared" si="1"/>
        <v>5</v>
      </c>
    </row>
    <row r="433">
      <c r="A433" s="1" t="s">
        <v>232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  <c r="Q433" s="2" t="str">
        <f t="shared" si="1"/>
        <v/>
      </c>
    </row>
    <row r="434">
      <c r="A434" s="1" t="s">
        <v>233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4</v>
      </c>
      <c r="J434" s="1" t="s">
        <v>4</v>
      </c>
      <c r="K434" s="1" t="s">
        <v>4</v>
      </c>
      <c r="L434" s="1" t="s">
        <v>4</v>
      </c>
      <c r="M434" s="1" t="s">
        <v>4</v>
      </c>
      <c r="N434" s="1" t="s">
        <v>4</v>
      </c>
      <c r="O434" s="1" t="s">
        <v>4</v>
      </c>
      <c r="P434" s="1" t="s">
        <v>4</v>
      </c>
      <c r="Q434" s="2">
        <f t="shared" si="1"/>
        <v>5</v>
      </c>
    </row>
    <row r="435">
      <c r="A435" s="1" t="s">
        <v>233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4</v>
      </c>
      <c r="J435" s="1" t="s">
        <v>4</v>
      </c>
      <c r="K435" s="1" t="s">
        <v>4</v>
      </c>
      <c r="L435" s="1" t="s">
        <v>4</v>
      </c>
      <c r="M435" s="1" t="s">
        <v>4</v>
      </c>
      <c r="N435" s="1" t="s">
        <v>4</v>
      </c>
      <c r="O435" s="1" t="s">
        <v>4</v>
      </c>
      <c r="P435" s="1" t="s">
        <v>4</v>
      </c>
      <c r="Q435" s="2" t="str">
        <f t="shared" si="1"/>
        <v/>
      </c>
    </row>
    <row r="436">
      <c r="A436" s="1" t="s">
        <v>234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  <c r="Q436" s="2">
        <f t="shared" si="1"/>
        <v>5</v>
      </c>
    </row>
    <row r="437">
      <c r="A437" s="1" t="s">
        <v>234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  <c r="Q437" s="2" t="str">
        <f t="shared" si="1"/>
        <v/>
      </c>
    </row>
    <row r="438">
      <c r="A438" s="1" t="s">
        <v>235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  <c r="Q438" s="2">
        <f t="shared" si="1"/>
        <v>5</v>
      </c>
    </row>
    <row r="439">
      <c r="A439" s="1" t="s">
        <v>235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  <c r="Q439" s="2" t="str">
        <f t="shared" si="1"/>
        <v/>
      </c>
    </row>
    <row r="440">
      <c r="A440" s="1" t="s">
        <v>236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  <c r="Q440" s="2">
        <f t="shared" si="1"/>
        <v>5</v>
      </c>
    </row>
    <row r="441">
      <c r="A441" s="1" t="s">
        <v>236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  <c r="Q441" s="2" t="str">
        <f t="shared" si="1"/>
        <v/>
      </c>
    </row>
    <row r="442">
      <c r="A442" s="1" t="s">
        <v>237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4</v>
      </c>
      <c r="J442" s="1" t="s">
        <v>4</v>
      </c>
      <c r="K442" s="1" t="s">
        <v>4</v>
      </c>
      <c r="L442" s="1" t="s">
        <v>4</v>
      </c>
      <c r="M442" s="1" t="s">
        <v>4</v>
      </c>
      <c r="N442" s="1" t="s">
        <v>4</v>
      </c>
      <c r="O442" s="1" t="s">
        <v>4</v>
      </c>
      <c r="P442" s="1" t="s">
        <v>4</v>
      </c>
      <c r="Q442" s="2">
        <f t="shared" si="1"/>
        <v>5</v>
      </c>
    </row>
    <row r="443">
      <c r="A443" s="1" t="s">
        <v>237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4</v>
      </c>
      <c r="J443" s="1" t="s">
        <v>4</v>
      </c>
      <c r="K443" s="1" t="s">
        <v>4</v>
      </c>
      <c r="L443" s="1" t="s">
        <v>4</v>
      </c>
      <c r="M443" s="1" t="s">
        <v>4</v>
      </c>
      <c r="N443" s="1" t="s">
        <v>4</v>
      </c>
      <c r="O443" s="1" t="s">
        <v>4</v>
      </c>
      <c r="P443" s="1" t="s">
        <v>4</v>
      </c>
      <c r="Q443" s="2" t="str">
        <f t="shared" si="1"/>
        <v/>
      </c>
    </row>
    <row r="444">
      <c r="A444" s="1" t="s">
        <v>238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  <c r="Q444" s="2">
        <f t="shared" si="1"/>
        <v>5</v>
      </c>
    </row>
    <row r="445">
      <c r="A445" s="1" t="s">
        <v>238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  <c r="Q445" s="2" t="str">
        <f t="shared" si="1"/>
        <v/>
      </c>
    </row>
    <row r="446">
      <c r="A446" s="1" t="s">
        <v>239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  <c r="Q446" s="2">
        <f t="shared" si="1"/>
        <v>5</v>
      </c>
    </row>
    <row r="447">
      <c r="A447" s="1" t="s">
        <v>239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  <c r="Q447" s="2" t="str">
        <f t="shared" si="1"/>
        <v/>
      </c>
    </row>
    <row r="448">
      <c r="A448" s="1" t="s">
        <v>240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  <c r="Q448" s="2">
        <f t="shared" si="1"/>
        <v>5</v>
      </c>
    </row>
    <row r="449">
      <c r="A449" s="1" t="s">
        <v>240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  <c r="Q449" s="2" t="str">
        <f t="shared" si="1"/>
        <v/>
      </c>
    </row>
    <row r="450">
      <c r="A450" s="1" t="s">
        <v>241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4</v>
      </c>
      <c r="J450" s="1" t="s">
        <v>4</v>
      </c>
      <c r="K450" s="1" t="s">
        <v>4</v>
      </c>
      <c r="L450" s="1" t="s">
        <v>4</v>
      </c>
      <c r="M450" s="1" t="s">
        <v>4</v>
      </c>
      <c r="N450" s="1" t="s">
        <v>4</v>
      </c>
      <c r="O450" s="1" t="s">
        <v>4</v>
      </c>
      <c r="P450" s="1" t="s">
        <v>4</v>
      </c>
      <c r="Q450" s="2">
        <f t="shared" si="1"/>
        <v>5</v>
      </c>
    </row>
    <row r="451">
      <c r="A451" s="1" t="s">
        <v>241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4</v>
      </c>
      <c r="I451" s="1" t="s">
        <v>4</v>
      </c>
      <c r="J451" s="1" t="s">
        <v>4</v>
      </c>
      <c r="K451" s="1" t="s">
        <v>4</v>
      </c>
      <c r="L451" s="1" t="s">
        <v>4</v>
      </c>
      <c r="M451" s="1" t="s">
        <v>4</v>
      </c>
      <c r="N451" s="1" t="s">
        <v>4</v>
      </c>
      <c r="O451" s="1" t="s">
        <v>4</v>
      </c>
      <c r="P451" s="1" t="s">
        <v>4</v>
      </c>
      <c r="Q451" s="2" t="str">
        <f t="shared" si="1"/>
        <v/>
      </c>
    </row>
    <row r="452">
      <c r="A452" s="1" t="s">
        <v>242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  <c r="Q452" s="2">
        <f t="shared" si="1"/>
        <v>5</v>
      </c>
    </row>
    <row r="453">
      <c r="A453" s="1" t="s">
        <v>242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  <c r="Q453" s="2" t="str">
        <f t="shared" si="1"/>
        <v/>
      </c>
    </row>
    <row r="454">
      <c r="A454" s="1" t="s">
        <v>243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4</v>
      </c>
      <c r="N454" s="1" t="s">
        <v>4</v>
      </c>
      <c r="O454" s="1" t="s">
        <v>4</v>
      </c>
      <c r="P454" s="1" t="s">
        <v>4</v>
      </c>
      <c r="Q454" s="2">
        <f t="shared" si="1"/>
        <v>5</v>
      </c>
    </row>
    <row r="455">
      <c r="A455" s="1" t="s">
        <v>243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4</v>
      </c>
      <c r="N455" s="1" t="s">
        <v>4</v>
      </c>
      <c r="O455" s="1" t="s">
        <v>4</v>
      </c>
      <c r="P455" s="1" t="s">
        <v>4</v>
      </c>
      <c r="Q455" s="2" t="str">
        <f t="shared" si="1"/>
        <v/>
      </c>
    </row>
    <row r="456">
      <c r="A456" s="1" t="s">
        <v>244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4</v>
      </c>
      <c r="I456" s="1">
        <v>95.38114235</v>
      </c>
      <c r="J456" s="1">
        <v>0.9927312092</v>
      </c>
      <c r="K456" s="1">
        <v>3.626126441</v>
      </c>
      <c r="L456" s="1" t="s">
        <v>4</v>
      </c>
      <c r="M456" s="1">
        <v>96.70625962</v>
      </c>
      <c r="N456" s="1">
        <v>0.4551070803</v>
      </c>
      <c r="O456" s="1">
        <v>2.838633298</v>
      </c>
      <c r="P456" s="1" t="s">
        <v>4</v>
      </c>
      <c r="Q456" s="2">
        <f t="shared" si="1"/>
        <v>5</v>
      </c>
    </row>
    <row r="457">
      <c r="A457" s="1" t="s">
        <v>244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4</v>
      </c>
      <c r="I457" s="1">
        <v>98.71555642</v>
      </c>
      <c r="J457" s="1">
        <v>0.3174006273</v>
      </c>
      <c r="K457" s="1">
        <v>0.9670429576</v>
      </c>
      <c r="L457" s="1" t="s">
        <v>4</v>
      </c>
      <c r="M457" s="1">
        <v>97.62696443</v>
      </c>
      <c r="N457" s="1">
        <v>1.246217358</v>
      </c>
      <c r="O457" s="1">
        <v>1.126818208</v>
      </c>
      <c r="P457" s="1" t="s">
        <v>4</v>
      </c>
      <c r="Q457" s="2" t="str">
        <f t="shared" si="1"/>
        <v/>
      </c>
    </row>
    <row r="458">
      <c r="A458" s="1" t="s">
        <v>245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  <c r="Q458" s="2">
        <f t="shared" si="1"/>
        <v>5</v>
      </c>
    </row>
    <row r="459">
      <c r="A459" s="1" t="s">
        <v>245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  <c r="Q459" s="2" t="str">
        <f t="shared" si="1"/>
        <v/>
      </c>
    </row>
    <row r="460">
      <c r="A460" s="1" t="s">
        <v>246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  <c r="Q460" s="2">
        <f t="shared" si="1"/>
        <v>5</v>
      </c>
    </row>
    <row r="461">
      <c r="A461" s="1" t="s">
        <v>246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  <c r="Q461" s="2" t="str">
        <f t="shared" si="1"/>
        <v/>
      </c>
    </row>
    <row r="462">
      <c r="A462" s="1" t="s">
        <v>247</v>
      </c>
      <c r="B462" s="1">
        <v>2015.0</v>
      </c>
      <c r="C462" s="1" t="s">
        <v>248</v>
      </c>
      <c r="D462" s="1">
        <v>32.0</v>
      </c>
      <c r="E462" s="1">
        <v>65.0</v>
      </c>
      <c r="F462" s="1">
        <v>12.0</v>
      </c>
      <c r="G462" s="1">
        <v>16.0</v>
      </c>
      <c r="H462" s="1">
        <v>7.0</v>
      </c>
      <c r="I462" s="1">
        <v>51.0</v>
      </c>
      <c r="J462" s="1">
        <v>16.0</v>
      </c>
      <c r="K462" s="1">
        <v>23.0</v>
      </c>
      <c r="L462" s="1">
        <v>10.0</v>
      </c>
      <c r="M462" s="1">
        <v>94.0</v>
      </c>
      <c r="N462" s="1">
        <v>4.0</v>
      </c>
      <c r="O462" s="1">
        <v>2.0</v>
      </c>
      <c r="P462" s="1" t="s">
        <v>249</v>
      </c>
      <c r="Q462" s="2">
        <f t="shared" si="1"/>
        <v>0</v>
      </c>
    </row>
    <row r="463">
      <c r="A463" s="1" t="s">
        <v>247</v>
      </c>
      <c r="B463" s="1">
        <v>2015.0</v>
      </c>
      <c r="C463" s="1">
        <v>13814.6416</v>
      </c>
      <c r="D463" s="1">
        <v>32.38499832</v>
      </c>
      <c r="E463" s="1">
        <v>64.95492911</v>
      </c>
      <c r="F463" s="1">
        <v>12.45676477</v>
      </c>
      <c r="G463" s="1">
        <v>15.89884206</v>
      </c>
      <c r="H463" s="1">
        <v>6.689464055</v>
      </c>
      <c r="I463" s="1">
        <v>51.25006071</v>
      </c>
      <c r="J463" s="1">
        <v>16.39672658</v>
      </c>
      <c r="K463" s="1">
        <v>22.51446862</v>
      </c>
      <c r="L463" s="1">
        <v>9.838744088</v>
      </c>
      <c r="M463" s="1">
        <v>93.56863574</v>
      </c>
      <c r="N463" s="1">
        <v>4.23071973</v>
      </c>
      <c r="O463" s="1">
        <v>2.086401773</v>
      </c>
      <c r="P463" s="1">
        <v>0.1142427564</v>
      </c>
      <c r="Q463" s="2">
        <f t="shared" si="1"/>
        <v>5</v>
      </c>
    </row>
    <row r="464">
      <c r="A464" s="1" t="s">
        <v>247</v>
      </c>
      <c r="B464" s="1">
        <v>2020.0</v>
      </c>
      <c r="C464" s="1" t="s">
        <v>250</v>
      </c>
      <c r="D464" s="1">
        <v>32.0</v>
      </c>
      <c r="E464" s="1">
        <v>63.0</v>
      </c>
      <c r="F464" s="1">
        <v>14.0</v>
      </c>
      <c r="G464" s="1">
        <v>16.0</v>
      </c>
      <c r="H464" s="1">
        <v>7.0</v>
      </c>
      <c r="I464" s="1">
        <v>48.0</v>
      </c>
      <c r="J464" s="1">
        <v>19.0</v>
      </c>
      <c r="K464" s="1">
        <v>23.0</v>
      </c>
      <c r="L464" s="1">
        <v>10.0</v>
      </c>
      <c r="M464" s="1">
        <v>93.0</v>
      </c>
      <c r="N464" s="1">
        <v>5.0</v>
      </c>
      <c r="O464" s="1">
        <v>2.0</v>
      </c>
      <c r="P464" s="1" t="s">
        <v>249</v>
      </c>
      <c r="Q464" s="2">
        <f t="shared" si="1"/>
        <v>0</v>
      </c>
    </row>
    <row r="465">
      <c r="A465" s="1" t="s">
        <v>247</v>
      </c>
      <c r="B465" s="1">
        <v>2020.0</v>
      </c>
      <c r="C465" s="1">
        <v>14862.92676</v>
      </c>
      <c r="D465" s="1">
        <v>32.24200058</v>
      </c>
      <c r="E465" s="1">
        <v>62.66645761</v>
      </c>
      <c r="F465" s="1">
        <v>14.1975397</v>
      </c>
      <c r="G465" s="1">
        <v>16.27785545</v>
      </c>
      <c r="H465" s="1">
        <v>6.858147242</v>
      </c>
      <c r="I465" s="1">
        <v>48.28242885</v>
      </c>
      <c r="J465" s="1">
        <v>18.59098467</v>
      </c>
      <c r="K465" s="1">
        <v>23.01364655</v>
      </c>
      <c r="L465" s="1">
        <v>10.11293992</v>
      </c>
      <c r="M465" s="1">
        <v>92.89512895</v>
      </c>
      <c r="N465" s="1">
        <v>4.964517757</v>
      </c>
      <c r="O465" s="1">
        <v>2.122298674</v>
      </c>
      <c r="P465" s="1">
        <v>0.01805461538</v>
      </c>
      <c r="Q465" s="2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142</v>
      </c>
      <c r="B1" s="1" t="s">
        <v>251</v>
      </c>
    </row>
    <row r="2">
      <c r="A2" s="1" t="s">
        <v>0</v>
      </c>
      <c r="B2" s="1" t="s">
        <v>252</v>
      </c>
    </row>
    <row r="3">
      <c r="A3" s="1" t="s">
        <v>1</v>
      </c>
      <c r="B3" s="1" t="s">
        <v>253</v>
      </c>
    </row>
    <row r="4">
      <c r="A4" s="1" t="s">
        <v>2</v>
      </c>
      <c r="B4" s="1" t="s">
        <v>254</v>
      </c>
    </row>
    <row r="5">
      <c r="A5" s="1" t="s">
        <v>3</v>
      </c>
      <c r="B5" s="1" t="s">
        <v>255</v>
      </c>
    </row>
    <row r="6">
      <c r="A6" s="1" t="s">
        <v>5</v>
      </c>
      <c r="B6" s="1" t="s">
        <v>253</v>
      </c>
    </row>
    <row r="7">
      <c r="A7" s="1" t="s">
        <v>6</v>
      </c>
      <c r="B7" s="1" t="s">
        <v>256</v>
      </c>
    </row>
    <row r="8">
      <c r="A8" s="1" t="s">
        <v>7</v>
      </c>
      <c r="B8" s="1" t="s">
        <v>257</v>
      </c>
    </row>
    <row r="9">
      <c r="A9" s="1" t="s">
        <v>8</v>
      </c>
      <c r="B9" s="1" t="s">
        <v>257</v>
      </c>
    </row>
    <row r="10">
      <c r="A10" s="1" t="s">
        <v>9</v>
      </c>
      <c r="B10" s="1" t="s">
        <v>257</v>
      </c>
    </row>
    <row r="11">
      <c r="A11" s="1" t="s">
        <v>10</v>
      </c>
      <c r="B11" s="1" t="s">
        <v>253</v>
      </c>
    </row>
    <row r="12">
      <c r="A12" s="1" t="s">
        <v>11</v>
      </c>
      <c r="B12" s="1" t="s">
        <v>257</v>
      </c>
    </row>
    <row r="13">
      <c r="A13" s="1" t="s">
        <v>12</v>
      </c>
      <c r="B13" s="1" t="s">
        <v>255</v>
      </c>
    </row>
    <row r="14">
      <c r="A14" s="1" t="s">
        <v>13</v>
      </c>
      <c r="B14" s="1" t="s">
        <v>253</v>
      </c>
    </row>
    <row r="15">
      <c r="A15" s="1" t="s">
        <v>14</v>
      </c>
      <c r="B15" s="1" t="s">
        <v>253</v>
      </c>
    </row>
    <row r="16">
      <c r="A16" s="1" t="s">
        <v>15</v>
      </c>
      <c r="B16" s="1" t="s">
        <v>257</v>
      </c>
    </row>
    <row r="17">
      <c r="A17" s="1" t="s">
        <v>16</v>
      </c>
      <c r="B17" s="1" t="s">
        <v>253</v>
      </c>
    </row>
    <row r="18">
      <c r="A18" s="1" t="s">
        <v>17</v>
      </c>
      <c r="B18" s="1" t="s">
        <v>252</v>
      </c>
    </row>
    <row r="19">
      <c r="A19" s="1" t="s">
        <v>18</v>
      </c>
      <c r="B19" s="1" t="s">
        <v>257</v>
      </c>
    </row>
    <row r="20">
      <c r="A20" s="1" t="s">
        <v>19</v>
      </c>
      <c r="B20" s="1" t="s">
        <v>253</v>
      </c>
    </row>
    <row r="21">
      <c r="A21" s="1" t="s">
        <v>20</v>
      </c>
      <c r="B21" s="1" t="s">
        <v>253</v>
      </c>
    </row>
    <row r="22">
      <c r="A22" s="1" t="s">
        <v>21</v>
      </c>
      <c r="B22" s="1" t="s">
        <v>257</v>
      </c>
    </row>
    <row r="23">
      <c r="A23" s="1" t="s">
        <v>22</v>
      </c>
      <c r="B23" s="1" t="s">
        <v>256</v>
      </c>
    </row>
    <row r="24">
      <c r="A24" s="1" t="s">
        <v>23</v>
      </c>
      <c r="B24" s="1" t="s">
        <v>258</v>
      </c>
    </row>
    <row r="25">
      <c r="A25" s="1" t="s">
        <v>24</v>
      </c>
      <c r="B25" s="1" t="s">
        <v>252</v>
      </c>
    </row>
    <row r="26">
      <c r="A26" s="1" t="s">
        <v>25</v>
      </c>
      <c r="B26" s="1" t="s">
        <v>257</v>
      </c>
    </row>
    <row r="27">
      <c r="A27" s="1" t="s">
        <v>26</v>
      </c>
      <c r="B27" s="1" t="s">
        <v>253</v>
      </c>
    </row>
    <row r="28">
      <c r="A28" s="1" t="s">
        <v>27</v>
      </c>
      <c r="B28" s="1" t="s">
        <v>256</v>
      </c>
    </row>
    <row r="29">
      <c r="A29" s="1" t="s">
        <v>28</v>
      </c>
      <c r="B29" s="1" t="s">
        <v>257</v>
      </c>
    </row>
    <row r="30">
      <c r="A30" s="1" t="s">
        <v>29</v>
      </c>
      <c r="B30" s="1" t="s">
        <v>257</v>
      </c>
    </row>
    <row r="31">
      <c r="A31" s="1" t="s">
        <v>30</v>
      </c>
      <c r="B31" s="1" t="s">
        <v>255</v>
      </c>
    </row>
    <row r="32">
      <c r="A32" s="1" t="s">
        <v>31</v>
      </c>
      <c r="B32" s="1" t="s">
        <v>253</v>
      </c>
    </row>
    <row r="33">
      <c r="A33" s="1" t="s">
        <v>32</v>
      </c>
      <c r="B33" s="1" t="s">
        <v>256</v>
      </c>
    </row>
    <row r="34">
      <c r="A34" s="1" t="s">
        <v>33</v>
      </c>
      <c r="B34" s="1" t="s">
        <v>256</v>
      </c>
    </row>
    <row r="35">
      <c r="A35" s="1" t="s">
        <v>34</v>
      </c>
      <c r="B35" s="1" t="s">
        <v>256</v>
      </c>
    </row>
    <row r="36">
      <c r="A36" s="1" t="s">
        <v>35</v>
      </c>
      <c r="B36" s="1" t="s">
        <v>255</v>
      </c>
    </row>
    <row r="37">
      <c r="A37" s="1" t="s">
        <v>36</v>
      </c>
      <c r="B37" s="1" t="s">
        <v>256</v>
      </c>
    </row>
    <row r="38">
      <c r="A38" s="1" t="s">
        <v>37</v>
      </c>
      <c r="B38" s="1" t="s">
        <v>258</v>
      </c>
    </row>
    <row r="39">
      <c r="A39" s="1" t="s">
        <v>38</v>
      </c>
      <c r="B39" s="1" t="s">
        <v>257</v>
      </c>
    </row>
    <row r="40">
      <c r="A40" s="1" t="s">
        <v>39</v>
      </c>
      <c r="B40" s="1" t="s">
        <v>256</v>
      </c>
    </row>
    <row r="41">
      <c r="A41" s="1" t="s">
        <v>40</v>
      </c>
      <c r="B41" s="1" t="s">
        <v>256</v>
      </c>
    </row>
    <row r="42">
      <c r="A42" s="1" t="s">
        <v>41</v>
      </c>
      <c r="B42" s="1" t="s">
        <v>253</v>
      </c>
    </row>
    <row r="43">
      <c r="A43" s="1" t="s">
        <v>42</v>
      </c>
      <c r="B43" s="1" t="s">
        <v>257</v>
      </c>
    </row>
    <row r="44">
      <c r="A44" s="1" t="s">
        <v>43</v>
      </c>
      <c r="B44" s="1" t="s">
        <v>255</v>
      </c>
    </row>
    <row r="45">
      <c r="A45" s="1" t="s">
        <v>44</v>
      </c>
      <c r="B45" s="1" t="s">
        <v>255</v>
      </c>
    </row>
    <row r="46">
      <c r="A46" s="1" t="s">
        <v>45</v>
      </c>
      <c r="B46" s="1" t="s">
        <v>255</v>
      </c>
    </row>
    <row r="47">
      <c r="A47" s="1" t="s">
        <v>46</v>
      </c>
      <c r="B47" s="1" t="s">
        <v>257</v>
      </c>
    </row>
    <row r="48">
      <c r="A48" s="1" t="s">
        <v>47</v>
      </c>
      <c r="B48" s="1" t="s">
        <v>256</v>
      </c>
    </row>
    <row r="49">
      <c r="A49" s="1" t="s">
        <v>48</v>
      </c>
      <c r="B49" s="1" t="s">
        <v>256</v>
      </c>
    </row>
    <row r="50">
      <c r="A50" s="1" t="s">
        <v>49</v>
      </c>
      <c r="B50" s="1" t="s">
        <v>255</v>
      </c>
    </row>
    <row r="51">
      <c r="A51" s="1" t="s">
        <v>50</v>
      </c>
      <c r="B51" s="1" t="s">
        <v>257</v>
      </c>
    </row>
    <row r="52">
      <c r="A52" s="1" t="s">
        <v>51</v>
      </c>
      <c r="B52" s="1" t="s">
        <v>256</v>
      </c>
    </row>
    <row r="53">
      <c r="A53" s="1" t="s">
        <v>52</v>
      </c>
      <c r="B53" s="1" t="s">
        <v>253</v>
      </c>
    </row>
    <row r="54">
      <c r="A54" s="1" t="s">
        <v>53</v>
      </c>
      <c r="B54" s="1" t="s">
        <v>257</v>
      </c>
    </row>
    <row r="55">
      <c r="A55" s="1" t="s">
        <v>54</v>
      </c>
      <c r="B55" s="1" t="s">
        <v>257</v>
      </c>
    </row>
    <row r="56">
      <c r="A56" s="1" t="s">
        <v>55</v>
      </c>
      <c r="B56" s="1" t="s">
        <v>253</v>
      </c>
    </row>
    <row r="57">
      <c r="A57" s="1" t="s">
        <v>56</v>
      </c>
      <c r="B57" s="1" t="s">
        <v>253</v>
      </c>
    </row>
    <row r="58">
      <c r="A58" s="1" t="s">
        <v>57</v>
      </c>
      <c r="B58" s="1" t="s">
        <v>255</v>
      </c>
    </row>
    <row r="59">
      <c r="A59" s="1" t="s">
        <v>58</v>
      </c>
      <c r="B59" s="1" t="s">
        <v>256</v>
      </c>
    </row>
    <row r="60">
      <c r="A60" s="1" t="s">
        <v>59</v>
      </c>
      <c r="B60" s="1" t="s">
        <v>253</v>
      </c>
    </row>
    <row r="61">
      <c r="A61" s="1" t="s">
        <v>60</v>
      </c>
      <c r="B61" s="1" t="s">
        <v>256</v>
      </c>
    </row>
    <row r="62">
      <c r="A62" s="1" t="s">
        <v>61</v>
      </c>
      <c r="B62" s="1" t="s">
        <v>257</v>
      </c>
    </row>
    <row r="63">
      <c r="A63" s="1" t="s">
        <v>62</v>
      </c>
      <c r="B63" s="1" t="s">
        <v>257</v>
      </c>
    </row>
    <row r="64">
      <c r="A64" s="1" t="s">
        <v>63</v>
      </c>
      <c r="B64" s="1" t="s">
        <v>257</v>
      </c>
    </row>
    <row r="65">
      <c r="A65" s="1" t="s">
        <v>64</v>
      </c>
      <c r="B65" s="1" t="s">
        <v>254</v>
      </c>
    </row>
    <row r="66">
      <c r="A66" s="1" t="s">
        <v>65</v>
      </c>
      <c r="B66" s="1" t="s">
        <v>257</v>
      </c>
    </row>
    <row r="67">
      <c r="A67" s="1" t="s">
        <v>66</v>
      </c>
      <c r="B67" s="1" t="s">
        <v>256</v>
      </c>
    </row>
    <row r="68">
      <c r="A68" s="1" t="s">
        <v>67</v>
      </c>
      <c r="B68" s="1" t="s">
        <v>256</v>
      </c>
    </row>
    <row r="69">
      <c r="A69" s="1" t="s">
        <v>68</v>
      </c>
      <c r="B69" s="1" t="s">
        <v>253</v>
      </c>
    </row>
    <row r="70">
      <c r="A70" s="1" t="s">
        <v>69</v>
      </c>
      <c r="B70" s="1" t="s">
        <v>256</v>
      </c>
    </row>
    <row r="71">
      <c r="A71" s="1" t="s">
        <v>70</v>
      </c>
      <c r="B71" s="1" t="s">
        <v>256</v>
      </c>
    </row>
    <row r="72">
      <c r="A72" s="1" t="s">
        <v>71</v>
      </c>
      <c r="B72" s="1" t="s">
        <v>253</v>
      </c>
    </row>
    <row r="73">
      <c r="A73" s="1" t="s">
        <v>72</v>
      </c>
      <c r="B73" s="1" t="s">
        <v>257</v>
      </c>
    </row>
    <row r="74">
      <c r="A74" s="1" t="s">
        <v>73</v>
      </c>
      <c r="B74" s="1" t="s">
        <v>255</v>
      </c>
    </row>
    <row r="75">
      <c r="A75" s="1" t="s">
        <v>74</v>
      </c>
      <c r="B75" s="1" t="s">
        <v>253</v>
      </c>
    </row>
    <row r="76">
      <c r="A76" s="1" t="s">
        <v>75</v>
      </c>
      <c r="B76" s="1" t="s">
        <v>253</v>
      </c>
    </row>
    <row r="77">
      <c r="A77" s="1" t="s">
        <v>76</v>
      </c>
      <c r="B77" s="1" t="s">
        <v>257</v>
      </c>
    </row>
    <row r="78">
      <c r="A78" s="1" t="s">
        <v>77</v>
      </c>
      <c r="B78" s="1" t="s">
        <v>255</v>
      </c>
    </row>
    <row r="79">
      <c r="A79" s="1" t="s">
        <v>78</v>
      </c>
      <c r="B79" s="1" t="s">
        <v>256</v>
      </c>
    </row>
    <row r="80">
      <c r="A80" s="1" t="s">
        <v>79</v>
      </c>
      <c r="B80" s="1" t="s">
        <v>256</v>
      </c>
    </row>
    <row r="81">
      <c r="A81" s="1" t="s">
        <v>80</v>
      </c>
      <c r="B81" s="1" t="s">
        <v>253</v>
      </c>
    </row>
    <row r="82">
      <c r="A82" s="1" t="s">
        <v>81</v>
      </c>
      <c r="B82" s="1" t="s">
        <v>253</v>
      </c>
    </row>
    <row r="83">
      <c r="A83" s="1" t="s">
        <v>82</v>
      </c>
      <c r="B83" s="1" t="s">
        <v>256</v>
      </c>
    </row>
    <row r="84">
      <c r="A84" s="1" t="s">
        <v>83</v>
      </c>
      <c r="B84" s="1" t="s">
        <v>253</v>
      </c>
    </row>
    <row r="85">
      <c r="A85" s="1" t="s">
        <v>84</v>
      </c>
      <c r="B85" s="1" t="s">
        <v>253</v>
      </c>
    </row>
    <row r="86">
      <c r="A86" s="1" t="s">
        <v>85</v>
      </c>
      <c r="B86" s="1" t="s">
        <v>258</v>
      </c>
    </row>
    <row r="87">
      <c r="A87" s="1" t="s">
        <v>86</v>
      </c>
      <c r="B87" s="1" t="s">
        <v>257</v>
      </c>
    </row>
    <row r="88">
      <c r="A88" s="1" t="s">
        <v>87</v>
      </c>
      <c r="B88" s="1" t="s">
        <v>257</v>
      </c>
    </row>
    <row r="89">
      <c r="A89" s="1" t="s">
        <v>88</v>
      </c>
      <c r="B89" s="1" t="s">
        <v>255</v>
      </c>
    </row>
    <row r="90">
      <c r="A90" s="1" t="s">
        <v>89</v>
      </c>
      <c r="B90" s="1" t="s">
        <v>257</v>
      </c>
    </row>
    <row r="91">
      <c r="A91" s="1" t="s">
        <v>90</v>
      </c>
      <c r="B91" s="1" t="s">
        <v>256</v>
      </c>
    </row>
    <row r="92">
      <c r="A92" s="1" t="s">
        <v>91</v>
      </c>
      <c r="B92" s="1" t="s">
        <v>256</v>
      </c>
    </row>
    <row r="93">
      <c r="A93" s="1" t="s">
        <v>92</v>
      </c>
      <c r="B93" s="1" t="s">
        <v>257</v>
      </c>
    </row>
    <row r="94">
      <c r="A94" s="1" t="s">
        <v>93</v>
      </c>
      <c r="B94" s="1" t="s">
        <v>256</v>
      </c>
    </row>
    <row r="95">
      <c r="A95" s="1" t="s">
        <v>94</v>
      </c>
      <c r="B95" s="1" t="s">
        <v>257</v>
      </c>
    </row>
    <row r="96">
      <c r="A96" s="1" t="s">
        <v>95</v>
      </c>
      <c r="B96" s="1" t="s">
        <v>253</v>
      </c>
    </row>
    <row r="97">
      <c r="A97" s="1" t="s">
        <v>96</v>
      </c>
      <c r="B97" s="1" t="s">
        <v>253</v>
      </c>
    </row>
    <row r="98">
      <c r="A98" s="1" t="s">
        <v>97</v>
      </c>
      <c r="B98" s="1" t="s">
        <v>252</v>
      </c>
    </row>
    <row r="99">
      <c r="A99" s="1" t="s">
        <v>98</v>
      </c>
      <c r="B99" s="1" t="s">
        <v>255</v>
      </c>
    </row>
    <row r="100">
      <c r="A100" s="1" t="s">
        <v>99</v>
      </c>
      <c r="B100" s="1" t="s">
        <v>252</v>
      </c>
    </row>
    <row r="101">
      <c r="A101" s="1" t="s">
        <v>100</v>
      </c>
      <c r="B101" s="1" t="s">
        <v>254</v>
      </c>
    </row>
    <row r="102">
      <c r="A102" s="1" t="s">
        <v>101</v>
      </c>
      <c r="B102" s="1" t="s">
        <v>253</v>
      </c>
    </row>
    <row r="103">
      <c r="A103" s="1" t="s">
        <v>102</v>
      </c>
      <c r="B103" s="1" t="s">
        <v>253</v>
      </c>
    </row>
    <row r="104">
      <c r="A104" s="1" t="s">
        <v>103</v>
      </c>
      <c r="B104" s="1" t="s">
        <v>253</v>
      </c>
    </row>
    <row r="105">
      <c r="A105" s="1" t="s">
        <v>104</v>
      </c>
      <c r="B105" s="1" t="s">
        <v>253</v>
      </c>
    </row>
    <row r="106">
      <c r="A106" s="1" t="s">
        <v>105</v>
      </c>
      <c r="B106" s="1" t="s">
        <v>257</v>
      </c>
    </row>
    <row r="107">
      <c r="A107" s="1" t="s">
        <v>106</v>
      </c>
      <c r="B107" s="1" t="s">
        <v>255</v>
      </c>
    </row>
    <row r="108">
      <c r="A108" s="1" t="s">
        <v>107</v>
      </c>
      <c r="B108" s="1" t="s">
        <v>254</v>
      </c>
    </row>
    <row r="109">
      <c r="A109" s="1" t="s">
        <v>108</v>
      </c>
      <c r="B109" s="1" t="s">
        <v>253</v>
      </c>
    </row>
    <row r="110">
      <c r="A110" s="1" t="s">
        <v>109</v>
      </c>
      <c r="B110" s="1" t="s">
        <v>256</v>
      </c>
    </row>
    <row r="111">
      <c r="A111" s="1" t="s">
        <v>110</v>
      </c>
      <c r="B111" s="1" t="s">
        <v>255</v>
      </c>
    </row>
    <row r="112">
      <c r="A112" s="1" t="s">
        <v>111</v>
      </c>
      <c r="B112" s="1" t="s">
        <v>254</v>
      </c>
    </row>
    <row r="113">
      <c r="A113" s="1" t="s">
        <v>112</v>
      </c>
      <c r="B113" s="1" t="s">
        <v>253</v>
      </c>
    </row>
    <row r="114">
      <c r="A114" s="1" t="s">
        <v>113</v>
      </c>
      <c r="B114" s="1" t="s">
        <v>255</v>
      </c>
    </row>
    <row r="115">
      <c r="A115" s="1" t="s">
        <v>114</v>
      </c>
      <c r="B115" s="1" t="s">
        <v>253</v>
      </c>
    </row>
    <row r="116">
      <c r="A116" s="1" t="s">
        <v>115</v>
      </c>
      <c r="B116" s="1" t="s">
        <v>254</v>
      </c>
    </row>
    <row r="117">
      <c r="A117" s="1" t="s">
        <v>116</v>
      </c>
      <c r="B117" s="1" t="s">
        <v>256</v>
      </c>
    </row>
    <row r="118">
      <c r="A118" s="1" t="s">
        <v>117</v>
      </c>
      <c r="B118" s="1" t="s">
        <v>256</v>
      </c>
    </row>
    <row r="119">
      <c r="A119" s="1" t="s">
        <v>118</v>
      </c>
      <c r="B119" s="1" t="s">
        <v>256</v>
      </c>
    </row>
    <row r="120">
      <c r="A120" s="1" t="s">
        <v>119</v>
      </c>
      <c r="B120" s="1" t="s">
        <v>253</v>
      </c>
    </row>
    <row r="121">
      <c r="A121" s="1" t="s">
        <v>120</v>
      </c>
      <c r="B121" s="1" t="s">
        <v>253</v>
      </c>
    </row>
    <row r="122">
      <c r="A122" s="1" t="s">
        <v>121</v>
      </c>
      <c r="B122" s="1" t="s">
        <v>253</v>
      </c>
    </row>
    <row r="123">
      <c r="A123" s="1" t="s">
        <v>122</v>
      </c>
      <c r="B123" s="1" t="s">
        <v>256</v>
      </c>
    </row>
    <row r="124">
      <c r="A124" s="1" t="s">
        <v>123</v>
      </c>
      <c r="B124" s="1" t="s">
        <v>256</v>
      </c>
    </row>
    <row r="125">
      <c r="A125" s="1" t="s">
        <v>124</v>
      </c>
      <c r="B125" s="1" t="s">
        <v>252</v>
      </c>
    </row>
    <row r="126">
      <c r="A126" s="1" t="s">
        <v>125</v>
      </c>
      <c r="B126" s="1" t="s">
        <v>252</v>
      </c>
    </row>
    <row r="127">
      <c r="A127" s="1" t="s">
        <v>126</v>
      </c>
      <c r="B127" s="1" t="s">
        <v>256</v>
      </c>
    </row>
    <row r="128">
      <c r="A128" s="1" t="s">
        <v>127</v>
      </c>
      <c r="B128" s="1" t="s">
        <v>253</v>
      </c>
    </row>
    <row r="129">
      <c r="A129" s="1" t="s">
        <v>128</v>
      </c>
      <c r="B129" s="1" t="s">
        <v>255</v>
      </c>
    </row>
    <row r="130">
      <c r="A130" s="1" t="s">
        <v>129</v>
      </c>
      <c r="B130" s="1" t="s">
        <v>257</v>
      </c>
    </row>
    <row r="131">
      <c r="A131" s="1" t="s">
        <v>130</v>
      </c>
      <c r="B131" s="1" t="s">
        <v>256</v>
      </c>
    </row>
    <row r="132">
      <c r="A132" s="1" t="s">
        <v>131</v>
      </c>
      <c r="B132" s="1" t="s">
        <v>256</v>
      </c>
    </row>
    <row r="133">
      <c r="A133" s="1" t="s">
        <v>132</v>
      </c>
      <c r="B133" s="1" t="s">
        <v>256</v>
      </c>
    </row>
    <row r="134">
      <c r="A134" s="1" t="s">
        <v>133</v>
      </c>
      <c r="B134" s="1" t="s">
        <v>257</v>
      </c>
    </row>
    <row r="135">
      <c r="A135" s="1" t="s">
        <v>134</v>
      </c>
      <c r="B135" s="1" t="s">
        <v>255</v>
      </c>
    </row>
    <row r="136">
      <c r="A136" s="1" t="s">
        <v>135</v>
      </c>
      <c r="B136" s="1" t="s">
        <v>253</v>
      </c>
    </row>
    <row r="137">
      <c r="A137" s="1" t="s">
        <v>136</v>
      </c>
      <c r="B137" s="1" t="s">
        <v>255</v>
      </c>
    </row>
    <row r="138">
      <c r="A138" s="1" t="s">
        <v>137</v>
      </c>
      <c r="B138" s="1" t="s">
        <v>253</v>
      </c>
    </row>
    <row r="139">
      <c r="A139" s="1" t="s">
        <v>138</v>
      </c>
      <c r="B139" s="1" t="s">
        <v>257</v>
      </c>
    </row>
    <row r="140">
      <c r="A140" s="1" t="s">
        <v>139</v>
      </c>
      <c r="B140" s="1" t="s">
        <v>254</v>
      </c>
    </row>
    <row r="141">
      <c r="A141" s="1" t="s">
        <v>140</v>
      </c>
      <c r="B141" s="1" t="s">
        <v>256</v>
      </c>
    </row>
    <row r="142">
      <c r="A142" s="1" t="s">
        <v>141</v>
      </c>
      <c r="B142" s="1" t="s">
        <v>255</v>
      </c>
    </row>
    <row r="143">
      <c r="A143" s="1" t="s">
        <v>158</v>
      </c>
      <c r="B143" s="1" t="s">
        <v>256</v>
      </c>
    </row>
    <row r="144">
      <c r="A144" s="1" t="s">
        <v>159</v>
      </c>
      <c r="B144" s="1" t="s">
        <v>255</v>
      </c>
    </row>
    <row r="145">
      <c r="A145" s="1" t="s">
        <v>160</v>
      </c>
      <c r="B145" s="1" t="s">
        <v>252</v>
      </c>
    </row>
    <row r="146">
      <c r="A146" s="1" t="s">
        <v>161</v>
      </c>
      <c r="B146" s="1" t="s">
        <v>253</v>
      </c>
    </row>
    <row r="147">
      <c r="A147" s="1" t="s">
        <v>162</v>
      </c>
      <c r="B147" s="1" t="s">
        <v>255</v>
      </c>
    </row>
    <row r="148">
      <c r="A148" s="1" t="s">
        <v>163</v>
      </c>
      <c r="B148" s="1" t="s">
        <v>255</v>
      </c>
    </row>
    <row r="149">
      <c r="A149" s="1" t="s">
        <v>164</v>
      </c>
      <c r="B149" s="1" t="s">
        <v>257</v>
      </c>
    </row>
    <row r="150">
      <c r="A150" s="1" t="s">
        <v>165</v>
      </c>
      <c r="B150" s="1" t="s">
        <v>256</v>
      </c>
    </row>
    <row r="151">
      <c r="A151" s="1" t="s">
        <v>166</v>
      </c>
      <c r="B151" s="1" t="s">
        <v>256</v>
      </c>
    </row>
    <row r="152">
      <c r="A152" s="1" t="s">
        <v>167</v>
      </c>
      <c r="B152" s="1" t="s">
        <v>255</v>
      </c>
    </row>
    <row r="153">
      <c r="A153" s="1" t="s">
        <v>168</v>
      </c>
      <c r="B153" s="1" t="s">
        <v>253</v>
      </c>
    </row>
    <row r="154">
      <c r="A154" s="1" t="s">
        <v>169</v>
      </c>
      <c r="B154" s="1" t="s">
        <v>255</v>
      </c>
    </row>
    <row r="155">
      <c r="A155" s="1" t="s">
        <v>170</v>
      </c>
      <c r="B155" s="1" t="s">
        <v>253</v>
      </c>
    </row>
    <row r="156">
      <c r="A156" s="1" t="s">
        <v>171</v>
      </c>
      <c r="B156" s="1" t="s">
        <v>254</v>
      </c>
    </row>
    <row r="157">
      <c r="A157" s="1" t="s">
        <v>172</v>
      </c>
      <c r="B157" s="1" t="s">
        <v>252</v>
      </c>
    </row>
    <row r="158">
      <c r="A158" s="1" t="s">
        <v>173</v>
      </c>
      <c r="B158" s="1" t="s">
        <v>255</v>
      </c>
    </row>
    <row r="159">
      <c r="A159" s="1" t="s">
        <v>174</v>
      </c>
      <c r="B159" s="1" t="s">
        <v>257</v>
      </c>
    </row>
    <row r="160">
      <c r="A160" s="1" t="s">
        <v>175</v>
      </c>
      <c r="B160" s="1" t="s">
        <v>255</v>
      </c>
    </row>
    <row r="161">
      <c r="A161" s="1" t="s">
        <v>176</v>
      </c>
      <c r="B161" s="1" t="s">
        <v>257</v>
      </c>
    </row>
    <row r="162">
      <c r="A162" s="1" t="s">
        <v>177</v>
      </c>
      <c r="B162" s="1" t="s">
        <v>257</v>
      </c>
    </row>
    <row r="163">
      <c r="A163" s="1" t="s">
        <v>178</v>
      </c>
      <c r="B163" s="1" t="s">
        <v>252</v>
      </c>
    </row>
    <row r="164">
      <c r="A164" s="1" t="s">
        <v>179</v>
      </c>
      <c r="B164" s="1" t="s">
        <v>253</v>
      </c>
    </row>
    <row r="165">
      <c r="A165" s="1" t="s">
        <v>180</v>
      </c>
      <c r="B165" s="1" t="s">
        <v>253</v>
      </c>
    </row>
    <row r="166">
      <c r="A166" s="1" t="s">
        <v>181</v>
      </c>
      <c r="B166" s="1" t="s">
        <v>257</v>
      </c>
    </row>
    <row r="167">
      <c r="A167" s="1" t="s">
        <v>182</v>
      </c>
      <c r="B167" s="1" t="s">
        <v>253</v>
      </c>
    </row>
    <row r="168">
      <c r="A168" s="1" t="s">
        <v>183</v>
      </c>
      <c r="B168" s="1" t="s">
        <v>255</v>
      </c>
    </row>
    <row r="169">
      <c r="A169" s="1" t="s">
        <v>184</v>
      </c>
      <c r="B169" s="1" t="s">
        <v>253</v>
      </c>
    </row>
    <row r="170">
      <c r="A170" s="1" t="s">
        <v>185</v>
      </c>
      <c r="B170" s="1" t="s">
        <v>256</v>
      </c>
    </row>
    <row r="171">
      <c r="A171" s="1" t="s">
        <v>186</v>
      </c>
      <c r="B171" s="1" t="s">
        <v>253</v>
      </c>
    </row>
    <row r="172">
      <c r="A172" s="1" t="s">
        <v>187</v>
      </c>
      <c r="B172" s="1" t="s">
        <v>253</v>
      </c>
    </row>
    <row r="173">
      <c r="A173" s="1" t="s">
        <v>188</v>
      </c>
      <c r="B173" s="1" t="s">
        <v>256</v>
      </c>
    </row>
    <row r="174">
      <c r="A174" s="1" t="s">
        <v>189</v>
      </c>
      <c r="B174" s="1" t="s">
        <v>257</v>
      </c>
    </row>
    <row r="175">
      <c r="A175" s="1" t="s">
        <v>190</v>
      </c>
      <c r="B175" s="1" t="s">
        <v>256</v>
      </c>
    </row>
    <row r="176">
      <c r="A176" s="1" t="s">
        <v>191</v>
      </c>
      <c r="B176" s="1" t="s">
        <v>257</v>
      </c>
    </row>
    <row r="177">
      <c r="A177" s="1" t="s">
        <v>192</v>
      </c>
      <c r="B177" s="1" t="s">
        <v>257</v>
      </c>
    </row>
    <row r="178">
      <c r="A178" s="1" t="s">
        <v>193</v>
      </c>
      <c r="B178" s="1" t="s">
        <v>257</v>
      </c>
    </row>
    <row r="179">
      <c r="A179" s="1" t="s">
        <v>194</v>
      </c>
      <c r="B179" s="1" t="s">
        <v>258</v>
      </c>
    </row>
    <row r="180">
      <c r="A180" s="1" t="s">
        <v>195</v>
      </c>
      <c r="B180" s="1" t="s">
        <v>257</v>
      </c>
    </row>
    <row r="181">
      <c r="A181" s="1" t="s">
        <v>196</v>
      </c>
      <c r="B181" s="1" t="s">
        <v>255</v>
      </c>
    </row>
    <row r="182">
      <c r="A182" s="1" t="s">
        <v>197</v>
      </c>
      <c r="B182" s="1" t="s">
        <v>253</v>
      </c>
    </row>
    <row r="183">
      <c r="A183" s="1" t="s">
        <v>198</v>
      </c>
      <c r="B183" s="1" t="s">
        <v>256</v>
      </c>
    </row>
    <row r="184">
      <c r="A184" s="1" t="s">
        <v>199</v>
      </c>
      <c r="B184" s="1" t="s">
        <v>253</v>
      </c>
    </row>
    <row r="185">
      <c r="A185" s="1" t="s">
        <v>200</v>
      </c>
      <c r="B185" s="1" t="s">
        <v>256</v>
      </c>
    </row>
    <row r="186">
      <c r="A186" s="1" t="s">
        <v>201</v>
      </c>
      <c r="B186" s="1" t="s">
        <v>253</v>
      </c>
    </row>
    <row r="187">
      <c r="A187" s="1" t="s">
        <v>202</v>
      </c>
      <c r="B187" s="1" t="s">
        <v>255</v>
      </c>
    </row>
    <row r="188">
      <c r="A188" s="1" t="s">
        <v>203</v>
      </c>
      <c r="B188" s="1" t="s">
        <v>256</v>
      </c>
    </row>
    <row r="189">
      <c r="A189" s="1" t="s">
        <v>204</v>
      </c>
      <c r="B189" s="1" t="s">
        <v>255</v>
      </c>
    </row>
    <row r="190">
      <c r="A190" s="1" t="s">
        <v>205</v>
      </c>
      <c r="B190" s="1" t="s">
        <v>257</v>
      </c>
    </row>
    <row r="191">
      <c r="A191" s="1" t="s">
        <v>206</v>
      </c>
      <c r="B191" s="1" t="s">
        <v>253</v>
      </c>
    </row>
    <row r="192">
      <c r="A192" s="1" t="s">
        <v>207</v>
      </c>
      <c r="B192" s="1" t="s">
        <v>253</v>
      </c>
    </row>
    <row r="193">
      <c r="A193" s="1" t="s">
        <v>208</v>
      </c>
      <c r="B193" s="1" t="s">
        <v>255</v>
      </c>
    </row>
    <row r="194">
      <c r="A194" s="1" t="s">
        <v>209</v>
      </c>
      <c r="B194" s="1" t="s">
        <v>256</v>
      </c>
    </row>
    <row r="195">
      <c r="A195" s="1" t="s">
        <v>210</v>
      </c>
      <c r="B195" s="1" t="s">
        <v>256</v>
      </c>
    </row>
    <row r="196">
      <c r="A196" s="1" t="s">
        <v>211</v>
      </c>
      <c r="B196" s="1" t="s">
        <v>256</v>
      </c>
    </row>
    <row r="197">
      <c r="A197" s="1" t="s">
        <v>212</v>
      </c>
      <c r="B197" s="1" t="s">
        <v>253</v>
      </c>
    </row>
    <row r="198">
      <c r="A198" s="1" t="s">
        <v>213</v>
      </c>
      <c r="B198" s="1" t="s">
        <v>252</v>
      </c>
    </row>
    <row r="199">
      <c r="A199" s="1" t="s">
        <v>214</v>
      </c>
      <c r="B199" s="1" t="s">
        <v>254</v>
      </c>
    </row>
    <row r="200">
      <c r="A200" s="1" t="s">
        <v>215</v>
      </c>
      <c r="B200" s="1" t="s">
        <v>257</v>
      </c>
    </row>
    <row r="201">
      <c r="A201" s="1" t="s">
        <v>216</v>
      </c>
      <c r="B201" s="1" t="s">
        <v>253</v>
      </c>
    </row>
    <row r="202">
      <c r="A202" s="1" t="s">
        <v>217</v>
      </c>
      <c r="B202" s="1" t="s">
        <v>253</v>
      </c>
    </row>
    <row r="203">
      <c r="A203" s="1" t="s">
        <v>218</v>
      </c>
      <c r="B203" s="1" t="s">
        <v>254</v>
      </c>
    </row>
    <row r="204">
      <c r="A204" s="1" t="s">
        <v>219</v>
      </c>
      <c r="B204" s="1" t="s">
        <v>253</v>
      </c>
    </row>
    <row r="205">
      <c r="A205" s="1" t="s">
        <v>220</v>
      </c>
      <c r="B205" s="1" t="s">
        <v>255</v>
      </c>
    </row>
    <row r="206">
      <c r="A206" s="1" t="s">
        <v>221</v>
      </c>
      <c r="B206" s="1" t="s">
        <v>255</v>
      </c>
    </row>
    <row r="207">
      <c r="A207" s="1" t="s">
        <v>222</v>
      </c>
      <c r="B207" s="1" t="s">
        <v>256</v>
      </c>
    </row>
    <row r="208">
      <c r="A208" s="1" t="s">
        <v>223</v>
      </c>
      <c r="B208" s="1" t="s">
        <v>255</v>
      </c>
    </row>
    <row r="209">
      <c r="A209" s="1" t="s">
        <v>224</v>
      </c>
      <c r="B209" s="1" t="s">
        <v>255</v>
      </c>
    </row>
    <row r="210">
      <c r="A210" s="1" t="s">
        <v>225</v>
      </c>
      <c r="B210" s="1" t="s">
        <v>257</v>
      </c>
    </row>
    <row r="211">
      <c r="A211" s="1" t="s">
        <v>226</v>
      </c>
      <c r="B211" s="1" t="s">
        <v>256</v>
      </c>
    </row>
    <row r="212">
      <c r="A212" s="1" t="s">
        <v>227</v>
      </c>
      <c r="B212" s="1" t="s">
        <v>253</v>
      </c>
    </row>
    <row r="213">
      <c r="A213" s="1" t="s">
        <v>228</v>
      </c>
      <c r="B213" s="1" t="s">
        <v>253</v>
      </c>
    </row>
    <row r="214">
      <c r="A214" s="1" t="s">
        <v>229</v>
      </c>
      <c r="B214" s="1" t="s">
        <v>257</v>
      </c>
    </row>
    <row r="215">
      <c r="A215" s="1" t="s">
        <v>230</v>
      </c>
      <c r="B215" s="1" t="s">
        <v>255</v>
      </c>
    </row>
    <row r="216">
      <c r="A216" s="1" t="s">
        <v>231</v>
      </c>
      <c r="B216" s="1" t="s">
        <v>256</v>
      </c>
    </row>
    <row r="217">
      <c r="A217" s="1" t="s">
        <v>232</v>
      </c>
      <c r="B217" s="1" t="s">
        <v>253</v>
      </c>
    </row>
    <row r="218">
      <c r="A218" s="1" t="s">
        <v>233</v>
      </c>
      <c r="B218" s="1" t="s">
        <v>253</v>
      </c>
    </row>
    <row r="219">
      <c r="A219" s="1" t="s">
        <v>234</v>
      </c>
      <c r="B219" s="1" t="s">
        <v>253</v>
      </c>
    </row>
    <row r="220">
      <c r="A220" s="1" t="s">
        <v>235</v>
      </c>
      <c r="B220" s="1" t="s">
        <v>256</v>
      </c>
    </row>
    <row r="221">
      <c r="A221" s="1" t="s">
        <v>259</v>
      </c>
      <c r="B221" s="1" t="s">
        <v>258</v>
      </c>
    </row>
    <row r="222">
      <c r="A222" s="1" t="s">
        <v>236</v>
      </c>
      <c r="B222" s="1" t="s">
        <v>258</v>
      </c>
    </row>
    <row r="223">
      <c r="A223" s="1" t="s">
        <v>237</v>
      </c>
      <c r="B223" s="1" t="s">
        <v>257</v>
      </c>
    </row>
    <row r="224">
      <c r="A224" s="1" t="s">
        <v>238</v>
      </c>
      <c r="B224" s="1" t="s">
        <v>257</v>
      </c>
    </row>
    <row r="225">
      <c r="A225" s="1" t="s">
        <v>239</v>
      </c>
      <c r="B225" s="1" t="s">
        <v>253</v>
      </c>
    </row>
    <row r="226">
      <c r="A226" s="1" t="s">
        <v>240</v>
      </c>
      <c r="B226" s="1" t="s">
        <v>255</v>
      </c>
    </row>
    <row r="227">
      <c r="A227" s="1" t="s">
        <v>241</v>
      </c>
      <c r="B227" s="1" t="s">
        <v>257</v>
      </c>
    </row>
    <row r="228">
      <c r="A228" s="1" t="s">
        <v>242</v>
      </c>
      <c r="B228" s="1" t="s">
        <v>255</v>
      </c>
    </row>
    <row r="229">
      <c r="A229" s="1" t="s">
        <v>243</v>
      </c>
      <c r="B229" s="1" t="s">
        <v>255</v>
      </c>
    </row>
    <row r="230">
      <c r="A230" s="1" t="s">
        <v>244</v>
      </c>
      <c r="B230" s="1" t="s">
        <v>253</v>
      </c>
    </row>
    <row r="231">
      <c r="A231" s="1" t="s">
        <v>245</v>
      </c>
      <c r="B231" s="1" t="s">
        <v>253</v>
      </c>
    </row>
    <row r="232">
      <c r="A232" s="1" t="s">
        <v>246</v>
      </c>
      <c r="B232" s="1" t="s">
        <v>256</v>
      </c>
    </row>
    <row r="233">
      <c r="A233" s="1" t="s">
        <v>247</v>
      </c>
      <c r="B233" s="1" t="s">
        <v>256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20.88"/>
    <col customWidth="1" min="16" max="16" width="19.63"/>
    <col customWidth="1" min="17" max="17" width="14.5"/>
    <col customWidth="1" min="18" max="18" width="22.13"/>
    <col customWidth="1" min="30" max="30" width="13.75"/>
    <col customWidth="1" min="33" max="33" width="14.75"/>
  </cols>
  <sheetData>
    <row r="1">
      <c r="A1" s="3" t="s">
        <v>142</v>
      </c>
      <c r="B1" s="3" t="s">
        <v>251</v>
      </c>
      <c r="C1" s="3" t="s">
        <v>143</v>
      </c>
      <c r="D1" s="3" t="s">
        <v>144</v>
      </c>
      <c r="E1" s="3" t="s">
        <v>145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154</v>
      </c>
      <c r="O1" s="3" t="s">
        <v>155</v>
      </c>
      <c r="P1" s="3" t="s">
        <v>156</v>
      </c>
      <c r="Q1" s="3" t="s">
        <v>157</v>
      </c>
      <c r="R1" s="3" t="s">
        <v>260</v>
      </c>
      <c r="S1" s="3" t="s">
        <v>261</v>
      </c>
      <c r="T1" s="4" t="s">
        <v>262</v>
      </c>
      <c r="U1" s="4" t="s">
        <v>263</v>
      </c>
      <c r="V1" s="4" t="s">
        <v>264</v>
      </c>
      <c r="W1" s="5" t="s">
        <v>265</v>
      </c>
      <c r="X1" s="5" t="s">
        <v>266</v>
      </c>
      <c r="Y1" s="5" t="s">
        <v>267</v>
      </c>
      <c r="Z1" s="6" t="s">
        <v>268</v>
      </c>
      <c r="AA1" s="6" t="s">
        <v>269</v>
      </c>
      <c r="AB1" s="6" t="s">
        <v>270</v>
      </c>
      <c r="AC1" s="7" t="s">
        <v>271</v>
      </c>
      <c r="AD1" s="7" t="s">
        <v>272</v>
      </c>
      <c r="AE1" s="7" t="s">
        <v>273</v>
      </c>
      <c r="AF1" s="8"/>
      <c r="AG1" s="8"/>
      <c r="AH1" s="8"/>
    </row>
    <row r="2">
      <c r="A2" s="9" t="s">
        <v>0</v>
      </c>
      <c r="B2" s="9" t="str">
        <f>LOOKUP(A2,Regions!$A$2:$A$233,Regions!$B$2:$B$233)</f>
        <v>South Asia</v>
      </c>
      <c r="C2" s="8">
        <v>2015.0</v>
      </c>
      <c r="D2" s="8">
        <v>34413.60156</v>
      </c>
      <c r="E2" s="8">
        <v>24.8029995</v>
      </c>
      <c r="F2" s="8">
        <v>61.33978081</v>
      </c>
      <c r="G2" s="8">
        <v>3.511199514</v>
      </c>
      <c r="H2" s="8">
        <v>22.16878383</v>
      </c>
      <c r="I2" s="8">
        <v>12.98023585</v>
      </c>
      <c r="J2" s="8">
        <v>52.98850202</v>
      </c>
      <c r="K2" s="8">
        <v>3.861136617</v>
      </c>
      <c r="L2" s="8">
        <v>26.55326757</v>
      </c>
      <c r="M2" s="8">
        <v>16.59709379</v>
      </c>
      <c r="N2" s="8">
        <v>86.65894072</v>
      </c>
      <c r="O2" s="8">
        <v>2.450270561</v>
      </c>
      <c r="P2" s="8">
        <v>8.876035732</v>
      </c>
      <c r="Q2" s="8">
        <v>2.014752987</v>
      </c>
      <c r="R2" s="10" t="str">
        <f t="shared" ref="R2:R463" si="1">IF(COUNTIFS($A$2:$A2,$A2,$C$2:$C2,$C2)&gt;1,"Duplicate","No Duplicate")</f>
        <v>No Duplicate</v>
      </c>
      <c r="S2" s="10">
        <f t="shared" ref="S2:S463" si="2">IF(A3=A2,C3-C2,"")</f>
        <v>5</v>
      </c>
      <c r="T2" s="10">
        <f t="shared" ref="T2:T463" si="3">IFERROR(IF(A3=A2,(F3-F2)/(C3-C2),),"null")</f>
        <v>2.750326488</v>
      </c>
      <c r="U2" s="10">
        <f t="shared" ref="U2:U463" si="4">IFERROR(IF(A3=A2,(J3-J2)/(C3-C2),),"null")</f>
        <v>2.667882638</v>
      </c>
      <c r="V2" s="10">
        <f t="shared" ref="V2:V463" si="5">IFERROR(IF(A3=A2,(N3-N2)/(C3-C2),),"null")</f>
        <v>2.668211856</v>
      </c>
      <c r="W2" s="10">
        <f t="shared" ref="W2:W463" si="6">IFERROR(ROUND(F2,0))</f>
        <v>61</v>
      </c>
      <c r="X2" s="10">
        <f t="shared" ref="X2:X7" si="7">IFERROR(ROUND(J2,0))</f>
        <v>53</v>
      </c>
      <c r="Y2" s="10">
        <f t="shared" ref="Y2:Y463" si="8">IFERROR(ROUND(N2,0))</f>
        <v>87</v>
      </c>
      <c r="Z2" s="11" t="str">
        <f t="shared" ref="Z2:Z463" si="9">IFERROR(IF(AND(A2=A3,W2=100,W3=100),"full access",))</f>
        <v/>
      </c>
      <c r="AA2" s="10" t="str">
        <f t="shared" ref="AA2:AA463" si="10">IFERROR(IF(AND(A2=A3,X2=100,X3=100),"full access",))</f>
        <v/>
      </c>
      <c r="AB2" s="2" t="str">
        <f t="shared" ref="AB2:AB463" si="11">IFERROR(IF(AND(A2=A3,Y2=100,Y3=100),"full access",))</f>
        <v/>
      </c>
      <c r="AC2" s="2">
        <f t="shared" ref="AC2:AC462" si="12">IFERROR(U2-V2)</f>
        <v>-0.000329218</v>
      </c>
      <c r="AD2" s="2">
        <f t="shared" ref="AD2:AD4" si="13">IFERROR(ABS(U2 - V2)/(ABS(U2+V2)/2))</f>
        <v>0.0001233928673</v>
      </c>
      <c r="AE2" s="2">
        <f t="shared" ref="AE2:AE463" si="14">IFERROR(ABS(U2-T2),"null")</f>
        <v>0.08244385</v>
      </c>
    </row>
    <row r="3">
      <c r="A3" s="9" t="s">
        <v>0</v>
      </c>
      <c r="B3" s="9" t="str">
        <f>LOOKUP(A3,Regions!$A$2:$A$233,Regions!$B$2:$B$233)</f>
        <v>South Asia</v>
      </c>
      <c r="C3" s="8">
        <v>2020.0</v>
      </c>
      <c r="D3" s="8">
        <v>38928.33984</v>
      </c>
      <c r="E3" s="8">
        <v>26.02599907</v>
      </c>
      <c r="F3" s="8">
        <v>75.09141325</v>
      </c>
      <c r="G3" s="8">
        <v>1.447541688</v>
      </c>
      <c r="H3" s="8">
        <v>14.56026288</v>
      </c>
      <c r="I3" s="8">
        <v>8.900782174</v>
      </c>
      <c r="J3" s="8">
        <v>66.32791521</v>
      </c>
      <c r="K3" s="8">
        <v>1.956824851</v>
      </c>
      <c r="L3" s="8">
        <v>19.68294895</v>
      </c>
      <c r="M3" s="8">
        <v>12.03231098</v>
      </c>
      <c r="N3" s="8">
        <v>100.0</v>
      </c>
      <c r="O3" s="8">
        <v>0.0</v>
      </c>
      <c r="P3" s="8">
        <v>0.0</v>
      </c>
      <c r="Q3" s="8">
        <v>0.0</v>
      </c>
      <c r="R3" s="10" t="str">
        <f t="shared" si="1"/>
        <v>No Duplicate</v>
      </c>
      <c r="S3" s="10" t="str">
        <f t="shared" si="2"/>
        <v/>
      </c>
      <c r="T3" s="10" t="str">
        <f t="shared" si="3"/>
        <v/>
      </c>
      <c r="U3" s="10" t="str">
        <f t="shared" si="4"/>
        <v/>
      </c>
      <c r="V3" s="10" t="str">
        <f t="shared" si="5"/>
        <v/>
      </c>
      <c r="W3" s="10">
        <f t="shared" si="6"/>
        <v>75</v>
      </c>
      <c r="X3" s="10">
        <f t="shared" si="7"/>
        <v>66</v>
      </c>
      <c r="Y3" s="10">
        <f t="shared" si="8"/>
        <v>100</v>
      </c>
      <c r="Z3" s="11" t="str">
        <f t="shared" si="9"/>
        <v/>
      </c>
      <c r="AA3" s="10" t="str">
        <f t="shared" si="10"/>
        <v/>
      </c>
      <c r="AB3" s="2" t="str">
        <f t="shared" si="11"/>
        <v/>
      </c>
      <c r="AC3" s="2">
        <f t="shared" si="12"/>
        <v>0</v>
      </c>
      <c r="AD3" s="2" t="str">
        <f t="shared" si="13"/>
        <v/>
      </c>
      <c r="AE3" s="2">
        <f t="shared" si="14"/>
        <v>0</v>
      </c>
    </row>
    <row r="4">
      <c r="A4" s="9" t="s">
        <v>1</v>
      </c>
      <c r="B4" s="9" t="str">
        <f>LOOKUP(A4,Regions!$A$2:$A$233,Regions!$B$2:$B$233)</f>
        <v>Europe &amp; Central Asia</v>
      </c>
      <c r="C4" s="8">
        <v>2015.0</v>
      </c>
      <c r="D4" s="8">
        <v>2890.523926</v>
      </c>
      <c r="E4" s="8">
        <v>57.43399811</v>
      </c>
      <c r="F4" s="8">
        <v>93.39432534</v>
      </c>
      <c r="G4" s="8">
        <v>3.626383658</v>
      </c>
      <c r="H4" s="8">
        <v>2.979291004</v>
      </c>
      <c r="I4" s="8">
        <v>0.0</v>
      </c>
      <c r="J4" s="8">
        <v>90.62727461</v>
      </c>
      <c r="K4" s="8">
        <v>5.263172648</v>
      </c>
      <c r="L4" s="8">
        <v>4.109552744</v>
      </c>
      <c r="M4" s="8">
        <v>0.0</v>
      </c>
      <c r="N4" s="8">
        <v>95.44506696</v>
      </c>
      <c r="O4" s="8">
        <v>2.41331182</v>
      </c>
      <c r="P4" s="8">
        <v>2.141621216</v>
      </c>
      <c r="Q4" s="8">
        <v>0.0</v>
      </c>
      <c r="R4" s="10" t="str">
        <f t="shared" si="1"/>
        <v>No Duplicate</v>
      </c>
      <c r="S4" s="10">
        <f t="shared" si="2"/>
        <v>5</v>
      </c>
      <c r="T4" s="10">
        <f t="shared" si="3"/>
        <v>0.334742698</v>
      </c>
      <c r="U4" s="10">
        <f t="shared" si="4"/>
        <v>0.69281669</v>
      </c>
      <c r="V4" s="10">
        <f t="shared" si="5"/>
        <v>0.043748432</v>
      </c>
      <c r="W4" s="10">
        <f t="shared" si="6"/>
        <v>93</v>
      </c>
      <c r="X4" s="10">
        <f t="shared" si="7"/>
        <v>91</v>
      </c>
      <c r="Y4" s="10">
        <f t="shared" si="8"/>
        <v>95</v>
      </c>
      <c r="Z4" s="11" t="str">
        <f t="shared" si="9"/>
        <v/>
      </c>
      <c r="AA4" s="10" t="str">
        <f t="shared" si="10"/>
        <v/>
      </c>
      <c r="AB4" s="2" t="str">
        <f t="shared" si="11"/>
        <v/>
      </c>
      <c r="AC4" s="2">
        <f t="shared" si="12"/>
        <v>0.649068258</v>
      </c>
      <c r="AD4" s="2">
        <f t="shared" si="13"/>
        <v>1.762419204</v>
      </c>
      <c r="AE4" s="2">
        <f t="shared" si="14"/>
        <v>0.358073992</v>
      </c>
    </row>
    <row r="5">
      <c r="A5" s="9" t="s">
        <v>1</v>
      </c>
      <c r="B5" s="9" t="str">
        <f>LOOKUP(A5,Regions!$A$2:$A$233,Regions!$B$2:$B$233)</f>
        <v>Europe &amp; Central Asia</v>
      </c>
      <c r="C5" s="8">
        <v>2020.0</v>
      </c>
      <c r="D5" s="8">
        <v>2877.800049</v>
      </c>
      <c r="E5" s="8">
        <v>62.11199951</v>
      </c>
      <c r="F5" s="8">
        <v>95.06803883</v>
      </c>
      <c r="G5" s="8">
        <v>1.884656092</v>
      </c>
      <c r="H5" s="8">
        <v>3.047305081</v>
      </c>
      <c r="I5" s="8">
        <v>0.0</v>
      </c>
      <c r="J5" s="8">
        <v>94.09135806</v>
      </c>
      <c r="K5" s="8">
        <v>2.305264955</v>
      </c>
      <c r="L5" s="8">
        <v>3.603376986</v>
      </c>
      <c r="M5" s="8">
        <v>0.0</v>
      </c>
      <c r="N5" s="8">
        <v>95.66380912</v>
      </c>
      <c r="O5" s="8">
        <v>1.62808683</v>
      </c>
      <c r="P5" s="8">
        <v>2.708104054</v>
      </c>
      <c r="Q5" s="8">
        <v>0.0</v>
      </c>
      <c r="R5" s="10" t="str">
        <f t="shared" si="1"/>
        <v>No Duplicate</v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>
        <f t="shared" si="6"/>
        <v>95</v>
      </c>
      <c r="X5" s="10">
        <f t="shared" si="7"/>
        <v>94</v>
      </c>
      <c r="Y5" s="10">
        <f t="shared" si="8"/>
        <v>96</v>
      </c>
      <c r="Z5" s="11" t="str">
        <f t="shared" si="9"/>
        <v/>
      </c>
      <c r="AA5" s="10" t="str">
        <f t="shared" si="10"/>
        <v/>
      </c>
      <c r="AB5" s="2" t="str">
        <f t="shared" si="11"/>
        <v/>
      </c>
      <c r="AC5" s="2">
        <f t="shared" si="12"/>
        <v>0</v>
      </c>
      <c r="AD5" s="2" t="str">
        <f t="shared" ref="AD5:AD459" si="15">IFERROR(ABS(U5 - V5) / ((ABS(U5) + ABS(V5)) / 2))</f>
        <v/>
      </c>
      <c r="AE5" s="2">
        <f t="shared" si="14"/>
        <v>0</v>
      </c>
    </row>
    <row r="6">
      <c r="A6" s="9" t="s">
        <v>2</v>
      </c>
      <c r="B6" s="9" t="str">
        <f>LOOKUP(A6,Regions!$A$2:$A$233,Regions!$B$2:$B$233)</f>
        <v>Middle East &amp; North Africa</v>
      </c>
      <c r="C6" s="8">
        <v>2015.0</v>
      </c>
      <c r="D6" s="8">
        <v>39728.01953</v>
      </c>
      <c r="E6" s="8">
        <v>70.84799957</v>
      </c>
      <c r="F6" s="8">
        <v>93.40956153</v>
      </c>
      <c r="G6" s="8">
        <v>5.157780893</v>
      </c>
      <c r="H6" s="8">
        <v>1.275464684</v>
      </c>
      <c r="I6" s="8">
        <v>0.1571928913</v>
      </c>
      <c r="J6" s="8">
        <v>88.35270686</v>
      </c>
      <c r="K6" s="8">
        <v>8.685753121</v>
      </c>
      <c r="L6" s="8">
        <v>2.580431801</v>
      </c>
      <c r="M6" s="8">
        <v>0.3811082155</v>
      </c>
      <c r="N6" s="8">
        <v>95.4903147</v>
      </c>
      <c r="O6" s="8">
        <v>3.706117317</v>
      </c>
      <c r="P6" s="8">
        <v>0.7385100851</v>
      </c>
      <c r="Q6" s="8">
        <v>0.06505789753</v>
      </c>
      <c r="R6" s="10" t="str">
        <f t="shared" si="1"/>
        <v>No Duplicate</v>
      </c>
      <c r="S6" s="10">
        <f t="shared" si="2"/>
        <v>5</v>
      </c>
      <c r="T6" s="10">
        <f t="shared" si="3"/>
        <v>0.205553686</v>
      </c>
      <c r="U6" s="10">
        <f t="shared" si="4"/>
        <v>0.33696621</v>
      </c>
      <c r="V6" s="10">
        <f t="shared" si="5"/>
        <v>0.102884232</v>
      </c>
      <c r="W6" s="10">
        <f t="shared" si="6"/>
        <v>93</v>
      </c>
      <c r="X6" s="10">
        <f t="shared" si="7"/>
        <v>88</v>
      </c>
      <c r="Y6" s="10">
        <f t="shared" si="8"/>
        <v>95</v>
      </c>
      <c r="Z6" s="11" t="str">
        <f t="shared" si="9"/>
        <v/>
      </c>
      <c r="AA6" s="10" t="str">
        <f t="shared" si="10"/>
        <v/>
      </c>
      <c r="AB6" s="2" t="str">
        <f t="shared" si="11"/>
        <v/>
      </c>
      <c r="AC6" s="2">
        <f t="shared" si="12"/>
        <v>0.234081978</v>
      </c>
      <c r="AD6" s="2">
        <f t="shared" si="15"/>
        <v>1.064370775</v>
      </c>
      <c r="AE6" s="2">
        <f t="shared" si="14"/>
        <v>0.131412524</v>
      </c>
    </row>
    <row r="7">
      <c r="A7" s="9" t="s">
        <v>2</v>
      </c>
      <c r="B7" s="9" t="str">
        <f>LOOKUP(A7,Regions!$A$2:$A$233,Regions!$B$2:$B$233)</f>
        <v>Middle East &amp; North Africa</v>
      </c>
      <c r="C7" s="8">
        <v>2020.0</v>
      </c>
      <c r="D7" s="8">
        <v>43851.04297</v>
      </c>
      <c r="E7" s="8">
        <v>73.73300171</v>
      </c>
      <c r="F7" s="8">
        <v>94.43732996</v>
      </c>
      <c r="G7" s="8">
        <v>4.985880842</v>
      </c>
      <c r="H7" s="8">
        <v>0.5318366638</v>
      </c>
      <c r="I7" s="8">
        <v>0.04495253272</v>
      </c>
      <c r="J7" s="8">
        <v>90.03753791</v>
      </c>
      <c r="K7" s="8">
        <v>8.79672214</v>
      </c>
      <c r="L7" s="8">
        <v>0.9946030281</v>
      </c>
      <c r="M7" s="8">
        <v>0.1711369258</v>
      </c>
      <c r="N7" s="8">
        <v>96.00473586</v>
      </c>
      <c r="O7" s="8">
        <v>3.628288591</v>
      </c>
      <c r="P7" s="8">
        <v>0.3669755478</v>
      </c>
      <c r="Q7" s="8">
        <v>0.0</v>
      </c>
      <c r="R7" s="10" t="str">
        <f t="shared" si="1"/>
        <v>No Duplicate</v>
      </c>
      <c r="S7" s="10" t="str">
        <f t="shared" si="2"/>
        <v/>
      </c>
      <c r="T7" s="10" t="str">
        <f t="shared" si="3"/>
        <v/>
      </c>
      <c r="U7" s="10" t="str">
        <f t="shared" si="4"/>
        <v/>
      </c>
      <c r="V7" s="10" t="str">
        <f t="shared" si="5"/>
        <v/>
      </c>
      <c r="W7" s="10">
        <f t="shared" si="6"/>
        <v>94</v>
      </c>
      <c r="X7" s="10">
        <f t="shared" si="7"/>
        <v>90</v>
      </c>
      <c r="Y7" s="10">
        <f t="shared" si="8"/>
        <v>96</v>
      </c>
      <c r="Z7" s="11" t="str">
        <f t="shared" si="9"/>
        <v/>
      </c>
      <c r="AA7" s="10" t="str">
        <f t="shared" si="10"/>
        <v/>
      </c>
      <c r="AB7" s="2" t="str">
        <f t="shared" si="11"/>
        <v/>
      </c>
      <c r="AC7" s="2">
        <f t="shared" si="12"/>
        <v>0</v>
      </c>
      <c r="AD7" s="2" t="str">
        <f t="shared" si="15"/>
        <v/>
      </c>
      <c r="AE7" s="2">
        <f t="shared" si="14"/>
        <v>0</v>
      </c>
    </row>
    <row r="8">
      <c r="A8" s="12" t="s">
        <v>3</v>
      </c>
      <c r="B8" s="12" t="str">
        <f>LOOKUP(A8,Regions!$A$2:$A$233,Regions!$B$2:$B$233)</f>
        <v>East Asia &amp; Pacific</v>
      </c>
      <c r="C8" s="13">
        <v>2015.0</v>
      </c>
      <c r="D8" s="13">
        <v>55.80599976</v>
      </c>
      <c r="E8" s="13">
        <v>87.23800659</v>
      </c>
      <c r="F8" s="13">
        <v>99.61910315</v>
      </c>
      <c r="G8" s="13">
        <v>0.0</v>
      </c>
      <c r="H8" s="13">
        <v>0.3808968461</v>
      </c>
      <c r="I8" s="13">
        <v>0.0</v>
      </c>
      <c r="J8" s="13" t="s">
        <v>4</v>
      </c>
      <c r="K8" s="13" t="s">
        <v>4</v>
      </c>
      <c r="L8" s="13" t="s">
        <v>4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4" t="str">
        <f t="shared" si="1"/>
        <v>No Duplicate</v>
      </c>
      <c r="S8" s="14">
        <f t="shared" si="2"/>
        <v>5</v>
      </c>
      <c r="T8" s="14">
        <f t="shared" si="3"/>
        <v>0.030933702</v>
      </c>
      <c r="U8" s="14" t="str">
        <f t="shared" si="4"/>
        <v>null</v>
      </c>
      <c r="V8" s="14" t="str">
        <f t="shared" si="5"/>
        <v>null</v>
      </c>
      <c r="W8" s="14">
        <f t="shared" si="6"/>
        <v>100</v>
      </c>
      <c r="X8" s="13"/>
      <c r="Y8" s="14" t="str">
        <f t="shared" si="8"/>
        <v/>
      </c>
      <c r="Z8" s="15" t="str">
        <f t="shared" si="9"/>
        <v>full access</v>
      </c>
      <c r="AA8" s="14" t="str">
        <f t="shared" si="10"/>
        <v/>
      </c>
      <c r="AB8" s="16" t="str">
        <f t="shared" si="11"/>
        <v/>
      </c>
      <c r="AC8" s="16" t="str">
        <f t="shared" si="12"/>
        <v/>
      </c>
      <c r="AD8" s="16" t="str">
        <f t="shared" si="15"/>
        <v/>
      </c>
      <c r="AE8" s="2" t="str">
        <f t="shared" si="14"/>
        <v>null</v>
      </c>
      <c r="AG8" s="16"/>
      <c r="AH8" s="16"/>
    </row>
    <row r="9">
      <c r="A9" s="12" t="s">
        <v>3</v>
      </c>
      <c r="B9" s="12" t="str">
        <f>LOOKUP(A9,Regions!$A$2:$A$233,Regions!$B$2:$B$233)</f>
        <v>East Asia &amp; Pacific</v>
      </c>
      <c r="C9" s="13">
        <v>2020.0</v>
      </c>
      <c r="D9" s="13">
        <v>55.1969986</v>
      </c>
      <c r="E9" s="13">
        <v>87.15299988</v>
      </c>
      <c r="F9" s="13">
        <v>99.77377166</v>
      </c>
      <c r="G9" s="13">
        <v>0.0</v>
      </c>
      <c r="H9" s="13">
        <v>0.2262283415</v>
      </c>
      <c r="I9" s="13">
        <v>0.0</v>
      </c>
      <c r="J9" s="13" t="s">
        <v>4</v>
      </c>
      <c r="K9" s="13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4" t="str">
        <f t="shared" si="1"/>
        <v>No Duplicate</v>
      </c>
      <c r="S9" s="14" t="str">
        <f t="shared" si="2"/>
        <v/>
      </c>
      <c r="T9" s="14" t="str">
        <f t="shared" si="3"/>
        <v/>
      </c>
      <c r="U9" s="14" t="str">
        <f t="shared" si="4"/>
        <v/>
      </c>
      <c r="V9" s="14" t="str">
        <f t="shared" si="5"/>
        <v/>
      </c>
      <c r="W9" s="14">
        <f t="shared" si="6"/>
        <v>100</v>
      </c>
      <c r="X9" s="13"/>
      <c r="Y9" s="14" t="str">
        <f t="shared" si="8"/>
        <v/>
      </c>
      <c r="Z9" s="15" t="str">
        <f t="shared" si="9"/>
        <v/>
      </c>
      <c r="AA9" s="14" t="str">
        <f t="shared" si="10"/>
        <v/>
      </c>
      <c r="AB9" s="16" t="str">
        <f t="shared" si="11"/>
        <v/>
      </c>
      <c r="AC9" s="16">
        <f t="shared" si="12"/>
        <v>0</v>
      </c>
      <c r="AD9" s="16" t="str">
        <f t="shared" si="15"/>
        <v/>
      </c>
      <c r="AE9" s="2">
        <f t="shared" si="14"/>
        <v>0</v>
      </c>
      <c r="AG9" s="16"/>
      <c r="AH9" s="16"/>
    </row>
    <row r="10">
      <c r="A10" s="12" t="s">
        <v>5</v>
      </c>
      <c r="B10" s="12" t="str">
        <f>LOOKUP(A10,Regions!$A$2:$A$233,Regions!$B$2:$B$233)</f>
        <v>Europe &amp; Central Asia</v>
      </c>
      <c r="C10" s="13">
        <v>2015.0</v>
      </c>
      <c r="D10" s="13">
        <v>77.99299622</v>
      </c>
      <c r="E10" s="13">
        <v>88.34499359</v>
      </c>
      <c r="F10" s="13">
        <v>99.99999755</v>
      </c>
      <c r="G10" s="13">
        <v>0.0</v>
      </c>
      <c r="H10" s="13">
        <v>2.445538357E-6</v>
      </c>
      <c r="I10" s="13">
        <v>0.0</v>
      </c>
      <c r="J10" s="13">
        <v>100.0</v>
      </c>
      <c r="K10" s="13">
        <v>0.0</v>
      </c>
      <c r="L10" s="13">
        <v>0.0</v>
      </c>
      <c r="M10" s="13">
        <v>0.0</v>
      </c>
      <c r="N10" s="13">
        <v>100.0</v>
      </c>
      <c r="O10" s="13">
        <v>0.0</v>
      </c>
      <c r="P10" s="13">
        <v>0.0</v>
      </c>
      <c r="Q10" s="13">
        <v>0.0</v>
      </c>
      <c r="R10" s="14" t="str">
        <f t="shared" si="1"/>
        <v>No Duplicate</v>
      </c>
      <c r="S10" s="14">
        <f t="shared" si="2"/>
        <v>5</v>
      </c>
      <c r="T10" s="14">
        <f t="shared" si="3"/>
        <v>0.000001229999998</v>
      </c>
      <c r="U10" s="14">
        <f t="shared" si="4"/>
        <v>0</v>
      </c>
      <c r="V10" s="14">
        <f t="shared" si="5"/>
        <v>0</v>
      </c>
      <c r="W10" s="14">
        <f t="shared" si="6"/>
        <v>100</v>
      </c>
      <c r="X10" s="14">
        <f t="shared" ref="X10:X463" si="16">IFERROR(ROUND(J10,0))</f>
        <v>100</v>
      </c>
      <c r="Y10" s="14">
        <f t="shared" si="8"/>
        <v>100</v>
      </c>
      <c r="Z10" s="15" t="str">
        <f t="shared" si="9"/>
        <v>full access</v>
      </c>
      <c r="AA10" s="14" t="str">
        <f t="shared" si="10"/>
        <v>full access</v>
      </c>
      <c r="AB10" s="16" t="str">
        <f t="shared" si="11"/>
        <v>full access</v>
      </c>
      <c r="AC10" s="16">
        <f t="shared" si="12"/>
        <v>0</v>
      </c>
      <c r="AD10" s="16" t="str">
        <f t="shared" si="15"/>
        <v/>
      </c>
      <c r="AE10" s="2">
        <f t="shared" si="14"/>
        <v>0.000001229999998</v>
      </c>
      <c r="AG10" s="16"/>
      <c r="AH10" s="16"/>
    </row>
    <row r="11">
      <c r="A11" s="12" t="s">
        <v>5</v>
      </c>
      <c r="B11" s="12" t="str">
        <f>LOOKUP(A11,Regions!$A$2:$A$233,Regions!$B$2:$B$233)</f>
        <v>Europe &amp; Central Asia</v>
      </c>
      <c r="C11" s="13">
        <v>2020.0</v>
      </c>
      <c r="D11" s="13">
        <v>77.26499939</v>
      </c>
      <c r="E11" s="13">
        <v>87.91600037</v>
      </c>
      <c r="F11" s="13">
        <v>100.0000037</v>
      </c>
      <c r="G11" s="13">
        <v>0.0</v>
      </c>
      <c r="H11" s="13">
        <v>0.0</v>
      </c>
      <c r="I11" s="13">
        <v>0.0</v>
      </c>
      <c r="J11" s="13">
        <v>100.0</v>
      </c>
      <c r="K11" s="13">
        <v>0.0</v>
      </c>
      <c r="L11" s="13">
        <v>0.0</v>
      </c>
      <c r="M11" s="13">
        <v>0.0</v>
      </c>
      <c r="N11" s="13">
        <v>100.0</v>
      </c>
      <c r="O11" s="13">
        <v>0.0</v>
      </c>
      <c r="P11" s="13">
        <v>0.0</v>
      </c>
      <c r="Q11" s="13">
        <v>0.0</v>
      </c>
      <c r="R11" s="14" t="str">
        <f t="shared" si="1"/>
        <v>No Duplicate</v>
      </c>
      <c r="S11" s="14" t="str">
        <f t="shared" si="2"/>
        <v/>
      </c>
      <c r="T11" s="14" t="str">
        <f t="shared" si="3"/>
        <v/>
      </c>
      <c r="U11" s="14" t="str">
        <f t="shared" si="4"/>
        <v/>
      </c>
      <c r="V11" s="14" t="str">
        <f t="shared" si="5"/>
        <v/>
      </c>
      <c r="W11" s="14">
        <f t="shared" si="6"/>
        <v>100</v>
      </c>
      <c r="X11" s="14">
        <f t="shared" si="16"/>
        <v>100</v>
      </c>
      <c r="Y11" s="14">
        <f t="shared" si="8"/>
        <v>100</v>
      </c>
      <c r="Z11" s="15" t="str">
        <f t="shared" si="9"/>
        <v/>
      </c>
      <c r="AA11" s="14" t="str">
        <f t="shared" si="10"/>
        <v/>
      </c>
      <c r="AB11" s="16" t="str">
        <f t="shared" si="11"/>
        <v/>
      </c>
      <c r="AC11" s="16">
        <f t="shared" si="12"/>
        <v>0</v>
      </c>
      <c r="AD11" s="16" t="str">
        <f t="shared" si="15"/>
        <v/>
      </c>
      <c r="AE11" s="2">
        <f t="shared" si="14"/>
        <v>0</v>
      </c>
      <c r="AG11" s="16"/>
      <c r="AH11" s="16"/>
    </row>
    <row r="12">
      <c r="A12" s="12" t="s">
        <v>6</v>
      </c>
      <c r="B12" s="12" t="str">
        <f>LOOKUP(A12,Regions!$A$2:$A$233,Regions!$B$2:$B$233)</f>
        <v>Sub-Saharan Africa</v>
      </c>
      <c r="C12" s="13">
        <v>2015.0</v>
      </c>
      <c r="D12" s="13">
        <v>27884.38086</v>
      </c>
      <c r="E12" s="13">
        <v>63.44599533</v>
      </c>
      <c r="F12" s="13">
        <v>54.31692835</v>
      </c>
      <c r="G12" s="13">
        <v>11.36861866</v>
      </c>
      <c r="H12" s="13">
        <v>17.37235635</v>
      </c>
      <c r="I12" s="13">
        <v>16.94209664</v>
      </c>
      <c r="J12" s="13">
        <v>26.7143694</v>
      </c>
      <c r="K12" s="13">
        <v>9.931069288</v>
      </c>
      <c r="L12" s="13">
        <v>21.72530762</v>
      </c>
      <c r="M12" s="13">
        <v>41.62925369</v>
      </c>
      <c r="N12" s="13">
        <v>70.21996512</v>
      </c>
      <c r="O12" s="13">
        <v>12.19685349</v>
      </c>
      <c r="P12" s="13">
        <v>14.86443147</v>
      </c>
      <c r="Q12" s="13">
        <v>2.718749921</v>
      </c>
      <c r="R12" s="14" t="str">
        <f t="shared" si="1"/>
        <v>No Duplicate</v>
      </c>
      <c r="S12" s="14">
        <f t="shared" si="2"/>
        <v>5</v>
      </c>
      <c r="T12" s="14">
        <f t="shared" si="3"/>
        <v>0.570161854</v>
      </c>
      <c r="U12" s="14">
        <f t="shared" si="4"/>
        <v>0.218771442</v>
      </c>
      <c r="V12" s="14">
        <f t="shared" si="5"/>
        <v>0.3046367</v>
      </c>
      <c r="W12" s="14">
        <f t="shared" si="6"/>
        <v>54</v>
      </c>
      <c r="X12" s="14">
        <f t="shared" si="16"/>
        <v>27</v>
      </c>
      <c r="Y12" s="14">
        <f t="shared" si="8"/>
        <v>70</v>
      </c>
      <c r="Z12" s="15" t="str">
        <f t="shared" si="9"/>
        <v/>
      </c>
      <c r="AA12" s="14" t="str">
        <f t="shared" si="10"/>
        <v/>
      </c>
      <c r="AB12" s="16" t="str">
        <f t="shared" si="11"/>
        <v/>
      </c>
      <c r="AC12" s="16">
        <f t="shared" si="12"/>
        <v>-0.085865258</v>
      </c>
      <c r="AD12" s="16">
        <f t="shared" si="15"/>
        <v>0.328100582</v>
      </c>
      <c r="AE12" s="2">
        <f t="shared" si="14"/>
        <v>0.351390412</v>
      </c>
      <c r="AG12" s="16"/>
      <c r="AH12" s="16"/>
    </row>
    <row r="13">
      <c r="A13" s="9" t="s">
        <v>6</v>
      </c>
      <c r="B13" s="9" t="str">
        <f>LOOKUP(A13,Regions!$A$2:$A$233,Regions!$B$2:$B$233)</f>
        <v>Sub-Saharan Africa</v>
      </c>
      <c r="C13" s="8">
        <v>2020.0</v>
      </c>
      <c r="D13" s="8">
        <v>32866.26953</v>
      </c>
      <c r="E13" s="8">
        <v>66.82499695</v>
      </c>
      <c r="F13" s="8">
        <v>57.16773762</v>
      </c>
      <c r="G13" s="8">
        <v>9.287349919</v>
      </c>
      <c r="H13" s="8">
        <v>19.45082534</v>
      </c>
      <c r="I13" s="8">
        <v>14.09408712</v>
      </c>
      <c r="J13" s="8">
        <v>27.80822661</v>
      </c>
      <c r="K13" s="8">
        <v>8.740488389</v>
      </c>
      <c r="L13" s="8">
        <v>22.93315258</v>
      </c>
      <c r="M13" s="8">
        <v>40.51813242</v>
      </c>
      <c r="N13" s="8">
        <v>71.74314862</v>
      </c>
      <c r="O13" s="8">
        <v>9.558837489</v>
      </c>
      <c r="P13" s="8">
        <v>17.72203473</v>
      </c>
      <c r="Q13" s="8">
        <v>0.9759791629</v>
      </c>
      <c r="R13" s="10" t="str">
        <f t="shared" si="1"/>
        <v>No Duplicate</v>
      </c>
      <c r="S13" s="10" t="str">
        <f t="shared" si="2"/>
        <v/>
      </c>
      <c r="T13" s="10" t="str">
        <f t="shared" si="3"/>
        <v/>
      </c>
      <c r="U13" s="10" t="str">
        <f t="shared" si="4"/>
        <v/>
      </c>
      <c r="V13" s="10" t="str">
        <f t="shared" si="5"/>
        <v/>
      </c>
      <c r="W13" s="10">
        <f t="shared" si="6"/>
        <v>57</v>
      </c>
      <c r="X13" s="10">
        <f t="shared" si="16"/>
        <v>28</v>
      </c>
      <c r="Y13" s="10">
        <f t="shared" si="8"/>
        <v>72</v>
      </c>
      <c r="Z13" s="11" t="str">
        <f t="shared" si="9"/>
        <v/>
      </c>
      <c r="AA13" s="10" t="str">
        <f t="shared" si="10"/>
        <v/>
      </c>
      <c r="AB13" s="2" t="str">
        <f t="shared" si="11"/>
        <v/>
      </c>
      <c r="AC13" s="2">
        <f t="shared" si="12"/>
        <v>0</v>
      </c>
      <c r="AD13" s="2" t="str">
        <f t="shared" si="15"/>
        <v/>
      </c>
      <c r="AE13" s="2">
        <f t="shared" si="14"/>
        <v>0</v>
      </c>
    </row>
    <row r="14">
      <c r="A14" s="9" t="s">
        <v>7</v>
      </c>
      <c r="B14" s="9" t="str">
        <f>LOOKUP(A14,Regions!$A$2:$A$233,Regions!$B$2:$B$233)</f>
        <v>Latin America &amp; Caribbean</v>
      </c>
      <c r="C14" s="8">
        <v>2015.0</v>
      </c>
      <c r="D14" s="8">
        <v>14.27900028</v>
      </c>
      <c r="E14" s="8">
        <v>100.0</v>
      </c>
      <c r="F14" s="8">
        <v>97.48227425</v>
      </c>
      <c r="G14" s="8">
        <v>0.0</v>
      </c>
      <c r="H14" s="8">
        <v>2.517725753</v>
      </c>
      <c r="I14" s="8">
        <v>0.0</v>
      </c>
      <c r="J14" s="8" t="s">
        <v>4</v>
      </c>
      <c r="K14" s="8" t="s">
        <v>4</v>
      </c>
      <c r="L14" s="8" t="s">
        <v>4</v>
      </c>
      <c r="M14" s="8" t="s">
        <v>4</v>
      </c>
      <c r="N14" s="8">
        <v>97.48227425</v>
      </c>
      <c r="O14" s="8">
        <v>0.0</v>
      </c>
      <c r="P14" s="8">
        <v>2.517725753</v>
      </c>
      <c r="Q14" s="8">
        <v>0.0</v>
      </c>
      <c r="R14" s="10" t="str">
        <f t="shared" si="1"/>
        <v>No Duplicate</v>
      </c>
      <c r="S14" s="10">
        <f t="shared" si="2"/>
        <v>2</v>
      </c>
      <c r="T14" s="10">
        <f t="shared" si="3"/>
        <v>0</v>
      </c>
      <c r="U14" s="10" t="str">
        <f t="shared" si="4"/>
        <v>null</v>
      </c>
      <c r="V14" s="10">
        <f t="shared" si="5"/>
        <v>0</v>
      </c>
      <c r="W14" s="10">
        <f t="shared" si="6"/>
        <v>97</v>
      </c>
      <c r="X14" s="10" t="str">
        <f t="shared" si="16"/>
        <v/>
      </c>
      <c r="Y14" s="10">
        <f t="shared" si="8"/>
        <v>97</v>
      </c>
      <c r="Z14" s="11" t="str">
        <f t="shared" si="9"/>
        <v/>
      </c>
      <c r="AA14" s="10" t="str">
        <f t="shared" si="10"/>
        <v/>
      </c>
      <c r="AB14" s="2" t="str">
        <f t="shared" si="11"/>
        <v/>
      </c>
      <c r="AC14" s="2" t="str">
        <f t="shared" si="12"/>
        <v/>
      </c>
      <c r="AD14" s="2" t="str">
        <f t="shared" si="15"/>
        <v/>
      </c>
      <c r="AE14" s="2" t="str">
        <f t="shared" si="14"/>
        <v>null</v>
      </c>
    </row>
    <row r="15">
      <c r="A15" s="9" t="s">
        <v>7</v>
      </c>
      <c r="B15" s="9" t="str">
        <f>LOOKUP(A15,Regions!$A$2:$A$233,Regions!$B$2:$B$233)</f>
        <v>Latin America &amp; Caribbean</v>
      </c>
      <c r="C15" s="8">
        <v>2017.0</v>
      </c>
      <c r="D15" s="8">
        <v>14.5880003</v>
      </c>
      <c r="E15" s="8">
        <v>100.0</v>
      </c>
      <c r="F15" s="8">
        <v>97.48227425</v>
      </c>
      <c r="G15" s="8">
        <v>0.0</v>
      </c>
      <c r="H15" s="8">
        <v>2.517725753</v>
      </c>
      <c r="I15" s="8">
        <v>0.0</v>
      </c>
      <c r="J15" s="8" t="s">
        <v>4</v>
      </c>
      <c r="K15" s="8" t="s">
        <v>4</v>
      </c>
      <c r="L15" s="8" t="s">
        <v>4</v>
      </c>
      <c r="M15" s="8" t="s">
        <v>4</v>
      </c>
      <c r="N15" s="8">
        <v>97.48227425</v>
      </c>
      <c r="O15" s="8">
        <v>0.0</v>
      </c>
      <c r="P15" s="8">
        <v>2.517725753</v>
      </c>
      <c r="Q15" s="8">
        <v>0.0</v>
      </c>
      <c r="R15" s="10" t="str">
        <f t="shared" si="1"/>
        <v>No Duplicate</v>
      </c>
      <c r="S15" s="10" t="str">
        <f t="shared" si="2"/>
        <v/>
      </c>
      <c r="T15" s="10" t="str">
        <f t="shared" si="3"/>
        <v/>
      </c>
      <c r="U15" s="10" t="str">
        <f t="shared" si="4"/>
        <v/>
      </c>
      <c r="V15" s="10" t="str">
        <f t="shared" si="5"/>
        <v/>
      </c>
      <c r="W15" s="10">
        <f t="shared" si="6"/>
        <v>97</v>
      </c>
      <c r="X15" s="10" t="str">
        <f t="shared" si="16"/>
        <v/>
      </c>
      <c r="Y15" s="10">
        <f t="shared" si="8"/>
        <v>97</v>
      </c>
      <c r="Z15" s="11" t="str">
        <f t="shared" si="9"/>
        <v/>
      </c>
      <c r="AA15" s="10" t="str">
        <f t="shared" si="10"/>
        <v/>
      </c>
      <c r="AB15" s="2" t="str">
        <f t="shared" si="11"/>
        <v/>
      </c>
      <c r="AC15" s="2">
        <f t="shared" si="12"/>
        <v>0</v>
      </c>
      <c r="AD15" s="2" t="str">
        <f t="shared" si="15"/>
        <v/>
      </c>
      <c r="AE15" s="2">
        <f t="shared" si="14"/>
        <v>0</v>
      </c>
    </row>
    <row r="16">
      <c r="A16" s="9" t="s">
        <v>8</v>
      </c>
      <c r="B16" s="9" t="str">
        <f>LOOKUP(A16,Regions!$A$2:$A$233,Regions!$B$2:$B$233)</f>
        <v>Latin America &amp; Caribbean</v>
      </c>
      <c r="C16" s="8">
        <v>2015.0</v>
      </c>
      <c r="D16" s="8">
        <v>93.57099915</v>
      </c>
      <c r="E16" s="8">
        <v>25.0</v>
      </c>
      <c r="F16" s="8">
        <v>96.73918628</v>
      </c>
      <c r="G16" s="8">
        <v>0.0</v>
      </c>
      <c r="H16" s="8">
        <v>3.16634761</v>
      </c>
      <c r="I16" s="8">
        <v>0.09446611409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10" t="str">
        <f t="shared" si="1"/>
        <v>No Duplicate</v>
      </c>
      <c r="S16" s="10">
        <f t="shared" si="2"/>
        <v>2</v>
      </c>
      <c r="T16" s="10">
        <f t="shared" si="3"/>
        <v>0</v>
      </c>
      <c r="U16" s="10" t="str">
        <f t="shared" si="4"/>
        <v>null</v>
      </c>
      <c r="V16" s="10" t="str">
        <f t="shared" si="5"/>
        <v>null</v>
      </c>
      <c r="W16" s="10">
        <f t="shared" si="6"/>
        <v>97</v>
      </c>
      <c r="X16" s="10" t="str">
        <f t="shared" si="16"/>
        <v/>
      </c>
      <c r="Y16" s="10" t="str">
        <f t="shared" si="8"/>
        <v/>
      </c>
      <c r="Z16" s="11" t="str">
        <f t="shared" si="9"/>
        <v/>
      </c>
      <c r="AA16" s="10" t="str">
        <f t="shared" si="10"/>
        <v/>
      </c>
      <c r="AB16" s="2" t="str">
        <f t="shared" si="11"/>
        <v/>
      </c>
      <c r="AC16" s="2" t="str">
        <f t="shared" si="12"/>
        <v/>
      </c>
      <c r="AD16" s="2" t="str">
        <f t="shared" si="15"/>
        <v/>
      </c>
      <c r="AE16" s="2" t="str">
        <f t="shared" si="14"/>
        <v>null</v>
      </c>
    </row>
    <row r="17">
      <c r="A17" s="9" t="s">
        <v>8</v>
      </c>
      <c r="B17" s="9" t="str">
        <f>LOOKUP(A17,Regions!$A$2:$A$233,Regions!$B$2:$B$233)</f>
        <v>Latin America &amp; Caribbean</v>
      </c>
      <c r="C17" s="8">
        <v>2017.0</v>
      </c>
      <c r="D17" s="8">
        <v>95.42500305</v>
      </c>
      <c r="E17" s="8">
        <v>24.71300125</v>
      </c>
      <c r="F17" s="8">
        <v>96.73918628</v>
      </c>
      <c r="G17" s="8">
        <v>0.0</v>
      </c>
      <c r="H17" s="8">
        <v>3.16634761</v>
      </c>
      <c r="I17" s="8">
        <v>0.09446611409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10" t="str">
        <f t="shared" si="1"/>
        <v>No Duplicate</v>
      </c>
      <c r="S17" s="10" t="str">
        <f t="shared" si="2"/>
        <v/>
      </c>
      <c r="T17" s="10" t="str">
        <f t="shared" si="3"/>
        <v/>
      </c>
      <c r="U17" s="10" t="str">
        <f t="shared" si="4"/>
        <v/>
      </c>
      <c r="V17" s="10" t="str">
        <f t="shared" si="5"/>
        <v/>
      </c>
      <c r="W17" s="10">
        <f t="shared" si="6"/>
        <v>97</v>
      </c>
      <c r="X17" s="10" t="str">
        <f t="shared" si="16"/>
        <v/>
      </c>
      <c r="Y17" s="10" t="str">
        <f t="shared" si="8"/>
        <v/>
      </c>
      <c r="Z17" s="11" t="str">
        <f t="shared" si="9"/>
        <v/>
      </c>
      <c r="AA17" s="10" t="str">
        <f t="shared" si="10"/>
        <v/>
      </c>
      <c r="AB17" s="2" t="str">
        <f t="shared" si="11"/>
        <v/>
      </c>
      <c r="AC17" s="2">
        <f t="shared" si="12"/>
        <v>0</v>
      </c>
      <c r="AD17" s="2" t="str">
        <f t="shared" si="15"/>
        <v/>
      </c>
      <c r="AE17" s="2">
        <f t="shared" si="14"/>
        <v>0</v>
      </c>
    </row>
    <row r="18">
      <c r="A18" s="9" t="s">
        <v>9</v>
      </c>
      <c r="B18" s="9" t="str">
        <f>LOOKUP(A18,Regions!$A$2:$A$233,Regions!$B$2:$B$233)</f>
        <v>Latin America &amp; Caribbean</v>
      </c>
      <c r="C18" s="8">
        <v>2015.0</v>
      </c>
      <c r="D18" s="8">
        <v>43075.41406</v>
      </c>
      <c r="E18" s="8">
        <v>91.50299835</v>
      </c>
      <c r="F18" s="8">
        <v>98.96658815</v>
      </c>
      <c r="G18" s="8">
        <v>0.0</v>
      </c>
      <c r="H18" s="8">
        <v>0.6649143791</v>
      </c>
      <c r="I18" s="8">
        <v>0.3684974742</v>
      </c>
      <c r="J18" s="8">
        <v>92.98366005</v>
      </c>
      <c r="K18" s="8">
        <v>0.0</v>
      </c>
      <c r="L18" s="8">
        <v>2.679544899</v>
      </c>
      <c r="M18" s="8">
        <v>4.336795051</v>
      </c>
      <c r="N18" s="8">
        <v>99.52216305</v>
      </c>
      <c r="O18" s="8">
        <v>0.0</v>
      </c>
      <c r="P18" s="8">
        <v>0.4778369473</v>
      </c>
      <c r="Q18" s="8">
        <v>0.0</v>
      </c>
      <c r="R18" s="10" t="str">
        <f t="shared" si="1"/>
        <v>No Duplicate</v>
      </c>
      <c r="S18" s="10">
        <f t="shared" si="2"/>
        <v>5</v>
      </c>
      <c r="T18" s="10" t="str">
        <f t="shared" si="3"/>
        <v>null</v>
      </c>
      <c r="U18" s="10" t="str">
        <f t="shared" si="4"/>
        <v>null</v>
      </c>
      <c r="V18" s="10">
        <f t="shared" si="5"/>
        <v>0.05365152</v>
      </c>
      <c r="W18" s="10">
        <f t="shared" si="6"/>
        <v>99</v>
      </c>
      <c r="X18" s="10">
        <f t="shared" si="16"/>
        <v>93</v>
      </c>
      <c r="Y18" s="10">
        <f t="shared" si="8"/>
        <v>100</v>
      </c>
      <c r="Z18" s="11" t="str">
        <f t="shared" si="9"/>
        <v/>
      </c>
      <c r="AA18" s="10" t="str">
        <f t="shared" si="10"/>
        <v/>
      </c>
      <c r="AB18" s="2" t="str">
        <f t="shared" si="11"/>
        <v>full access</v>
      </c>
      <c r="AC18" s="2" t="str">
        <f t="shared" si="12"/>
        <v/>
      </c>
      <c r="AD18" s="2" t="str">
        <f t="shared" si="15"/>
        <v/>
      </c>
      <c r="AE18" s="2" t="str">
        <f t="shared" si="14"/>
        <v>null</v>
      </c>
    </row>
    <row r="19">
      <c r="A19" s="9" t="s">
        <v>9</v>
      </c>
      <c r="B19" s="9" t="str">
        <f>LOOKUP(A19,Regions!$A$2:$A$233,Regions!$B$2:$B$233)</f>
        <v>Latin America &amp; Caribbean</v>
      </c>
      <c r="C19" s="8">
        <v>2020.0</v>
      </c>
      <c r="D19" s="8">
        <v>45195.77734</v>
      </c>
      <c r="E19" s="8">
        <v>92.11100006</v>
      </c>
      <c r="F19" s="8" t="s">
        <v>4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>
        <v>99.79042065</v>
      </c>
      <c r="O19" s="8">
        <v>0.0</v>
      </c>
      <c r="P19" s="8">
        <v>0.2095793501</v>
      </c>
      <c r="Q19" s="8">
        <v>0.0</v>
      </c>
      <c r="R19" s="10" t="str">
        <f t="shared" si="1"/>
        <v>No Duplicate</v>
      </c>
      <c r="S19" s="10" t="str">
        <f t="shared" si="2"/>
        <v/>
      </c>
      <c r="T19" s="10" t="str">
        <f t="shared" si="3"/>
        <v/>
      </c>
      <c r="U19" s="10" t="str">
        <f t="shared" si="4"/>
        <v/>
      </c>
      <c r="V19" s="10" t="str">
        <f t="shared" si="5"/>
        <v/>
      </c>
      <c r="W19" s="10" t="str">
        <f t="shared" si="6"/>
        <v/>
      </c>
      <c r="X19" s="10" t="str">
        <f t="shared" si="16"/>
        <v/>
      </c>
      <c r="Y19" s="10">
        <f t="shared" si="8"/>
        <v>100</v>
      </c>
      <c r="Z19" s="11" t="str">
        <f t="shared" si="9"/>
        <v/>
      </c>
      <c r="AA19" s="10" t="str">
        <f t="shared" si="10"/>
        <v/>
      </c>
      <c r="AB19" s="2" t="str">
        <f t="shared" si="11"/>
        <v/>
      </c>
      <c r="AC19" s="2">
        <f t="shared" si="12"/>
        <v>0</v>
      </c>
      <c r="AD19" s="2" t="str">
        <f t="shared" si="15"/>
        <v/>
      </c>
      <c r="AE19" s="2">
        <f t="shared" si="14"/>
        <v>0</v>
      </c>
    </row>
    <row r="20">
      <c r="A20" s="9" t="s">
        <v>10</v>
      </c>
      <c r="B20" s="9" t="str">
        <f>LOOKUP(A20,Regions!$A$2:$A$233,Regions!$B$2:$B$233)</f>
        <v>Europe &amp; Central Asia</v>
      </c>
      <c r="C20" s="8">
        <v>2015.0</v>
      </c>
      <c r="D20" s="8">
        <v>2925.559082</v>
      </c>
      <c r="E20" s="8">
        <v>63.0850029</v>
      </c>
      <c r="F20" s="8">
        <v>99.5525667</v>
      </c>
      <c r="G20" s="8">
        <v>0.0</v>
      </c>
      <c r="H20" s="8">
        <v>0.09850508366</v>
      </c>
      <c r="I20" s="8">
        <v>0.3489282205</v>
      </c>
      <c r="J20" s="8">
        <v>99.05477927</v>
      </c>
      <c r="K20" s="8">
        <v>0.0</v>
      </c>
      <c r="L20" s="8">
        <v>0.0</v>
      </c>
      <c r="M20" s="8">
        <v>0.9452207347</v>
      </c>
      <c r="N20" s="8">
        <v>99.8438534</v>
      </c>
      <c r="O20" s="8">
        <v>0.0</v>
      </c>
      <c r="P20" s="8">
        <v>0.1561465981</v>
      </c>
      <c r="Q20" s="8">
        <v>0.0</v>
      </c>
      <c r="R20" s="10" t="str">
        <f t="shared" si="1"/>
        <v>No Duplicate</v>
      </c>
      <c r="S20" s="10">
        <f t="shared" si="2"/>
        <v>5</v>
      </c>
      <c r="T20" s="10">
        <f t="shared" si="3"/>
        <v>0.083722798</v>
      </c>
      <c r="U20" s="10">
        <f t="shared" si="4"/>
        <v>0.189044146</v>
      </c>
      <c r="V20" s="10">
        <f t="shared" si="5"/>
        <v>0.022125564</v>
      </c>
      <c r="W20" s="10">
        <f t="shared" si="6"/>
        <v>100</v>
      </c>
      <c r="X20" s="10">
        <f t="shared" si="16"/>
        <v>99</v>
      </c>
      <c r="Y20" s="10">
        <f t="shared" si="8"/>
        <v>100</v>
      </c>
      <c r="Z20" s="11" t="str">
        <f t="shared" si="9"/>
        <v>full access</v>
      </c>
      <c r="AA20" s="10" t="str">
        <f t="shared" si="10"/>
        <v/>
      </c>
      <c r="AB20" s="2" t="str">
        <f t="shared" si="11"/>
        <v>full access</v>
      </c>
      <c r="AC20" s="2">
        <f t="shared" si="12"/>
        <v>0.166918582</v>
      </c>
      <c r="AD20" s="2">
        <f t="shared" si="15"/>
        <v>1.58089512</v>
      </c>
      <c r="AE20" s="2">
        <f t="shared" si="14"/>
        <v>0.105321348</v>
      </c>
    </row>
    <row r="21">
      <c r="A21" s="9" t="s">
        <v>10</v>
      </c>
      <c r="B21" s="9" t="str">
        <f>LOOKUP(A21,Regions!$A$2:$A$233,Regions!$B$2:$B$233)</f>
        <v>Europe &amp; Central Asia</v>
      </c>
      <c r="C21" s="8">
        <v>2020.0</v>
      </c>
      <c r="D21" s="8">
        <v>2963.233887</v>
      </c>
      <c r="E21" s="8">
        <v>63.31299973</v>
      </c>
      <c r="F21" s="8">
        <v>99.97118069</v>
      </c>
      <c r="G21" s="8">
        <v>0.0</v>
      </c>
      <c r="H21" s="8">
        <v>0.02881930801</v>
      </c>
      <c r="I21" s="8">
        <v>0.0</v>
      </c>
      <c r="J21" s="8">
        <v>100.0</v>
      </c>
      <c r="K21" s="8">
        <v>0.0</v>
      </c>
      <c r="L21" s="8">
        <v>0.0</v>
      </c>
      <c r="M21" s="8">
        <v>0.0</v>
      </c>
      <c r="N21" s="8">
        <v>99.95448122</v>
      </c>
      <c r="O21" s="8">
        <v>0.0</v>
      </c>
      <c r="P21" s="8">
        <v>0.04551878364</v>
      </c>
      <c r="Q21" s="8">
        <v>0.0</v>
      </c>
      <c r="R21" s="10" t="str">
        <f t="shared" si="1"/>
        <v>No Duplicate</v>
      </c>
      <c r="S21" s="10" t="str">
        <f t="shared" si="2"/>
        <v/>
      </c>
      <c r="T21" s="10" t="str">
        <f t="shared" si="3"/>
        <v/>
      </c>
      <c r="U21" s="10" t="str">
        <f t="shared" si="4"/>
        <v/>
      </c>
      <c r="V21" s="10" t="str">
        <f t="shared" si="5"/>
        <v/>
      </c>
      <c r="W21" s="10">
        <f t="shared" si="6"/>
        <v>100</v>
      </c>
      <c r="X21" s="10">
        <f t="shared" si="16"/>
        <v>100</v>
      </c>
      <c r="Y21" s="10">
        <f t="shared" si="8"/>
        <v>100</v>
      </c>
      <c r="Z21" s="11" t="str">
        <f t="shared" si="9"/>
        <v/>
      </c>
      <c r="AA21" s="10" t="str">
        <f t="shared" si="10"/>
        <v/>
      </c>
      <c r="AB21" s="2" t="str">
        <f t="shared" si="11"/>
        <v/>
      </c>
      <c r="AC21" s="2">
        <f t="shared" si="12"/>
        <v>0</v>
      </c>
      <c r="AD21" s="2" t="str">
        <f t="shared" si="15"/>
        <v/>
      </c>
      <c r="AE21" s="2">
        <f t="shared" si="14"/>
        <v>0</v>
      </c>
    </row>
    <row r="22">
      <c r="A22" s="9" t="s">
        <v>11</v>
      </c>
      <c r="B22" s="9" t="str">
        <f>LOOKUP(A22,Regions!$A$2:$A$233,Regions!$B$2:$B$233)</f>
        <v>Latin America &amp; Caribbean</v>
      </c>
      <c r="C22" s="8">
        <v>2015.0</v>
      </c>
      <c r="D22" s="8">
        <v>104.3389969</v>
      </c>
      <c r="E22" s="8">
        <v>43.10800171</v>
      </c>
      <c r="F22" s="8">
        <v>97.86902338</v>
      </c>
      <c r="G22" s="8">
        <v>0.0</v>
      </c>
      <c r="H22" s="8">
        <v>1.95993621</v>
      </c>
      <c r="I22" s="8">
        <v>0.1710404089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10" t="str">
        <f t="shared" si="1"/>
        <v>No Duplicate</v>
      </c>
      <c r="S22" s="10">
        <f t="shared" si="2"/>
        <v>1</v>
      </c>
      <c r="T22" s="10">
        <f t="shared" si="3"/>
        <v>0</v>
      </c>
      <c r="U22" s="10" t="str">
        <f t="shared" si="4"/>
        <v>null</v>
      </c>
      <c r="V22" s="10" t="str">
        <f t="shared" si="5"/>
        <v>null</v>
      </c>
      <c r="W22" s="10">
        <f t="shared" si="6"/>
        <v>98</v>
      </c>
      <c r="X22" s="10" t="str">
        <f t="shared" si="16"/>
        <v/>
      </c>
      <c r="Y22" s="10" t="str">
        <f t="shared" si="8"/>
        <v/>
      </c>
      <c r="Z22" s="11" t="str">
        <f t="shared" si="9"/>
        <v/>
      </c>
      <c r="AA22" s="10" t="str">
        <f t="shared" si="10"/>
        <v/>
      </c>
      <c r="AB22" s="2" t="str">
        <f t="shared" si="11"/>
        <v/>
      </c>
      <c r="AC22" s="2" t="str">
        <f t="shared" si="12"/>
        <v/>
      </c>
      <c r="AD22" s="2" t="str">
        <f t="shared" si="15"/>
        <v/>
      </c>
      <c r="AE22" s="2" t="str">
        <f t="shared" si="14"/>
        <v>null</v>
      </c>
    </row>
    <row r="23">
      <c r="A23" s="9" t="s">
        <v>11</v>
      </c>
      <c r="B23" s="9" t="str">
        <f>LOOKUP(A23,Regions!$A$2:$A$233,Regions!$B$2:$B$233)</f>
        <v>Latin America &amp; Caribbean</v>
      </c>
      <c r="C23" s="8">
        <v>2016.0</v>
      </c>
      <c r="D23" s="8">
        <v>104.8649979</v>
      </c>
      <c r="E23" s="8">
        <v>43.19199753</v>
      </c>
      <c r="F23" s="8">
        <v>97.86902338</v>
      </c>
      <c r="G23" s="8">
        <v>0.0</v>
      </c>
      <c r="H23" s="8">
        <v>1.95993621</v>
      </c>
      <c r="I23" s="8">
        <v>0.1710404089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10" t="str">
        <f t="shared" si="1"/>
        <v>No Duplicate</v>
      </c>
      <c r="S23" s="10" t="str">
        <f t="shared" si="2"/>
        <v/>
      </c>
      <c r="T23" s="10" t="str">
        <f t="shared" si="3"/>
        <v/>
      </c>
      <c r="U23" s="10" t="str">
        <f t="shared" si="4"/>
        <v/>
      </c>
      <c r="V23" s="10" t="str">
        <f t="shared" si="5"/>
        <v/>
      </c>
      <c r="W23" s="10">
        <f t="shared" si="6"/>
        <v>98</v>
      </c>
      <c r="X23" s="10" t="str">
        <f t="shared" si="16"/>
        <v/>
      </c>
      <c r="Y23" s="10" t="str">
        <f t="shared" si="8"/>
        <v/>
      </c>
      <c r="Z23" s="11" t="str">
        <f t="shared" si="9"/>
        <v/>
      </c>
      <c r="AA23" s="10" t="str">
        <f t="shared" si="10"/>
        <v/>
      </c>
      <c r="AB23" s="2" t="str">
        <f t="shared" si="11"/>
        <v/>
      </c>
      <c r="AC23" s="2">
        <f t="shared" si="12"/>
        <v>0</v>
      </c>
      <c r="AD23" s="2" t="str">
        <f t="shared" si="15"/>
        <v/>
      </c>
      <c r="AE23" s="2">
        <f t="shared" si="14"/>
        <v>0</v>
      </c>
    </row>
    <row r="24">
      <c r="A24" s="9" t="s">
        <v>12</v>
      </c>
      <c r="B24" s="9" t="str">
        <f>LOOKUP(A24,Regions!$A$2:$A$233,Regions!$B$2:$B$233)</f>
        <v>East Asia &amp; Pacific</v>
      </c>
      <c r="C24" s="8">
        <v>2015.0</v>
      </c>
      <c r="D24" s="8">
        <v>23932.49805</v>
      </c>
      <c r="E24" s="8">
        <v>85.70100403</v>
      </c>
      <c r="F24" s="8">
        <v>99.97000567</v>
      </c>
      <c r="G24" s="8">
        <v>0.0</v>
      </c>
      <c r="H24" s="8">
        <v>0.02999433057</v>
      </c>
      <c r="I24" s="8">
        <v>0.0</v>
      </c>
      <c r="J24" s="8">
        <v>100.0</v>
      </c>
      <c r="K24" s="8">
        <v>0.0</v>
      </c>
      <c r="L24" s="8">
        <v>0.0</v>
      </c>
      <c r="M24" s="8">
        <v>0.0</v>
      </c>
      <c r="N24" s="8">
        <v>99.965</v>
      </c>
      <c r="O24" s="8">
        <v>0.0</v>
      </c>
      <c r="P24" s="8">
        <v>0.035</v>
      </c>
      <c r="Q24" s="8">
        <v>0.0</v>
      </c>
      <c r="R24" s="10" t="str">
        <f t="shared" si="1"/>
        <v>No Duplicate</v>
      </c>
      <c r="S24" s="10">
        <f t="shared" si="2"/>
        <v>5</v>
      </c>
      <c r="T24" s="10">
        <f t="shared" si="3"/>
        <v>-0.00003877</v>
      </c>
      <c r="U24" s="10">
        <f t="shared" si="4"/>
        <v>0</v>
      </c>
      <c r="V24" s="10">
        <f t="shared" si="5"/>
        <v>0</v>
      </c>
      <c r="W24" s="10">
        <f t="shared" si="6"/>
        <v>100</v>
      </c>
      <c r="X24" s="10">
        <f t="shared" si="16"/>
        <v>100</v>
      </c>
      <c r="Y24" s="10">
        <f t="shared" si="8"/>
        <v>100</v>
      </c>
      <c r="Z24" s="11" t="str">
        <f t="shared" si="9"/>
        <v>full access</v>
      </c>
      <c r="AA24" s="10" t="str">
        <f t="shared" si="10"/>
        <v>full access</v>
      </c>
      <c r="AB24" s="2" t="str">
        <f t="shared" si="11"/>
        <v>full access</v>
      </c>
      <c r="AC24" s="2">
        <f t="shared" si="12"/>
        <v>0</v>
      </c>
      <c r="AD24" s="2" t="str">
        <f t="shared" si="15"/>
        <v/>
      </c>
      <c r="AE24" s="2">
        <f t="shared" si="14"/>
        <v>0.00003877</v>
      </c>
    </row>
    <row r="25">
      <c r="A25" s="9" t="s">
        <v>12</v>
      </c>
      <c r="B25" s="9" t="str">
        <f>LOOKUP(A25,Regions!$A$2:$A$233,Regions!$B$2:$B$233)</f>
        <v>East Asia &amp; Pacific</v>
      </c>
      <c r="C25" s="8">
        <v>2020.0</v>
      </c>
      <c r="D25" s="8">
        <v>25499.88086</v>
      </c>
      <c r="E25" s="8">
        <v>86.24099731</v>
      </c>
      <c r="F25" s="8">
        <v>99.96981182</v>
      </c>
      <c r="G25" s="8">
        <v>0.0</v>
      </c>
      <c r="H25" s="8">
        <v>0.03018817873</v>
      </c>
      <c r="I25" s="8">
        <v>0.0</v>
      </c>
      <c r="J25" s="8">
        <v>100.0</v>
      </c>
      <c r="K25" s="8">
        <v>0.0</v>
      </c>
      <c r="L25" s="8">
        <v>0.0</v>
      </c>
      <c r="M25" s="8">
        <v>0.0</v>
      </c>
      <c r="N25" s="8">
        <v>99.965</v>
      </c>
      <c r="O25" s="8">
        <v>0.0</v>
      </c>
      <c r="P25" s="8">
        <v>0.035</v>
      </c>
      <c r="Q25" s="8">
        <v>0.0</v>
      </c>
      <c r="R25" s="10" t="str">
        <f t="shared" si="1"/>
        <v>No Duplicate</v>
      </c>
      <c r="S25" s="10" t="str">
        <f t="shared" si="2"/>
        <v/>
      </c>
      <c r="T25" s="10" t="str">
        <f t="shared" si="3"/>
        <v/>
      </c>
      <c r="U25" s="10" t="str">
        <f t="shared" si="4"/>
        <v/>
      </c>
      <c r="V25" s="10" t="str">
        <f t="shared" si="5"/>
        <v/>
      </c>
      <c r="W25" s="10">
        <f t="shared" si="6"/>
        <v>100</v>
      </c>
      <c r="X25" s="10">
        <f t="shared" si="16"/>
        <v>100</v>
      </c>
      <c r="Y25" s="10">
        <f t="shared" si="8"/>
        <v>100</v>
      </c>
      <c r="Z25" s="11" t="str">
        <f t="shared" si="9"/>
        <v/>
      </c>
      <c r="AA25" s="10" t="str">
        <f t="shared" si="10"/>
        <v/>
      </c>
      <c r="AB25" s="2" t="str">
        <f t="shared" si="11"/>
        <v/>
      </c>
      <c r="AC25" s="2">
        <f t="shared" si="12"/>
        <v>0</v>
      </c>
      <c r="AD25" s="2" t="str">
        <f t="shared" si="15"/>
        <v/>
      </c>
      <c r="AE25" s="2">
        <f t="shared" si="14"/>
        <v>0</v>
      </c>
    </row>
    <row r="26">
      <c r="A26" s="9" t="s">
        <v>13</v>
      </c>
      <c r="B26" s="9" t="str">
        <f>LOOKUP(A26,Regions!$A$2:$A$233,Regions!$B$2:$B$233)</f>
        <v>Europe &amp; Central Asia</v>
      </c>
      <c r="C26" s="8">
        <v>2015.0</v>
      </c>
      <c r="D26" s="8">
        <v>8678.666992</v>
      </c>
      <c r="E26" s="8">
        <v>57.71500015</v>
      </c>
      <c r="F26" s="8">
        <v>100.0</v>
      </c>
      <c r="G26" s="8">
        <v>0.0</v>
      </c>
      <c r="H26" s="8">
        <v>0.0</v>
      </c>
      <c r="I26" s="8">
        <v>0.0</v>
      </c>
      <c r="J26" s="8">
        <v>100.0</v>
      </c>
      <c r="K26" s="8">
        <v>0.0</v>
      </c>
      <c r="L26" s="8">
        <v>0.0</v>
      </c>
      <c r="M26" s="8">
        <v>0.0</v>
      </c>
      <c r="N26" s="8">
        <v>100.0</v>
      </c>
      <c r="O26" s="8">
        <v>0.0</v>
      </c>
      <c r="P26" s="8">
        <v>0.0</v>
      </c>
      <c r="Q26" s="8">
        <v>0.0</v>
      </c>
      <c r="R26" s="10" t="str">
        <f t="shared" si="1"/>
        <v>No Duplicate</v>
      </c>
      <c r="S26" s="10">
        <f t="shared" si="2"/>
        <v>5</v>
      </c>
      <c r="T26" s="10">
        <f t="shared" si="3"/>
        <v>0</v>
      </c>
      <c r="U26" s="10">
        <f t="shared" si="4"/>
        <v>0</v>
      </c>
      <c r="V26" s="10">
        <f t="shared" si="5"/>
        <v>0</v>
      </c>
      <c r="W26" s="10">
        <f t="shared" si="6"/>
        <v>100</v>
      </c>
      <c r="X26" s="10">
        <f t="shared" si="16"/>
        <v>100</v>
      </c>
      <c r="Y26" s="10">
        <f t="shared" si="8"/>
        <v>100</v>
      </c>
      <c r="Z26" s="11" t="str">
        <f t="shared" si="9"/>
        <v>full access</v>
      </c>
      <c r="AA26" s="10" t="str">
        <f t="shared" si="10"/>
        <v>full access</v>
      </c>
      <c r="AB26" s="2" t="str">
        <f t="shared" si="11"/>
        <v>full access</v>
      </c>
      <c r="AC26" s="2">
        <f t="shared" si="12"/>
        <v>0</v>
      </c>
      <c r="AD26" s="2" t="str">
        <f t="shared" si="15"/>
        <v/>
      </c>
      <c r="AE26" s="2">
        <f t="shared" si="14"/>
        <v>0</v>
      </c>
    </row>
    <row r="27">
      <c r="A27" s="9" t="s">
        <v>13</v>
      </c>
      <c r="B27" s="9" t="str">
        <f>LOOKUP(A27,Regions!$A$2:$A$233,Regions!$B$2:$B$233)</f>
        <v>Europe &amp; Central Asia</v>
      </c>
      <c r="C27" s="8">
        <v>2020.0</v>
      </c>
      <c r="D27" s="8">
        <v>9006.400391</v>
      </c>
      <c r="E27" s="8">
        <v>58.7480011</v>
      </c>
      <c r="F27" s="8">
        <v>100.0</v>
      </c>
      <c r="G27" s="8">
        <v>0.0</v>
      </c>
      <c r="H27" s="8">
        <v>0.0</v>
      </c>
      <c r="I27" s="8">
        <v>0.0</v>
      </c>
      <c r="J27" s="8">
        <v>100.0</v>
      </c>
      <c r="K27" s="8">
        <v>0.0</v>
      </c>
      <c r="L27" s="8">
        <v>0.0</v>
      </c>
      <c r="M27" s="8">
        <v>0.0</v>
      </c>
      <c r="N27" s="8">
        <v>100.0</v>
      </c>
      <c r="O27" s="8">
        <v>0.0</v>
      </c>
      <c r="P27" s="8">
        <v>0.0</v>
      </c>
      <c r="Q27" s="8">
        <v>0.0</v>
      </c>
      <c r="R27" s="10" t="str">
        <f t="shared" si="1"/>
        <v>No Duplicate</v>
      </c>
      <c r="S27" s="10" t="str">
        <f t="shared" si="2"/>
        <v/>
      </c>
      <c r="T27" s="10" t="str">
        <f t="shared" si="3"/>
        <v/>
      </c>
      <c r="U27" s="10" t="str">
        <f t="shared" si="4"/>
        <v/>
      </c>
      <c r="V27" s="10" t="str">
        <f t="shared" si="5"/>
        <v/>
      </c>
      <c r="W27" s="10">
        <f t="shared" si="6"/>
        <v>100</v>
      </c>
      <c r="X27" s="10">
        <f t="shared" si="16"/>
        <v>100</v>
      </c>
      <c r="Y27" s="10">
        <f t="shared" si="8"/>
        <v>100</v>
      </c>
      <c r="Z27" s="11" t="str">
        <f t="shared" si="9"/>
        <v/>
      </c>
      <c r="AA27" s="10" t="str">
        <f t="shared" si="10"/>
        <v/>
      </c>
      <c r="AB27" s="2" t="str">
        <f t="shared" si="11"/>
        <v/>
      </c>
      <c r="AC27" s="2">
        <f t="shared" si="12"/>
        <v>0</v>
      </c>
      <c r="AD27" s="2" t="str">
        <f t="shared" si="15"/>
        <v/>
      </c>
      <c r="AE27" s="2">
        <f t="shared" si="14"/>
        <v>0</v>
      </c>
    </row>
    <row r="28">
      <c r="A28" s="9" t="s">
        <v>14</v>
      </c>
      <c r="B28" s="9" t="str">
        <f>LOOKUP(A28,Regions!$A$2:$A$233,Regions!$B$2:$B$233)</f>
        <v>Europe &amp; Central Asia</v>
      </c>
      <c r="C28" s="8">
        <v>2015.0</v>
      </c>
      <c r="D28" s="8">
        <v>9622.741211</v>
      </c>
      <c r="E28" s="8">
        <v>54.7140007</v>
      </c>
      <c r="F28" s="8">
        <v>92.42031398</v>
      </c>
      <c r="G28" s="8">
        <v>1.002242415</v>
      </c>
      <c r="H28" s="8">
        <v>4.365089522</v>
      </c>
      <c r="I28" s="8">
        <v>2.21235408</v>
      </c>
      <c r="J28" s="8">
        <v>84.14321327</v>
      </c>
      <c r="K28" s="8">
        <v>2.213139731</v>
      </c>
      <c r="L28" s="8">
        <v>8.988206006</v>
      </c>
      <c r="M28" s="8">
        <v>4.655440992</v>
      </c>
      <c r="N28" s="8">
        <v>99.27115203</v>
      </c>
      <c r="O28" s="8">
        <v>0.0</v>
      </c>
      <c r="P28" s="8">
        <v>0.5386020345</v>
      </c>
      <c r="Q28" s="8">
        <v>0.1902459339</v>
      </c>
      <c r="R28" s="10" t="str">
        <f t="shared" si="1"/>
        <v>No Duplicate</v>
      </c>
      <c r="S28" s="10">
        <f t="shared" si="2"/>
        <v>5</v>
      </c>
      <c r="T28" s="10">
        <f t="shared" si="3"/>
        <v>0.72461243</v>
      </c>
      <c r="U28" s="10">
        <f t="shared" si="4"/>
        <v>1.356516936</v>
      </c>
      <c r="V28" s="10">
        <f t="shared" si="5"/>
        <v>0.145769594</v>
      </c>
      <c r="W28" s="10">
        <f t="shared" si="6"/>
        <v>92</v>
      </c>
      <c r="X28" s="10">
        <f t="shared" si="16"/>
        <v>84</v>
      </c>
      <c r="Y28" s="10">
        <f t="shared" si="8"/>
        <v>99</v>
      </c>
      <c r="Z28" s="11" t="str">
        <f t="shared" si="9"/>
        <v/>
      </c>
      <c r="AA28" s="10" t="str">
        <f t="shared" si="10"/>
        <v/>
      </c>
      <c r="AB28" s="2" t="str">
        <f t="shared" si="11"/>
        <v/>
      </c>
      <c r="AC28" s="2">
        <f t="shared" si="12"/>
        <v>1.210747342</v>
      </c>
      <c r="AD28" s="2">
        <f t="shared" si="15"/>
        <v>1.611872726</v>
      </c>
      <c r="AE28" s="2">
        <f t="shared" si="14"/>
        <v>0.631904506</v>
      </c>
    </row>
    <row r="29">
      <c r="A29" s="9" t="s">
        <v>14</v>
      </c>
      <c r="B29" s="9" t="str">
        <f>LOOKUP(A29,Regions!$A$2:$A$233,Regions!$B$2:$B$233)</f>
        <v>Europe &amp; Central Asia</v>
      </c>
      <c r="C29" s="8">
        <v>2020.0</v>
      </c>
      <c r="D29" s="8">
        <v>10139.1748</v>
      </c>
      <c r="E29" s="8">
        <v>56.39700317</v>
      </c>
      <c r="F29" s="8">
        <v>96.04337613</v>
      </c>
      <c r="G29" s="8">
        <v>1.04278118</v>
      </c>
      <c r="H29" s="8">
        <v>2.913842688</v>
      </c>
      <c r="I29" s="8">
        <v>0.0</v>
      </c>
      <c r="J29" s="8">
        <v>90.92579795</v>
      </c>
      <c r="K29" s="8">
        <v>2.391535671</v>
      </c>
      <c r="L29" s="8">
        <v>6.682666377</v>
      </c>
      <c r="M29" s="8">
        <v>0.0</v>
      </c>
      <c r="N29" s="8">
        <v>100.0</v>
      </c>
      <c r="O29" s="8">
        <v>0.0</v>
      </c>
      <c r="P29" s="8">
        <v>0.0</v>
      </c>
      <c r="Q29" s="8">
        <v>0.0</v>
      </c>
      <c r="R29" s="10" t="str">
        <f t="shared" si="1"/>
        <v>No Duplicate</v>
      </c>
      <c r="S29" s="10" t="str">
        <f t="shared" si="2"/>
        <v/>
      </c>
      <c r="T29" s="10" t="str">
        <f t="shared" si="3"/>
        <v/>
      </c>
      <c r="U29" s="10" t="str">
        <f t="shared" si="4"/>
        <v/>
      </c>
      <c r="V29" s="10" t="str">
        <f t="shared" si="5"/>
        <v/>
      </c>
      <c r="W29" s="10">
        <f t="shared" si="6"/>
        <v>96</v>
      </c>
      <c r="X29" s="10">
        <f t="shared" si="16"/>
        <v>91</v>
      </c>
      <c r="Y29" s="10">
        <f t="shared" si="8"/>
        <v>100</v>
      </c>
      <c r="Z29" s="11" t="str">
        <f t="shared" si="9"/>
        <v/>
      </c>
      <c r="AA29" s="10" t="str">
        <f t="shared" si="10"/>
        <v/>
      </c>
      <c r="AB29" s="2" t="str">
        <f t="shared" si="11"/>
        <v/>
      </c>
      <c r="AC29" s="2">
        <f t="shared" si="12"/>
        <v>0</v>
      </c>
      <c r="AD29" s="2" t="str">
        <f t="shared" si="15"/>
        <v/>
      </c>
      <c r="AE29" s="2">
        <f t="shared" si="14"/>
        <v>0</v>
      </c>
    </row>
    <row r="30">
      <c r="A30" s="9" t="s">
        <v>15</v>
      </c>
      <c r="B30" s="9" t="str">
        <f>LOOKUP(A30,Regions!$A$2:$A$233,Regions!$B$2:$B$233)</f>
        <v>Latin America &amp; Caribbean</v>
      </c>
      <c r="C30" s="8">
        <v>2015.0</v>
      </c>
      <c r="D30" s="8">
        <v>374.2000122</v>
      </c>
      <c r="E30" s="8">
        <v>82.74599457</v>
      </c>
      <c r="F30" s="8">
        <v>98.8869605</v>
      </c>
      <c r="G30" s="8">
        <v>0.0</v>
      </c>
      <c r="H30" s="8">
        <v>1.113039503</v>
      </c>
      <c r="I30" s="8">
        <v>0.0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10" t="str">
        <f t="shared" si="1"/>
        <v>No Duplicate</v>
      </c>
      <c r="S30" s="10">
        <f t="shared" si="2"/>
        <v>4</v>
      </c>
      <c r="T30" s="10">
        <f t="shared" si="3"/>
        <v>0</v>
      </c>
      <c r="U30" s="10" t="str">
        <f t="shared" si="4"/>
        <v>null</v>
      </c>
      <c r="V30" s="10" t="str">
        <f t="shared" si="5"/>
        <v>null</v>
      </c>
      <c r="W30" s="10">
        <f t="shared" si="6"/>
        <v>99</v>
      </c>
      <c r="X30" s="10" t="str">
        <f t="shared" si="16"/>
        <v/>
      </c>
      <c r="Y30" s="10" t="str">
        <f t="shared" si="8"/>
        <v/>
      </c>
      <c r="Z30" s="11" t="str">
        <f t="shared" si="9"/>
        <v/>
      </c>
      <c r="AA30" s="10" t="str">
        <f t="shared" si="10"/>
        <v/>
      </c>
      <c r="AB30" s="2" t="str">
        <f t="shared" si="11"/>
        <v/>
      </c>
      <c r="AC30" s="2" t="str">
        <f t="shared" si="12"/>
        <v/>
      </c>
      <c r="AD30" s="2" t="str">
        <f t="shared" si="15"/>
        <v/>
      </c>
      <c r="AE30" s="2" t="str">
        <f t="shared" si="14"/>
        <v>null</v>
      </c>
    </row>
    <row r="31">
      <c r="A31" s="9" t="s">
        <v>15</v>
      </c>
      <c r="B31" s="9" t="str">
        <f>LOOKUP(A31,Regions!$A$2:$A$233,Regions!$B$2:$B$233)</f>
        <v>Latin America &amp; Caribbean</v>
      </c>
      <c r="C31" s="8">
        <v>2019.0</v>
      </c>
      <c r="D31" s="8">
        <v>389.4859924</v>
      </c>
      <c r="E31" s="8">
        <v>83.13199615</v>
      </c>
      <c r="F31" s="8">
        <v>98.8869605</v>
      </c>
      <c r="G31" s="8">
        <v>0.0</v>
      </c>
      <c r="H31" s="8">
        <v>1.113039503</v>
      </c>
      <c r="I31" s="8">
        <v>0.0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10" t="str">
        <f t="shared" si="1"/>
        <v>No Duplicate</v>
      </c>
      <c r="S31" s="10" t="str">
        <f t="shared" si="2"/>
        <v/>
      </c>
      <c r="T31" s="10" t="str">
        <f t="shared" si="3"/>
        <v/>
      </c>
      <c r="U31" s="10" t="str">
        <f t="shared" si="4"/>
        <v/>
      </c>
      <c r="V31" s="10" t="str">
        <f t="shared" si="5"/>
        <v/>
      </c>
      <c r="W31" s="10">
        <f t="shared" si="6"/>
        <v>99</v>
      </c>
      <c r="X31" s="10" t="str">
        <f t="shared" si="16"/>
        <v/>
      </c>
      <c r="Y31" s="10" t="str">
        <f t="shared" si="8"/>
        <v/>
      </c>
      <c r="Z31" s="11" t="str">
        <f t="shared" si="9"/>
        <v/>
      </c>
      <c r="AA31" s="10" t="str">
        <f t="shared" si="10"/>
        <v/>
      </c>
      <c r="AB31" s="2" t="str">
        <f t="shared" si="11"/>
        <v/>
      </c>
      <c r="AC31" s="2">
        <f t="shared" si="12"/>
        <v>0</v>
      </c>
      <c r="AD31" s="2" t="str">
        <f t="shared" si="15"/>
        <v/>
      </c>
      <c r="AE31" s="2">
        <f t="shared" si="14"/>
        <v>0</v>
      </c>
    </row>
    <row r="32">
      <c r="A32" s="9" t="s">
        <v>16</v>
      </c>
      <c r="B32" s="9" t="str">
        <f>LOOKUP(A32,Regions!$A$2:$A$233,Regions!$B$2:$B$233)</f>
        <v>Europe &amp; Central Asia</v>
      </c>
      <c r="C32" s="8">
        <v>2015.0</v>
      </c>
      <c r="D32" s="8">
        <v>1371.853027</v>
      </c>
      <c r="E32" s="8">
        <v>88.99899292</v>
      </c>
      <c r="F32" s="8">
        <v>100.0</v>
      </c>
      <c r="G32" s="8">
        <v>0.0</v>
      </c>
      <c r="H32" s="8">
        <v>0.0</v>
      </c>
      <c r="I32" s="8">
        <v>0.0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10" t="str">
        <f t="shared" si="1"/>
        <v>No Duplicate</v>
      </c>
      <c r="S32" s="10">
        <f t="shared" si="2"/>
        <v>5</v>
      </c>
      <c r="T32" s="10">
        <f t="shared" si="3"/>
        <v>0</v>
      </c>
      <c r="U32" s="10" t="str">
        <f t="shared" si="4"/>
        <v>null</v>
      </c>
      <c r="V32" s="10" t="str">
        <f t="shared" si="5"/>
        <v>null</v>
      </c>
      <c r="W32" s="10">
        <f t="shared" si="6"/>
        <v>100</v>
      </c>
      <c r="X32" s="10" t="str">
        <f t="shared" si="16"/>
        <v/>
      </c>
      <c r="Y32" s="10" t="str">
        <f t="shared" si="8"/>
        <v/>
      </c>
      <c r="Z32" s="11" t="str">
        <f t="shared" si="9"/>
        <v>full access</v>
      </c>
      <c r="AA32" s="10" t="str">
        <f t="shared" si="10"/>
        <v/>
      </c>
      <c r="AB32" s="2" t="str">
        <f t="shared" si="11"/>
        <v/>
      </c>
      <c r="AC32" s="2" t="str">
        <f t="shared" si="12"/>
        <v/>
      </c>
      <c r="AD32" s="2" t="str">
        <f t="shared" si="15"/>
        <v/>
      </c>
      <c r="AE32" s="2" t="str">
        <f t="shared" si="14"/>
        <v>null</v>
      </c>
    </row>
    <row r="33">
      <c r="A33" s="9" t="s">
        <v>16</v>
      </c>
      <c r="B33" s="9" t="str">
        <f>LOOKUP(A33,Regions!$A$2:$A$233,Regions!$B$2:$B$233)</f>
        <v>Europe &amp; Central Asia</v>
      </c>
      <c r="C33" s="8">
        <v>2020.0</v>
      </c>
      <c r="D33" s="8">
        <v>1701.583008</v>
      </c>
      <c r="E33" s="8">
        <v>89.50600433</v>
      </c>
      <c r="F33" s="8">
        <v>100.0</v>
      </c>
      <c r="G33" s="8">
        <v>0.0</v>
      </c>
      <c r="H33" s="8">
        <v>0.0</v>
      </c>
      <c r="I33" s="8">
        <v>0.0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10" t="str">
        <f t="shared" si="1"/>
        <v>No Duplicate</v>
      </c>
      <c r="S33" s="10" t="str">
        <f t="shared" si="2"/>
        <v/>
      </c>
      <c r="T33" s="10" t="str">
        <f t="shared" si="3"/>
        <v/>
      </c>
      <c r="U33" s="10" t="str">
        <f t="shared" si="4"/>
        <v/>
      </c>
      <c r="V33" s="10" t="str">
        <f t="shared" si="5"/>
        <v/>
      </c>
      <c r="W33" s="10">
        <f t="shared" si="6"/>
        <v>100</v>
      </c>
      <c r="X33" s="10" t="str">
        <f t="shared" si="16"/>
        <v/>
      </c>
      <c r="Y33" s="10" t="str">
        <f t="shared" si="8"/>
        <v/>
      </c>
      <c r="Z33" s="11" t="str">
        <f t="shared" si="9"/>
        <v/>
      </c>
      <c r="AA33" s="10" t="str">
        <f t="shared" si="10"/>
        <v/>
      </c>
      <c r="AB33" s="2" t="str">
        <f t="shared" si="11"/>
        <v/>
      </c>
      <c r="AC33" s="2">
        <f t="shared" si="12"/>
        <v>0</v>
      </c>
      <c r="AD33" s="2" t="str">
        <f t="shared" si="15"/>
        <v/>
      </c>
      <c r="AE33" s="2">
        <f t="shared" si="14"/>
        <v>0</v>
      </c>
    </row>
    <row r="34">
      <c r="A34" s="9" t="s">
        <v>17</v>
      </c>
      <c r="B34" s="9" t="str">
        <f>LOOKUP(A34,Regions!$A$2:$A$233,Regions!$B$2:$B$233)</f>
        <v>South Asia</v>
      </c>
      <c r="C34" s="8">
        <v>2015.0</v>
      </c>
      <c r="D34" s="8">
        <v>156256.2813</v>
      </c>
      <c r="E34" s="8">
        <v>34.30800247</v>
      </c>
      <c r="F34" s="8">
        <v>97.10160247</v>
      </c>
      <c r="G34" s="8">
        <v>1.087988961</v>
      </c>
      <c r="H34" s="8">
        <v>0.7215616582</v>
      </c>
      <c r="I34" s="8">
        <v>1.08884691</v>
      </c>
      <c r="J34" s="8">
        <v>96.77301128</v>
      </c>
      <c r="K34" s="8">
        <v>1.046214162</v>
      </c>
      <c r="L34" s="8">
        <v>0.7317473217</v>
      </c>
      <c r="M34" s="8">
        <v>1.449027237</v>
      </c>
      <c r="N34" s="8">
        <v>97.73077968</v>
      </c>
      <c r="O34" s="8">
        <v>1.167978177</v>
      </c>
      <c r="P34" s="8">
        <v>0.702058435</v>
      </c>
      <c r="Q34" s="8">
        <v>0.3991837074</v>
      </c>
      <c r="R34" s="10" t="str">
        <f t="shared" si="1"/>
        <v>No Duplicate</v>
      </c>
      <c r="S34" s="10">
        <f t="shared" si="2"/>
        <v>5</v>
      </c>
      <c r="T34" s="10">
        <f t="shared" si="3"/>
        <v>0.119271556</v>
      </c>
      <c r="U34" s="10">
        <f t="shared" si="4"/>
        <v>0.221445296</v>
      </c>
      <c r="V34" s="10">
        <f t="shared" si="5"/>
        <v>-0.065600342</v>
      </c>
      <c r="W34" s="10">
        <f t="shared" si="6"/>
        <v>97</v>
      </c>
      <c r="X34" s="10">
        <f t="shared" si="16"/>
        <v>97</v>
      </c>
      <c r="Y34" s="10">
        <f t="shared" si="8"/>
        <v>98</v>
      </c>
      <c r="Z34" s="11" t="str">
        <f t="shared" si="9"/>
        <v/>
      </c>
      <c r="AA34" s="10" t="str">
        <f t="shared" si="10"/>
        <v/>
      </c>
      <c r="AB34" s="2" t="str">
        <f t="shared" si="11"/>
        <v/>
      </c>
      <c r="AC34" s="2">
        <f t="shared" si="12"/>
        <v>0.287045638</v>
      </c>
      <c r="AD34" s="2">
        <f t="shared" si="15"/>
        <v>2</v>
      </c>
      <c r="AE34" s="2">
        <f t="shared" si="14"/>
        <v>0.10217374</v>
      </c>
    </row>
    <row r="35">
      <c r="A35" s="9" t="s">
        <v>17</v>
      </c>
      <c r="B35" s="9" t="str">
        <f>LOOKUP(A35,Regions!$A$2:$A$233,Regions!$B$2:$B$233)</f>
        <v>South Asia</v>
      </c>
      <c r="C35" s="8">
        <v>2020.0</v>
      </c>
      <c r="D35" s="8">
        <v>164689.3906</v>
      </c>
      <c r="E35" s="8">
        <v>38.17700195</v>
      </c>
      <c r="F35" s="8">
        <v>97.69796025</v>
      </c>
      <c r="G35" s="8">
        <v>1.156425878</v>
      </c>
      <c r="H35" s="8">
        <v>0.4626557002</v>
      </c>
      <c r="I35" s="8">
        <v>0.6829581735</v>
      </c>
      <c r="J35" s="8">
        <v>97.88023776</v>
      </c>
      <c r="K35" s="8">
        <v>0.8581049804</v>
      </c>
      <c r="L35" s="8">
        <v>0.3164802414</v>
      </c>
      <c r="M35" s="8">
        <v>0.9451770151</v>
      </c>
      <c r="N35" s="8">
        <v>97.40277797</v>
      </c>
      <c r="O35" s="8">
        <v>1.639520121</v>
      </c>
      <c r="P35" s="8">
        <v>0.6993752147</v>
      </c>
      <c r="Q35" s="8">
        <v>0.2583266934</v>
      </c>
      <c r="R35" s="10" t="str">
        <f t="shared" si="1"/>
        <v>No Duplicate</v>
      </c>
      <c r="S35" s="10" t="str">
        <f t="shared" si="2"/>
        <v/>
      </c>
      <c r="T35" s="10" t="str">
        <f t="shared" si="3"/>
        <v/>
      </c>
      <c r="U35" s="10" t="str">
        <f t="shared" si="4"/>
        <v/>
      </c>
      <c r="V35" s="10" t="str">
        <f t="shared" si="5"/>
        <v/>
      </c>
      <c r="W35" s="10">
        <f t="shared" si="6"/>
        <v>98</v>
      </c>
      <c r="X35" s="10">
        <f t="shared" si="16"/>
        <v>98</v>
      </c>
      <c r="Y35" s="10">
        <f t="shared" si="8"/>
        <v>97</v>
      </c>
      <c r="Z35" s="11" t="str">
        <f t="shared" si="9"/>
        <v/>
      </c>
      <c r="AA35" s="10" t="str">
        <f t="shared" si="10"/>
        <v/>
      </c>
      <c r="AB35" s="2" t="str">
        <f t="shared" si="11"/>
        <v/>
      </c>
      <c r="AC35" s="2">
        <f t="shared" si="12"/>
        <v>0</v>
      </c>
      <c r="AD35" s="2" t="str">
        <f t="shared" si="15"/>
        <v/>
      </c>
      <c r="AE35" s="2">
        <f t="shared" si="14"/>
        <v>0</v>
      </c>
    </row>
    <row r="36">
      <c r="A36" s="9" t="s">
        <v>18</v>
      </c>
      <c r="B36" s="9" t="str">
        <f>LOOKUP(A36,Regions!$A$2:$A$233,Regions!$B$2:$B$233)</f>
        <v>Latin America &amp; Caribbean</v>
      </c>
      <c r="C36" s="8">
        <v>2015.0</v>
      </c>
      <c r="D36" s="8">
        <v>285.3269958</v>
      </c>
      <c r="E36" s="8">
        <v>31.24899864</v>
      </c>
      <c r="F36" s="8">
        <v>98.47444474</v>
      </c>
      <c r="G36" s="8">
        <v>0.2674919064</v>
      </c>
      <c r="H36" s="8">
        <v>1.258063351</v>
      </c>
      <c r="I36" s="8">
        <v>0.0</v>
      </c>
      <c r="J36" s="8" t="s">
        <v>4</v>
      </c>
      <c r="K36" s="8" t="s">
        <v>4</v>
      </c>
      <c r="L36" s="8" t="s">
        <v>4</v>
      </c>
      <c r="M36" s="8" t="s">
        <v>4</v>
      </c>
      <c r="N36" s="8" t="s">
        <v>4</v>
      </c>
      <c r="O36" s="8" t="s">
        <v>4</v>
      </c>
      <c r="P36" s="8" t="s">
        <v>4</v>
      </c>
      <c r="Q36" s="8" t="s">
        <v>4</v>
      </c>
      <c r="R36" s="10" t="str">
        <f t="shared" si="1"/>
        <v>No Duplicate</v>
      </c>
      <c r="S36" s="10">
        <f t="shared" si="2"/>
        <v>5</v>
      </c>
      <c r="T36" s="10">
        <f t="shared" si="3"/>
        <v>0.008001136</v>
      </c>
      <c r="U36" s="10" t="str">
        <f t="shared" si="4"/>
        <v>null</v>
      </c>
      <c r="V36" s="10" t="str">
        <f t="shared" si="5"/>
        <v>null</v>
      </c>
      <c r="W36" s="10">
        <f t="shared" si="6"/>
        <v>98</v>
      </c>
      <c r="X36" s="10" t="str">
        <f t="shared" si="16"/>
        <v/>
      </c>
      <c r="Y36" s="10" t="str">
        <f t="shared" si="8"/>
        <v/>
      </c>
      <c r="Z36" s="11" t="str">
        <f t="shared" si="9"/>
        <v/>
      </c>
      <c r="AA36" s="10" t="str">
        <f t="shared" si="10"/>
        <v/>
      </c>
      <c r="AB36" s="2" t="str">
        <f t="shared" si="11"/>
        <v/>
      </c>
      <c r="AC36" s="2" t="str">
        <f t="shared" si="12"/>
        <v/>
      </c>
      <c r="AD36" s="2" t="str">
        <f t="shared" si="15"/>
        <v/>
      </c>
      <c r="AE36" s="2" t="str">
        <f t="shared" si="14"/>
        <v>null</v>
      </c>
    </row>
    <row r="37">
      <c r="A37" s="9" t="s">
        <v>18</v>
      </c>
      <c r="B37" s="9" t="str">
        <f>LOOKUP(A37,Regions!$A$2:$A$233,Regions!$B$2:$B$233)</f>
        <v>Latin America &amp; Caribbean</v>
      </c>
      <c r="C37" s="8">
        <v>2020.0</v>
      </c>
      <c r="D37" s="8">
        <v>287.3710022</v>
      </c>
      <c r="E37" s="8">
        <v>31.19099998</v>
      </c>
      <c r="F37" s="8">
        <v>98.51445042</v>
      </c>
      <c r="G37" s="8">
        <v>0.2676005761</v>
      </c>
      <c r="H37" s="8">
        <v>1.217949005</v>
      </c>
      <c r="I37" s="8">
        <v>0.0</v>
      </c>
      <c r="J37" s="8" t="s">
        <v>4</v>
      </c>
      <c r="K37" s="8" t="s">
        <v>4</v>
      </c>
      <c r="L37" s="8" t="s">
        <v>4</v>
      </c>
      <c r="M37" s="8" t="s">
        <v>4</v>
      </c>
      <c r="N37" s="8" t="s">
        <v>4</v>
      </c>
      <c r="O37" s="8" t="s">
        <v>4</v>
      </c>
      <c r="P37" s="8" t="s">
        <v>4</v>
      </c>
      <c r="Q37" s="8" t="s">
        <v>4</v>
      </c>
      <c r="R37" s="10" t="str">
        <f t="shared" si="1"/>
        <v>No Duplicate</v>
      </c>
      <c r="S37" s="10" t="str">
        <f t="shared" si="2"/>
        <v/>
      </c>
      <c r="T37" s="10" t="str">
        <f t="shared" si="3"/>
        <v/>
      </c>
      <c r="U37" s="10" t="str">
        <f t="shared" si="4"/>
        <v/>
      </c>
      <c r="V37" s="10" t="str">
        <f t="shared" si="5"/>
        <v/>
      </c>
      <c r="W37" s="10">
        <f t="shared" si="6"/>
        <v>99</v>
      </c>
      <c r="X37" s="10" t="str">
        <f t="shared" si="16"/>
        <v/>
      </c>
      <c r="Y37" s="10" t="str">
        <f t="shared" si="8"/>
        <v/>
      </c>
      <c r="Z37" s="11" t="str">
        <f t="shared" si="9"/>
        <v/>
      </c>
      <c r="AA37" s="10" t="str">
        <f t="shared" si="10"/>
        <v/>
      </c>
      <c r="AB37" s="2" t="str">
        <f t="shared" si="11"/>
        <v/>
      </c>
      <c r="AC37" s="2">
        <f t="shared" si="12"/>
        <v>0</v>
      </c>
      <c r="AD37" s="2" t="str">
        <f t="shared" si="15"/>
        <v/>
      </c>
      <c r="AE37" s="2">
        <f t="shared" si="14"/>
        <v>0</v>
      </c>
    </row>
    <row r="38">
      <c r="A38" s="9" t="s">
        <v>19</v>
      </c>
      <c r="B38" s="9" t="str">
        <f>LOOKUP(A38,Regions!$A$2:$A$233,Regions!$B$2:$B$233)</f>
        <v>Europe &amp; Central Asia</v>
      </c>
      <c r="C38" s="8">
        <v>2015.0</v>
      </c>
      <c r="D38" s="8">
        <v>9439.423828</v>
      </c>
      <c r="E38" s="8">
        <v>77.18099976</v>
      </c>
      <c r="F38" s="8">
        <v>96.47706709</v>
      </c>
      <c r="G38" s="8">
        <v>3.300130108</v>
      </c>
      <c r="H38" s="8">
        <v>0.2228027995</v>
      </c>
      <c r="I38" s="8">
        <v>0.0</v>
      </c>
      <c r="J38" s="8">
        <v>98.3306716</v>
      </c>
      <c r="K38" s="8">
        <v>0.9932391071</v>
      </c>
      <c r="L38" s="8">
        <v>0.6760892895</v>
      </c>
      <c r="M38" s="8">
        <v>0.0</v>
      </c>
      <c r="N38" s="8">
        <v>95.92903518</v>
      </c>
      <c r="O38" s="8">
        <v>3.982175393</v>
      </c>
      <c r="P38" s="8">
        <v>0.08878942383</v>
      </c>
      <c r="Q38" s="8">
        <v>0.0</v>
      </c>
      <c r="R38" s="10" t="str">
        <f t="shared" si="1"/>
        <v>No Duplicate</v>
      </c>
      <c r="S38" s="10">
        <f t="shared" si="2"/>
        <v>5</v>
      </c>
      <c r="T38" s="10">
        <f t="shared" si="3"/>
        <v>0.011531798</v>
      </c>
      <c r="U38" s="10">
        <f t="shared" si="4"/>
        <v>0.046690142</v>
      </c>
      <c r="V38" s="10">
        <f t="shared" si="5"/>
        <v>0.016367688</v>
      </c>
      <c r="W38" s="10">
        <f t="shared" si="6"/>
        <v>96</v>
      </c>
      <c r="X38" s="10">
        <f t="shared" si="16"/>
        <v>98</v>
      </c>
      <c r="Y38" s="10">
        <f t="shared" si="8"/>
        <v>96</v>
      </c>
      <c r="Z38" s="11" t="str">
        <f t="shared" si="9"/>
        <v/>
      </c>
      <c r="AA38" s="10" t="str">
        <f t="shared" si="10"/>
        <v/>
      </c>
      <c r="AB38" s="2" t="str">
        <f t="shared" si="11"/>
        <v/>
      </c>
      <c r="AC38" s="2">
        <f t="shared" si="12"/>
        <v>0.030322454</v>
      </c>
      <c r="AD38" s="2">
        <f t="shared" si="15"/>
        <v>0.9617347758</v>
      </c>
      <c r="AE38" s="2">
        <f t="shared" si="14"/>
        <v>0.035158344</v>
      </c>
    </row>
    <row r="39">
      <c r="A39" s="9" t="s">
        <v>19</v>
      </c>
      <c r="B39" s="9" t="str">
        <f>LOOKUP(A39,Regions!$A$2:$A$233,Regions!$B$2:$B$233)</f>
        <v>Europe &amp; Central Asia</v>
      </c>
      <c r="C39" s="8">
        <v>2020.0</v>
      </c>
      <c r="D39" s="8">
        <v>9449.321289</v>
      </c>
      <c r="E39" s="8">
        <v>79.48300171</v>
      </c>
      <c r="F39" s="8">
        <v>96.53472608</v>
      </c>
      <c r="G39" s="8">
        <v>3.37211955</v>
      </c>
      <c r="H39" s="8">
        <v>0.09315436837</v>
      </c>
      <c r="I39" s="8">
        <v>0.0</v>
      </c>
      <c r="J39" s="8">
        <v>98.56412231</v>
      </c>
      <c r="K39" s="8">
        <v>0.9955971951</v>
      </c>
      <c r="L39" s="8">
        <v>0.4402804931</v>
      </c>
      <c r="M39" s="8">
        <v>0.0</v>
      </c>
      <c r="N39" s="8">
        <v>96.01087362</v>
      </c>
      <c r="O39" s="8">
        <v>3.985572644</v>
      </c>
      <c r="P39" s="8">
        <v>0.003553731977</v>
      </c>
      <c r="Q39" s="8">
        <v>0.0</v>
      </c>
      <c r="R39" s="10" t="str">
        <f t="shared" si="1"/>
        <v>No Duplicate</v>
      </c>
      <c r="S39" s="10" t="str">
        <f t="shared" si="2"/>
        <v/>
      </c>
      <c r="T39" s="10" t="str">
        <f t="shared" si="3"/>
        <v/>
      </c>
      <c r="U39" s="10" t="str">
        <f t="shared" si="4"/>
        <v/>
      </c>
      <c r="V39" s="10" t="str">
        <f t="shared" si="5"/>
        <v/>
      </c>
      <c r="W39" s="10">
        <f t="shared" si="6"/>
        <v>97</v>
      </c>
      <c r="X39" s="10">
        <f t="shared" si="16"/>
        <v>99</v>
      </c>
      <c r="Y39" s="10">
        <f t="shared" si="8"/>
        <v>96</v>
      </c>
      <c r="Z39" s="11" t="str">
        <f t="shared" si="9"/>
        <v/>
      </c>
      <c r="AA39" s="10" t="str">
        <f t="shared" si="10"/>
        <v/>
      </c>
      <c r="AB39" s="2" t="str">
        <f t="shared" si="11"/>
        <v/>
      </c>
      <c r="AC39" s="2">
        <f t="shared" si="12"/>
        <v>0</v>
      </c>
      <c r="AD39" s="2" t="str">
        <f t="shared" si="15"/>
        <v/>
      </c>
      <c r="AE39" s="2">
        <f t="shared" si="14"/>
        <v>0</v>
      </c>
    </row>
    <row r="40">
      <c r="A40" s="9" t="s">
        <v>20</v>
      </c>
      <c r="B40" s="9" t="str">
        <f>LOOKUP(A40,Regions!$A$2:$A$233,Regions!$B$2:$B$233)</f>
        <v>Europe &amp; Central Asia</v>
      </c>
      <c r="C40" s="8">
        <v>2015.0</v>
      </c>
      <c r="D40" s="8">
        <v>11287.93066</v>
      </c>
      <c r="E40" s="8">
        <v>97.87599945</v>
      </c>
      <c r="F40" s="8">
        <v>99.9999977</v>
      </c>
      <c r="G40" s="8">
        <v>0.0</v>
      </c>
      <c r="H40" s="8">
        <v>2.298024512E-6</v>
      </c>
      <c r="I40" s="8">
        <v>0.0</v>
      </c>
      <c r="J40" s="8">
        <v>100.0</v>
      </c>
      <c r="K40" s="8">
        <v>0.0</v>
      </c>
      <c r="L40" s="8">
        <v>0.0</v>
      </c>
      <c r="M40" s="8">
        <v>0.0</v>
      </c>
      <c r="N40" s="8">
        <v>100.0</v>
      </c>
      <c r="O40" s="8">
        <v>0.0</v>
      </c>
      <c r="P40" s="8">
        <v>0.0</v>
      </c>
      <c r="Q40" s="8">
        <v>0.0</v>
      </c>
      <c r="R40" s="10" t="str">
        <f t="shared" si="1"/>
        <v>No Duplicate</v>
      </c>
      <c r="S40" s="10">
        <f t="shared" si="2"/>
        <v>5</v>
      </c>
      <c r="T40" s="10">
        <f t="shared" si="3"/>
        <v>-0.0000002499999994</v>
      </c>
      <c r="U40" s="10">
        <f t="shared" si="4"/>
        <v>0</v>
      </c>
      <c r="V40" s="10">
        <f t="shared" si="5"/>
        <v>0</v>
      </c>
      <c r="W40" s="10">
        <f t="shared" si="6"/>
        <v>100</v>
      </c>
      <c r="X40" s="10">
        <f t="shared" si="16"/>
        <v>100</v>
      </c>
      <c r="Y40" s="10">
        <f t="shared" si="8"/>
        <v>100</v>
      </c>
      <c r="Z40" s="11" t="str">
        <f t="shared" si="9"/>
        <v>full access</v>
      </c>
      <c r="AA40" s="10" t="str">
        <f t="shared" si="10"/>
        <v>full access</v>
      </c>
      <c r="AB40" s="2" t="str">
        <f t="shared" si="11"/>
        <v>full access</v>
      </c>
      <c r="AC40" s="2">
        <f t="shared" si="12"/>
        <v>0</v>
      </c>
      <c r="AD40" s="2" t="str">
        <f t="shared" si="15"/>
        <v/>
      </c>
      <c r="AE40" s="2">
        <f t="shared" si="14"/>
        <v>0.0000002499999994</v>
      </c>
    </row>
    <row r="41">
      <c r="A41" s="9" t="s">
        <v>20</v>
      </c>
      <c r="B41" s="9" t="str">
        <f>LOOKUP(A41,Regions!$A$2:$A$233,Regions!$B$2:$B$233)</f>
        <v>Europe &amp; Central Asia</v>
      </c>
      <c r="C41" s="8">
        <v>2020.0</v>
      </c>
      <c r="D41" s="8">
        <v>11589.61621</v>
      </c>
      <c r="E41" s="8">
        <v>98.07899475</v>
      </c>
      <c r="F41" s="8">
        <v>99.99999645</v>
      </c>
      <c r="G41" s="8">
        <v>0.0</v>
      </c>
      <c r="H41" s="8">
        <v>3.554796791E-6</v>
      </c>
      <c r="I41" s="8">
        <v>0.0</v>
      </c>
      <c r="J41" s="8">
        <v>100.0</v>
      </c>
      <c r="K41" s="8">
        <v>0.0</v>
      </c>
      <c r="L41" s="8">
        <v>0.0</v>
      </c>
      <c r="M41" s="8">
        <v>0.0</v>
      </c>
      <c r="N41" s="8">
        <v>100.0</v>
      </c>
      <c r="O41" s="8">
        <v>0.0</v>
      </c>
      <c r="P41" s="8">
        <v>0.0</v>
      </c>
      <c r="Q41" s="8">
        <v>0.0</v>
      </c>
      <c r="R41" s="10" t="str">
        <f t="shared" si="1"/>
        <v>No Duplicate</v>
      </c>
      <c r="S41" s="10" t="str">
        <f t="shared" si="2"/>
        <v/>
      </c>
      <c r="T41" s="10" t="str">
        <f t="shared" si="3"/>
        <v/>
      </c>
      <c r="U41" s="10" t="str">
        <f t="shared" si="4"/>
        <v/>
      </c>
      <c r="V41" s="10" t="str">
        <f t="shared" si="5"/>
        <v/>
      </c>
      <c r="W41" s="10">
        <f t="shared" si="6"/>
        <v>100</v>
      </c>
      <c r="X41" s="10">
        <f t="shared" si="16"/>
        <v>100</v>
      </c>
      <c r="Y41" s="10">
        <f t="shared" si="8"/>
        <v>100</v>
      </c>
      <c r="Z41" s="11" t="str">
        <f t="shared" si="9"/>
        <v/>
      </c>
      <c r="AA41" s="10" t="str">
        <f t="shared" si="10"/>
        <v/>
      </c>
      <c r="AB41" s="2" t="str">
        <f t="shared" si="11"/>
        <v/>
      </c>
      <c r="AC41" s="2">
        <f t="shared" si="12"/>
        <v>0</v>
      </c>
      <c r="AD41" s="2" t="str">
        <f t="shared" si="15"/>
        <v/>
      </c>
      <c r="AE41" s="2">
        <f t="shared" si="14"/>
        <v>0</v>
      </c>
    </row>
    <row r="42">
      <c r="A42" s="9" t="s">
        <v>21</v>
      </c>
      <c r="B42" s="9" t="str">
        <f>LOOKUP(A42,Regions!$A$2:$A$233,Regions!$B$2:$B$233)</f>
        <v>Latin America &amp; Caribbean</v>
      </c>
      <c r="C42" s="8">
        <v>2015.0</v>
      </c>
      <c r="D42" s="8">
        <v>360.9259949</v>
      </c>
      <c r="E42" s="8">
        <v>45.40599823</v>
      </c>
      <c r="F42" s="8">
        <v>97.17559498</v>
      </c>
      <c r="G42" s="8">
        <v>1.227940493</v>
      </c>
      <c r="H42" s="8">
        <v>1.568222535</v>
      </c>
      <c r="I42" s="8">
        <v>0.02824198817</v>
      </c>
      <c r="J42" s="8">
        <v>95.65383206</v>
      </c>
      <c r="K42" s="8">
        <v>1.421919005</v>
      </c>
      <c r="L42" s="8">
        <v>2.872517994</v>
      </c>
      <c r="M42" s="8">
        <v>0.05173093576</v>
      </c>
      <c r="N42" s="8">
        <v>99.00529</v>
      </c>
      <c r="O42" s="8">
        <v>0.99471</v>
      </c>
      <c r="P42" s="8">
        <v>0.0</v>
      </c>
      <c r="Q42" s="8">
        <v>0.0</v>
      </c>
      <c r="R42" s="10" t="str">
        <f t="shared" si="1"/>
        <v>No Duplicate</v>
      </c>
      <c r="S42" s="10">
        <f t="shared" si="2"/>
        <v>5</v>
      </c>
      <c r="T42" s="10">
        <f t="shared" si="3"/>
        <v>0.24527193</v>
      </c>
      <c r="U42" s="10">
        <f t="shared" si="4"/>
        <v>0.468275104</v>
      </c>
      <c r="V42" s="10">
        <f t="shared" si="5"/>
        <v>-0.025266</v>
      </c>
      <c r="W42" s="10">
        <f t="shared" si="6"/>
        <v>97</v>
      </c>
      <c r="X42" s="10">
        <f t="shared" si="16"/>
        <v>96</v>
      </c>
      <c r="Y42" s="10">
        <f t="shared" si="8"/>
        <v>99</v>
      </c>
      <c r="Z42" s="11" t="str">
        <f t="shared" si="9"/>
        <v/>
      </c>
      <c r="AA42" s="10" t="str">
        <f t="shared" si="10"/>
        <v/>
      </c>
      <c r="AB42" s="2" t="str">
        <f t="shared" si="11"/>
        <v/>
      </c>
      <c r="AC42" s="2">
        <f t="shared" si="12"/>
        <v>0.493541104</v>
      </c>
      <c r="AD42" s="2">
        <f t="shared" si="15"/>
        <v>2</v>
      </c>
      <c r="AE42" s="2">
        <f t="shared" si="14"/>
        <v>0.223003174</v>
      </c>
    </row>
    <row r="43">
      <c r="A43" s="9" t="s">
        <v>21</v>
      </c>
      <c r="B43" s="9" t="str">
        <f>LOOKUP(A43,Regions!$A$2:$A$233,Regions!$B$2:$B$233)</f>
        <v>Latin America &amp; Caribbean</v>
      </c>
      <c r="C43" s="8">
        <v>2020.0</v>
      </c>
      <c r="D43" s="8">
        <v>397.6210022</v>
      </c>
      <c r="E43" s="8">
        <v>46.02500153</v>
      </c>
      <c r="F43" s="8">
        <v>98.40195463</v>
      </c>
      <c r="G43" s="8">
        <v>1.249110629</v>
      </c>
      <c r="H43" s="8">
        <v>0.3489347411</v>
      </c>
      <c r="I43" s="8">
        <v>0.0</v>
      </c>
      <c r="J43" s="8">
        <v>97.99520758</v>
      </c>
      <c r="K43" s="8">
        <v>1.358317682</v>
      </c>
      <c r="L43" s="8">
        <v>0.6464747393</v>
      </c>
      <c r="M43" s="8">
        <v>0.0</v>
      </c>
      <c r="N43" s="8">
        <v>98.87896</v>
      </c>
      <c r="O43" s="8">
        <v>1.12104</v>
      </c>
      <c r="P43" s="8">
        <v>0.0</v>
      </c>
      <c r="Q43" s="8">
        <v>0.0</v>
      </c>
      <c r="R43" s="10" t="str">
        <f t="shared" si="1"/>
        <v>No Duplicate</v>
      </c>
      <c r="S43" s="10" t="str">
        <f t="shared" si="2"/>
        <v/>
      </c>
      <c r="T43" s="10" t="str">
        <f t="shared" si="3"/>
        <v/>
      </c>
      <c r="U43" s="10" t="str">
        <f t="shared" si="4"/>
        <v/>
      </c>
      <c r="V43" s="10" t="str">
        <f t="shared" si="5"/>
        <v/>
      </c>
      <c r="W43" s="10">
        <f t="shared" si="6"/>
        <v>98</v>
      </c>
      <c r="X43" s="10">
        <f t="shared" si="16"/>
        <v>98</v>
      </c>
      <c r="Y43" s="10">
        <f t="shared" si="8"/>
        <v>99</v>
      </c>
      <c r="Z43" s="11" t="str">
        <f t="shared" si="9"/>
        <v/>
      </c>
      <c r="AA43" s="10" t="str">
        <f t="shared" si="10"/>
        <v/>
      </c>
      <c r="AB43" s="2" t="str">
        <f t="shared" si="11"/>
        <v/>
      </c>
      <c r="AC43" s="2">
        <f t="shared" si="12"/>
        <v>0</v>
      </c>
      <c r="AD43" s="2" t="str">
        <f t="shared" si="15"/>
        <v/>
      </c>
      <c r="AE43" s="2">
        <f t="shared" si="14"/>
        <v>0</v>
      </c>
    </row>
    <row r="44">
      <c r="A44" s="9" t="s">
        <v>22</v>
      </c>
      <c r="B44" s="9" t="str">
        <f>LOOKUP(A44,Regions!$A$2:$A$233,Regions!$B$2:$B$233)</f>
        <v>Sub-Saharan Africa</v>
      </c>
      <c r="C44" s="8">
        <v>2015.0</v>
      </c>
      <c r="D44" s="8">
        <v>10575.96191</v>
      </c>
      <c r="E44" s="8">
        <v>45.69500351</v>
      </c>
      <c r="F44" s="8">
        <v>64.7868223</v>
      </c>
      <c r="G44" s="8">
        <v>8.715470654</v>
      </c>
      <c r="H44" s="8">
        <v>21.29846434</v>
      </c>
      <c r="I44" s="8">
        <v>5.199242713</v>
      </c>
      <c r="J44" s="8">
        <v>56.78435247</v>
      </c>
      <c r="K44" s="8">
        <v>11.70337067</v>
      </c>
      <c r="L44" s="8">
        <v>23.77497857</v>
      </c>
      <c r="M44" s="8">
        <v>7.737298286</v>
      </c>
      <c r="N44" s="8">
        <v>74.29714256</v>
      </c>
      <c r="O44" s="8">
        <v>5.164581154</v>
      </c>
      <c r="P44" s="8">
        <v>18.35531753</v>
      </c>
      <c r="Q44" s="8">
        <v>2.182958756</v>
      </c>
      <c r="R44" s="10" t="str">
        <f t="shared" si="1"/>
        <v>No Duplicate</v>
      </c>
      <c r="S44" s="10">
        <f t="shared" si="2"/>
        <v>5</v>
      </c>
      <c r="T44" s="10">
        <f t="shared" si="3"/>
        <v>0.125460138</v>
      </c>
      <c r="U44" s="10">
        <f t="shared" si="4"/>
        <v>0.253583104</v>
      </c>
      <c r="V44" s="10">
        <f t="shared" si="5"/>
        <v>-0.207828504</v>
      </c>
      <c r="W44" s="10">
        <f t="shared" si="6"/>
        <v>65</v>
      </c>
      <c r="X44" s="10">
        <f t="shared" si="16"/>
        <v>57</v>
      </c>
      <c r="Y44" s="10">
        <f t="shared" si="8"/>
        <v>74</v>
      </c>
      <c r="Z44" s="11" t="str">
        <f t="shared" si="9"/>
        <v/>
      </c>
      <c r="AA44" s="10" t="str">
        <f t="shared" si="10"/>
        <v/>
      </c>
      <c r="AB44" s="2" t="str">
        <f t="shared" si="11"/>
        <v/>
      </c>
      <c r="AC44" s="2">
        <f t="shared" si="12"/>
        <v>0.461411608</v>
      </c>
      <c r="AD44" s="2">
        <f t="shared" si="15"/>
        <v>2</v>
      </c>
      <c r="AE44" s="2">
        <f t="shared" si="14"/>
        <v>0.128122966</v>
      </c>
    </row>
    <row r="45">
      <c r="A45" s="9" t="s">
        <v>22</v>
      </c>
      <c r="B45" s="9" t="str">
        <f>LOOKUP(A45,Regions!$A$2:$A$233,Regions!$B$2:$B$233)</f>
        <v>Sub-Saharan Africa</v>
      </c>
      <c r="C45" s="8">
        <v>2020.0</v>
      </c>
      <c r="D45" s="8">
        <v>12123.19824</v>
      </c>
      <c r="E45" s="8">
        <v>48.4149971</v>
      </c>
      <c r="F45" s="8">
        <v>65.41412299</v>
      </c>
      <c r="G45" s="8">
        <v>9.317535586</v>
      </c>
      <c r="H45" s="8">
        <v>21.97254088</v>
      </c>
      <c r="I45" s="8">
        <v>3.295800547</v>
      </c>
      <c r="J45" s="8">
        <v>58.05226799</v>
      </c>
      <c r="K45" s="8">
        <v>12.70520504</v>
      </c>
      <c r="L45" s="8">
        <v>23.97796833</v>
      </c>
      <c r="M45" s="8">
        <v>5.264558634</v>
      </c>
      <c r="N45" s="8">
        <v>73.25800004</v>
      </c>
      <c r="O45" s="8">
        <v>5.708056353</v>
      </c>
      <c r="P45" s="8">
        <v>19.83580681</v>
      </c>
      <c r="Q45" s="8">
        <v>1.198136794</v>
      </c>
      <c r="R45" s="10" t="str">
        <f t="shared" si="1"/>
        <v>No Duplicate</v>
      </c>
      <c r="S45" s="10" t="str">
        <f t="shared" si="2"/>
        <v/>
      </c>
      <c r="T45" s="10" t="str">
        <f t="shared" si="3"/>
        <v/>
      </c>
      <c r="U45" s="10" t="str">
        <f t="shared" si="4"/>
        <v/>
      </c>
      <c r="V45" s="10" t="str">
        <f t="shared" si="5"/>
        <v/>
      </c>
      <c r="W45" s="10">
        <f t="shared" si="6"/>
        <v>65</v>
      </c>
      <c r="X45" s="10">
        <f t="shared" si="16"/>
        <v>58</v>
      </c>
      <c r="Y45" s="10">
        <f t="shared" si="8"/>
        <v>73</v>
      </c>
      <c r="Z45" s="11" t="str">
        <f t="shared" si="9"/>
        <v/>
      </c>
      <c r="AA45" s="10" t="str">
        <f t="shared" si="10"/>
        <v/>
      </c>
      <c r="AB45" s="2" t="str">
        <f t="shared" si="11"/>
        <v/>
      </c>
      <c r="AC45" s="2">
        <f t="shared" si="12"/>
        <v>0</v>
      </c>
      <c r="AD45" s="2" t="str">
        <f t="shared" si="15"/>
        <v/>
      </c>
      <c r="AE45" s="2">
        <f t="shared" si="14"/>
        <v>0</v>
      </c>
    </row>
    <row r="46">
      <c r="A46" s="9" t="s">
        <v>23</v>
      </c>
      <c r="B46" s="9" t="str">
        <f>LOOKUP(A46,Regions!$A$2:$A$233,Regions!$B$2:$B$233)</f>
        <v>North America</v>
      </c>
      <c r="C46" s="8">
        <v>2015.0</v>
      </c>
      <c r="D46" s="8">
        <v>63.69499969</v>
      </c>
      <c r="E46" s="8">
        <v>100.0</v>
      </c>
      <c r="F46" s="8">
        <v>99.90314002</v>
      </c>
      <c r="G46" s="8">
        <v>0.0</v>
      </c>
      <c r="H46" s="8">
        <v>0.09685998294</v>
      </c>
      <c r="I46" s="8">
        <v>0.0</v>
      </c>
      <c r="J46" s="8" t="s">
        <v>4</v>
      </c>
      <c r="K46" s="8" t="s">
        <v>4</v>
      </c>
      <c r="L46" s="8" t="s">
        <v>4</v>
      </c>
      <c r="M46" s="8" t="s">
        <v>4</v>
      </c>
      <c r="N46" s="8">
        <v>99.90314002</v>
      </c>
      <c r="O46" s="8">
        <v>0.0</v>
      </c>
      <c r="P46" s="8">
        <v>0.09685998294</v>
      </c>
      <c r="Q46" s="8">
        <v>0.0</v>
      </c>
      <c r="R46" s="10" t="str">
        <f t="shared" si="1"/>
        <v>No Duplicate</v>
      </c>
      <c r="S46" s="10">
        <f t="shared" si="2"/>
        <v>5</v>
      </c>
      <c r="T46" s="10">
        <f t="shared" si="3"/>
        <v>0</v>
      </c>
      <c r="U46" s="10" t="str">
        <f t="shared" si="4"/>
        <v>null</v>
      </c>
      <c r="V46" s="10">
        <f t="shared" si="5"/>
        <v>0</v>
      </c>
      <c r="W46" s="10">
        <f t="shared" si="6"/>
        <v>100</v>
      </c>
      <c r="X46" s="10" t="str">
        <f t="shared" si="16"/>
        <v/>
      </c>
      <c r="Y46" s="10">
        <f t="shared" si="8"/>
        <v>100</v>
      </c>
      <c r="Z46" s="11" t="str">
        <f t="shared" si="9"/>
        <v>full access</v>
      </c>
      <c r="AA46" s="10" t="str">
        <f t="shared" si="10"/>
        <v/>
      </c>
      <c r="AB46" s="2" t="str">
        <f t="shared" si="11"/>
        <v>full access</v>
      </c>
      <c r="AC46" s="2" t="str">
        <f t="shared" si="12"/>
        <v/>
      </c>
      <c r="AD46" s="2" t="str">
        <f t="shared" si="15"/>
        <v/>
      </c>
      <c r="AE46" s="2" t="str">
        <f t="shared" si="14"/>
        <v>null</v>
      </c>
    </row>
    <row r="47">
      <c r="A47" s="9" t="s">
        <v>23</v>
      </c>
      <c r="B47" s="9" t="str">
        <f>LOOKUP(A47,Regions!$A$2:$A$233,Regions!$B$2:$B$233)</f>
        <v>North America</v>
      </c>
      <c r="C47" s="8">
        <v>2020.0</v>
      </c>
      <c r="D47" s="8">
        <v>62.27299881</v>
      </c>
      <c r="E47" s="8">
        <v>100.0</v>
      </c>
      <c r="F47" s="8">
        <v>99.90314002</v>
      </c>
      <c r="G47" s="8">
        <v>0.0</v>
      </c>
      <c r="H47" s="8">
        <v>0.09685998294</v>
      </c>
      <c r="I47" s="8">
        <v>0.0</v>
      </c>
      <c r="J47" s="8" t="s">
        <v>4</v>
      </c>
      <c r="K47" s="8" t="s">
        <v>4</v>
      </c>
      <c r="L47" s="8" t="s">
        <v>4</v>
      </c>
      <c r="M47" s="8" t="s">
        <v>4</v>
      </c>
      <c r="N47" s="8">
        <v>99.90314002</v>
      </c>
      <c r="O47" s="8">
        <v>0.0</v>
      </c>
      <c r="P47" s="8">
        <v>0.09685998294</v>
      </c>
      <c r="Q47" s="8">
        <v>0.0</v>
      </c>
      <c r="R47" s="10" t="str">
        <f t="shared" si="1"/>
        <v>No Duplicate</v>
      </c>
      <c r="S47" s="10" t="str">
        <f t="shared" si="2"/>
        <v/>
      </c>
      <c r="T47" s="10" t="str">
        <f t="shared" si="3"/>
        <v/>
      </c>
      <c r="U47" s="10" t="str">
        <f t="shared" si="4"/>
        <v/>
      </c>
      <c r="V47" s="10" t="str">
        <f t="shared" si="5"/>
        <v/>
      </c>
      <c r="W47" s="10">
        <f t="shared" si="6"/>
        <v>100</v>
      </c>
      <c r="X47" s="10" t="str">
        <f t="shared" si="16"/>
        <v/>
      </c>
      <c r="Y47" s="10">
        <f t="shared" si="8"/>
        <v>100</v>
      </c>
      <c r="Z47" s="11" t="str">
        <f t="shared" si="9"/>
        <v/>
      </c>
      <c r="AA47" s="10" t="str">
        <f t="shared" si="10"/>
        <v/>
      </c>
      <c r="AB47" s="2" t="str">
        <f t="shared" si="11"/>
        <v/>
      </c>
      <c r="AC47" s="2">
        <f t="shared" si="12"/>
        <v>0</v>
      </c>
      <c r="AD47" s="2" t="str">
        <f t="shared" si="15"/>
        <v/>
      </c>
      <c r="AE47" s="2">
        <f t="shared" si="14"/>
        <v>0</v>
      </c>
    </row>
    <row r="48">
      <c r="A48" s="9" t="s">
        <v>24</v>
      </c>
      <c r="B48" s="9" t="str">
        <f>LOOKUP(A48,Regions!$A$2:$A$233,Regions!$B$2:$B$233)</f>
        <v>South Asia</v>
      </c>
      <c r="C48" s="8">
        <v>2015.0</v>
      </c>
      <c r="D48" s="8">
        <v>727.8850098</v>
      </c>
      <c r="E48" s="8">
        <v>38.6780014</v>
      </c>
      <c r="F48" s="8">
        <v>96.22142259</v>
      </c>
      <c r="G48" s="8">
        <v>2.496596292</v>
      </c>
      <c r="H48" s="8">
        <v>0.2961873751</v>
      </c>
      <c r="I48" s="8">
        <v>0.9857937377</v>
      </c>
      <c r="J48" s="8">
        <v>95.16436295</v>
      </c>
      <c r="K48" s="8">
        <v>3.215858941</v>
      </c>
      <c r="L48" s="8">
        <v>0.1935987005</v>
      </c>
      <c r="M48" s="8">
        <v>1.426179411</v>
      </c>
      <c r="N48" s="8">
        <v>97.89733678</v>
      </c>
      <c r="O48" s="8">
        <v>1.356242032</v>
      </c>
      <c r="P48" s="8">
        <v>0.4588364885</v>
      </c>
      <c r="Q48" s="8">
        <v>0.2875847035</v>
      </c>
      <c r="R48" s="10" t="str">
        <f t="shared" si="1"/>
        <v>No Duplicate</v>
      </c>
      <c r="S48" s="10">
        <f t="shared" si="2"/>
        <v>5</v>
      </c>
      <c r="T48" s="10">
        <f t="shared" si="3"/>
        <v>0.218360008</v>
      </c>
      <c r="U48" s="10">
        <f t="shared" si="4"/>
        <v>0.31336614</v>
      </c>
      <c r="V48" s="10">
        <f t="shared" si="5"/>
        <v>0.041858342</v>
      </c>
      <c r="W48" s="10">
        <f t="shared" si="6"/>
        <v>96</v>
      </c>
      <c r="X48" s="10">
        <f t="shared" si="16"/>
        <v>95</v>
      </c>
      <c r="Y48" s="10">
        <f t="shared" si="8"/>
        <v>98</v>
      </c>
      <c r="Z48" s="11" t="str">
        <f t="shared" si="9"/>
        <v/>
      </c>
      <c r="AA48" s="10" t="str">
        <f t="shared" si="10"/>
        <v/>
      </c>
      <c r="AB48" s="2" t="str">
        <f t="shared" si="11"/>
        <v/>
      </c>
      <c r="AC48" s="2">
        <f t="shared" si="12"/>
        <v>0.271507798</v>
      </c>
      <c r="AD48" s="2">
        <f t="shared" si="15"/>
        <v>1.528654762</v>
      </c>
      <c r="AE48" s="2">
        <f t="shared" si="14"/>
        <v>0.095006132</v>
      </c>
    </row>
    <row r="49">
      <c r="A49" s="9" t="s">
        <v>24</v>
      </c>
      <c r="B49" s="9" t="str">
        <f>LOOKUP(A49,Regions!$A$2:$A$233,Regions!$B$2:$B$233)</f>
        <v>South Asia</v>
      </c>
      <c r="C49" s="8">
        <v>2020.0</v>
      </c>
      <c r="D49" s="8">
        <v>771.6119995</v>
      </c>
      <c r="E49" s="8">
        <v>42.31599808</v>
      </c>
      <c r="F49" s="8">
        <v>97.31322263</v>
      </c>
      <c r="G49" s="8">
        <v>2.460712607</v>
      </c>
      <c r="H49" s="8">
        <v>0.1764242183</v>
      </c>
      <c r="I49" s="8">
        <v>0.04964054142</v>
      </c>
      <c r="J49" s="8">
        <v>96.73119365</v>
      </c>
      <c r="K49" s="8">
        <v>3.268806351</v>
      </c>
      <c r="L49" s="8">
        <v>0.0</v>
      </c>
      <c r="M49" s="8">
        <v>0.0</v>
      </c>
      <c r="N49" s="8">
        <v>98.10662849</v>
      </c>
      <c r="O49" s="8">
        <v>1.3591415</v>
      </c>
      <c r="P49" s="8">
        <v>0.4169208475</v>
      </c>
      <c r="Q49" s="8">
        <v>0.1173091586</v>
      </c>
      <c r="R49" s="10" t="str">
        <f t="shared" si="1"/>
        <v>No Duplicate</v>
      </c>
      <c r="S49" s="10" t="str">
        <f t="shared" si="2"/>
        <v/>
      </c>
      <c r="T49" s="10" t="str">
        <f t="shared" si="3"/>
        <v/>
      </c>
      <c r="U49" s="10" t="str">
        <f t="shared" si="4"/>
        <v/>
      </c>
      <c r="V49" s="10" t="str">
        <f t="shared" si="5"/>
        <v/>
      </c>
      <c r="W49" s="10">
        <f t="shared" si="6"/>
        <v>97</v>
      </c>
      <c r="X49" s="10">
        <f t="shared" si="16"/>
        <v>97</v>
      </c>
      <c r="Y49" s="10">
        <f t="shared" si="8"/>
        <v>98</v>
      </c>
      <c r="Z49" s="11" t="str">
        <f t="shared" si="9"/>
        <v/>
      </c>
      <c r="AA49" s="10" t="str">
        <f t="shared" si="10"/>
        <v/>
      </c>
      <c r="AB49" s="2" t="str">
        <f t="shared" si="11"/>
        <v/>
      </c>
      <c r="AC49" s="2">
        <f t="shared" si="12"/>
        <v>0</v>
      </c>
      <c r="AD49" s="2" t="str">
        <f t="shared" si="15"/>
        <v/>
      </c>
      <c r="AE49" s="2">
        <f t="shared" si="14"/>
        <v>0</v>
      </c>
    </row>
    <row r="50">
      <c r="A50" s="9" t="s">
        <v>25</v>
      </c>
      <c r="B50" s="9" t="str">
        <f>LOOKUP(A50,Regions!$A$2:$A$233,Regions!$B$2:$B$233)</f>
        <v>Latin America &amp; Caribbean</v>
      </c>
      <c r="C50" s="8">
        <v>2015.0</v>
      </c>
      <c r="D50" s="8">
        <v>10869.73242</v>
      </c>
      <c r="E50" s="8">
        <v>68.39299774</v>
      </c>
      <c r="F50" s="8">
        <v>90.46214101</v>
      </c>
      <c r="G50" s="8">
        <v>0.1728983981</v>
      </c>
      <c r="H50" s="8">
        <v>2.832457169</v>
      </c>
      <c r="I50" s="8">
        <v>6.532503425</v>
      </c>
      <c r="J50" s="8">
        <v>73.7401802</v>
      </c>
      <c r="K50" s="8">
        <v>0.3399687838</v>
      </c>
      <c r="L50" s="8">
        <v>5.911800536</v>
      </c>
      <c r="M50" s="8">
        <v>20.00805048</v>
      </c>
      <c r="N50" s="8">
        <v>98.18999708</v>
      </c>
      <c r="O50" s="8">
        <v>0.0956888341</v>
      </c>
      <c r="P50" s="8">
        <v>1.40937247</v>
      </c>
      <c r="Q50" s="8">
        <v>0.304941615</v>
      </c>
      <c r="R50" s="10" t="str">
        <f t="shared" si="1"/>
        <v>No Duplicate</v>
      </c>
      <c r="S50" s="10">
        <f t="shared" si="2"/>
        <v>5</v>
      </c>
      <c r="T50" s="10">
        <f t="shared" si="3"/>
        <v>0.585586124</v>
      </c>
      <c r="U50" s="10">
        <f t="shared" si="4"/>
        <v>1.239292526</v>
      </c>
      <c r="V50" s="10">
        <f t="shared" si="5"/>
        <v>0.186424248</v>
      </c>
      <c r="W50" s="10">
        <f t="shared" si="6"/>
        <v>90</v>
      </c>
      <c r="X50" s="10">
        <f t="shared" si="16"/>
        <v>74</v>
      </c>
      <c r="Y50" s="10">
        <f t="shared" si="8"/>
        <v>98</v>
      </c>
      <c r="Z50" s="11" t="str">
        <f t="shared" si="9"/>
        <v/>
      </c>
      <c r="AA50" s="10" t="str">
        <f t="shared" si="10"/>
        <v/>
      </c>
      <c r="AB50" s="2" t="str">
        <f t="shared" si="11"/>
        <v/>
      </c>
      <c r="AC50" s="2">
        <f t="shared" si="12"/>
        <v>1.052868278</v>
      </c>
      <c r="AD50" s="2">
        <f t="shared" si="15"/>
        <v>1.476966951</v>
      </c>
      <c r="AE50" s="2">
        <f t="shared" si="14"/>
        <v>0.653706402</v>
      </c>
    </row>
    <row r="51">
      <c r="A51" s="9" t="s">
        <v>25</v>
      </c>
      <c r="B51" s="9" t="str">
        <f>LOOKUP(A51,Regions!$A$2:$A$233,Regions!$B$2:$B$233)</f>
        <v>Latin America &amp; Caribbean</v>
      </c>
      <c r="C51" s="8">
        <v>2020.0</v>
      </c>
      <c r="D51" s="8">
        <v>11673.0293</v>
      </c>
      <c r="E51" s="8">
        <v>70.1230011</v>
      </c>
      <c r="F51" s="8">
        <v>93.39007163</v>
      </c>
      <c r="G51" s="8">
        <v>0.1365905296</v>
      </c>
      <c r="H51" s="8">
        <v>1.575010843</v>
      </c>
      <c r="I51" s="8">
        <v>4.898326997</v>
      </c>
      <c r="J51" s="8">
        <v>79.93664283</v>
      </c>
      <c r="K51" s="8">
        <v>0.2447364082</v>
      </c>
      <c r="L51" s="8">
        <v>3.954133693</v>
      </c>
      <c r="M51" s="8">
        <v>15.86448707</v>
      </c>
      <c r="N51" s="8">
        <v>99.12211832</v>
      </c>
      <c r="O51" s="8">
        <v>0.09051328947</v>
      </c>
      <c r="P51" s="8">
        <v>0.5613453808</v>
      </c>
      <c r="Q51" s="8">
        <v>0.2260230112</v>
      </c>
      <c r="R51" s="10" t="str">
        <f t="shared" si="1"/>
        <v>No Duplicate</v>
      </c>
      <c r="S51" s="10" t="str">
        <f t="shared" si="2"/>
        <v/>
      </c>
      <c r="T51" s="10" t="str">
        <f t="shared" si="3"/>
        <v/>
      </c>
      <c r="U51" s="10" t="str">
        <f t="shared" si="4"/>
        <v/>
      </c>
      <c r="V51" s="10" t="str">
        <f t="shared" si="5"/>
        <v/>
      </c>
      <c r="W51" s="10">
        <f t="shared" si="6"/>
        <v>93</v>
      </c>
      <c r="X51" s="10">
        <f t="shared" si="16"/>
        <v>80</v>
      </c>
      <c r="Y51" s="10">
        <f t="shared" si="8"/>
        <v>99</v>
      </c>
      <c r="Z51" s="11" t="str">
        <f t="shared" si="9"/>
        <v/>
      </c>
      <c r="AA51" s="10" t="str">
        <f t="shared" si="10"/>
        <v/>
      </c>
      <c r="AB51" s="2" t="str">
        <f t="shared" si="11"/>
        <v/>
      </c>
      <c r="AC51" s="2">
        <f t="shared" si="12"/>
        <v>0</v>
      </c>
      <c r="AD51" s="2" t="str">
        <f t="shared" si="15"/>
        <v/>
      </c>
      <c r="AE51" s="2">
        <f t="shared" si="14"/>
        <v>0</v>
      </c>
    </row>
    <row r="52">
      <c r="A52" s="9" t="s">
        <v>26</v>
      </c>
      <c r="B52" s="9" t="str">
        <f>LOOKUP(A52,Regions!$A$2:$A$233,Regions!$B$2:$B$233)</f>
        <v>Europe &amp; Central Asia</v>
      </c>
      <c r="C52" s="8">
        <v>2015.0</v>
      </c>
      <c r="D52" s="8">
        <v>3429.362061</v>
      </c>
      <c r="E52" s="8">
        <v>47.17299652</v>
      </c>
      <c r="F52" s="8">
        <v>96.15984418</v>
      </c>
      <c r="G52" s="8">
        <v>3.780069975</v>
      </c>
      <c r="H52" s="8">
        <v>0.06008584857</v>
      </c>
      <c r="I52" s="8">
        <v>0.0</v>
      </c>
      <c r="J52" s="8">
        <v>97.33333333</v>
      </c>
      <c r="K52" s="8">
        <v>2.666666667</v>
      </c>
      <c r="L52" s="8">
        <v>0.0</v>
      </c>
      <c r="M52" s="8">
        <v>0.0</v>
      </c>
      <c r="N52" s="8">
        <v>94.8457044</v>
      </c>
      <c r="O52" s="8">
        <v>5.026922206</v>
      </c>
      <c r="P52" s="8">
        <v>0.1273733928</v>
      </c>
      <c r="Q52" s="8">
        <v>0.0</v>
      </c>
      <c r="R52" s="10" t="str">
        <f t="shared" si="1"/>
        <v>No Duplicate</v>
      </c>
      <c r="S52" s="10">
        <f t="shared" si="2"/>
        <v>5</v>
      </c>
      <c r="T52" s="10">
        <f t="shared" si="3"/>
        <v>-0.009189312</v>
      </c>
      <c r="U52" s="10">
        <f t="shared" si="4"/>
        <v>0</v>
      </c>
      <c r="V52" s="10">
        <f t="shared" si="5"/>
        <v>0</v>
      </c>
      <c r="W52" s="10">
        <f t="shared" si="6"/>
        <v>96</v>
      </c>
      <c r="X52" s="10">
        <f t="shared" si="16"/>
        <v>97</v>
      </c>
      <c r="Y52" s="10">
        <f t="shared" si="8"/>
        <v>95</v>
      </c>
      <c r="Z52" s="11" t="str">
        <f t="shared" si="9"/>
        <v/>
      </c>
      <c r="AA52" s="10" t="str">
        <f t="shared" si="10"/>
        <v/>
      </c>
      <c r="AB52" s="2" t="str">
        <f t="shared" si="11"/>
        <v/>
      </c>
      <c r="AC52" s="2">
        <f t="shared" si="12"/>
        <v>0</v>
      </c>
      <c r="AD52" s="2" t="str">
        <f t="shared" si="15"/>
        <v/>
      </c>
      <c r="AE52" s="2">
        <f t="shared" si="14"/>
        <v>0.009189312</v>
      </c>
    </row>
    <row r="53">
      <c r="A53" s="9" t="s">
        <v>26</v>
      </c>
      <c r="B53" s="9" t="str">
        <f>LOOKUP(A53,Regions!$A$2:$A$233,Regions!$B$2:$B$233)</f>
        <v>Europe &amp; Central Asia</v>
      </c>
      <c r="C53" s="8">
        <v>2020.0</v>
      </c>
      <c r="D53" s="8">
        <v>3280.814941</v>
      </c>
      <c r="E53" s="8">
        <v>49.02000046</v>
      </c>
      <c r="F53" s="8">
        <v>96.11389762</v>
      </c>
      <c r="G53" s="8">
        <v>3.823663938</v>
      </c>
      <c r="H53" s="8">
        <v>0.06243843752</v>
      </c>
      <c r="I53" s="8">
        <v>0.0</v>
      </c>
      <c r="J53" s="8">
        <v>97.33333333</v>
      </c>
      <c r="K53" s="8">
        <v>2.666666667</v>
      </c>
      <c r="L53" s="8">
        <v>0.0</v>
      </c>
      <c r="M53" s="8">
        <v>0.0</v>
      </c>
      <c r="N53" s="8">
        <v>94.8457044</v>
      </c>
      <c r="O53" s="8">
        <v>5.026922206</v>
      </c>
      <c r="P53" s="8">
        <v>0.1273733928</v>
      </c>
      <c r="Q53" s="8">
        <v>0.0</v>
      </c>
      <c r="R53" s="10" t="str">
        <f t="shared" si="1"/>
        <v>No Duplicate</v>
      </c>
      <c r="S53" s="10" t="str">
        <f t="shared" si="2"/>
        <v/>
      </c>
      <c r="T53" s="10" t="str">
        <f t="shared" si="3"/>
        <v/>
      </c>
      <c r="U53" s="10" t="str">
        <f t="shared" si="4"/>
        <v/>
      </c>
      <c r="V53" s="10" t="str">
        <f t="shared" si="5"/>
        <v/>
      </c>
      <c r="W53" s="10">
        <f t="shared" si="6"/>
        <v>96</v>
      </c>
      <c r="X53" s="10">
        <f t="shared" si="16"/>
        <v>97</v>
      </c>
      <c r="Y53" s="10">
        <f t="shared" si="8"/>
        <v>95</v>
      </c>
      <c r="Z53" s="11" t="str">
        <f t="shared" si="9"/>
        <v/>
      </c>
      <c r="AA53" s="10" t="str">
        <f t="shared" si="10"/>
        <v/>
      </c>
      <c r="AB53" s="2" t="str">
        <f t="shared" si="11"/>
        <v/>
      </c>
      <c r="AC53" s="2">
        <f t="shared" si="12"/>
        <v>0</v>
      </c>
      <c r="AD53" s="2" t="str">
        <f t="shared" si="15"/>
        <v/>
      </c>
      <c r="AE53" s="2">
        <f t="shared" si="14"/>
        <v>0</v>
      </c>
    </row>
    <row r="54">
      <c r="A54" s="9" t="s">
        <v>27</v>
      </c>
      <c r="B54" s="9" t="str">
        <f>LOOKUP(A54,Regions!$A$2:$A$233,Regions!$B$2:$B$233)</f>
        <v>Sub-Saharan Africa</v>
      </c>
      <c r="C54" s="8">
        <v>2015.0</v>
      </c>
      <c r="D54" s="8">
        <v>2120.716064</v>
      </c>
      <c r="E54" s="8">
        <v>67.15499878</v>
      </c>
      <c r="F54" s="8">
        <v>88.44628953</v>
      </c>
      <c r="G54" s="8">
        <v>8.41061416</v>
      </c>
      <c r="H54" s="8">
        <v>1.578349601</v>
      </c>
      <c r="I54" s="8">
        <v>1.564746708</v>
      </c>
      <c r="J54" s="8">
        <v>71.89253383</v>
      </c>
      <c r="K54" s="8">
        <v>21.78932755</v>
      </c>
      <c r="L54" s="8">
        <v>1.854197906</v>
      </c>
      <c r="M54" s="8">
        <v>4.463940709</v>
      </c>
      <c r="N54" s="8">
        <v>96.54260258</v>
      </c>
      <c r="O54" s="8">
        <v>1.867186166</v>
      </c>
      <c r="P54" s="8">
        <v>1.443438497</v>
      </c>
      <c r="Q54" s="8">
        <v>0.1467727616</v>
      </c>
      <c r="R54" s="10" t="str">
        <f t="shared" si="1"/>
        <v>No Duplicate</v>
      </c>
      <c r="S54" s="10">
        <f t="shared" si="2"/>
        <v>5</v>
      </c>
      <c r="T54" s="10">
        <f t="shared" si="3"/>
        <v>0.753454708</v>
      </c>
      <c r="U54" s="10">
        <f t="shared" si="4"/>
        <v>1.430238006</v>
      </c>
      <c r="V54" s="10">
        <f t="shared" si="5"/>
        <v>0.2164756</v>
      </c>
      <c r="W54" s="10">
        <f t="shared" si="6"/>
        <v>88</v>
      </c>
      <c r="X54" s="10">
        <f t="shared" si="16"/>
        <v>72</v>
      </c>
      <c r="Y54" s="10">
        <f t="shared" si="8"/>
        <v>97</v>
      </c>
      <c r="Z54" s="11" t="str">
        <f t="shared" si="9"/>
        <v/>
      </c>
      <c r="AA54" s="10" t="str">
        <f t="shared" si="10"/>
        <v/>
      </c>
      <c r="AB54" s="2" t="str">
        <f t="shared" si="11"/>
        <v/>
      </c>
      <c r="AC54" s="2">
        <f t="shared" si="12"/>
        <v>1.213762406</v>
      </c>
      <c r="AD54" s="2">
        <f t="shared" si="15"/>
        <v>1.474163329</v>
      </c>
      <c r="AE54" s="2">
        <f t="shared" si="14"/>
        <v>0.676783298</v>
      </c>
    </row>
    <row r="55">
      <c r="A55" s="9" t="s">
        <v>27</v>
      </c>
      <c r="B55" s="9" t="str">
        <f>LOOKUP(A55,Regions!$A$2:$A$233,Regions!$B$2:$B$233)</f>
        <v>Sub-Saharan Africa</v>
      </c>
      <c r="C55" s="8">
        <v>2020.0</v>
      </c>
      <c r="D55" s="8">
        <v>2351.625</v>
      </c>
      <c r="E55" s="8">
        <v>70.8769989</v>
      </c>
      <c r="F55" s="8">
        <v>92.21356307</v>
      </c>
      <c r="G55" s="8">
        <v>4.72303897</v>
      </c>
      <c r="H55" s="8">
        <v>1.732526476</v>
      </c>
      <c r="I55" s="8">
        <v>1.330871481</v>
      </c>
      <c r="J55" s="8">
        <v>79.04372386</v>
      </c>
      <c r="K55" s="8">
        <v>15.15494718</v>
      </c>
      <c r="L55" s="8">
        <v>1.596119156</v>
      </c>
      <c r="M55" s="8">
        <v>4.20520981</v>
      </c>
      <c r="N55" s="8">
        <v>97.62498058</v>
      </c>
      <c r="O55" s="8">
        <v>0.4366200322</v>
      </c>
      <c r="P55" s="8">
        <v>1.788579159</v>
      </c>
      <c r="Q55" s="8">
        <v>0.1498202281</v>
      </c>
      <c r="R55" s="10" t="str">
        <f t="shared" si="1"/>
        <v>No Duplicate</v>
      </c>
      <c r="S55" s="10" t="str">
        <f t="shared" si="2"/>
        <v/>
      </c>
      <c r="T55" s="10" t="str">
        <f t="shared" si="3"/>
        <v/>
      </c>
      <c r="U55" s="10" t="str">
        <f t="shared" si="4"/>
        <v/>
      </c>
      <c r="V55" s="10" t="str">
        <f t="shared" si="5"/>
        <v/>
      </c>
      <c r="W55" s="10">
        <f t="shared" si="6"/>
        <v>92</v>
      </c>
      <c r="X55" s="10">
        <f t="shared" si="16"/>
        <v>79</v>
      </c>
      <c r="Y55" s="10">
        <f t="shared" si="8"/>
        <v>98</v>
      </c>
      <c r="Z55" s="11" t="str">
        <f t="shared" si="9"/>
        <v/>
      </c>
      <c r="AA55" s="10" t="str">
        <f t="shared" si="10"/>
        <v/>
      </c>
      <c r="AB55" s="2" t="str">
        <f t="shared" si="11"/>
        <v/>
      </c>
      <c r="AC55" s="2">
        <f t="shared" si="12"/>
        <v>0</v>
      </c>
      <c r="AD55" s="2" t="str">
        <f t="shared" si="15"/>
        <v/>
      </c>
      <c r="AE55" s="2">
        <f t="shared" si="14"/>
        <v>0</v>
      </c>
    </row>
    <row r="56">
      <c r="A56" s="9" t="s">
        <v>28</v>
      </c>
      <c r="B56" s="9" t="str">
        <f>LOOKUP(A56,Regions!$A$2:$A$233,Regions!$B$2:$B$233)</f>
        <v>Latin America &amp; Caribbean</v>
      </c>
      <c r="C56" s="8">
        <v>2015.0</v>
      </c>
      <c r="D56" s="8">
        <v>204471.7656</v>
      </c>
      <c r="E56" s="8">
        <v>85.77000427</v>
      </c>
      <c r="F56" s="8">
        <v>97.80356759</v>
      </c>
      <c r="G56" s="8">
        <v>0.5795000229</v>
      </c>
      <c r="H56" s="8">
        <v>0.4749657091</v>
      </c>
      <c r="I56" s="8">
        <v>1.141966676</v>
      </c>
      <c r="J56" s="8">
        <v>88.75602818</v>
      </c>
      <c r="K56" s="8">
        <v>2.853773578</v>
      </c>
      <c r="L56" s="8">
        <v>0.3651342381</v>
      </c>
      <c r="M56" s="8">
        <v>8.025064008</v>
      </c>
      <c r="N56" s="8">
        <v>99.30463102</v>
      </c>
      <c r="O56" s="8">
        <v>0.2021779344</v>
      </c>
      <c r="P56" s="8">
        <v>0.4931910454</v>
      </c>
      <c r="Q56" s="8">
        <v>0.0</v>
      </c>
      <c r="R56" s="10" t="str">
        <f t="shared" si="1"/>
        <v>No Duplicate</v>
      </c>
      <c r="S56" s="10">
        <f t="shared" si="2"/>
        <v>5</v>
      </c>
      <c r="T56" s="10">
        <f t="shared" si="3"/>
        <v>0.30345708</v>
      </c>
      <c r="U56" s="10">
        <f t="shared" si="4"/>
        <v>1.43784627</v>
      </c>
      <c r="V56" s="10">
        <f t="shared" si="5"/>
        <v>0.103474058</v>
      </c>
      <c r="W56" s="10">
        <f t="shared" si="6"/>
        <v>98</v>
      </c>
      <c r="X56" s="10">
        <f t="shared" si="16"/>
        <v>89</v>
      </c>
      <c r="Y56" s="10">
        <f t="shared" si="8"/>
        <v>99</v>
      </c>
      <c r="Z56" s="11" t="str">
        <f t="shared" si="9"/>
        <v/>
      </c>
      <c r="AA56" s="10" t="str">
        <f t="shared" si="10"/>
        <v/>
      </c>
      <c r="AB56" s="2" t="str">
        <f t="shared" si="11"/>
        <v/>
      </c>
      <c r="AC56" s="2">
        <f t="shared" si="12"/>
        <v>1.334372212</v>
      </c>
      <c r="AD56" s="2">
        <f t="shared" si="15"/>
        <v>1.731466442</v>
      </c>
      <c r="AE56" s="2">
        <f t="shared" si="14"/>
        <v>1.13438919</v>
      </c>
    </row>
    <row r="57">
      <c r="A57" s="9" t="s">
        <v>28</v>
      </c>
      <c r="B57" s="9" t="str">
        <f>LOOKUP(A57,Regions!$A$2:$A$233,Regions!$B$2:$B$233)</f>
        <v>Latin America &amp; Caribbean</v>
      </c>
      <c r="C57" s="8">
        <v>2020.0</v>
      </c>
      <c r="D57" s="8">
        <v>212559.4063</v>
      </c>
      <c r="E57" s="8">
        <v>87.07299805</v>
      </c>
      <c r="F57" s="8">
        <v>99.32085299</v>
      </c>
      <c r="G57" s="8">
        <v>0.1265490039</v>
      </c>
      <c r="H57" s="8">
        <v>0.5525980099</v>
      </c>
      <c r="I57" s="8" t="s">
        <v>4</v>
      </c>
      <c r="J57" s="8">
        <v>95.94525953</v>
      </c>
      <c r="K57" s="8">
        <v>0.9789509154</v>
      </c>
      <c r="L57" s="8">
        <v>3.075789551</v>
      </c>
      <c r="M57" s="8" t="s">
        <v>4</v>
      </c>
      <c r="N57" s="8">
        <v>99.82200131</v>
      </c>
      <c r="O57" s="8">
        <v>0.0</v>
      </c>
      <c r="P57" s="8">
        <v>0.1779986949</v>
      </c>
      <c r="Q57" s="8">
        <v>0.0</v>
      </c>
      <c r="R57" s="10" t="str">
        <f t="shared" si="1"/>
        <v>No Duplicate</v>
      </c>
      <c r="S57" s="10" t="str">
        <f t="shared" si="2"/>
        <v/>
      </c>
      <c r="T57" s="10" t="str">
        <f t="shared" si="3"/>
        <v/>
      </c>
      <c r="U57" s="10" t="str">
        <f t="shared" si="4"/>
        <v/>
      </c>
      <c r="V57" s="10" t="str">
        <f t="shared" si="5"/>
        <v/>
      </c>
      <c r="W57" s="10">
        <f t="shared" si="6"/>
        <v>99</v>
      </c>
      <c r="X57" s="10">
        <f t="shared" si="16"/>
        <v>96</v>
      </c>
      <c r="Y57" s="10">
        <f t="shared" si="8"/>
        <v>100</v>
      </c>
      <c r="Z57" s="11" t="str">
        <f t="shared" si="9"/>
        <v/>
      </c>
      <c r="AA57" s="10" t="str">
        <f t="shared" si="10"/>
        <v/>
      </c>
      <c r="AB57" s="2" t="str">
        <f t="shared" si="11"/>
        <v/>
      </c>
      <c r="AC57" s="2">
        <f t="shared" si="12"/>
        <v>0</v>
      </c>
      <c r="AD57" s="2" t="str">
        <f t="shared" si="15"/>
        <v/>
      </c>
      <c r="AE57" s="2">
        <f t="shared" si="14"/>
        <v>0</v>
      </c>
    </row>
    <row r="58">
      <c r="A58" s="9" t="s">
        <v>29</v>
      </c>
      <c r="B58" s="9" t="str">
        <f>LOOKUP(A58,Regions!$A$2:$A$233,Regions!$B$2:$B$233)</f>
        <v>Latin America &amp; Caribbean</v>
      </c>
      <c r="C58" s="8">
        <v>2015.0</v>
      </c>
      <c r="D58" s="8">
        <v>29.14800072</v>
      </c>
      <c r="E58" s="8">
        <v>46.58300018</v>
      </c>
      <c r="F58" s="8">
        <v>99.86438356</v>
      </c>
      <c r="G58" s="8">
        <v>0.0</v>
      </c>
      <c r="H58" s="8">
        <v>0.1356164384</v>
      </c>
      <c r="I58" s="8">
        <v>0.0</v>
      </c>
      <c r="J58" s="8" t="s">
        <v>4</v>
      </c>
      <c r="K58" s="8" t="s">
        <v>4</v>
      </c>
      <c r="L58" s="8" t="s">
        <v>4</v>
      </c>
      <c r="M58" s="8" t="s">
        <v>4</v>
      </c>
      <c r="N58" s="8" t="s">
        <v>4</v>
      </c>
      <c r="O58" s="8" t="s">
        <v>4</v>
      </c>
      <c r="P58" s="8" t="s">
        <v>4</v>
      </c>
      <c r="Q58" s="8" t="s">
        <v>4</v>
      </c>
      <c r="R58" s="10" t="str">
        <f t="shared" si="1"/>
        <v>No Duplicate</v>
      </c>
      <c r="S58" s="10">
        <f t="shared" si="2"/>
        <v>5</v>
      </c>
      <c r="T58" s="10">
        <f t="shared" si="3"/>
        <v>0</v>
      </c>
      <c r="U58" s="10" t="str">
        <f t="shared" si="4"/>
        <v>null</v>
      </c>
      <c r="V58" s="10" t="str">
        <f t="shared" si="5"/>
        <v>null</v>
      </c>
      <c r="W58" s="10">
        <f t="shared" si="6"/>
        <v>100</v>
      </c>
      <c r="X58" s="10" t="str">
        <f t="shared" si="16"/>
        <v/>
      </c>
      <c r="Y58" s="10" t="str">
        <f t="shared" si="8"/>
        <v/>
      </c>
      <c r="Z58" s="11" t="str">
        <f t="shared" si="9"/>
        <v>full access</v>
      </c>
      <c r="AA58" s="10" t="str">
        <f t="shared" si="10"/>
        <v/>
      </c>
      <c r="AB58" s="2" t="str">
        <f t="shared" si="11"/>
        <v/>
      </c>
      <c r="AC58" s="2" t="str">
        <f t="shared" si="12"/>
        <v/>
      </c>
      <c r="AD58" s="2" t="str">
        <f t="shared" si="15"/>
        <v/>
      </c>
      <c r="AE58" s="2" t="str">
        <f t="shared" si="14"/>
        <v>null</v>
      </c>
    </row>
    <row r="59">
      <c r="A59" s="9" t="s">
        <v>29</v>
      </c>
      <c r="B59" s="9" t="str">
        <f>LOOKUP(A59,Regions!$A$2:$A$233,Regions!$B$2:$B$233)</f>
        <v>Latin America &amp; Caribbean</v>
      </c>
      <c r="C59" s="8">
        <v>2020.0</v>
      </c>
      <c r="D59" s="8">
        <v>30.23699951</v>
      </c>
      <c r="E59" s="8">
        <v>48.51499939</v>
      </c>
      <c r="F59" s="8">
        <v>99.86438356</v>
      </c>
      <c r="G59" s="8">
        <v>0.0</v>
      </c>
      <c r="H59" s="8">
        <v>0.1356164384</v>
      </c>
      <c r="I59" s="8">
        <v>0.0</v>
      </c>
      <c r="J59" s="8" t="s">
        <v>4</v>
      </c>
      <c r="K59" s="8" t="s">
        <v>4</v>
      </c>
      <c r="L59" s="8" t="s">
        <v>4</v>
      </c>
      <c r="M59" s="8" t="s">
        <v>4</v>
      </c>
      <c r="N59" s="8" t="s">
        <v>4</v>
      </c>
      <c r="O59" s="8" t="s">
        <v>4</v>
      </c>
      <c r="P59" s="8" t="s">
        <v>4</v>
      </c>
      <c r="Q59" s="8" t="s">
        <v>4</v>
      </c>
      <c r="R59" s="10" t="str">
        <f t="shared" si="1"/>
        <v>No Duplicate</v>
      </c>
      <c r="S59" s="10" t="str">
        <f t="shared" si="2"/>
        <v/>
      </c>
      <c r="T59" s="10" t="str">
        <f t="shared" si="3"/>
        <v/>
      </c>
      <c r="U59" s="10" t="str">
        <f t="shared" si="4"/>
        <v/>
      </c>
      <c r="V59" s="10" t="str">
        <f t="shared" si="5"/>
        <v/>
      </c>
      <c r="W59" s="10">
        <f t="shared" si="6"/>
        <v>100</v>
      </c>
      <c r="X59" s="10" t="str">
        <f t="shared" si="16"/>
        <v/>
      </c>
      <c r="Y59" s="10" t="str">
        <f t="shared" si="8"/>
        <v/>
      </c>
      <c r="Z59" s="11" t="str">
        <f t="shared" si="9"/>
        <v/>
      </c>
      <c r="AA59" s="10" t="str">
        <f t="shared" si="10"/>
        <v/>
      </c>
      <c r="AB59" s="2" t="str">
        <f t="shared" si="11"/>
        <v/>
      </c>
      <c r="AC59" s="2">
        <f t="shared" si="12"/>
        <v>0</v>
      </c>
      <c r="AD59" s="2" t="str">
        <f t="shared" si="15"/>
        <v/>
      </c>
      <c r="AE59" s="2">
        <f t="shared" si="14"/>
        <v>0</v>
      </c>
    </row>
    <row r="60">
      <c r="A60" s="9" t="s">
        <v>30</v>
      </c>
      <c r="B60" s="9" t="str">
        <f>LOOKUP(A60,Regions!$A$2:$A$233,Regions!$B$2:$B$233)</f>
        <v>East Asia &amp; Pacific</v>
      </c>
      <c r="C60" s="8">
        <v>2015.0</v>
      </c>
      <c r="D60" s="8">
        <v>414.9140015</v>
      </c>
      <c r="E60" s="8">
        <v>76.66299438</v>
      </c>
      <c r="F60" s="8">
        <v>99.50997616</v>
      </c>
      <c r="G60" s="8">
        <v>0.0</v>
      </c>
      <c r="H60" s="8">
        <v>0.3966758338</v>
      </c>
      <c r="I60" s="8">
        <v>0.09334800295</v>
      </c>
      <c r="J60" s="8">
        <v>99.05</v>
      </c>
      <c r="K60" s="8">
        <v>0.0</v>
      </c>
      <c r="L60" s="8">
        <v>0.55</v>
      </c>
      <c r="M60" s="8">
        <v>0.4</v>
      </c>
      <c r="N60" s="8">
        <v>99.65</v>
      </c>
      <c r="O60" s="8">
        <v>0.0</v>
      </c>
      <c r="P60" s="8">
        <v>0.35</v>
      </c>
      <c r="Q60" s="8">
        <v>0.0</v>
      </c>
      <c r="R60" s="10" t="str">
        <f t="shared" si="1"/>
        <v>No Duplicate</v>
      </c>
      <c r="S60" s="10">
        <f t="shared" si="2"/>
        <v>5</v>
      </c>
      <c r="T60" s="10">
        <f t="shared" si="3"/>
        <v>0.078012128</v>
      </c>
      <c r="U60" s="10" t="str">
        <f t="shared" si="4"/>
        <v>null</v>
      </c>
      <c r="V60" s="10">
        <f t="shared" si="5"/>
        <v>0</v>
      </c>
      <c r="W60" s="10">
        <f t="shared" si="6"/>
        <v>100</v>
      </c>
      <c r="X60" s="10">
        <f t="shared" si="16"/>
        <v>99</v>
      </c>
      <c r="Y60" s="10">
        <f t="shared" si="8"/>
        <v>100</v>
      </c>
      <c r="Z60" s="11" t="str">
        <f t="shared" si="9"/>
        <v>full access</v>
      </c>
      <c r="AA60" s="10" t="str">
        <f t="shared" si="10"/>
        <v/>
      </c>
      <c r="AB60" s="2" t="str">
        <f t="shared" si="11"/>
        <v>full access</v>
      </c>
      <c r="AC60" s="2" t="str">
        <f t="shared" si="12"/>
        <v/>
      </c>
      <c r="AD60" s="2" t="str">
        <f t="shared" si="15"/>
        <v/>
      </c>
      <c r="AE60" s="2" t="str">
        <f t="shared" si="14"/>
        <v>null</v>
      </c>
    </row>
    <row r="61">
      <c r="A61" s="9" t="s">
        <v>30</v>
      </c>
      <c r="B61" s="9" t="str">
        <f>LOOKUP(A61,Regions!$A$2:$A$233,Regions!$B$2:$B$233)</f>
        <v>East Asia &amp; Pacific</v>
      </c>
      <c r="C61" s="8">
        <v>2020.0</v>
      </c>
      <c r="D61" s="8">
        <v>437.4830017</v>
      </c>
      <c r="E61" s="8">
        <v>78.25000763</v>
      </c>
      <c r="F61" s="8">
        <v>99.9000368</v>
      </c>
      <c r="G61" s="8">
        <v>0.0</v>
      </c>
      <c r="H61" s="8">
        <v>0.09996320036</v>
      </c>
      <c r="I61" s="8">
        <v>0.0</v>
      </c>
      <c r="J61" s="8" t="s">
        <v>4</v>
      </c>
      <c r="K61" s="8" t="s">
        <v>4</v>
      </c>
      <c r="L61" s="8" t="s">
        <v>4</v>
      </c>
      <c r="M61" s="8" t="s">
        <v>4</v>
      </c>
      <c r="N61" s="8">
        <v>99.65</v>
      </c>
      <c r="O61" s="8">
        <v>0.0</v>
      </c>
      <c r="P61" s="8">
        <v>0.35</v>
      </c>
      <c r="Q61" s="8">
        <v>0.0</v>
      </c>
      <c r="R61" s="10" t="str">
        <f t="shared" si="1"/>
        <v>No Duplicate</v>
      </c>
      <c r="S61" s="10" t="str">
        <f t="shared" si="2"/>
        <v/>
      </c>
      <c r="T61" s="10" t="str">
        <f t="shared" si="3"/>
        <v/>
      </c>
      <c r="U61" s="10" t="str">
        <f t="shared" si="4"/>
        <v/>
      </c>
      <c r="V61" s="10" t="str">
        <f t="shared" si="5"/>
        <v/>
      </c>
      <c r="W61" s="10">
        <f t="shared" si="6"/>
        <v>100</v>
      </c>
      <c r="X61" s="10" t="str">
        <f t="shared" si="16"/>
        <v/>
      </c>
      <c r="Y61" s="10">
        <f t="shared" si="8"/>
        <v>100</v>
      </c>
      <c r="Z61" s="11" t="str">
        <f t="shared" si="9"/>
        <v/>
      </c>
      <c r="AA61" s="10" t="str">
        <f t="shared" si="10"/>
        <v/>
      </c>
      <c r="AB61" s="2" t="str">
        <f t="shared" si="11"/>
        <v/>
      </c>
      <c r="AC61" s="2">
        <f t="shared" si="12"/>
        <v>0</v>
      </c>
      <c r="AD61" s="2" t="str">
        <f t="shared" si="15"/>
        <v/>
      </c>
      <c r="AE61" s="2">
        <f t="shared" si="14"/>
        <v>0</v>
      </c>
    </row>
    <row r="62">
      <c r="A62" s="9" t="s">
        <v>31</v>
      </c>
      <c r="B62" s="9" t="str">
        <f>LOOKUP(A62,Regions!$A$2:$A$233,Regions!$B$2:$B$233)</f>
        <v>Europe &amp; Central Asia</v>
      </c>
      <c r="C62" s="8">
        <v>2015.0</v>
      </c>
      <c r="D62" s="8">
        <v>7199.73877</v>
      </c>
      <c r="E62" s="8">
        <v>73.98999786</v>
      </c>
      <c r="F62" s="8">
        <v>99.19632731</v>
      </c>
      <c r="G62" s="8">
        <v>0.0</v>
      </c>
      <c r="H62" s="8">
        <v>0.8036726905</v>
      </c>
      <c r="I62" s="8">
        <v>0.0</v>
      </c>
      <c r="J62" s="8">
        <v>98.01614034</v>
      </c>
      <c r="K62" s="8">
        <v>0.0</v>
      </c>
      <c r="L62" s="8">
        <v>1.98385966</v>
      </c>
      <c r="M62" s="8">
        <v>0.0</v>
      </c>
      <c r="N62" s="8">
        <v>99.61120772</v>
      </c>
      <c r="O62" s="8">
        <v>0.0</v>
      </c>
      <c r="P62" s="8">
        <v>0.3887922761</v>
      </c>
      <c r="Q62" s="8">
        <v>0.0</v>
      </c>
      <c r="R62" s="10" t="str">
        <f t="shared" si="1"/>
        <v>No Duplicate</v>
      </c>
      <c r="S62" s="10">
        <f t="shared" si="2"/>
        <v>5</v>
      </c>
      <c r="T62" s="10">
        <f t="shared" si="3"/>
        <v>-0.036982074</v>
      </c>
      <c r="U62" s="10">
        <f t="shared" si="4"/>
        <v>-0.122970474</v>
      </c>
      <c r="V62" s="10">
        <f t="shared" si="5"/>
        <v>-0.016507464</v>
      </c>
      <c r="W62" s="10">
        <f t="shared" si="6"/>
        <v>99</v>
      </c>
      <c r="X62" s="10">
        <f t="shared" si="16"/>
        <v>98</v>
      </c>
      <c r="Y62" s="10">
        <f t="shared" si="8"/>
        <v>100</v>
      </c>
      <c r="Z62" s="11" t="str">
        <f t="shared" si="9"/>
        <v/>
      </c>
      <c r="AA62" s="10" t="str">
        <f t="shared" si="10"/>
        <v/>
      </c>
      <c r="AB62" s="2" t="str">
        <f t="shared" si="11"/>
        <v>full access</v>
      </c>
      <c r="AC62" s="2">
        <f t="shared" si="12"/>
        <v>-0.10646301</v>
      </c>
      <c r="AD62" s="2">
        <f t="shared" si="15"/>
        <v>1.526592829</v>
      </c>
      <c r="AE62" s="2">
        <f t="shared" si="14"/>
        <v>0.0859884</v>
      </c>
    </row>
    <row r="63">
      <c r="A63" s="9" t="s">
        <v>31</v>
      </c>
      <c r="B63" s="9" t="str">
        <f>LOOKUP(A63,Regions!$A$2:$A$233,Regions!$B$2:$B$233)</f>
        <v>Europe &amp; Central Asia</v>
      </c>
      <c r="C63" s="8">
        <v>2020.0</v>
      </c>
      <c r="D63" s="8">
        <v>6948.444824</v>
      </c>
      <c r="E63" s="8">
        <v>75.68599701</v>
      </c>
      <c r="F63" s="8">
        <v>99.01141694</v>
      </c>
      <c r="G63" s="8">
        <v>0.0</v>
      </c>
      <c r="H63" s="8">
        <v>0.9885830607</v>
      </c>
      <c r="I63" s="8">
        <v>0.0</v>
      </c>
      <c r="J63" s="8">
        <v>97.40128797</v>
      </c>
      <c r="K63" s="8">
        <v>0.0</v>
      </c>
      <c r="L63" s="8">
        <v>2.598712031</v>
      </c>
      <c r="M63" s="8">
        <v>0.0</v>
      </c>
      <c r="N63" s="8">
        <v>99.5286704</v>
      </c>
      <c r="O63" s="8">
        <v>0.0</v>
      </c>
      <c r="P63" s="8">
        <v>0.4713296007</v>
      </c>
      <c r="Q63" s="8">
        <v>0.0</v>
      </c>
      <c r="R63" s="10" t="str">
        <f t="shared" si="1"/>
        <v>No Duplicate</v>
      </c>
      <c r="S63" s="10" t="str">
        <f t="shared" si="2"/>
        <v/>
      </c>
      <c r="T63" s="10" t="str">
        <f t="shared" si="3"/>
        <v/>
      </c>
      <c r="U63" s="10" t="str">
        <f t="shared" si="4"/>
        <v/>
      </c>
      <c r="V63" s="10" t="str">
        <f t="shared" si="5"/>
        <v/>
      </c>
      <c r="W63" s="10">
        <f t="shared" si="6"/>
        <v>99</v>
      </c>
      <c r="X63" s="10">
        <f t="shared" si="16"/>
        <v>97</v>
      </c>
      <c r="Y63" s="10">
        <f t="shared" si="8"/>
        <v>100</v>
      </c>
      <c r="Z63" s="11" t="str">
        <f t="shared" si="9"/>
        <v/>
      </c>
      <c r="AA63" s="10" t="str">
        <f t="shared" si="10"/>
        <v/>
      </c>
      <c r="AB63" s="2" t="str">
        <f t="shared" si="11"/>
        <v/>
      </c>
      <c r="AC63" s="2">
        <f t="shared" si="12"/>
        <v>0</v>
      </c>
      <c r="AD63" s="2" t="str">
        <f t="shared" si="15"/>
        <v/>
      </c>
      <c r="AE63" s="2">
        <f t="shared" si="14"/>
        <v>0</v>
      </c>
    </row>
    <row r="64">
      <c r="A64" s="9" t="s">
        <v>32</v>
      </c>
      <c r="B64" s="9" t="str">
        <f>LOOKUP(A64,Regions!$A$2:$A$233,Regions!$B$2:$B$233)</f>
        <v>Sub-Saharan Africa</v>
      </c>
      <c r="C64" s="8">
        <v>2015.0</v>
      </c>
      <c r="D64" s="8">
        <v>18110.61523</v>
      </c>
      <c r="E64" s="8">
        <v>27.53000069</v>
      </c>
      <c r="F64" s="8">
        <v>50.13713109</v>
      </c>
      <c r="G64" s="8">
        <v>25.67354095</v>
      </c>
      <c r="H64" s="8">
        <v>22.43017891</v>
      </c>
      <c r="I64" s="8">
        <v>1.759149043</v>
      </c>
      <c r="J64" s="8">
        <v>38.8551637</v>
      </c>
      <c r="K64" s="8">
        <v>30.20218489</v>
      </c>
      <c r="L64" s="8">
        <v>28.6486943</v>
      </c>
      <c r="M64" s="8">
        <v>2.293957106</v>
      </c>
      <c r="N64" s="8">
        <v>79.83579216</v>
      </c>
      <c r="O64" s="8">
        <v>13.75233459</v>
      </c>
      <c r="P64" s="8">
        <v>6.060553432</v>
      </c>
      <c r="Q64" s="8">
        <v>0.3513198178</v>
      </c>
      <c r="R64" s="10" t="str">
        <f t="shared" si="1"/>
        <v>No Duplicate</v>
      </c>
      <c r="S64" s="10">
        <f t="shared" si="2"/>
        <v>5</v>
      </c>
      <c r="T64" s="10">
        <f t="shared" si="3"/>
        <v>-0.584455326</v>
      </c>
      <c r="U64" s="10">
        <f t="shared" si="4"/>
        <v>-1.22738096</v>
      </c>
      <c r="V64" s="10">
        <f t="shared" si="5"/>
        <v>0.049225276</v>
      </c>
      <c r="W64" s="10">
        <f t="shared" si="6"/>
        <v>50</v>
      </c>
      <c r="X64" s="10">
        <f t="shared" si="16"/>
        <v>39</v>
      </c>
      <c r="Y64" s="10">
        <f t="shared" si="8"/>
        <v>80</v>
      </c>
      <c r="Z64" s="11" t="str">
        <f t="shared" si="9"/>
        <v/>
      </c>
      <c r="AA64" s="10" t="str">
        <f t="shared" si="10"/>
        <v/>
      </c>
      <c r="AB64" s="2" t="str">
        <f t="shared" si="11"/>
        <v/>
      </c>
      <c r="AC64" s="2">
        <f t="shared" si="12"/>
        <v>-1.276606236</v>
      </c>
      <c r="AD64" s="2">
        <f t="shared" si="15"/>
        <v>2</v>
      </c>
      <c r="AE64" s="2">
        <f t="shared" si="14"/>
        <v>0.642925634</v>
      </c>
    </row>
    <row r="65">
      <c r="A65" s="9" t="s">
        <v>32</v>
      </c>
      <c r="B65" s="9" t="str">
        <f>LOOKUP(A65,Regions!$A$2:$A$233,Regions!$B$2:$B$233)</f>
        <v>Sub-Saharan Africa</v>
      </c>
      <c r="C65" s="8">
        <v>2020.0</v>
      </c>
      <c r="D65" s="8">
        <v>20903.27734</v>
      </c>
      <c r="E65" s="8">
        <v>30.60700035</v>
      </c>
      <c r="F65" s="8">
        <v>47.21485446</v>
      </c>
      <c r="G65" s="8">
        <v>31.2730034</v>
      </c>
      <c r="H65" s="8">
        <v>21.15863263</v>
      </c>
      <c r="I65" s="8">
        <v>0.3535095024</v>
      </c>
      <c r="J65" s="8">
        <v>32.7182589</v>
      </c>
      <c r="K65" s="8">
        <v>38.62690254</v>
      </c>
      <c r="L65" s="8">
        <v>28.3404457</v>
      </c>
      <c r="M65" s="8">
        <v>0.3143928626</v>
      </c>
      <c r="N65" s="8">
        <v>80.08191854</v>
      </c>
      <c r="O65" s="8">
        <v>14.60004919</v>
      </c>
      <c r="P65" s="8">
        <v>4.875836487</v>
      </c>
      <c r="Q65" s="8">
        <v>0.4421957805</v>
      </c>
      <c r="R65" s="10" t="str">
        <f t="shared" si="1"/>
        <v>No Duplicate</v>
      </c>
      <c r="S65" s="10" t="str">
        <f t="shared" si="2"/>
        <v/>
      </c>
      <c r="T65" s="10" t="str">
        <f t="shared" si="3"/>
        <v/>
      </c>
      <c r="U65" s="10" t="str">
        <f t="shared" si="4"/>
        <v/>
      </c>
      <c r="V65" s="10" t="str">
        <f t="shared" si="5"/>
        <v/>
      </c>
      <c r="W65" s="10">
        <f t="shared" si="6"/>
        <v>47</v>
      </c>
      <c r="X65" s="10">
        <f t="shared" si="16"/>
        <v>33</v>
      </c>
      <c r="Y65" s="10">
        <f t="shared" si="8"/>
        <v>80</v>
      </c>
      <c r="Z65" s="11" t="str">
        <f t="shared" si="9"/>
        <v/>
      </c>
      <c r="AA65" s="10" t="str">
        <f t="shared" si="10"/>
        <v/>
      </c>
      <c r="AB65" s="2" t="str">
        <f t="shared" si="11"/>
        <v/>
      </c>
      <c r="AC65" s="2">
        <f t="shared" si="12"/>
        <v>0</v>
      </c>
      <c r="AD65" s="2" t="str">
        <f t="shared" si="15"/>
        <v/>
      </c>
      <c r="AE65" s="2">
        <f t="shared" si="14"/>
        <v>0</v>
      </c>
    </row>
    <row r="66">
      <c r="A66" s="9" t="s">
        <v>33</v>
      </c>
      <c r="B66" s="9" t="str">
        <f>LOOKUP(A66,Regions!$A$2:$A$233,Regions!$B$2:$B$233)</f>
        <v>Sub-Saharan Africa</v>
      </c>
      <c r="C66" s="8">
        <v>2015.0</v>
      </c>
      <c r="D66" s="8">
        <v>10160.03418</v>
      </c>
      <c r="E66" s="8">
        <v>12.07800007</v>
      </c>
      <c r="F66" s="8">
        <v>59.58146925</v>
      </c>
      <c r="G66" s="8">
        <v>19.53889184</v>
      </c>
      <c r="H66" s="8">
        <v>14.86499258</v>
      </c>
      <c r="I66" s="8">
        <v>6.01464634</v>
      </c>
      <c r="J66" s="8">
        <v>55.55826691</v>
      </c>
      <c r="K66" s="8">
        <v>21.16679557</v>
      </c>
      <c r="L66" s="8">
        <v>16.59414457</v>
      </c>
      <c r="M66" s="8">
        <v>6.680792951</v>
      </c>
      <c r="N66" s="8">
        <v>88.86843759</v>
      </c>
      <c r="O66" s="8">
        <v>7.688539534</v>
      </c>
      <c r="P66" s="8">
        <v>2.277601866</v>
      </c>
      <c r="Q66" s="8">
        <v>1.165421012</v>
      </c>
      <c r="R66" s="10" t="str">
        <f t="shared" si="1"/>
        <v>No Duplicate</v>
      </c>
      <c r="S66" s="10">
        <f t="shared" si="2"/>
        <v>5</v>
      </c>
      <c r="T66" s="10">
        <f t="shared" si="3"/>
        <v>0.5251306</v>
      </c>
      <c r="U66" s="10">
        <f t="shared" si="4"/>
        <v>0.425499672</v>
      </c>
      <c r="V66" s="10">
        <f t="shared" si="5"/>
        <v>0.360134654</v>
      </c>
      <c r="W66" s="10">
        <f t="shared" si="6"/>
        <v>60</v>
      </c>
      <c r="X66" s="10">
        <f t="shared" si="16"/>
        <v>56</v>
      </c>
      <c r="Y66" s="10">
        <f t="shared" si="8"/>
        <v>89</v>
      </c>
      <c r="Z66" s="11" t="str">
        <f t="shared" si="9"/>
        <v/>
      </c>
      <c r="AA66" s="10" t="str">
        <f t="shared" si="10"/>
        <v/>
      </c>
      <c r="AB66" s="2" t="str">
        <f t="shared" si="11"/>
        <v/>
      </c>
      <c r="AC66" s="2">
        <f t="shared" si="12"/>
        <v>0.065365018</v>
      </c>
      <c r="AD66" s="2">
        <f t="shared" si="15"/>
        <v>0.1664006163</v>
      </c>
      <c r="AE66" s="2">
        <f t="shared" si="14"/>
        <v>0.099630928</v>
      </c>
    </row>
    <row r="67">
      <c r="A67" s="9" t="s">
        <v>33</v>
      </c>
      <c r="B67" s="9" t="str">
        <f>LOOKUP(A67,Regions!$A$2:$A$233,Regions!$B$2:$B$233)</f>
        <v>Sub-Saharan Africa</v>
      </c>
      <c r="C67" s="8">
        <v>2020.0</v>
      </c>
      <c r="D67" s="8">
        <v>11890.78125</v>
      </c>
      <c r="E67" s="8">
        <v>13.70800018</v>
      </c>
      <c r="F67" s="8">
        <v>62.20712225</v>
      </c>
      <c r="G67" s="8">
        <v>19.43969314</v>
      </c>
      <c r="H67" s="8">
        <v>14.75825969</v>
      </c>
      <c r="I67" s="8">
        <v>3.594924913</v>
      </c>
      <c r="J67" s="8">
        <v>57.68576527</v>
      </c>
      <c r="K67" s="8">
        <v>21.25148213</v>
      </c>
      <c r="L67" s="8">
        <v>16.89675238</v>
      </c>
      <c r="M67" s="8">
        <v>4.166000219</v>
      </c>
      <c r="N67" s="8">
        <v>90.66911086</v>
      </c>
      <c r="O67" s="8">
        <v>8.034462869</v>
      </c>
      <c r="P67" s="8">
        <v>1.296426269</v>
      </c>
      <c r="Q67" s="8">
        <v>0.0</v>
      </c>
      <c r="R67" s="10" t="str">
        <f t="shared" si="1"/>
        <v>No Duplicate</v>
      </c>
      <c r="S67" s="10" t="str">
        <f t="shared" si="2"/>
        <v/>
      </c>
      <c r="T67" s="10" t="str">
        <f t="shared" si="3"/>
        <v/>
      </c>
      <c r="U67" s="10" t="str">
        <f t="shared" si="4"/>
        <v/>
      </c>
      <c r="V67" s="10" t="str">
        <f t="shared" si="5"/>
        <v/>
      </c>
      <c r="W67" s="10">
        <f t="shared" si="6"/>
        <v>62</v>
      </c>
      <c r="X67" s="10">
        <f t="shared" si="16"/>
        <v>58</v>
      </c>
      <c r="Y67" s="10">
        <f t="shared" si="8"/>
        <v>91</v>
      </c>
      <c r="Z67" s="11" t="str">
        <f t="shared" si="9"/>
        <v/>
      </c>
      <c r="AA67" s="10" t="str">
        <f t="shared" si="10"/>
        <v/>
      </c>
      <c r="AB67" s="2" t="str">
        <f t="shared" si="11"/>
        <v/>
      </c>
      <c r="AC67" s="2">
        <f t="shared" si="12"/>
        <v>0</v>
      </c>
      <c r="AD67" s="2" t="str">
        <f t="shared" si="15"/>
        <v/>
      </c>
      <c r="AE67" s="2">
        <f t="shared" si="14"/>
        <v>0</v>
      </c>
    </row>
    <row r="68">
      <c r="A68" s="9" t="s">
        <v>34</v>
      </c>
      <c r="B68" s="9" t="str">
        <f>LOOKUP(A68,Regions!$A$2:$A$233,Regions!$B$2:$B$233)</f>
        <v>Sub-Saharan Africa</v>
      </c>
      <c r="C68" s="8">
        <v>2015.0</v>
      </c>
      <c r="D68" s="8">
        <v>524.7399902</v>
      </c>
      <c r="E68" s="8">
        <v>64.29999542</v>
      </c>
      <c r="F68" s="8">
        <v>85.44334237</v>
      </c>
      <c r="G68" s="8">
        <v>10.25307762</v>
      </c>
      <c r="H68" s="8">
        <v>4.151948319</v>
      </c>
      <c r="I68" s="8">
        <v>0.1516316911</v>
      </c>
      <c r="J68" s="8">
        <v>72.83231411</v>
      </c>
      <c r="K68" s="8">
        <v>16.37979458</v>
      </c>
      <c r="L68" s="8">
        <v>10.43676077</v>
      </c>
      <c r="M68" s="8">
        <v>0.3511305397</v>
      </c>
      <c r="N68" s="8">
        <v>92.44511451</v>
      </c>
      <c r="O68" s="8">
        <v>6.851463911</v>
      </c>
      <c r="P68" s="8">
        <v>0.6625536281</v>
      </c>
      <c r="Q68" s="8">
        <v>0.0408679538</v>
      </c>
      <c r="R68" s="10" t="str">
        <f t="shared" si="1"/>
        <v>No Duplicate</v>
      </c>
      <c r="S68" s="10">
        <f t="shared" si="2"/>
        <v>5</v>
      </c>
      <c r="T68" s="10">
        <f t="shared" si="3"/>
        <v>0.66525281</v>
      </c>
      <c r="U68" s="10">
        <f t="shared" si="4"/>
        <v>1.456442266</v>
      </c>
      <c r="V68" s="10">
        <f t="shared" si="5"/>
        <v>0.130977098</v>
      </c>
      <c r="W68" s="10">
        <f t="shared" si="6"/>
        <v>85</v>
      </c>
      <c r="X68" s="10">
        <f t="shared" si="16"/>
        <v>73</v>
      </c>
      <c r="Y68" s="10">
        <f t="shared" si="8"/>
        <v>92</v>
      </c>
      <c r="Z68" s="11" t="str">
        <f t="shared" si="9"/>
        <v/>
      </c>
      <c r="AA68" s="10" t="str">
        <f t="shared" si="10"/>
        <v/>
      </c>
      <c r="AB68" s="2" t="str">
        <f t="shared" si="11"/>
        <v/>
      </c>
      <c r="AC68" s="2">
        <f t="shared" si="12"/>
        <v>1.325465168</v>
      </c>
      <c r="AD68" s="2">
        <f t="shared" si="15"/>
        <v>1.669962202</v>
      </c>
      <c r="AE68" s="2">
        <f t="shared" si="14"/>
        <v>0.791189456</v>
      </c>
    </row>
    <row r="69">
      <c r="A69" s="9" t="s">
        <v>34</v>
      </c>
      <c r="B69" s="9" t="str">
        <f>LOOKUP(A69,Regions!$A$2:$A$233,Regions!$B$2:$B$233)</f>
        <v>Sub-Saharan Africa</v>
      </c>
      <c r="C69" s="8">
        <v>2020.0</v>
      </c>
      <c r="D69" s="8">
        <v>555.9879761</v>
      </c>
      <c r="E69" s="8">
        <v>66.65200043</v>
      </c>
      <c r="F69" s="8">
        <v>88.76960642</v>
      </c>
      <c r="G69" s="8">
        <v>7.904150846</v>
      </c>
      <c r="H69" s="8">
        <v>3.209147716</v>
      </c>
      <c r="I69" s="8">
        <v>0.1170950144</v>
      </c>
      <c r="J69" s="8">
        <v>80.11452544</v>
      </c>
      <c r="K69" s="8">
        <v>9.911127022</v>
      </c>
      <c r="L69" s="8">
        <v>9.623217003</v>
      </c>
      <c r="M69" s="8">
        <v>0.3511305397</v>
      </c>
      <c r="N69" s="8">
        <v>93.1</v>
      </c>
      <c r="O69" s="8">
        <v>6.9</v>
      </c>
      <c r="P69" s="8">
        <v>0.0</v>
      </c>
      <c r="Q69" s="8">
        <v>0.0</v>
      </c>
      <c r="R69" s="10" t="str">
        <f t="shared" si="1"/>
        <v>No Duplicate</v>
      </c>
      <c r="S69" s="10" t="str">
        <f t="shared" si="2"/>
        <v/>
      </c>
      <c r="T69" s="10" t="str">
        <f t="shared" si="3"/>
        <v/>
      </c>
      <c r="U69" s="10" t="str">
        <f t="shared" si="4"/>
        <v/>
      </c>
      <c r="V69" s="10" t="str">
        <f t="shared" si="5"/>
        <v/>
      </c>
      <c r="W69" s="10">
        <f t="shared" si="6"/>
        <v>89</v>
      </c>
      <c r="X69" s="10">
        <f t="shared" si="16"/>
        <v>80</v>
      </c>
      <c r="Y69" s="10">
        <f t="shared" si="8"/>
        <v>93</v>
      </c>
      <c r="Z69" s="11" t="str">
        <f t="shared" si="9"/>
        <v/>
      </c>
      <c r="AA69" s="10" t="str">
        <f t="shared" si="10"/>
        <v/>
      </c>
      <c r="AB69" s="2" t="str">
        <f t="shared" si="11"/>
        <v/>
      </c>
      <c r="AC69" s="2">
        <f t="shared" si="12"/>
        <v>0</v>
      </c>
      <c r="AD69" s="2" t="str">
        <f t="shared" si="15"/>
        <v/>
      </c>
      <c r="AE69" s="2">
        <f t="shared" si="14"/>
        <v>0</v>
      </c>
    </row>
    <row r="70">
      <c r="A70" s="9" t="s">
        <v>35</v>
      </c>
      <c r="B70" s="9" t="str">
        <f>LOOKUP(A70,Regions!$A$2:$A$233,Regions!$B$2:$B$233)</f>
        <v>East Asia &amp; Pacific</v>
      </c>
      <c r="C70" s="8">
        <v>2015.0</v>
      </c>
      <c r="D70" s="8">
        <v>15521.43457</v>
      </c>
      <c r="E70" s="8">
        <v>22.18799973</v>
      </c>
      <c r="F70" s="8">
        <v>68.44384896</v>
      </c>
      <c r="G70" s="8">
        <v>8.603248193</v>
      </c>
      <c r="H70" s="8">
        <v>9.602994817</v>
      </c>
      <c r="I70" s="8">
        <v>13.34990803</v>
      </c>
      <c r="J70" s="8">
        <v>62.71111668</v>
      </c>
      <c r="K70" s="8">
        <v>9.432045638</v>
      </c>
      <c r="L70" s="8">
        <v>11.75089596</v>
      </c>
      <c r="M70" s="8">
        <v>16.10594172</v>
      </c>
      <c r="N70" s="8">
        <v>88.54819144</v>
      </c>
      <c r="O70" s="8">
        <v>5.696703472</v>
      </c>
      <c r="P70" s="8">
        <v>2.070445687</v>
      </c>
      <c r="Q70" s="8">
        <v>3.6846594</v>
      </c>
      <c r="R70" s="10" t="str">
        <f t="shared" si="1"/>
        <v>No Duplicate</v>
      </c>
      <c r="S70" s="10">
        <f t="shared" si="2"/>
        <v>5</v>
      </c>
      <c r="T70" s="10">
        <f t="shared" si="3"/>
        <v>0.555207202</v>
      </c>
      <c r="U70" s="10">
        <f t="shared" si="4"/>
        <v>0.47120783</v>
      </c>
      <c r="V70" s="10">
        <f t="shared" si="5"/>
        <v>0.381977146</v>
      </c>
      <c r="W70" s="10">
        <f t="shared" si="6"/>
        <v>68</v>
      </c>
      <c r="X70" s="10">
        <f t="shared" si="16"/>
        <v>63</v>
      </c>
      <c r="Y70" s="10">
        <f t="shared" si="8"/>
        <v>89</v>
      </c>
      <c r="Z70" s="11" t="str">
        <f t="shared" si="9"/>
        <v/>
      </c>
      <c r="AA70" s="10" t="str">
        <f t="shared" si="10"/>
        <v/>
      </c>
      <c r="AB70" s="2" t="str">
        <f t="shared" si="11"/>
        <v/>
      </c>
      <c r="AC70" s="2">
        <f t="shared" si="12"/>
        <v>0.089230684</v>
      </c>
      <c r="AD70" s="2">
        <f t="shared" si="15"/>
        <v>0.2091707813</v>
      </c>
      <c r="AE70" s="2">
        <f t="shared" si="14"/>
        <v>0.083999372</v>
      </c>
    </row>
    <row r="71">
      <c r="A71" s="9" t="s">
        <v>35</v>
      </c>
      <c r="B71" s="9" t="str">
        <f>LOOKUP(A71,Regions!$A$2:$A$233,Regions!$B$2:$B$233)</f>
        <v>East Asia &amp; Pacific</v>
      </c>
      <c r="C71" s="8">
        <v>2020.0</v>
      </c>
      <c r="D71" s="8">
        <v>16718.9707</v>
      </c>
      <c r="E71" s="8">
        <v>24.23200035</v>
      </c>
      <c r="F71" s="8">
        <v>71.21988497</v>
      </c>
      <c r="G71" s="8">
        <v>13.90222204</v>
      </c>
      <c r="H71" s="8">
        <v>5.677218558</v>
      </c>
      <c r="I71" s="8">
        <v>9.200674434</v>
      </c>
      <c r="J71" s="8">
        <v>65.06715583</v>
      </c>
      <c r="K71" s="8">
        <v>15.51772278</v>
      </c>
      <c r="L71" s="8">
        <v>7.492899307</v>
      </c>
      <c r="M71" s="8">
        <v>11.92222209</v>
      </c>
      <c r="N71" s="8">
        <v>90.45807717</v>
      </c>
      <c r="O71" s="8">
        <v>8.85091472</v>
      </c>
      <c r="P71" s="8">
        <v>0.0</v>
      </c>
      <c r="Q71" s="8">
        <v>0.6910081144</v>
      </c>
      <c r="R71" s="10" t="str">
        <f t="shared" si="1"/>
        <v>No Duplicate</v>
      </c>
      <c r="S71" s="10" t="str">
        <f t="shared" si="2"/>
        <v/>
      </c>
      <c r="T71" s="10" t="str">
        <f t="shared" si="3"/>
        <v/>
      </c>
      <c r="U71" s="10" t="str">
        <f t="shared" si="4"/>
        <v/>
      </c>
      <c r="V71" s="10" t="str">
        <f t="shared" si="5"/>
        <v/>
      </c>
      <c r="W71" s="10">
        <f t="shared" si="6"/>
        <v>71</v>
      </c>
      <c r="X71" s="10">
        <f t="shared" si="16"/>
        <v>65</v>
      </c>
      <c r="Y71" s="10">
        <f t="shared" si="8"/>
        <v>90</v>
      </c>
      <c r="Z71" s="11" t="str">
        <f t="shared" si="9"/>
        <v/>
      </c>
      <c r="AA71" s="10" t="str">
        <f t="shared" si="10"/>
        <v/>
      </c>
      <c r="AB71" s="2" t="str">
        <f t="shared" si="11"/>
        <v/>
      </c>
      <c r="AC71" s="2">
        <f t="shared" si="12"/>
        <v>0</v>
      </c>
      <c r="AD71" s="2" t="str">
        <f t="shared" si="15"/>
        <v/>
      </c>
      <c r="AE71" s="2">
        <f t="shared" si="14"/>
        <v>0</v>
      </c>
    </row>
    <row r="72">
      <c r="A72" s="9" t="s">
        <v>36</v>
      </c>
      <c r="B72" s="9" t="str">
        <f>LOOKUP(A72,Regions!$A$2:$A$233,Regions!$B$2:$B$233)</f>
        <v>Sub-Saharan Africa</v>
      </c>
      <c r="C72" s="8">
        <v>2015.0</v>
      </c>
      <c r="D72" s="8">
        <v>23298.37695</v>
      </c>
      <c r="E72" s="8">
        <v>54.57799911</v>
      </c>
      <c r="F72" s="8">
        <v>63.97399012</v>
      </c>
      <c r="G72" s="8">
        <v>11.23827056</v>
      </c>
      <c r="H72" s="8">
        <v>17.65135833</v>
      </c>
      <c r="I72" s="8">
        <v>7.136380984</v>
      </c>
      <c r="J72" s="8">
        <v>42.00566921</v>
      </c>
      <c r="K72" s="8">
        <v>11.07338641</v>
      </c>
      <c r="L72" s="8">
        <v>32.39404459</v>
      </c>
      <c r="M72" s="8">
        <v>14.52689979</v>
      </c>
      <c r="N72" s="8">
        <v>82.25690791</v>
      </c>
      <c r="O72" s="8">
        <v>11.37549377</v>
      </c>
      <c r="P72" s="8">
        <v>5.381903513</v>
      </c>
      <c r="Q72" s="8">
        <v>0.9856948028</v>
      </c>
      <c r="R72" s="10" t="str">
        <f t="shared" si="1"/>
        <v>No Duplicate</v>
      </c>
      <c r="S72" s="10">
        <f t="shared" si="2"/>
        <v>5</v>
      </c>
      <c r="T72" s="10">
        <f t="shared" si="3"/>
        <v>0.349285612</v>
      </c>
      <c r="U72" s="10">
        <f t="shared" si="4"/>
        <v>0.304382382</v>
      </c>
      <c r="V72" s="10">
        <f t="shared" si="5"/>
        <v>-0.03466461</v>
      </c>
      <c r="W72" s="10">
        <f t="shared" si="6"/>
        <v>64</v>
      </c>
      <c r="X72" s="10">
        <f t="shared" si="16"/>
        <v>42</v>
      </c>
      <c r="Y72" s="10">
        <f t="shared" si="8"/>
        <v>82</v>
      </c>
      <c r="Z72" s="11" t="str">
        <f t="shared" si="9"/>
        <v/>
      </c>
      <c r="AA72" s="10" t="str">
        <f t="shared" si="10"/>
        <v/>
      </c>
      <c r="AB72" s="2" t="str">
        <f t="shared" si="11"/>
        <v/>
      </c>
      <c r="AC72" s="2">
        <f t="shared" si="12"/>
        <v>0.339046992</v>
      </c>
      <c r="AD72" s="2">
        <f t="shared" si="15"/>
        <v>2</v>
      </c>
      <c r="AE72" s="2">
        <f t="shared" si="14"/>
        <v>0.04490323</v>
      </c>
    </row>
    <row r="73">
      <c r="A73" s="9" t="s">
        <v>36</v>
      </c>
      <c r="B73" s="9" t="str">
        <f>LOOKUP(A73,Regions!$A$2:$A$233,Regions!$B$2:$B$233)</f>
        <v>Sub-Saharan Africa</v>
      </c>
      <c r="C73" s="8">
        <v>2020.0</v>
      </c>
      <c r="D73" s="8">
        <v>26545.86328</v>
      </c>
      <c r="E73" s="8">
        <v>57.56000519</v>
      </c>
      <c r="F73" s="8">
        <v>65.72041818</v>
      </c>
      <c r="G73" s="8">
        <v>12.87474863</v>
      </c>
      <c r="H73" s="8">
        <v>15.00100626</v>
      </c>
      <c r="I73" s="8">
        <v>6.403826927</v>
      </c>
      <c r="J73" s="8">
        <v>43.52758112</v>
      </c>
      <c r="K73" s="8">
        <v>12.67259943</v>
      </c>
      <c r="L73" s="8">
        <v>30.12380645</v>
      </c>
      <c r="M73" s="8">
        <v>13.676013</v>
      </c>
      <c r="N73" s="8">
        <v>82.08358486</v>
      </c>
      <c r="O73" s="8">
        <v>13.02379677</v>
      </c>
      <c r="P73" s="8">
        <v>3.850701351</v>
      </c>
      <c r="Q73" s="8">
        <v>1.041917019</v>
      </c>
      <c r="R73" s="10" t="str">
        <f t="shared" si="1"/>
        <v>No Duplicate</v>
      </c>
      <c r="S73" s="10" t="str">
        <f t="shared" si="2"/>
        <v/>
      </c>
      <c r="T73" s="10" t="str">
        <f t="shared" si="3"/>
        <v/>
      </c>
      <c r="U73" s="10" t="str">
        <f t="shared" si="4"/>
        <v/>
      </c>
      <c r="V73" s="10" t="str">
        <f t="shared" si="5"/>
        <v/>
      </c>
      <c r="W73" s="10">
        <f t="shared" si="6"/>
        <v>66</v>
      </c>
      <c r="X73" s="10">
        <f t="shared" si="16"/>
        <v>44</v>
      </c>
      <c r="Y73" s="10">
        <f t="shared" si="8"/>
        <v>82</v>
      </c>
      <c r="Z73" s="11" t="str">
        <f t="shared" si="9"/>
        <v/>
      </c>
      <c r="AA73" s="10" t="str">
        <f t="shared" si="10"/>
        <v/>
      </c>
      <c r="AB73" s="2" t="str">
        <f t="shared" si="11"/>
        <v/>
      </c>
      <c r="AC73" s="2">
        <f t="shared" si="12"/>
        <v>0</v>
      </c>
      <c r="AD73" s="2" t="str">
        <f t="shared" si="15"/>
        <v/>
      </c>
      <c r="AE73" s="2">
        <f t="shared" si="14"/>
        <v>0</v>
      </c>
    </row>
    <row r="74">
      <c r="A74" s="9" t="s">
        <v>37</v>
      </c>
      <c r="B74" s="9" t="str">
        <f>LOOKUP(A74,Regions!$A$2:$A$233,Regions!$B$2:$B$233)</f>
        <v>North America</v>
      </c>
      <c r="C74" s="8">
        <v>2015.0</v>
      </c>
      <c r="D74" s="8">
        <v>36026.66797</v>
      </c>
      <c r="E74" s="8">
        <v>81.25900269</v>
      </c>
      <c r="F74" s="8">
        <v>99.22922139</v>
      </c>
      <c r="G74" s="8">
        <v>0.0</v>
      </c>
      <c r="H74" s="8">
        <v>0.7707786091</v>
      </c>
      <c r="I74" s="8">
        <v>0.0</v>
      </c>
      <c r="J74" s="8">
        <v>98.81619508</v>
      </c>
      <c r="K74" s="8">
        <v>0.0</v>
      </c>
      <c r="L74" s="8">
        <v>1.183804922</v>
      </c>
      <c r="M74" s="8">
        <v>0.0</v>
      </c>
      <c r="N74" s="8">
        <v>99.32447885</v>
      </c>
      <c r="O74" s="8">
        <v>0.0</v>
      </c>
      <c r="P74" s="8">
        <v>0.6755211473</v>
      </c>
      <c r="Q74" s="8">
        <v>0.0</v>
      </c>
      <c r="R74" s="10" t="str">
        <f t="shared" si="1"/>
        <v>No Duplicate</v>
      </c>
      <c r="S74" s="10">
        <f t="shared" si="2"/>
        <v>5</v>
      </c>
      <c r="T74" s="10">
        <f t="shared" si="3"/>
        <v>-0.001482146</v>
      </c>
      <c r="U74" s="10">
        <f t="shared" si="4"/>
        <v>0.048860164</v>
      </c>
      <c r="V74" s="10">
        <f t="shared" si="5"/>
        <v>-0.013240238</v>
      </c>
      <c r="W74" s="10">
        <f t="shared" si="6"/>
        <v>99</v>
      </c>
      <c r="X74" s="10">
        <f t="shared" si="16"/>
        <v>99</v>
      </c>
      <c r="Y74" s="10">
        <f t="shared" si="8"/>
        <v>99</v>
      </c>
      <c r="Z74" s="11" t="str">
        <f t="shared" si="9"/>
        <v/>
      </c>
      <c r="AA74" s="10" t="str">
        <f t="shared" si="10"/>
        <v/>
      </c>
      <c r="AB74" s="2" t="str">
        <f t="shared" si="11"/>
        <v/>
      </c>
      <c r="AC74" s="2">
        <f t="shared" si="12"/>
        <v>0.062100402</v>
      </c>
      <c r="AD74" s="2">
        <f t="shared" si="15"/>
        <v>2</v>
      </c>
      <c r="AE74" s="2">
        <f t="shared" si="14"/>
        <v>0.05034231</v>
      </c>
    </row>
    <row r="75">
      <c r="A75" s="9" t="s">
        <v>37</v>
      </c>
      <c r="B75" s="9" t="str">
        <f>LOOKUP(A75,Regions!$A$2:$A$233,Regions!$B$2:$B$233)</f>
        <v>North America</v>
      </c>
      <c r="C75" s="8">
        <v>2020.0</v>
      </c>
      <c r="D75" s="8">
        <v>37742.15625</v>
      </c>
      <c r="E75" s="8">
        <v>81.56200409</v>
      </c>
      <c r="F75" s="8">
        <v>99.22181066</v>
      </c>
      <c r="G75" s="8">
        <v>0.0</v>
      </c>
      <c r="H75" s="8">
        <v>0.7781893369</v>
      </c>
      <c r="I75" s="8">
        <v>0.0</v>
      </c>
      <c r="J75" s="8">
        <v>99.0604959</v>
      </c>
      <c r="K75" s="8">
        <v>0.0</v>
      </c>
      <c r="L75" s="8">
        <v>0.9395041006</v>
      </c>
      <c r="M75" s="8">
        <v>0.0</v>
      </c>
      <c r="N75" s="8">
        <v>99.25827766</v>
      </c>
      <c r="O75" s="8">
        <v>0.0</v>
      </c>
      <c r="P75" s="8">
        <v>0.7417223371</v>
      </c>
      <c r="Q75" s="8">
        <v>0.0</v>
      </c>
      <c r="R75" s="10" t="str">
        <f t="shared" si="1"/>
        <v>No Duplicate</v>
      </c>
      <c r="S75" s="10" t="str">
        <f t="shared" si="2"/>
        <v/>
      </c>
      <c r="T75" s="10" t="str">
        <f t="shared" si="3"/>
        <v/>
      </c>
      <c r="U75" s="10" t="str">
        <f t="shared" si="4"/>
        <v/>
      </c>
      <c r="V75" s="10" t="str">
        <f t="shared" si="5"/>
        <v/>
      </c>
      <c r="W75" s="10">
        <f t="shared" si="6"/>
        <v>99</v>
      </c>
      <c r="X75" s="10">
        <f t="shared" si="16"/>
        <v>99</v>
      </c>
      <c r="Y75" s="10">
        <f t="shared" si="8"/>
        <v>99</v>
      </c>
      <c r="Z75" s="11" t="str">
        <f t="shared" si="9"/>
        <v/>
      </c>
      <c r="AA75" s="10" t="str">
        <f t="shared" si="10"/>
        <v/>
      </c>
      <c r="AB75" s="2" t="str">
        <f t="shared" si="11"/>
        <v/>
      </c>
      <c r="AC75" s="2">
        <f t="shared" si="12"/>
        <v>0</v>
      </c>
      <c r="AD75" s="2" t="str">
        <f t="shared" si="15"/>
        <v/>
      </c>
      <c r="AE75" s="2">
        <f t="shared" si="14"/>
        <v>0</v>
      </c>
    </row>
    <row r="76">
      <c r="A76" s="9" t="s">
        <v>38</v>
      </c>
      <c r="B76" s="9" t="str">
        <f>LOOKUP(A76,Regions!$A$2:$A$233,Regions!$B$2:$B$233)</f>
        <v>Latin America &amp; Caribbean</v>
      </c>
      <c r="C76" s="8">
        <v>2015.0</v>
      </c>
      <c r="D76" s="8">
        <v>61.72100067</v>
      </c>
      <c r="E76" s="8">
        <v>100.0</v>
      </c>
      <c r="F76" s="8">
        <v>96.125</v>
      </c>
      <c r="G76" s="8">
        <v>0.0</v>
      </c>
      <c r="H76" s="8">
        <v>3.875</v>
      </c>
      <c r="I76" s="8">
        <v>0.0</v>
      </c>
      <c r="J76" s="8" t="s">
        <v>4</v>
      </c>
      <c r="K76" s="8" t="s">
        <v>4</v>
      </c>
      <c r="L76" s="8" t="s">
        <v>4</v>
      </c>
      <c r="M76" s="8" t="s">
        <v>4</v>
      </c>
      <c r="N76" s="8">
        <v>96.125</v>
      </c>
      <c r="O76" s="8">
        <v>0.0</v>
      </c>
      <c r="P76" s="8">
        <v>3.875</v>
      </c>
      <c r="Q76" s="8">
        <v>0.0</v>
      </c>
      <c r="R76" s="10" t="str">
        <f t="shared" si="1"/>
        <v>No Duplicate</v>
      </c>
      <c r="S76" s="10">
        <f t="shared" si="2"/>
        <v>1</v>
      </c>
      <c r="T76" s="10">
        <f t="shared" si="3"/>
        <v>0</v>
      </c>
      <c r="U76" s="10" t="str">
        <f t="shared" si="4"/>
        <v>null</v>
      </c>
      <c r="V76" s="10">
        <f t="shared" si="5"/>
        <v>0</v>
      </c>
      <c r="W76" s="10">
        <f t="shared" si="6"/>
        <v>96</v>
      </c>
      <c r="X76" s="10" t="str">
        <f t="shared" si="16"/>
        <v/>
      </c>
      <c r="Y76" s="10">
        <f t="shared" si="8"/>
        <v>96</v>
      </c>
      <c r="Z76" s="11" t="str">
        <f t="shared" si="9"/>
        <v/>
      </c>
      <c r="AA76" s="10" t="str">
        <f t="shared" si="10"/>
        <v/>
      </c>
      <c r="AB76" s="2" t="str">
        <f t="shared" si="11"/>
        <v/>
      </c>
      <c r="AC76" s="2" t="str">
        <f t="shared" si="12"/>
        <v/>
      </c>
      <c r="AD76" s="2" t="str">
        <f t="shared" si="15"/>
        <v/>
      </c>
      <c r="AE76" s="2" t="str">
        <f t="shared" si="14"/>
        <v>null</v>
      </c>
    </row>
    <row r="77">
      <c r="A77" s="9" t="s">
        <v>38</v>
      </c>
      <c r="B77" s="9" t="str">
        <f>LOOKUP(A77,Regions!$A$2:$A$233,Regions!$B$2:$B$233)</f>
        <v>Latin America &amp; Caribbean</v>
      </c>
      <c r="C77" s="8">
        <v>2016.0</v>
      </c>
      <c r="D77" s="8">
        <v>62.56399918</v>
      </c>
      <c r="E77" s="8">
        <v>100.0</v>
      </c>
      <c r="F77" s="8">
        <v>96.125</v>
      </c>
      <c r="G77" s="8">
        <v>0.0</v>
      </c>
      <c r="H77" s="8">
        <v>3.875</v>
      </c>
      <c r="I77" s="8">
        <v>0.0</v>
      </c>
      <c r="J77" s="8" t="s">
        <v>4</v>
      </c>
      <c r="K77" s="8" t="s">
        <v>4</v>
      </c>
      <c r="L77" s="8" t="s">
        <v>4</v>
      </c>
      <c r="M77" s="8" t="s">
        <v>4</v>
      </c>
      <c r="N77" s="8">
        <v>96.125</v>
      </c>
      <c r="O77" s="8">
        <v>0.0</v>
      </c>
      <c r="P77" s="8">
        <v>3.875</v>
      </c>
      <c r="Q77" s="8">
        <v>0.0</v>
      </c>
      <c r="R77" s="10" t="str">
        <f t="shared" si="1"/>
        <v>No Duplicate</v>
      </c>
      <c r="S77" s="10" t="str">
        <f t="shared" si="2"/>
        <v/>
      </c>
      <c r="T77" s="10" t="str">
        <f t="shared" si="3"/>
        <v/>
      </c>
      <c r="U77" s="10" t="str">
        <f t="shared" si="4"/>
        <v/>
      </c>
      <c r="V77" s="10" t="str">
        <f t="shared" si="5"/>
        <v/>
      </c>
      <c r="W77" s="10">
        <f t="shared" si="6"/>
        <v>96</v>
      </c>
      <c r="X77" s="10" t="str">
        <f t="shared" si="16"/>
        <v/>
      </c>
      <c r="Y77" s="10">
        <f t="shared" si="8"/>
        <v>96</v>
      </c>
      <c r="Z77" s="11" t="str">
        <f t="shared" si="9"/>
        <v/>
      </c>
      <c r="AA77" s="10" t="str">
        <f t="shared" si="10"/>
        <v/>
      </c>
      <c r="AB77" s="2" t="str">
        <f t="shared" si="11"/>
        <v/>
      </c>
      <c r="AC77" s="2">
        <f t="shared" si="12"/>
        <v>0</v>
      </c>
      <c r="AD77" s="2" t="str">
        <f t="shared" si="15"/>
        <v/>
      </c>
      <c r="AE77" s="2">
        <f t="shared" si="14"/>
        <v>0</v>
      </c>
    </row>
    <row r="78">
      <c r="A78" s="9" t="s">
        <v>39</v>
      </c>
      <c r="B78" s="9" t="str">
        <f>LOOKUP(A78,Regions!$A$2:$A$233,Regions!$B$2:$B$233)</f>
        <v>Sub-Saharan Africa</v>
      </c>
      <c r="C78" s="8">
        <v>2015.0</v>
      </c>
      <c r="D78" s="8">
        <v>4493.170898</v>
      </c>
      <c r="E78" s="8">
        <v>40.27700043</v>
      </c>
      <c r="F78" s="8">
        <v>42.31134542</v>
      </c>
      <c r="G78" s="8">
        <v>21.34399718</v>
      </c>
      <c r="H78" s="8">
        <v>32.01017408</v>
      </c>
      <c r="I78" s="8">
        <v>4.334483318</v>
      </c>
      <c r="J78" s="8">
        <v>31.89140779</v>
      </c>
      <c r="K78" s="8">
        <v>17.35785358</v>
      </c>
      <c r="L78" s="8">
        <v>43.70260925</v>
      </c>
      <c r="M78" s="8">
        <v>7.048129392</v>
      </c>
      <c r="N78" s="8">
        <v>57.76209901</v>
      </c>
      <c r="O78" s="8">
        <v>27.25467806</v>
      </c>
      <c r="P78" s="8">
        <v>14.67255123</v>
      </c>
      <c r="Q78" s="8">
        <v>0.310671709</v>
      </c>
      <c r="R78" s="10" t="str">
        <f t="shared" si="1"/>
        <v>No Duplicate</v>
      </c>
      <c r="S78" s="10">
        <f t="shared" si="2"/>
        <v>5</v>
      </c>
      <c r="T78" s="10">
        <f t="shared" si="3"/>
        <v>-1.021788674</v>
      </c>
      <c r="U78" s="10">
        <f t="shared" si="4"/>
        <v>-0.756962728</v>
      </c>
      <c r="V78" s="10">
        <f t="shared" si="5"/>
        <v>-1.620086812</v>
      </c>
      <c r="W78" s="10">
        <f t="shared" si="6"/>
        <v>42</v>
      </c>
      <c r="X78" s="10">
        <f t="shared" si="16"/>
        <v>32</v>
      </c>
      <c r="Y78" s="10">
        <f t="shared" si="8"/>
        <v>58</v>
      </c>
      <c r="Z78" s="11" t="str">
        <f t="shared" si="9"/>
        <v/>
      </c>
      <c r="AA78" s="10" t="str">
        <f t="shared" si="10"/>
        <v/>
      </c>
      <c r="AB78" s="2" t="str">
        <f t="shared" si="11"/>
        <v/>
      </c>
      <c r="AC78" s="2">
        <f t="shared" si="12"/>
        <v>0.863124084</v>
      </c>
      <c r="AD78" s="2">
        <f t="shared" si="15"/>
        <v>0.7262146367</v>
      </c>
      <c r="AE78" s="2">
        <f t="shared" si="14"/>
        <v>0.264825946</v>
      </c>
    </row>
    <row r="79">
      <c r="A79" s="9" t="s">
        <v>39</v>
      </c>
      <c r="B79" s="9" t="str">
        <f>LOOKUP(A79,Regions!$A$2:$A$233,Regions!$B$2:$B$233)</f>
        <v>Sub-Saharan Africa</v>
      </c>
      <c r="C79" s="8">
        <v>2020.0</v>
      </c>
      <c r="D79" s="8">
        <v>4829.76416</v>
      </c>
      <c r="E79" s="8">
        <v>42.19799805</v>
      </c>
      <c r="F79" s="8">
        <v>37.20240205</v>
      </c>
      <c r="G79" s="8">
        <v>25.68237348</v>
      </c>
      <c r="H79" s="8">
        <v>33.53911377</v>
      </c>
      <c r="I79" s="8">
        <v>3.576110708</v>
      </c>
      <c r="J79" s="8">
        <v>28.10659415</v>
      </c>
      <c r="K79" s="8">
        <v>19.4058899</v>
      </c>
      <c r="L79" s="8">
        <v>46.37307301</v>
      </c>
      <c r="M79" s="8">
        <v>6.114442944</v>
      </c>
      <c r="N79" s="8">
        <v>49.66166495</v>
      </c>
      <c r="O79" s="8">
        <v>34.27978009</v>
      </c>
      <c r="P79" s="8">
        <v>15.95940214</v>
      </c>
      <c r="Q79" s="8">
        <v>0.09915281712</v>
      </c>
      <c r="R79" s="10" t="str">
        <f t="shared" si="1"/>
        <v>No Duplicate</v>
      </c>
      <c r="S79" s="10" t="str">
        <f t="shared" si="2"/>
        <v/>
      </c>
      <c r="T79" s="10" t="str">
        <f t="shared" si="3"/>
        <v/>
      </c>
      <c r="U79" s="10" t="str">
        <f t="shared" si="4"/>
        <v/>
      </c>
      <c r="V79" s="10" t="str">
        <f t="shared" si="5"/>
        <v/>
      </c>
      <c r="W79" s="10">
        <f t="shared" si="6"/>
        <v>37</v>
      </c>
      <c r="X79" s="10">
        <f t="shared" si="16"/>
        <v>28</v>
      </c>
      <c r="Y79" s="10">
        <f t="shared" si="8"/>
        <v>50</v>
      </c>
      <c r="Z79" s="11" t="str">
        <f t="shared" si="9"/>
        <v/>
      </c>
      <c r="AA79" s="10" t="str">
        <f t="shared" si="10"/>
        <v/>
      </c>
      <c r="AB79" s="2" t="str">
        <f t="shared" si="11"/>
        <v/>
      </c>
      <c r="AC79" s="2">
        <f t="shared" si="12"/>
        <v>0</v>
      </c>
      <c r="AD79" s="2" t="str">
        <f t="shared" si="15"/>
        <v/>
      </c>
      <c r="AE79" s="2">
        <f t="shared" si="14"/>
        <v>0</v>
      </c>
    </row>
    <row r="80">
      <c r="A80" s="9" t="s">
        <v>40</v>
      </c>
      <c r="B80" s="9" t="str">
        <f>LOOKUP(A80,Regions!$A$2:$A$233,Regions!$B$2:$B$233)</f>
        <v>Sub-Saharan Africa</v>
      </c>
      <c r="C80" s="8">
        <v>2015.0</v>
      </c>
      <c r="D80" s="8">
        <v>14110.9707</v>
      </c>
      <c r="E80" s="8">
        <v>22.5150013</v>
      </c>
      <c r="F80" s="8">
        <v>44.39909697</v>
      </c>
      <c r="G80" s="8">
        <v>13.51638311</v>
      </c>
      <c r="H80" s="8">
        <v>34.70273994</v>
      </c>
      <c r="I80" s="8">
        <v>7.381779982</v>
      </c>
      <c r="J80" s="8">
        <v>35.57890074</v>
      </c>
      <c r="K80" s="8">
        <v>13.87641398</v>
      </c>
      <c r="L80" s="8">
        <v>41.26615647</v>
      </c>
      <c r="M80" s="8">
        <v>9.278528806</v>
      </c>
      <c r="N80" s="8">
        <v>74.75365178</v>
      </c>
      <c r="O80" s="8">
        <v>12.27734182</v>
      </c>
      <c r="P80" s="8">
        <v>12.11485643</v>
      </c>
      <c r="Q80" s="8">
        <v>0.8541499715</v>
      </c>
      <c r="R80" s="10" t="str">
        <f t="shared" si="1"/>
        <v>No Duplicate</v>
      </c>
      <c r="S80" s="10">
        <f t="shared" si="2"/>
        <v>5</v>
      </c>
      <c r="T80" s="10">
        <f t="shared" si="3"/>
        <v>0.357687564</v>
      </c>
      <c r="U80" s="10">
        <f t="shared" si="4"/>
        <v>0.399262902</v>
      </c>
      <c r="V80" s="10">
        <f t="shared" si="5"/>
        <v>-0.112285738</v>
      </c>
      <c r="W80" s="10">
        <f t="shared" si="6"/>
        <v>44</v>
      </c>
      <c r="X80" s="10">
        <f t="shared" si="16"/>
        <v>36</v>
      </c>
      <c r="Y80" s="10">
        <f t="shared" si="8"/>
        <v>75</v>
      </c>
      <c r="Z80" s="11" t="str">
        <f t="shared" si="9"/>
        <v/>
      </c>
      <c r="AA80" s="10" t="str">
        <f t="shared" si="10"/>
        <v/>
      </c>
      <c r="AB80" s="2" t="str">
        <f t="shared" si="11"/>
        <v/>
      </c>
      <c r="AC80" s="2">
        <f t="shared" si="12"/>
        <v>0.51154864</v>
      </c>
      <c r="AD80" s="2">
        <f t="shared" si="15"/>
        <v>2</v>
      </c>
      <c r="AE80" s="2">
        <f t="shared" si="14"/>
        <v>0.041575338</v>
      </c>
    </row>
    <row r="81">
      <c r="A81" s="9" t="s">
        <v>40</v>
      </c>
      <c r="B81" s="9" t="str">
        <f>LOOKUP(A81,Regions!$A$2:$A$233,Regions!$B$2:$B$233)</f>
        <v>Sub-Saharan Africa</v>
      </c>
      <c r="C81" s="8">
        <v>2020.0</v>
      </c>
      <c r="D81" s="8">
        <v>16425.85938</v>
      </c>
      <c r="E81" s="8">
        <v>23.52000046</v>
      </c>
      <c r="F81" s="8">
        <v>46.18753479</v>
      </c>
      <c r="G81" s="8">
        <v>14.74028929</v>
      </c>
      <c r="H81" s="8">
        <v>31.56245714</v>
      </c>
      <c r="I81" s="8">
        <v>7.509718784</v>
      </c>
      <c r="J81" s="8">
        <v>37.57521525</v>
      </c>
      <c r="K81" s="8">
        <v>14.35396111</v>
      </c>
      <c r="L81" s="8">
        <v>38.52496761</v>
      </c>
      <c r="M81" s="8">
        <v>9.545856027</v>
      </c>
      <c r="N81" s="8">
        <v>74.19222309</v>
      </c>
      <c r="O81" s="8">
        <v>15.99651381</v>
      </c>
      <c r="P81" s="8">
        <v>8.922452721</v>
      </c>
      <c r="Q81" s="8">
        <v>0.8888103843</v>
      </c>
      <c r="R81" s="10" t="str">
        <f t="shared" si="1"/>
        <v>No Duplicate</v>
      </c>
      <c r="S81" s="10" t="str">
        <f t="shared" si="2"/>
        <v/>
      </c>
      <c r="T81" s="10" t="str">
        <f t="shared" si="3"/>
        <v/>
      </c>
      <c r="U81" s="10" t="str">
        <f t="shared" si="4"/>
        <v/>
      </c>
      <c r="V81" s="10" t="str">
        <f t="shared" si="5"/>
        <v/>
      </c>
      <c r="W81" s="10">
        <f t="shared" si="6"/>
        <v>46</v>
      </c>
      <c r="X81" s="10">
        <f t="shared" si="16"/>
        <v>38</v>
      </c>
      <c r="Y81" s="10">
        <f t="shared" si="8"/>
        <v>74</v>
      </c>
      <c r="Z81" s="11" t="str">
        <f t="shared" si="9"/>
        <v/>
      </c>
      <c r="AA81" s="10" t="str">
        <f t="shared" si="10"/>
        <v/>
      </c>
      <c r="AB81" s="2" t="str">
        <f t="shared" si="11"/>
        <v/>
      </c>
      <c r="AC81" s="2">
        <f t="shared" si="12"/>
        <v>0</v>
      </c>
      <c r="AD81" s="2" t="str">
        <f t="shared" si="15"/>
        <v/>
      </c>
      <c r="AE81" s="2">
        <f t="shared" si="14"/>
        <v>0</v>
      </c>
    </row>
    <row r="82">
      <c r="A82" s="9" t="s">
        <v>41</v>
      </c>
      <c r="B82" s="9" t="str">
        <f>LOOKUP(A82,Regions!$A$2:$A$233,Regions!$B$2:$B$233)</f>
        <v>Europe &amp; Central Asia</v>
      </c>
      <c r="C82" s="8">
        <v>2015.0</v>
      </c>
      <c r="D82" s="8">
        <v>165.3869934</v>
      </c>
      <c r="E82" s="8">
        <v>30.96199799</v>
      </c>
      <c r="F82" s="8">
        <v>94.15</v>
      </c>
      <c r="G82" s="8">
        <v>0.0</v>
      </c>
      <c r="H82" s="8">
        <v>5.85</v>
      </c>
      <c r="I82" s="8">
        <v>0.0</v>
      </c>
      <c r="J82" s="8" t="s">
        <v>4</v>
      </c>
      <c r="K82" s="8" t="s">
        <v>4</v>
      </c>
      <c r="L82" s="8" t="s">
        <v>4</v>
      </c>
      <c r="M82" s="8" t="s">
        <v>4</v>
      </c>
      <c r="N82" s="8" t="s">
        <v>4</v>
      </c>
      <c r="O82" s="8" t="s">
        <v>4</v>
      </c>
      <c r="P82" s="8" t="s">
        <v>4</v>
      </c>
      <c r="Q82" s="8" t="s">
        <v>4</v>
      </c>
      <c r="R82" s="10" t="str">
        <f t="shared" si="1"/>
        <v>No Duplicate</v>
      </c>
      <c r="S82" s="10">
        <f t="shared" si="2"/>
        <v>2</v>
      </c>
      <c r="T82" s="10">
        <f t="shared" si="3"/>
        <v>0</v>
      </c>
      <c r="U82" s="10" t="str">
        <f t="shared" si="4"/>
        <v>null</v>
      </c>
      <c r="V82" s="10" t="str">
        <f t="shared" si="5"/>
        <v>null</v>
      </c>
      <c r="W82" s="10">
        <f t="shared" si="6"/>
        <v>94</v>
      </c>
      <c r="X82" s="10" t="str">
        <f t="shared" si="16"/>
        <v/>
      </c>
      <c r="Y82" s="10" t="str">
        <f t="shared" si="8"/>
        <v/>
      </c>
      <c r="Z82" s="11" t="str">
        <f t="shared" si="9"/>
        <v/>
      </c>
      <c r="AA82" s="10" t="str">
        <f t="shared" si="10"/>
        <v/>
      </c>
      <c r="AB82" s="2" t="str">
        <f t="shared" si="11"/>
        <v/>
      </c>
      <c r="AC82" s="2" t="str">
        <f t="shared" si="12"/>
        <v/>
      </c>
      <c r="AD82" s="2" t="str">
        <f t="shared" si="15"/>
        <v/>
      </c>
      <c r="AE82" s="2" t="str">
        <f t="shared" si="14"/>
        <v>null</v>
      </c>
    </row>
    <row r="83">
      <c r="A83" s="9" t="s">
        <v>41</v>
      </c>
      <c r="B83" s="9" t="str">
        <f>LOOKUP(A83,Regions!$A$2:$A$233,Regions!$B$2:$B$233)</f>
        <v>Europe &amp; Central Asia</v>
      </c>
      <c r="C83" s="8">
        <v>2017.0</v>
      </c>
      <c r="D83" s="8">
        <v>168.6660004</v>
      </c>
      <c r="E83" s="8">
        <v>30.91399956</v>
      </c>
      <c r="F83" s="8">
        <v>94.15</v>
      </c>
      <c r="G83" s="8">
        <v>0.0</v>
      </c>
      <c r="H83" s="8">
        <v>5.85</v>
      </c>
      <c r="I83" s="8">
        <v>0.0</v>
      </c>
      <c r="J83" s="8" t="s">
        <v>4</v>
      </c>
      <c r="K83" s="8" t="s">
        <v>4</v>
      </c>
      <c r="L83" s="8" t="s">
        <v>4</v>
      </c>
      <c r="M83" s="8" t="s">
        <v>4</v>
      </c>
      <c r="N83" s="8" t="s">
        <v>4</v>
      </c>
      <c r="O83" s="8" t="s">
        <v>4</v>
      </c>
      <c r="P83" s="8" t="s">
        <v>4</v>
      </c>
      <c r="Q83" s="8" t="s">
        <v>4</v>
      </c>
      <c r="R83" s="10" t="str">
        <f t="shared" si="1"/>
        <v>No Duplicate</v>
      </c>
      <c r="S83" s="10" t="str">
        <f t="shared" si="2"/>
        <v/>
      </c>
      <c r="T83" s="10" t="str">
        <f t="shared" si="3"/>
        <v/>
      </c>
      <c r="U83" s="10" t="str">
        <f t="shared" si="4"/>
        <v/>
      </c>
      <c r="V83" s="10" t="str">
        <f t="shared" si="5"/>
        <v/>
      </c>
      <c r="W83" s="10">
        <f t="shared" si="6"/>
        <v>94</v>
      </c>
      <c r="X83" s="10" t="str">
        <f t="shared" si="16"/>
        <v/>
      </c>
      <c r="Y83" s="10" t="str">
        <f t="shared" si="8"/>
        <v/>
      </c>
      <c r="Z83" s="11" t="str">
        <f t="shared" si="9"/>
        <v/>
      </c>
      <c r="AA83" s="10" t="str">
        <f t="shared" si="10"/>
        <v/>
      </c>
      <c r="AB83" s="2" t="str">
        <f t="shared" si="11"/>
        <v/>
      </c>
      <c r="AC83" s="2">
        <f t="shared" si="12"/>
        <v>0</v>
      </c>
      <c r="AD83" s="2" t="str">
        <f t="shared" si="15"/>
        <v/>
      </c>
      <c r="AE83" s="2">
        <f t="shared" si="14"/>
        <v>0</v>
      </c>
    </row>
    <row r="84">
      <c r="A84" s="9" t="s">
        <v>42</v>
      </c>
      <c r="B84" s="9" t="str">
        <f>LOOKUP(A84,Regions!$A$2:$A$233,Regions!$B$2:$B$233)</f>
        <v>Latin America &amp; Caribbean</v>
      </c>
      <c r="C84" s="8">
        <v>2015.0</v>
      </c>
      <c r="D84" s="8">
        <v>17969.35547</v>
      </c>
      <c r="E84" s="8">
        <v>87.36000061</v>
      </c>
      <c r="F84" s="8">
        <v>99.50649272</v>
      </c>
      <c r="G84" s="8">
        <v>0.0</v>
      </c>
      <c r="H84" s="8">
        <v>0.4935072758</v>
      </c>
      <c r="I84" s="8">
        <v>0.0</v>
      </c>
      <c r="J84" s="8">
        <v>97.0676985</v>
      </c>
      <c r="K84" s="8">
        <v>0.0</v>
      </c>
      <c r="L84" s="8">
        <v>2.932301498</v>
      </c>
      <c r="M84" s="8">
        <v>0.0</v>
      </c>
      <c r="N84" s="8">
        <v>99.85935698</v>
      </c>
      <c r="O84" s="8">
        <v>0.0</v>
      </c>
      <c r="P84" s="8">
        <v>0.1406430186</v>
      </c>
      <c r="Q84" s="8">
        <v>0.0</v>
      </c>
      <c r="R84" s="10" t="str">
        <f t="shared" si="1"/>
        <v>No Duplicate</v>
      </c>
      <c r="S84" s="10">
        <f t="shared" si="2"/>
        <v>5</v>
      </c>
      <c r="T84" s="10">
        <f t="shared" si="3"/>
        <v>0.0987012</v>
      </c>
      <c r="U84" s="10">
        <f t="shared" si="4"/>
        <v>0.5864603</v>
      </c>
      <c r="V84" s="10">
        <f t="shared" si="5"/>
        <v>0.028128604</v>
      </c>
      <c r="W84" s="10">
        <f t="shared" si="6"/>
        <v>100</v>
      </c>
      <c r="X84" s="10">
        <f t="shared" si="16"/>
        <v>97</v>
      </c>
      <c r="Y84" s="10">
        <f t="shared" si="8"/>
        <v>100</v>
      </c>
      <c r="Z84" s="11" t="str">
        <f t="shared" si="9"/>
        <v>full access</v>
      </c>
      <c r="AA84" s="10" t="str">
        <f t="shared" si="10"/>
        <v/>
      </c>
      <c r="AB84" s="2" t="str">
        <f t="shared" si="11"/>
        <v>full access</v>
      </c>
      <c r="AC84" s="2">
        <f t="shared" si="12"/>
        <v>0.558331696</v>
      </c>
      <c r="AD84" s="2">
        <f t="shared" si="15"/>
        <v>1.816927355</v>
      </c>
      <c r="AE84" s="2">
        <f t="shared" si="14"/>
        <v>0.4877591</v>
      </c>
    </row>
    <row r="85">
      <c r="A85" s="9" t="s">
        <v>42</v>
      </c>
      <c r="B85" s="9" t="str">
        <f>LOOKUP(A85,Regions!$A$2:$A$233,Regions!$B$2:$B$233)</f>
        <v>Latin America &amp; Caribbean</v>
      </c>
      <c r="C85" s="8">
        <v>2020.0</v>
      </c>
      <c r="D85" s="8">
        <v>19116.20898</v>
      </c>
      <c r="E85" s="8">
        <v>87.72699738</v>
      </c>
      <c r="F85" s="8">
        <v>99.99999872</v>
      </c>
      <c r="G85" s="8">
        <v>0.0</v>
      </c>
      <c r="H85" s="8">
        <v>1.277139333E-6</v>
      </c>
      <c r="I85" s="8">
        <v>0.0</v>
      </c>
      <c r="J85" s="8">
        <v>100.0</v>
      </c>
      <c r="K85" s="8">
        <v>0.0</v>
      </c>
      <c r="L85" s="8">
        <v>0.0</v>
      </c>
      <c r="M85" s="8">
        <v>0.0</v>
      </c>
      <c r="N85" s="8">
        <v>100.0</v>
      </c>
      <c r="O85" s="8">
        <v>0.0</v>
      </c>
      <c r="P85" s="8">
        <v>0.0</v>
      </c>
      <c r="Q85" s="8">
        <v>0.0</v>
      </c>
      <c r="R85" s="10" t="str">
        <f t="shared" si="1"/>
        <v>No Duplicate</v>
      </c>
      <c r="S85" s="10" t="str">
        <f t="shared" si="2"/>
        <v/>
      </c>
      <c r="T85" s="10" t="str">
        <f t="shared" si="3"/>
        <v/>
      </c>
      <c r="U85" s="10" t="str">
        <f t="shared" si="4"/>
        <v/>
      </c>
      <c r="V85" s="10" t="str">
        <f t="shared" si="5"/>
        <v/>
      </c>
      <c r="W85" s="10">
        <f t="shared" si="6"/>
        <v>100</v>
      </c>
      <c r="X85" s="10">
        <f t="shared" si="16"/>
        <v>100</v>
      </c>
      <c r="Y85" s="10">
        <f t="shared" si="8"/>
        <v>100</v>
      </c>
      <c r="Z85" s="11" t="str">
        <f t="shared" si="9"/>
        <v/>
      </c>
      <c r="AA85" s="10" t="str">
        <f t="shared" si="10"/>
        <v/>
      </c>
      <c r="AB85" s="2" t="str">
        <f t="shared" si="11"/>
        <v/>
      </c>
      <c r="AC85" s="2">
        <f t="shared" si="12"/>
        <v>0</v>
      </c>
      <c r="AD85" s="2" t="str">
        <f t="shared" si="15"/>
        <v/>
      </c>
      <c r="AE85" s="2">
        <f t="shared" si="14"/>
        <v>0</v>
      </c>
    </row>
    <row r="86">
      <c r="A86" s="9" t="s">
        <v>43</v>
      </c>
      <c r="B86" s="9" t="str">
        <f>LOOKUP(A86,Regions!$A$2:$A$233,Regions!$B$2:$B$233)</f>
        <v>East Asia &amp; Pacific</v>
      </c>
      <c r="C86" s="8">
        <v>2015.0</v>
      </c>
      <c r="D86" s="8">
        <v>1430405.375</v>
      </c>
      <c r="E86" s="8">
        <v>55.85270691</v>
      </c>
      <c r="F86" s="8">
        <v>91.76264123</v>
      </c>
      <c r="G86" s="8">
        <v>0.8187626618</v>
      </c>
      <c r="H86" s="8">
        <v>6.782077407</v>
      </c>
      <c r="I86" s="8">
        <v>0.6365187008</v>
      </c>
      <c r="J86" s="8">
        <v>84.47918792</v>
      </c>
      <c r="K86" s="8">
        <v>1.51186307</v>
      </c>
      <c r="L86" s="8">
        <v>12.95294901</v>
      </c>
      <c r="M86" s="8">
        <v>1.056</v>
      </c>
      <c r="N86" s="8">
        <v>97.51965397</v>
      </c>
      <c r="O86" s="8">
        <v>0.2709198039</v>
      </c>
      <c r="P86" s="8">
        <v>1.90447541</v>
      </c>
      <c r="Q86" s="8">
        <v>0.3049508197</v>
      </c>
      <c r="R86" s="10" t="str">
        <f t="shared" si="1"/>
        <v>No Duplicate</v>
      </c>
      <c r="S86" s="10">
        <f t="shared" si="2"/>
        <v>5</v>
      </c>
      <c r="T86" s="10">
        <f t="shared" si="3"/>
        <v>0.499693872</v>
      </c>
      <c r="U86" s="10">
        <f t="shared" si="4"/>
        <v>1.036409118</v>
      </c>
      <c r="V86" s="10">
        <f t="shared" si="5"/>
        <v>-0.08095426</v>
      </c>
      <c r="W86" s="10">
        <f t="shared" si="6"/>
        <v>92</v>
      </c>
      <c r="X86" s="10">
        <f t="shared" si="16"/>
        <v>84</v>
      </c>
      <c r="Y86" s="10">
        <f t="shared" si="8"/>
        <v>98</v>
      </c>
      <c r="Z86" s="11" t="str">
        <f t="shared" si="9"/>
        <v/>
      </c>
      <c r="AA86" s="10" t="str">
        <f t="shared" si="10"/>
        <v/>
      </c>
      <c r="AB86" s="2" t="str">
        <f t="shared" si="11"/>
        <v/>
      </c>
      <c r="AC86" s="2">
        <f t="shared" si="12"/>
        <v>1.117363378</v>
      </c>
      <c r="AD86" s="2">
        <f t="shared" si="15"/>
        <v>2</v>
      </c>
      <c r="AE86" s="2">
        <f t="shared" si="14"/>
        <v>0.536715246</v>
      </c>
    </row>
    <row r="87">
      <c r="A87" s="9" t="s">
        <v>43</v>
      </c>
      <c r="B87" s="9" t="str">
        <f>LOOKUP(A87,Regions!$A$2:$A$233,Regions!$B$2:$B$233)</f>
        <v>East Asia &amp; Pacific</v>
      </c>
      <c r="C87" s="8">
        <v>2020.0</v>
      </c>
      <c r="D87" s="8">
        <v>1463140.5</v>
      </c>
      <c r="E87" s="8">
        <v>61.71308899</v>
      </c>
      <c r="F87" s="8">
        <v>94.26111059</v>
      </c>
      <c r="G87" s="8">
        <v>0.8147213297</v>
      </c>
      <c r="H87" s="8">
        <v>4.725451938</v>
      </c>
      <c r="I87" s="8">
        <v>0.1987161441</v>
      </c>
      <c r="J87" s="8">
        <v>89.66123351</v>
      </c>
      <c r="K87" s="8">
        <v>1.832679086</v>
      </c>
      <c r="L87" s="8">
        <v>8.506087409</v>
      </c>
      <c r="M87" s="8">
        <v>0.0</v>
      </c>
      <c r="N87" s="8">
        <v>97.11488267</v>
      </c>
      <c r="O87" s="8">
        <v>0.1831784927</v>
      </c>
      <c r="P87" s="8">
        <v>2.37993884</v>
      </c>
      <c r="Q87" s="8">
        <v>0.322</v>
      </c>
      <c r="R87" s="10" t="str">
        <f t="shared" si="1"/>
        <v>No Duplicate</v>
      </c>
      <c r="S87" s="10" t="str">
        <f t="shared" si="2"/>
        <v/>
      </c>
      <c r="T87" s="10" t="str">
        <f t="shared" si="3"/>
        <v/>
      </c>
      <c r="U87" s="10" t="str">
        <f t="shared" si="4"/>
        <v/>
      </c>
      <c r="V87" s="10" t="str">
        <f t="shared" si="5"/>
        <v/>
      </c>
      <c r="W87" s="10">
        <f t="shared" si="6"/>
        <v>94</v>
      </c>
      <c r="X87" s="10">
        <f t="shared" si="16"/>
        <v>90</v>
      </c>
      <c r="Y87" s="10">
        <f t="shared" si="8"/>
        <v>97</v>
      </c>
      <c r="Z87" s="11" t="str">
        <f t="shared" si="9"/>
        <v/>
      </c>
      <c r="AA87" s="10" t="str">
        <f t="shared" si="10"/>
        <v/>
      </c>
      <c r="AB87" s="2" t="str">
        <f t="shared" si="11"/>
        <v/>
      </c>
      <c r="AC87" s="2">
        <f t="shared" si="12"/>
        <v>0</v>
      </c>
      <c r="AD87" s="2" t="str">
        <f t="shared" si="15"/>
        <v/>
      </c>
      <c r="AE87" s="2">
        <f t="shared" si="14"/>
        <v>0</v>
      </c>
    </row>
    <row r="88">
      <c r="A88" s="9" t="s">
        <v>44</v>
      </c>
      <c r="B88" s="9" t="str">
        <f>LOOKUP(A88,Regions!$A$2:$A$233,Regions!$B$2:$B$233)</f>
        <v>East Asia &amp; Pacific</v>
      </c>
      <c r="C88" s="8">
        <v>2015.0</v>
      </c>
      <c r="D88" s="8">
        <v>7185.992188</v>
      </c>
      <c r="E88" s="8">
        <v>100.0</v>
      </c>
      <c r="F88" s="8">
        <v>100.0</v>
      </c>
      <c r="G88" s="8">
        <v>0.0</v>
      </c>
      <c r="H88" s="8">
        <v>0.0</v>
      </c>
      <c r="I88" s="8">
        <v>0.0</v>
      </c>
      <c r="J88" s="8" t="s">
        <v>4</v>
      </c>
      <c r="K88" s="8" t="s">
        <v>4</v>
      </c>
      <c r="L88" s="8" t="s">
        <v>4</v>
      </c>
      <c r="M88" s="8" t="s">
        <v>4</v>
      </c>
      <c r="N88" s="8">
        <v>100.0</v>
      </c>
      <c r="O88" s="8">
        <v>0.0</v>
      </c>
      <c r="P88" s="8">
        <v>0.0</v>
      </c>
      <c r="Q88" s="8">
        <v>0.0</v>
      </c>
      <c r="R88" s="10" t="str">
        <f t="shared" si="1"/>
        <v>No Duplicate</v>
      </c>
      <c r="S88" s="10">
        <f t="shared" si="2"/>
        <v>5</v>
      </c>
      <c r="T88" s="10">
        <f t="shared" si="3"/>
        <v>0</v>
      </c>
      <c r="U88" s="10" t="str">
        <f t="shared" si="4"/>
        <v>null</v>
      </c>
      <c r="V88" s="10">
        <f t="shared" si="5"/>
        <v>0</v>
      </c>
      <c r="W88" s="10">
        <f t="shared" si="6"/>
        <v>100</v>
      </c>
      <c r="X88" s="10" t="str">
        <f t="shared" si="16"/>
        <v/>
      </c>
      <c r="Y88" s="10">
        <f t="shared" si="8"/>
        <v>100</v>
      </c>
      <c r="Z88" s="11" t="str">
        <f t="shared" si="9"/>
        <v>full access</v>
      </c>
      <c r="AA88" s="10" t="str">
        <f t="shared" si="10"/>
        <v/>
      </c>
      <c r="AB88" s="2" t="str">
        <f t="shared" si="11"/>
        <v>full access</v>
      </c>
      <c r="AC88" s="2" t="str">
        <f t="shared" si="12"/>
        <v/>
      </c>
      <c r="AD88" s="2" t="str">
        <f t="shared" si="15"/>
        <v/>
      </c>
      <c r="AE88" s="2" t="str">
        <f t="shared" si="14"/>
        <v>null</v>
      </c>
    </row>
    <row r="89">
      <c r="A89" s="9" t="s">
        <v>44</v>
      </c>
      <c r="B89" s="9" t="str">
        <f>LOOKUP(A89,Regions!$A$2:$A$233,Regions!$B$2:$B$233)</f>
        <v>East Asia &amp; Pacific</v>
      </c>
      <c r="C89" s="8">
        <v>2020.0</v>
      </c>
      <c r="D89" s="8">
        <v>7496.987793</v>
      </c>
      <c r="E89" s="8">
        <v>100.0</v>
      </c>
      <c r="F89" s="8">
        <v>100.0</v>
      </c>
      <c r="G89" s="8">
        <v>0.0</v>
      </c>
      <c r="H89" s="8">
        <v>0.0</v>
      </c>
      <c r="I89" s="8">
        <v>0.0</v>
      </c>
      <c r="J89" s="8" t="s">
        <v>4</v>
      </c>
      <c r="K89" s="8" t="s">
        <v>4</v>
      </c>
      <c r="L89" s="8" t="s">
        <v>4</v>
      </c>
      <c r="M89" s="8" t="s">
        <v>4</v>
      </c>
      <c r="N89" s="8">
        <v>100.0</v>
      </c>
      <c r="O89" s="8">
        <v>0.0</v>
      </c>
      <c r="P89" s="8">
        <v>0.0</v>
      </c>
      <c r="Q89" s="8">
        <v>0.0</v>
      </c>
      <c r="R89" s="10" t="str">
        <f t="shared" si="1"/>
        <v>No Duplicate</v>
      </c>
      <c r="S89" s="10" t="str">
        <f t="shared" si="2"/>
        <v/>
      </c>
      <c r="T89" s="10" t="str">
        <f t="shared" si="3"/>
        <v/>
      </c>
      <c r="U89" s="10" t="str">
        <f t="shared" si="4"/>
        <v/>
      </c>
      <c r="V89" s="10" t="str">
        <f t="shared" si="5"/>
        <v/>
      </c>
      <c r="W89" s="10">
        <f t="shared" si="6"/>
        <v>100</v>
      </c>
      <c r="X89" s="10" t="str">
        <f t="shared" si="16"/>
        <v/>
      </c>
      <c r="Y89" s="10">
        <f t="shared" si="8"/>
        <v>100</v>
      </c>
      <c r="Z89" s="11" t="str">
        <f t="shared" si="9"/>
        <v/>
      </c>
      <c r="AA89" s="10" t="str">
        <f t="shared" si="10"/>
        <v/>
      </c>
      <c r="AB89" s="2" t="str">
        <f t="shared" si="11"/>
        <v/>
      </c>
      <c r="AC89" s="2">
        <f t="shared" si="12"/>
        <v>0</v>
      </c>
      <c r="AD89" s="2" t="str">
        <f t="shared" si="15"/>
        <v/>
      </c>
      <c r="AE89" s="2">
        <f t="shared" si="14"/>
        <v>0</v>
      </c>
    </row>
    <row r="90">
      <c r="A90" s="9" t="s">
        <v>45</v>
      </c>
      <c r="B90" s="9" t="str">
        <f>LOOKUP(A90,Regions!$A$2:$A$233,Regions!$B$2:$B$233)</f>
        <v>East Asia &amp; Pacific</v>
      </c>
      <c r="C90" s="8">
        <v>2015.0</v>
      </c>
      <c r="D90" s="8">
        <v>602.0930176</v>
      </c>
      <c r="E90" s="8">
        <v>100.0</v>
      </c>
      <c r="F90" s="8">
        <v>100.0</v>
      </c>
      <c r="G90" s="8">
        <v>0.0</v>
      </c>
      <c r="H90" s="8">
        <v>0.0</v>
      </c>
      <c r="I90" s="8">
        <v>0.0</v>
      </c>
      <c r="J90" s="8" t="s">
        <v>4</v>
      </c>
      <c r="K90" s="8" t="s">
        <v>4</v>
      </c>
      <c r="L90" s="8" t="s">
        <v>4</v>
      </c>
      <c r="M90" s="8" t="s">
        <v>4</v>
      </c>
      <c r="N90" s="8">
        <v>100.0</v>
      </c>
      <c r="O90" s="8">
        <v>0.0</v>
      </c>
      <c r="P90" s="8">
        <v>0.0</v>
      </c>
      <c r="Q90" s="8">
        <v>0.0</v>
      </c>
      <c r="R90" s="10" t="str">
        <f t="shared" si="1"/>
        <v>No Duplicate</v>
      </c>
      <c r="S90" s="10">
        <f t="shared" si="2"/>
        <v>5</v>
      </c>
      <c r="T90" s="10">
        <f t="shared" si="3"/>
        <v>0</v>
      </c>
      <c r="U90" s="10" t="str">
        <f t="shared" si="4"/>
        <v>null</v>
      </c>
      <c r="V90" s="10">
        <f t="shared" si="5"/>
        <v>0</v>
      </c>
      <c r="W90" s="10">
        <f t="shared" si="6"/>
        <v>100</v>
      </c>
      <c r="X90" s="10" t="str">
        <f t="shared" si="16"/>
        <v/>
      </c>
      <c r="Y90" s="10">
        <f t="shared" si="8"/>
        <v>100</v>
      </c>
      <c r="Z90" s="11" t="str">
        <f t="shared" si="9"/>
        <v>full access</v>
      </c>
      <c r="AA90" s="10" t="str">
        <f t="shared" si="10"/>
        <v/>
      </c>
      <c r="AB90" s="2" t="str">
        <f t="shared" si="11"/>
        <v>full access</v>
      </c>
      <c r="AC90" s="2" t="str">
        <f t="shared" si="12"/>
        <v/>
      </c>
      <c r="AD90" s="2" t="str">
        <f t="shared" si="15"/>
        <v/>
      </c>
      <c r="AE90" s="2" t="str">
        <f t="shared" si="14"/>
        <v>null</v>
      </c>
    </row>
    <row r="91">
      <c r="A91" s="9" t="s">
        <v>45</v>
      </c>
      <c r="B91" s="9" t="str">
        <f>LOOKUP(A91,Regions!$A$2:$A$233,Regions!$B$2:$B$233)</f>
        <v>East Asia &amp; Pacific</v>
      </c>
      <c r="C91" s="8">
        <v>2020.0</v>
      </c>
      <c r="D91" s="8">
        <v>649.34198</v>
      </c>
      <c r="E91" s="8">
        <v>100.0</v>
      </c>
      <c r="F91" s="8">
        <v>100.0</v>
      </c>
      <c r="G91" s="8">
        <v>0.0</v>
      </c>
      <c r="H91" s="8">
        <v>0.0</v>
      </c>
      <c r="I91" s="8">
        <v>0.0</v>
      </c>
      <c r="J91" s="8" t="s">
        <v>4</v>
      </c>
      <c r="K91" s="8" t="s">
        <v>4</v>
      </c>
      <c r="L91" s="8" t="s">
        <v>4</v>
      </c>
      <c r="M91" s="8" t="s">
        <v>4</v>
      </c>
      <c r="N91" s="8">
        <v>100.0</v>
      </c>
      <c r="O91" s="8">
        <v>0.0</v>
      </c>
      <c r="P91" s="8">
        <v>0.0</v>
      </c>
      <c r="Q91" s="8">
        <v>0.0</v>
      </c>
      <c r="R91" s="10" t="str">
        <f t="shared" si="1"/>
        <v>No Duplicate</v>
      </c>
      <c r="S91" s="10" t="str">
        <f t="shared" si="2"/>
        <v/>
      </c>
      <c r="T91" s="10" t="str">
        <f t="shared" si="3"/>
        <v/>
      </c>
      <c r="U91" s="10" t="str">
        <f t="shared" si="4"/>
        <v/>
      </c>
      <c r="V91" s="10" t="str">
        <f t="shared" si="5"/>
        <v/>
      </c>
      <c r="W91" s="10">
        <f t="shared" si="6"/>
        <v>100</v>
      </c>
      <c r="X91" s="10" t="str">
        <f t="shared" si="16"/>
        <v/>
      </c>
      <c r="Y91" s="10">
        <f t="shared" si="8"/>
        <v>100</v>
      </c>
      <c r="Z91" s="11" t="str">
        <f t="shared" si="9"/>
        <v/>
      </c>
      <c r="AA91" s="10" t="str">
        <f t="shared" si="10"/>
        <v/>
      </c>
      <c r="AB91" s="2" t="str">
        <f t="shared" si="11"/>
        <v/>
      </c>
      <c r="AC91" s="2">
        <f t="shared" si="12"/>
        <v>0</v>
      </c>
      <c r="AD91" s="2" t="str">
        <f t="shared" si="15"/>
        <v/>
      </c>
      <c r="AE91" s="2">
        <f t="shared" si="14"/>
        <v>0</v>
      </c>
    </row>
    <row r="92">
      <c r="A92" s="9" t="s">
        <v>46</v>
      </c>
      <c r="B92" s="9" t="str">
        <f>LOOKUP(A92,Regions!$A$2:$A$233,Regions!$B$2:$B$233)</f>
        <v>Latin America &amp; Caribbean</v>
      </c>
      <c r="C92" s="8">
        <v>2015.0</v>
      </c>
      <c r="D92" s="8">
        <v>47520.66797</v>
      </c>
      <c r="E92" s="8">
        <v>79.76399994</v>
      </c>
      <c r="F92" s="8">
        <v>96.33586812</v>
      </c>
      <c r="G92" s="8">
        <v>0.1840519904</v>
      </c>
      <c r="H92" s="8">
        <v>1.703445062</v>
      </c>
      <c r="I92" s="8">
        <v>1.776634827</v>
      </c>
      <c r="J92" s="8">
        <v>83.27372585</v>
      </c>
      <c r="K92" s="8">
        <v>0.6876656261</v>
      </c>
      <c r="L92" s="8">
        <v>7.259032355</v>
      </c>
      <c r="M92" s="8">
        <v>8.779576172</v>
      </c>
      <c r="N92" s="8">
        <v>99.64971237</v>
      </c>
      <c r="O92" s="8">
        <v>0.05628603022</v>
      </c>
      <c r="P92" s="8">
        <v>0.2940016029</v>
      </c>
      <c r="Q92" s="8">
        <v>0.0</v>
      </c>
      <c r="R92" s="10" t="str">
        <f t="shared" si="1"/>
        <v>No Duplicate</v>
      </c>
      <c r="S92" s="10">
        <f t="shared" si="2"/>
        <v>5</v>
      </c>
      <c r="T92" s="10">
        <f t="shared" si="3"/>
        <v>0.231157798</v>
      </c>
      <c r="U92" s="10">
        <f t="shared" si="4"/>
        <v>0.698669394</v>
      </c>
      <c r="V92" s="10">
        <f t="shared" si="5"/>
        <v>0.057696086</v>
      </c>
      <c r="W92" s="10">
        <f t="shared" si="6"/>
        <v>96</v>
      </c>
      <c r="X92" s="10">
        <f t="shared" si="16"/>
        <v>83</v>
      </c>
      <c r="Y92" s="10">
        <f t="shared" si="8"/>
        <v>100</v>
      </c>
      <c r="Z92" s="11" t="str">
        <f t="shared" si="9"/>
        <v/>
      </c>
      <c r="AA92" s="10" t="str">
        <f t="shared" si="10"/>
        <v/>
      </c>
      <c r="AB92" s="2" t="str">
        <f t="shared" si="11"/>
        <v>full access</v>
      </c>
      <c r="AC92" s="2">
        <f t="shared" si="12"/>
        <v>0.640973308</v>
      </c>
      <c r="AD92" s="2">
        <f t="shared" si="15"/>
        <v>1.694877212</v>
      </c>
      <c r="AE92" s="2">
        <f t="shared" si="14"/>
        <v>0.467511596</v>
      </c>
    </row>
    <row r="93">
      <c r="A93" s="9" t="s">
        <v>46</v>
      </c>
      <c r="B93" s="9" t="str">
        <f>LOOKUP(A93,Regions!$A$2:$A$233,Regions!$B$2:$B$233)</f>
        <v>Latin America &amp; Caribbean</v>
      </c>
      <c r="C93" s="8">
        <v>2020.0</v>
      </c>
      <c r="D93" s="8">
        <v>50882.88281</v>
      </c>
      <c r="E93" s="8">
        <v>81.42499542</v>
      </c>
      <c r="F93" s="8">
        <v>97.49165711</v>
      </c>
      <c r="G93" s="8">
        <v>0.1861521591</v>
      </c>
      <c r="H93" s="8">
        <v>0.9536162228</v>
      </c>
      <c r="I93" s="8">
        <v>1.368574512</v>
      </c>
      <c r="J93" s="8">
        <v>86.76707282</v>
      </c>
      <c r="K93" s="8">
        <v>0.7312282016</v>
      </c>
      <c r="L93" s="8">
        <v>5.13386897</v>
      </c>
      <c r="M93" s="8">
        <v>7.367830005</v>
      </c>
      <c r="N93" s="8">
        <v>99.9381928</v>
      </c>
      <c r="O93" s="8">
        <v>0.0618072</v>
      </c>
      <c r="P93" s="8">
        <v>0.0</v>
      </c>
      <c r="Q93" s="8">
        <v>0.0</v>
      </c>
      <c r="R93" s="10" t="str">
        <f t="shared" si="1"/>
        <v>No Duplicate</v>
      </c>
      <c r="S93" s="10" t="str">
        <f t="shared" si="2"/>
        <v/>
      </c>
      <c r="T93" s="10" t="str">
        <f t="shared" si="3"/>
        <v/>
      </c>
      <c r="U93" s="10" t="str">
        <f t="shared" si="4"/>
        <v/>
      </c>
      <c r="V93" s="10" t="str">
        <f t="shared" si="5"/>
        <v/>
      </c>
      <c r="W93" s="10">
        <f t="shared" si="6"/>
        <v>97</v>
      </c>
      <c r="X93" s="10">
        <f t="shared" si="16"/>
        <v>87</v>
      </c>
      <c r="Y93" s="10">
        <f t="shared" si="8"/>
        <v>100</v>
      </c>
      <c r="Z93" s="11" t="str">
        <f t="shared" si="9"/>
        <v/>
      </c>
      <c r="AA93" s="10" t="str">
        <f t="shared" si="10"/>
        <v/>
      </c>
      <c r="AB93" s="2" t="str">
        <f t="shared" si="11"/>
        <v/>
      </c>
      <c r="AC93" s="2">
        <f t="shared" si="12"/>
        <v>0</v>
      </c>
      <c r="AD93" s="2" t="str">
        <f t="shared" si="15"/>
        <v/>
      </c>
      <c r="AE93" s="2">
        <f t="shared" si="14"/>
        <v>0</v>
      </c>
    </row>
    <row r="94">
      <c r="A94" s="9" t="s">
        <v>47</v>
      </c>
      <c r="B94" s="9" t="str">
        <f>LOOKUP(A94,Regions!$A$2:$A$233,Regions!$B$2:$B$233)</f>
        <v>Sub-Saharan Africa</v>
      </c>
      <c r="C94" s="8">
        <v>2015.0</v>
      </c>
      <c r="D94" s="8">
        <v>777.4349976</v>
      </c>
      <c r="E94" s="8">
        <v>28.47000122</v>
      </c>
      <c r="F94" s="8">
        <v>80.13200008</v>
      </c>
      <c r="G94" s="8">
        <v>10.877265</v>
      </c>
      <c r="H94" s="8">
        <v>8.395193432</v>
      </c>
      <c r="I94" s="8">
        <v>0.5955414912</v>
      </c>
      <c r="J94" s="8">
        <v>76.91172345</v>
      </c>
      <c r="K94" s="8">
        <v>11.56864724</v>
      </c>
      <c r="L94" s="8">
        <v>10.82245445</v>
      </c>
      <c r="M94" s="8">
        <v>0.6971748583</v>
      </c>
      <c r="N94" s="8">
        <v>88.22284558</v>
      </c>
      <c r="O94" s="8">
        <v>9.140188495</v>
      </c>
      <c r="P94" s="8">
        <v>2.29677513</v>
      </c>
      <c r="Q94" s="8">
        <v>0.340190797</v>
      </c>
      <c r="R94" s="10" t="str">
        <f t="shared" si="1"/>
        <v>No Duplicate</v>
      </c>
      <c r="S94" s="10">
        <f t="shared" si="2"/>
        <v>4</v>
      </c>
      <c r="T94" s="10">
        <f t="shared" si="3"/>
        <v>0.0196244325</v>
      </c>
      <c r="U94" s="10">
        <f t="shared" si="4"/>
        <v>0</v>
      </c>
      <c r="V94" s="10">
        <f t="shared" si="5"/>
        <v>0</v>
      </c>
      <c r="W94" s="10">
        <f t="shared" si="6"/>
        <v>80</v>
      </c>
      <c r="X94" s="10">
        <f t="shared" si="16"/>
        <v>77</v>
      </c>
      <c r="Y94" s="10">
        <f t="shared" si="8"/>
        <v>88</v>
      </c>
      <c r="Z94" s="11" t="str">
        <f t="shared" si="9"/>
        <v/>
      </c>
      <c r="AA94" s="10" t="str">
        <f t="shared" si="10"/>
        <v/>
      </c>
      <c r="AB94" s="2" t="str">
        <f t="shared" si="11"/>
        <v/>
      </c>
      <c r="AC94" s="2">
        <f t="shared" si="12"/>
        <v>0</v>
      </c>
      <c r="AD94" s="2" t="str">
        <f t="shared" si="15"/>
        <v/>
      </c>
      <c r="AE94" s="2">
        <f t="shared" si="14"/>
        <v>0.0196244325</v>
      </c>
    </row>
    <row r="95">
      <c r="A95" s="9" t="s">
        <v>47</v>
      </c>
      <c r="B95" s="9" t="str">
        <f>LOOKUP(A95,Regions!$A$2:$A$233,Regions!$B$2:$B$233)</f>
        <v>Sub-Saharan Africa</v>
      </c>
      <c r="C95" s="8">
        <v>2019.0</v>
      </c>
      <c r="D95" s="8">
        <v>850.8909912</v>
      </c>
      <c r="E95" s="8">
        <v>29.16400146</v>
      </c>
      <c r="F95" s="8">
        <v>80.21049781</v>
      </c>
      <c r="G95" s="8">
        <v>10.86041131</v>
      </c>
      <c r="H95" s="8">
        <v>8.929090888</v>
      </c>
      <c r="I95" s="8" t="s">
        <v>4</v>
      </c>
      <c r="J95" s="8">
        <v>76.91172345</v>
      </c>
      <c r="K95" s="8">
        <v>11.56864724</v>
      </c>
      <c r="L95" s="8">
        <v>11.51962931</v>
      </c>
      <c r="M95" s="8" t="s">
        <v>4</v>
      </c>
      <c r="N95" s="8">
        <v>88.22284558</v>
      </c>
      <c r="O95" s="8">
        <v>9.140188495</v>
      </c>
      <c r="P95" s="8">
        <v>2.29677513</v>
      </c>
      <c r="Q95" s="8">
        <v>0.340190797</v>
      </c>
      <c r="R95" s="10" t="str">
        <f t="shared" si="1"/>
        <v>No Duplicate</v>
      </c>
      <c r="S95" s="10" t="str">
        <f t="shared" si="2"/>
        <v/>
      </c>
      <c r="T95" s="10" t="str">
        <f t="shared" si="3"/>
        <v/>
      </c>
      <c r="U95" s="10" t="str">
        <f t="shared" si="4"/>
        <v/>
      </c>
      <c r="V95" s="10" t="str">
        <f t="shared" si="5"/>
        <v/>
      </c>
      <c r="W95" s="10">
        <f t="shared" si="6"/>
        <v>80</v>
      </c>
      <c r="X95" s="10">
        <f t="shared" si="16"/>
        <v>77</v>
      </c>
      <c r="Y95" s="10">
        <f t="shared" si="8"/>
        <v>88</v>
      </c>
      <c r="Z95" s="11" t="str">
        <f t="shared" si="9"/>
        <v/>
      </c>
      <c r="AA95" s="10" t="str">
        <f t="shared" si="10"/>
        <v/>
      </c>
      <c r="AB95" s="2" t="str">
        <f t="shared" si="11"/>
        <v/>
      </c>
      <c r="AC95" s="2">
        <f t="shared" si="12"/>
        <v>0</v>
      </c>
      <c r="AD95" s="2" t="str">
        <f t="shared" si="15"/>
        <v/>
      </c>
      <c r="AE95" s="2">
        <f t="shared" si="14"/>
        <v>0</v>
      </c>
    </row>
    <row r="96">
      <c r="A96" s="9" t="s">
        <v>48</v>
      </c>
      <c r="B96" s="9" t="str">
        <f>LOOKUP(A96,Regions!$A$2:$A$233,Regions!$B$2:$B$233)</f>
        <v>Sub-Saharan Africa</v>
      </c>
      <c r="C96" s="8">
        <v>2015.0</v>
      </c>
      <c r="D96" s="8">
        <v>4856.092773</v>
      </c>
      <c r="E96" s="8">
        <v>65.54299927</v>
      </c>
      <c r="F96" s="8">
        <v>71.14958177</v>
      </c>
      <c r="G96" s="8">
        <v>10.51052605</v>
      </c>
      <c r="H96" s="8">
        <v>11.66204631</v>
      </c>
      <c r="I96" s="8">
        <v>6.677845876</v>
      </c>
      <c r="J96" s="8">
        <v>41.39183594</v>
      </c>
      <c r="K96" s="8">
        <v>10.73957265</v>
      </c>
      <c r="L96" s="8">
        <v>28.50184871</v>
      </c>
      <c r="M96" s="8">
        <v>19.36674269</v>
      </c>
      <c r="N96" s="8">
        <v>86.79370516</v>
      </c>
      <c r="O96" s="8">
        <v>10.390113</v>
      </c>
      <c r="P96" s="8">
        <v>2.809090742</v>
      </c>
      <c r="Q96" s="8">
        <v>0.00709109589</v>
      </c>
      <c r="R96" s="10" t="str">
        <f t="shared" si="1"/>
        <v>No Duplicate</v>
      </c>
      <c r="S96" s="10">
        <f t="shared" si="2"/>
        <v>5</v>
      </c>
      <c r="T96" s="10">
        <f t="shared" si="3"/>
        <v>0.526985962</v>
      </c>
      <c r="U96" s="10">
        <f t="shared" si="4"/>
        <v>0.866515448</v>
      </c>
      <c r="V96" s="10">
        <f t="shared" si="5"/>
        <v>0.0599182</v>
      </c>
      <c r="W96" s="10">
        <f t="shared" si="6"/>
        <v>71</v>
      </c>
      <c r="X96" s="10">
        <f t="shared" si="16"/>
        <v>41</v>
      </c>
      <c r="Y96" s="10">
        <f t="shared" si="8"/>
        <v>87</v>
      </c>
      <c r="Z96" s="11" t="str">
        <f t="shared" si="9"/>
        <v/>
      </c>
      <c r="AA96" s="10" t="str">
        <f t="shared" si="10"/>
        <v/>
      </c>
      <c r="AB96" s="2" t="str">
        <f t="shared" si="11"/>
        <v/>
      </c>
      <c r="AC96" s="2">
        <f t="shared" si="12"/>
        <v>0.806597248</v>
      </c>
      <c r="AD96" s="2">
        <f t="shared" si="15"/>
        <v>1.741295234</v>
      </c>
      <c r="AE96" s="2">
        <f t="shared" si="14"/>
        <v>0.339529486</v>
      </c>
    </row>
    <row r="97">
      <c r="A97" s="9" t="s">
        <v>48</v>
      </c>
      <c r="B97" s="9" t="str">
        <f>LOOKUP(A97,Regions!$A$2:$A$233,Regions!$B$2:$B$233)</f>
        <v>Sub-Saharan Africa</v>
      </c>
      <c r="C97" s="8">
        <v>2020.0</v>
      </c>
      <c r="D97" s="8">
        <v>5518.091797</v>
      </c>
      <c r="E97" s="8">
        <v>67.82900238</v>
      </c>
      <c r="F97" s="8">
        <v>73.78451158</v>
      </c>
      <c r="G97" s="8">
        <v>10.46117203</v>
      </c>
      <c r="H97" s="8">
        <v>9.559180722</v>
      </c>
      <c r="I97" s="8">
        <v>6.195135664</v>
      </c>
      <c r="J97" s="8">
        <v>45.72441318</v>
      </c>
      <c r="K97" s="8">
        <v>10.6323901</v>
      </c>
      <c r="L97" s="8">
        <v>24.40516973</v>
      </c>
      <c r="M97" s="8">
        <v>19.23802699</v>
      </c>
      <c r="N97" s="8">
        <v>87.09329616</v>
      </c>
      <c r="O97" s="8">
        <v>10.37996439</v>
      </c>
      <c r="P97" s="8">
        <v>2.517789997</v>
      </c>
      <c r="Q97" s="8">
        <v>0.008949452055</v>
      </c>
      <c r="R97" s="10" t="str">
        <f t="shared" si="1"/>
        <v>No Duplicate</v>
      </c>
      <c r="S97" s="10" t="str">
        <f t="shared" si="2"/>
        <v/>
      </c>
      <c r="T97" s="10" t="str">
        <f t="shared" si="3"/>
        <v/>
      </c>
      <c r="U97" s="10" t="str">
        <f t="shared" si="4"/>
        <v/>
      </c>
      <c r="V97" s="10" t="str">
        <f t="shared" si="5"/>
        <v/>
      </c>
      <c r="W97" s="10">
        <f t="shared" si="6"/>
        <v>74</v>
      </c>
      <c r="X97" s="10">
        <f t="shared" si="16"/>
        <v>46</v>
      </c>
      <c r="Y97" s="10">
        <f t="shared" si="8"/>
        <v>87</v>
      </c>
      <c r="Z97" s="11" t="str">
        <f t="shared" si="9"/>
        <v/>
      </c>
      <c r="AA97" s="10" t="str">
        <f t="shared" si="10"/>
        <v/>
      </c>
      <c r="AB97" s="2" t="str">
        <f t="shared" si="11"/>
        <v/>
      </c>
      <c r="AC97" s="2">
        <f t="shared" si="12"/>
        <v>0</v>
      </c>
      <c r="AD97" s="2" t="str">
        <f t="shared" si="15"/>
        <v/>
      </c>
      <c r="AE97" s="2">
        <f t="shared" si="14"/>
        <v>0</v>
      </c>
    </row>
    <row r="98">
      <c r="A98" s="9" t="s">
        <v>49</v>
      </c>
      <c r="B98" s="9" t="str">
        <f>LOOKUP(A98,Regions!$A$2:$A$233,Regions!$B$2:$B$233)</f>
        <v>East Asia &amp; Pacific</v>
      </c>
      <c r="C98" s="8">
        <v>2015.0</v>
      </c>
      <c r="D98" s="8">
        <v>17.58099937</v>
      </c>
      <c r="E98" s="8">
        <v>74.40399933</v>
      </c>
      <c r="F98" s="8">
        <v>99.95367102</v>
      </c>
      <c r="G98" s="8">
        <v>0.0</v>
      </c>
      <c r="H98" s="8">
        <v>0.04632897629</v>
      </c>
      <c r="I98" s="8">
        <v>0.0</v>
      </c>
      <c r="J98" s="8" t="s">
        <v>4</v>
      </c>
      <c r="K98" s="8" t="s">
        <v>4</v>
      </c>
      <c r="L98" s="8" t="s">
        <v>4</v>
      </c>
      <c r="M98" s="8" t="s">
        <v>4</v>
      </c>
      <c r="N98" s="8" t="s">
        <v>4</v>
      </c>
      <c r="O98" s="8" t="s">
        <v>4</v>
      </c>
      <c r="P98" s="8" t="s">
        <v>4</v>
      </c>
      <c r="Q98" s="8" t="s">
        <v>4</v>
      </c>
      <c r="R98" s="10" t="str">
        <f t="shared" si="1"/>
        <v>No Duplicate</v>
      </c>
      <c r="S98" s="10">
        <f t="shared" si="2"/>
        <v>5</v>
      </c>
      <c r="T98" s="10">
        <f t="shared" si="3"/>
        <v>0.00358784</v>
      </c>
      <c r="U98" s="10" t="str">
        <f t="shared" si="4"/>
        <v>null</v>
      </c>
      <c r="V98" s="10" t="str">
        <f t="shared" si="5"/>
        <v>null</v>
      </c>
      <c r="W98" s="10">
        <f t="shared" si="6"/>
        <v>100</v>
      </c>
      <c r="X98" s="10" t="str">
        <f t="shared" si="16"/>
        <v/>
      </c>
      <c r="Y98" s="10" t="str">
        <f t="shared" si="8"/>
        <v/>
      </c>
      <c r="Z98" s="11" t="str">
        <f t="shared" si="9"/>
        <v>full access</v>
      </c>
      <c r="AA98" s="10" t="str">
        <f t="shared" si="10"/>
        <v/>
      </c>
      <c r="AB98" s="2" t="str">
        <f t="shared" si="11"/>
        <v/>
      </c>
      <c r="AC98" s="2" t="str">
        <f t="shared" si="12"/>
        <v/>
      </c>
      <c r="AD98" s="2" t="str">
        <f t="shared" si="15"/>
        <v/>
      </c>
      <c r="AE98" s="2" t="str">
        <f t="shared" si="14"/>
        <v>null</v>
      </c>
    </row>
    <row r="99">
      <c r="A99" s="9" t="s">
        <v>49</v>
      </c>
      <c r="B99" s="9" t="str">
        <f>LOOKUP(A99,Regions!$A$2:$A$233,Regions!$B$2:$B$233)</f>
        <v>East Asia &amp; Pacific</v>
      </c>
      <c r="C99" s="8">
        <v>2020.0</v>
      </c>
      <c r="D99" s="8">
        <v>17.56399918</v>
      </c>
      <c r="E99" s="8">
        <v>75.49500275</v>
      </c>
      <c r="F99" s="8">
        <v>99.97161022</v>
      </c>
      <c r="G99" s="8">
        <v>0.0</v>
      </c>
      <c r="H99" s="8">
        <v>0.0283897827</v>
      </c>
      <c r="I99" s="8">
        <v>0.0</v>
      </c>
      <c r="J99" s="8" t="s">
        <v>4</v>
      </c>
      <c r="K99" s="8" t="s">
        <v>4</v>
      </c>
      <c r="L99" s="8" t="s">
        <v>4</v>
      </c>
      <c r="M99" s="8" t="s">
        <v>4</v>
      </c>
      <c r="N99" s="8" t="s">
        <v>4</v>
      </c>
      <c r="O99" s="8" t="s">
        <v>4</v>
      </c>
      <c r="P99" s="8" t="s">
        <v>4</v>
      </c>
      <c r="Q99" s="8" t="s">
        <v>4</v>
      </c>
      <c r="R99" s="10" t="str">
        <f t="shared" si="1"/>
        <v>No Duplicate</v>
      </c>
      <c r="S99" s="10" t="str">
        <f t="shared" si="2"/>
        <v/>
      </c>
      <c r="T99" s="10" t="str">
        <f t="shared" si="3"/>
        <v/>
      </c>
      <c r="U99" s="10" t="str">
        <f t="shared" si="4"/>
        <v/>
      </c>
      <c r="V99" s="10" t="str">
        <f t="shared" si="5"/>
        <v/>
      </c>
      <c r="W99" s="10">
        <f t="shared" si="6"/>
        <v>100</v>
      </c>
      <c r="X99" s="10" t="str">
        <f t="shared" si="16"/>
        <v/>
      </c>
      <c r="Y99" s="10" t="str">
        <f t="shared" si="8"/>
        <v/>
      </c>
      <c r="Z99" s="11" t="str">
        <f t="shared" si="9"/>
        <v/>
      </c>
      <c r="AA99" s="10" t="str">
        <f t="shared" si="10"/>
        <v/>
      </c>
      <c r="AB99" s="2" t="str">
        <f t="shared" si="11"/>
        <v/>
      </c>
      <c r="AC99" s="2">
        <f t="shared" si="12"/>
        <v>0</v>
      </c>
      <c r="AD99" s="2" t="str">
        <f t="shared" si="15"/>
        <v/>
      </c>
      <c r="AE99" s="2">
        <f t="shared" si="14"/>
        <v>0</v>
      </c>
    </row>
    <row r="100">
      <c r="A100" s="9" t="s">
        <v>50</v>
      </c>
      <c r="B100" s="9" t="str">
        <f>LOOKUP(A100,Regions!$A$2:$A$233,Regions!$B$2:$B$233)</f>
        <v>Latin America &amp; Caribbean</v>
      </c>
      <c r="C100" s="8">
        <v>2015.0</v>
      </c>
      <c r="D100" s="8">
        <v>4847.805176</v>
      </c>
      <c r="E100" s="8">
        <v>76.86199951</v>
      </c>
      <c r="F100" s="8">
        <v>99.37868682</v>
      </c>
      <c r="G100" s="8">
        <v>0.2541303784</v>
      </c>
      <c r="H100" s="8">
        <v>0.2113350186</v>
      </c>
      <c r="I100" s="8">
        <v>0.1558477843</v>
      </c>
      <c r="J100" s="8">
        <v>98.18603249</v>
      </c>
      <c r="K100" s="8">
        <v>0.4100611535</v>
      </c>
      <c r="L100" s="8">
        <v>0.7303485768</v>
      </c>
      <c r="M100" s="8">
        <v>0.6735577778</v>
      </c>
      <c r="N100" s="8">
        <v>99.73771511</v>
      </c>
      <c r="O100" s="8">
        <v>0.2071900718</v>
      </c>
      <c r="P100" s="8">
        <v>0.0550948183</v>
      </c>
      <c r="Q100" s="8">
        <v>0.0</v>
      </c>
      <c r="R100" s="10" t="str">
        <f t="shared" si="1"/>
        <v>No Duplicate</v>
      </c>
      <c r="S100" s="10">
        <f t="shared" si="2"/>
        <v>5</v>
      </c>
      <c r="T100" s="10">
        <f t="shared" si="3"/>
        <v>0.086370022</v>
      </c>
      <c r="U100" s="10">
        <f t="shared" si="4"/>
        <v>0.292043502</v>
      </c>
      <c r="V100" s="10">
        <f t="shared" si="5"/>
        <v>0.02238755</v>
      </c>
      <c r="W100" s="10">
        <f t="shared" si="6"/>
        <v>99</v>
      </c>
      <c r="X100" s="10">
        <f t="shared" si="16"/>
        <v>98</v>
      </c>
      <c r="Y100" s="10">
        <f t="shared" si="8"/>
        <v>100</v>
      </c>
      <c r="Z100" s="11" t="str">
        <f t="shared" si="9"/>
        <v/>
      </c>
      <c r="AA100" s="10" t="str">
        <f t="shared" si="10"/>
        <v/>
      </c>
      <c r="AB100" s="2" t="str">
        <f t="shared" si="11"/>
        <v>full access</v>
      </c>
      <c r="AC100" s="2">
        <f t="shared" si="12"/>
        <v>0.269655952</v>
      </c>
      <c r="AD100" s="2">
        <f t="shared" si="15"/>
        <v>1.715199248</v>
      </c>
      <c r="AE100" s="2">
        <f t="shared" si="14"/>
        <v>0.20567348</v>
      </c>
    </row>
    <row r="101">
      <c r="A101" s="9" t="s">
        <v>50</v>
      </c>
      <c r="B101" s="9" t="str">
        <f>LOOKUP(A101,Regions!$A$2:$A$233,Regions!$B$2:$B$233)</f>
        <v>Latin America &amp; Caribbean</v>
      </c>
      <c r="C101" s="8">
        <v>2020.0</v>
      </c>
      <c r="D101" s="8">
        <v>5094.11377</v>
      </c>
      <c r="E101" s="8">
        <v>80.77099609</v>
      </c>
      <c r="F101" s="8">
        <v>99.81053693</v>
      </c>
      <c r="G101" s="8">
        <v>0.1894594746</v>
      </c>
      <c r="H101" s="8">
        <v>3.594451897E-6</v>
      </c>
      <c r="I101" s="8">
        <v>0.0</v>
      </c>
      <c r="J101" s="8">
        <v>99.64625</v>
      </c>
      <c r="K101" s="8">
        <v>0.35375</v>
      </c>
      <c r="L101" s="8">
        <v>0.0</v>
      </c>
      <c r="M101" s="8">
        <v>0.0</v>
      </c>
      <c r="N101" s="8">
        <v>99.84965286</v>
      </c>
      <c r="O101" s="8">
        <v>0.1503471429</v>
      </c>
      <c r="P101" s="8">
        <v>0.0</v>
      </c>
      <c r="Q101" s="8">
        <v>0.0</v>
      </c>
      <c r="R101" s="10" t="str">
        <f t="shared" si="1"/>
        <v>No Duplicate</v>
      </c>
      <c r="S101" s="10" t="str">
        <f t="shared" si="2"/>
        <v/>
      </c>
      <c r="T101" s="10" t="str">
        <f t="shared" si="3"/>
        <v/>
      </c>
      <c r="U101" s="10" t="str">
        <f t="shared" si="4"/>
        <v/>
      </c>
      <c r="V101" s="10" t="str">
        <f t="shared" si="5"/>
        <v/>
      </c>
      <c r="W101" s="10">
        <f t="shared" si="6"/>
        <v>100</v>
      </c>
      <c r="X101" s="10">
        <f t="shared" si="16"/>
        <v>100</v>
      </c>
      <c r="Y101" s="10">
        <f t="shared" si="8"/>
        <v>100</v>
      </c>
      <c r="Z101" s="11" t="str">
        <f t="shared" si="9"/>
        <v/>
      </c>
      <c r="AA101" s="10" t="str">
        <f t="shared" si="10"/>
        <v/>
      </c>
      <c r="AB101" s="2" t="str">
        <f t="shared" si="11"/>
        <v/>
      </c>
      <c r="AC101" s="2">
        <f t="shared" si="12"/>
        <v>0</v>
      </c>
      <c r="AD101" s="2" t="str">
        <f t="shared" si="15"/>
        <v/>
      </c>
      <c r="AE101" s="2">
        <f t="shared" si="14"/>
        <v>0</v>
      </c>
    </row>
    <row r="102">
      <c r="A102" s="9" t="s">
        <v>51</v>
      </c>
      <c r="B102" s="9" t="str">
        <f>LOOKUP(A102,Regions!$A$2:$A$233,Regions!$B$2:$B$233)</f>
        <v>Sub-Saharan Africa</v>
      </c>
      <c r="C102" s="8">
        <v>2015.0</v>
      </c>
      <c r="D102" s="8">
        <v>23226.14844</v>
      </c>
      <c r="E102" s="8">
        <v>49.44400024</v>
      </c>
      <c r="F102" s="8">
        <v>71.0757669</v>
      </c>
      <c r="G102" s="8">
        <v>8.767136459</v>
      </c>
      <c r="H102" s="8">
        <v>14.41768054</v>
      </c>
      <c r="I102" s="8">
        <v>5.739416095</v>
      </c>
      <c r="J102" s="8">
        <v>55.84317172</v>
      </c>
      <c r="K102" s="8">
        <v>13.1884673</v>
      </c>
      <c r="L102" s="8">
        <v>22.63128471</v>
      </c>
      <c r="M102" s="8">
        <v>8.337076273</v>
      </c>
      <c r="N102" s="8">
        <v>86.65094535</v>
      </c>
      <c r="O102" s="8">
        <v>4.246369254</v>
      </c>
      <c r="P102" s="8">
        <v>6.019351236</v>
      </c>
      <c r="Q102" s="8">
        <v>3.083334164</v>
      </c>
      <c r="R102" s="10" t="str">
        <f t="shared" si="1"/>
        <v>No Duplicate</v>
      </c>
      <c r="S102" s="10">
        <f t="shared" si="2"/>
        <v>5</v>
      </c>
      <c r="T102" s="10">
        <f t="shared" si="3"/>
        <v>-0.033339302</v>
      </c>
      <c r="U102" s="10">
        <f t="shared" si="4"/>
        <v>-0.024144972</v>
      </c>
      <c r="V102" s="10">
        <f t="shared" si="5"/>
        <v>-0.311478412</v>
      </c>
      <c r="W102" s="10">
        <f t="shared" si="6"/>
        <v>71</v>
      </c>
      <c r="X102" s="10">
        <f t="shared" si="16"/>
        <v>56</v>
      </c>
      <c r="Y102" s="10">
        <f t="shared" si="8"/>
        <v>87</v>
      </c>
      <c r="Z102" s="11" t="str">
        <f t="shared" si="9"/>
        <v/>
      </c>
      <c r="AA102" s="10" t="str">
        <f t="shared" si="10"/>
        <v/>
      </c>
      <c r="AB102" s="2" t="str">
        <f t="shared" si="11"/>
        <v/>
      </c>
      <c r="AC102" s="2">
        <f t="shared" si="12"/>
        <v>0.28733344</v>
      </c>
      <c r="AD102" s="2">
        <f t="shared" si="15"/>
        <v>1.712237309</v>
      </c>
      <c r="AE102" s="2">
        <f t="shared" si="14"/>
        <v>0.00919433</v>
      </c>
    </row>
    <row r="103">
      <c r="A103" s="9" t="s">
        <v>51</v>
      </c>
      <c r="B103" s="9" t="str">
        <f>LOOKUP(A103,Regions!$A$2:$A$233,Regions!$B$2:$B$233)</f>
        <v>Sub-Saharan Africa</v>
      </c>
      <c r="C103" s="8">
        <v>2020.0</v>
      </c>
      <c r="D103" s="8">
        <v>26378.27539</v>
      </c>
      <c r="E103" s="8">
        <v>51.70599747</v>
      </c>
      <c r="F103" s="8">
        <v>70.90907039</v>
      </c>
      <c r="G103" s="8">
        <v>8.935421702</v>
      </c>
      <c r="H103" s="8">
        <v>14.19244161</v>
      </c>
      <c r="I103" s="8">
        <v>5.963066293</v>
      </c>
      <c r="J103" s="8">
        <v>55.72244686</v>
      </c>
      <c r="K103" s="8">
        <v>13.34316829</v>
      </c>
      <c r="L103" s="8">
        <v>23.17527956</v>
      </c>
      <c r="M103" s="8">
        <v>7.759105289</v>
      </c>
      <c r="N103" s="8">
        <v>85.09355329</v>
      </c>
      <c r="O103" s="8">
        <v>4.818535156</v>
      </c>
      <c r="P103" s="8">
        <v>5.80236656</v>
      </c>
      <c r="Q103" s="8">
        <v>4.285544994</v>
      </c>
      <c r="R103" s="10" t="str">
        <f t="shared" si="1"/>
        <v>No Duplicate</v>
      </c>
      <c r="S103" s="10" t="str">
        <f t="shared" si="2"/>
        <v/>
      </c>
      <c r="T103" s="10" t="str">
        <f t="shared" si="3"/>
        <v/>
      </c>
      <c r="U103" s="10" t="str">
        <f t="shared" si="4"/>
        <v/>
      </c>
      <c r="V103" s="10" t="str">
        <f t="shared" si="5"/>
        <v/>
      </c>
      <c r="W103" s="10">
        <f t="shared" si="6"/>
        <v>71</v>
      </c>
      <c r="X103" s="10">
        <f t="shared" si="16"/>
        <v>56</v>
      </c>
      <c r="Y103" s="10">
        <f t="shared" si="8"/>
        <v>85</v>
      </c>
      <c r="Z103" s="11" t="str">
        <f t="shared" si="9"/>
        <v/>
      </c>
      <c r="AA103" s="10" t="str">
        <f t="shared" si="10"/>
        <v/>
      </c>
      <c r="AB103" s="2" t="str">
        <f t="shared" si="11"/>
        <v/>
      </c>
      <c r="AC103" s="2">
        <f t="shared" si="12"/>
        <v>0</v>
      </c>
      <c r="AD103" s="2" t="str">
        <f t="shared" si="15"/>
        <v/>
      </c>
      <c r="AE103" s="2">
        <f t="shared" si="14"/>
        <v>0</v>
      </c>
    </row>
    <row r="104">
      <c r="A104" s="9" t="s">
        <v>52</v>
      </c>
      <c r="B104" s="9" t="str">
        <f>LOOKUP(A104,Regions!$A$2:$A$233,Regions!$B$2:$B$233)</f>
        <v>Europe &amp; Central Asia</v>
      </c>
      <c r="C104" s="8">
        <v>2015.0</v>
      </c>
      <c r="D104" s="8">
        <v>4232.874023</v>
      </c>
      <c r="E104" s="8">
        <v>56.15500259</v>
      </c>
      <c r="F104" s="8" t="s">
        <v>4</v>
      </c>
      <c r="G104" s="8" t="s">
        <v>4</v>
      </c>
      <c r="H104" s="8" t="s">
        <v>4</v>
      </c>
      <c r="I104" s="8" t="s">
        <v>4</v>
      </c>
      <c r="J104" s="8" t="s">
        <v>4</v>
      </c>
      <c r="K104" s="8" t="s">
        <v>4</v>
      </c>
      <c r="L104" s="8" t="s">
        <v>4</v>
      </c>
      <c r="M104" s="8" t="s">
        <v>4</v>
      </c>
      <c r="N104" s="8">
        <v>100.0</v>
      </c>
      <c r="O104" s="8">
        <v>0.0</v>
      </c>
      <c r="P104" s="8">
        <v>0.0</v>
      </c>
      <c r="Q104" s="8">
        <v>0.0</v>
      </c>
      <c r="R104" s="10" t="str">
        <f t="shared" si="1"/>
        <v>No Duplicate</v>
      </c>
      <c r="S104" s="10">
        <f t="shared" si="2"/>
        <v>5</v>
      </c>
      <c r="T104" s="10" t="str">
        <f t="shared" si="3"/>
        <v>null</v>
      </c>
      <c r="U104" s="10" t="str">
        <f t="shared" si="4"/>
        <v>null</v>
      </c>
      <c r="V104" s="10">
        <f t="shared" si="5"/>
        <v>0</v>
      </c>
      <c r="W104" s="10" t="str">
        <f t="shared" si="6"/>
        <v/>
      </c>
      <c r="X104" s="10" t="str">
        <f t="shared" si="16"/>
        <v/>
      </c>
      <c r="Y104" s="10">
        <f t="shared" si="8"/>
        <v>100</v>
      </c>
      <c r="Z104" s="11" t="str">
        <f t="shared" si="9"/>
        <v/>
      </c>
      <c r="AA104" s="10" t="str">
        <f t="shared" si="10"/>
        <v/>
      </c>
      <c r="AB104" s="2" t="str">
        <f t="shared" si="11"/>
        <v>full access</v>
      </c>
      <c r="AC104" s="2" t="str">
        <f t="shared" si="12"/>
        <v/>
      </c>
      <c r="AD104" s="2" t="str">
        <f t="shared" si="15"/>
        <v/>
      </c>
      <c r="AE104" s="2" t="str">
        <f t="shared" si="14"/>
        <v>null</v>
      </c>
    </row>
    <row r="105">
      <c r="A105" s="9" t="s">
        <v>52</v>
      </c>
      <c r="B105" s="9" t="str">
        <f>LOOKUP(A105,Regions!$A$2:$A$233,Regions!$B$2:$B$233)</f>
        <v>Europe &amp; Central Asia</v>
      </c>
      <c r="C105" s="8">
        <v>2020.0</v>
      </c>
      <c r="D105" s="8">
        <v>4105.268066</v>
      </c>
      <c r="E105" s="8">
        <v>57.55299759</v>
      </c>
      <c r="F105" s="8" t="s">
        <v>4</v>
      </c>
      <c r="G105" s="8" t="s">
        <v>4</v>
      </c>
      <c r="H105" s="8" t="s">
        <v>4</v>
      </c>
      <c r="I105" s="8" t="s">
        <v>4</v>
      </c>
      <c r="J105" s="8" t="s">
        <v>4</v>
      </c>
      <c r="K105" s="8" t="s">
        <v>4</v>
      </c>
      <c r="L105" s="8" t="s">
        <v>4</v>
      </c>
      <c r="M105" s="8" t="s">
        <v>4</v>
      </c>
      <c r="N105" s="8">
        <v>100.0</v>
      </c>
      <c r="O105" s="8">
        <v>0.0</v>
      </c>
      <c r="P105" s="8">
        <v>0.0</v>
      </c>
      <c r="Q105" s="8">
        <v>0.0</v>
      </c>
      <c r="R105" s="10" t="str">
        <f t="shared" si="1"/>
        <v>No Duplicate</v>
      </c>
      <c r="S105" s="10" t="str">
        <f t="shared" si="2"/>
        <v/>
      </c>
      <c r="T105" s="10" t="str">
        <f t="shared" si="3"/>
        <v/>
      </c>
      <c r="U105" s="10" t="str">
        <f t="shared" si="4"/>
        <v/>
      </c>
      <c r="V105" s="10" t="str">
        <f t="shared" si="5"/>
        <v/>
      </c>
      <c r="W105" s="10" t="str">
        <f t="shared" si="6"/>
        <v/>
      </c>
      <c r="X105" s="10" t="str">
        <f t="shared" si="16"/>
        <v/>
      </c>
      <c r="Y105" s="10">
        <f t="shared" si="8"/>
        <v>100</v>
      </c>
      <c r="Z105" s="11" t="str">
        <f t="shared" si="9"/>
        <v/>
      </c>
      <c r="AA105" s="10" t="str">
        <f t="shared" si="10"/>
        <v/>
      </c>
      <c r="AB105" s="2" t="str">
        <f t="shared" si="11"/>
        <v/>
      </c>
      <c r="AC105" s="2">
        <f t="shared" si="12"/>
        <v>0</v>
      </c>
      <c r="AD105" s="2" t="str">
        <f t="shared" si="15"/>
        <v/>
      </c>
      <c r="AE105" s="2">
        <f t="shared" si="14"/>
        <v>0</v>
      </c>
    </row>
    <row r="106">
      <c r="A106" s="9" t="s">
        <v>53</v>
      </c>
      <c r="B106" s="9" t="str">
        <f>LOOKUP(A106,Regions!$A$2:$A$233,Regions!$B$2:$B$233)</f>
        <v>Latin America &amp; Caribbean</v>
      </c>
      <c r="C106" s="8">
        <v>2015.0</v>
      </c>
      <c r="D106" s="8">
        <v>11324.77734</v>
      </c>
      <c r="E106" s="8">
        <v>76.89600372</v>
      </c>
      <c r="F106" s="8">
        <v>95.87179647</v>
      </c>
      <c r="G106" s="8">
        <v>1.750253789</v>
      </c>
      <c r="H106" s="8">
        <v>1.99464</v>
      </c>
      <c r="I106" s="8">
        <v>0.3833097362</v>
      </c>
      <c r="J106" s="8">
        <v>90.44506066</v>
      </c>
      <c r="K106" s="8">
        <v>3.362197131</v>
      </c>
      <c r="L106" s="8">
        <v>4.747322467</v>
      </c>
      <c r="M106" s="8">
        <v>1.445419738</v>
      </c>
      <c r="N106" s="8">
        <v>97.50230137</v>
      </c>
      <c r="O106" s="8">
        <v>1.2659329</v>
      </c>
      <c r="P106" s="8">
        <v>1.167575187</v>
      </c>
      <c r="Q106" s="8">
        <v>0.06419054206</v>
      </c>
      <c r="R106" s="10" t="str">
        <f t="shared" si="1"/>
        <v>No Duplicate</v>
      </c>
      <c r="S106" s="10">
        <f t="shared" si="2"/>
        <v>5</v>
      </c>
      <c r="T106" s="10">
        <f t="shared" si="3"/>
        <v>0.226179938</v>
      </c>
      <c r="U106" s="10">
        <f t="shared" si="4"/>
        <v>0.788318096</v>
      </c>
      <c r="V106" s="10">
        <f t="shared" si="5"/>
        <v>0.054655054</v>
      </c>
      <c r="W106" s="10">
        <f t="shared" si="6"/>
        <v>96</v>
      </c>
      <c r="X106" s="10">
        <f t="shared" si="16"/>
        <v>90</v>
      </c>
      <c r="Y106" s="10">
        <f t="shared" si="8"/>
        <v>98</v>
      </c>
      <c r="Z106" s="11" t="str">
        <f t="shared" si="9"/>
        <v/>
      </c>
      <c r="AA106" s="10" t="str">
        <f t="shared" si="10"/>
        <v/>
      </c>
      <c r="AB106" s="2" t="str">
        <f t="shared" si="11"/>
        <v/>
      </c>
      <c r="AC106" s="2">
        <f t="shared" si="12"/>
        <v>0.733663042</v>
      </c>
      <c r="AD106" s="2">
        <f t="shared" si="15"/>
        <v>1.740655778</v>
      </c>
      <c r="AE106" s="2">
        <f t="shared" si="14"/>
        <v>0.562138158</v>
      </c>
    </row>
    <row r="107">
      <c r="A107" s="9" t="s">
        <v>53</v>
      </c>
      <c r="B107" s="9" t="str">
        <f>LOOKUP(A107,Regions!$A$2:$A$233,Regions!$B$2:$B$233)</f>
        <v>Latin America &amp; Caribbean</v>
      </c>
      <c r="C107" s="8">
        <v>2020.0</v>
      </c>
      <c r="D107" s="8">
        <v>11326.61621</v>
      </c>
      <c r="E107" s="8">
        <v>77.19400024</v>
      </c>
      <c r="F107" s="8">
        <v>97.00269616</v>
      </c>
      <c r="G107" s="8">
        <v>1.471384542</v>
      </c>
      <c r="H107" s="8">
        <v>1.252811506</v>
      </c>
      <c r="I107" s="8">
        <v>0.2731077963</v>
      </c>
      <c r="J107" s="8">
        <v>94.38665114</v>
      </c>
      <c r="K107" s="8">
        <v>2.591752445</v>
      </c>
      <c r="L107" s="8">
        <v>1.905972935</v>
      </c>
      <c r="M107" s="8">
        <v>1.115623477</v>
      </c>
      <c r="N107" s="8">
        <v>97.77557664</v>
      </c>
      <c r="O107" s="8">
        <v>1.1403859</v>
      </c>
      <c r="P107" s="8">
        <v>1.059840374</v>
      </c>
      <c r="Q107" s="8">
        <v>0.02419708411</v>
      </c>
      <c r="R107" s="10" t="str">
        <f t="shared" si="1"/>
        <v>No Duplicate</v>
      </c>
      <c r="S107" s="10" t="str">
        <f t="shared" si="2"/>
        <v/>
      </c>
      <c r="T107" s="10" t="str">
        <f t="shared" si="3"/>
        <v/>
      </c>
      <c r="U107" s="10" t="str">
        <f t="shared" si="4"/>
        <v/>
      </c>
      <c r="V107" s="10" t="str">
        <f t="shared" si="5"/>
        <v/>
      </c>
      <c r="W107" s="10">
        <f t="shared" si="6"/>
        <v>97</v>
      </c>
      <c r="X107" s="10">
        <f t="shared" si="16"/>
        <v>94</v>
      </c>
      <c r="Y107" s="10">
        <f t="shared" si="8"/>
        <v>98</v>
      </c>
      <c r="Z107" s="11" t="str">
        <f t="shared" si="9"/>
        <v/>
      </c>
      <c r="AA107" s="10" t="str">
        <f t="shared" si="10"/>
        <v/>
      </c>
      <c r="AB107" s="2" t="str">
        <f t="shared" si="11"/>
        <v/>
      </c>
      <c r="AC107" s="2">
        <f t="shared" si="12"/>
        <v>0</v>
      </c>
      <c r="AD107" s="2" t="str">
        <f t="shared" si="15"/>
        <v/>
      </c>
      <c r="AE107" s="2">
        <f t="shared" si="14"/>
        <v>0</v>
      </c>
    </row>
    <row r="108">
      <c r="A108" s="9" t="s">
        <v>54</v>
      </c>
      <c r="B108" s="9" t="str">
        <f>LOOKUP(A108,Regions!$A$2:$A$233,Regions!$B$2:$B$233)</f>
        <v>Latin America &amp; Caribbean</v>
      </c>
      <c r="C108" s="8">
        <v>2015.0</v>
      </c>
      <c r="D108" s="8">
        <v>159.8500061</v>
      </c>
      <c r="E108" s="8">
        <v>89.35199738</v>
      </c>
      <c r="F108" s="8">
        <v>99.49775185</v>
      </c>
      <c r="G108" s="8">
        <v>0.0</v>
      </c>
      <c r="H108" s="8">
        <v>0.5022481525</v>
      </c>
      <c r="I108" s="8">
        <v>0.0</v>
      </c>
      <c r="J108" s="8" t="s">
        <v>4</v>
      </c>
      <c r="K108" s="8" t="s">
        <v>4</v>
      </c>
      <c r="L108" s="8" t="s">
        <v>4</v>
      </c>
      <c r="M108" s="8" t="s">
        <v>4</v>
      </c>
      <c r="N108" s="8" t="s">
        <v>4</v>
      </c>
      <c r="O108" s="8" t="s">
        <v>4</v>
      </c>
      <c r="P108" s="8" t="s">
        <v>4</v>
      </c>
      <c r="Q108" s="8" t="s">
        <v>4</v>
      </c>
      <c r="R108" s="10" t="str">
        <f t="shared" si="1"/>
        <v>No Duplicate</v>
      </c>
      <c r="S108" s="10">
        <f t="shared" si="2"/>
        <v>2</v>
      </c>
      <c r="T108" s="10">
        <f t="shared" si="3"/>
        <v>0</v>
      </c>
      <c r="U108" s="10" t="str">
        <f t="shared" si="4"/>
        <v>null</v>
      </c>
      <c r="V108" s="10" t="str">
        <f t="shared" si="5"/>
        <v>null</v>
      </c>
      <c r="W108" s="10">
        <f t="shared" si="6"/>
        <v>99</v>
      </c>
      <c r="X108" s="10" t="str">
        <f t="shared" si="16"/>
        <v/>
      </c>
      <c r="Y108" s="10" t="str">
        <f t="shared" si="8"/>
        <v/>
      </c>
      <c r="Z108" s="11" t="str">
        <f t="shared" si="9"/>
        <v/>
      </c>
      <c r="AA108" s="10" t="str">
        <f t="shared" si="10"/>
        <v/>
      </c>
      <c r="AB108" s="2" t="str">
        <f t="shared" si="11"/>
        <v/>
      </c>
      <c r="AC108" s="2" t="str">
        <f t="shared" si="12"/>
        <v/>
      </c>
      <c r="AD108" s="2" t="str">
        <f t="shared" si="15"/>
        <v/>
      </c>
      <c r="AE108" s="2" t="str">
        <f t="shared" si="14"/>
        <v>null</v>
      </c>
    </row>
    <row r="109">
      <c r="A109" s="9" t="s">
        <v>54</v>
      </c>
      <c r="B109" s="9" t="str">
        <f>LOOKUP(A109,Regions!$A$2:$A$233,Regions!$B$2:$B$233)</f>
        <v>Latin America &amp; Caribbean</v>
      </c>
      <c r="C109" s="8">
        <v>2017.0</v>
      </c>
      <c r="D109" s="8">
        <v>161.9859924</v>
      </c>
      <c r="E109" s="8">
        <v>89.20300293</v>
      </c>
      <c r="F109" s="8">
        <v>99.49775185</v>
      </c>
      <c r="G109" s="8">
        <v>0.0</v>
      </c>
      <c r="H109" s="8">
        <v>0.5022481525</v>
      </c>
      <c r="I109" s="8">
        <v>0.0</v>
      </c>
      <c r="J109" s="8" t="s">
        <v>4</v>
      </c>
      <c r="K109" s="8" t="s">
        <v>4</v>
      </c>
      <c r="L109" s="8" t="s">
        <v>4</v>
      </c>
      <c r="M109" s="8" t="s">
        <v>4</v>
      </c>
      <c r="N109" s="8" t="s">
        <v>4</v>
      </c>
      <c r="O109" s="8" t="s">
        <v>4</v>
      </c>
      <c r="P109" s="8" t="s">
        <v>4</v>
      </c>
      <c r="Q109" s="8" t="s">
        <v>4</v>
      </c>
      <c r="R109" s="10" t="str">
        <f t="shared" si="1"/>
        <v>No Duplicate</v>
      </c>
      <c r="S109" s="10" t="str">
        <f t="shared" si="2"/>
        <v/>
      </c>
      <c r="T109" s="10" t="str">
        <f t="shared" si="3"/>
        <v/>
      </c>
      <c r="U109" s="10" t="str">
        <f t="shared" si="4"/>
        <v/>
      </c>
      <c r="V109" s="10" t="str">
        <f t="shared" si="5"/>
        <v/>
      </c>
      <c r="W109" s="10">
        <f t="shared" si="6"/>
        <v>99</v>
      </c>
      <c r="X109" s="10" t="str">
        <f t="shared" si="16"/>
        <v/>
      </c>
      <c r="Y109" s="10" t="str">
        <f t="shared" si="8"/>
        <v/>
      </c>
      <c r="Z109" s="11" t="str">
        <f t="shared" si="9"/>
        <v/>
      </c>
      <c r="AA109" s="10" t="str">
        <f t="shared" si="10"/>
        <v/>
      </c>
      <c r="AB109" s="2" t="str">
        <f t="shared" si="11"/>
        <v/>
      </c>
      <c r="AC109" s="2">
        <f t="shared" si="12"/>
        <v>0</v>
      </c>
      <c r="AD109" s="2" t="str">
        <f t="shared" si="15"/>
        <v/>
      </c>
      <c r="AE109" s="2">
        <f t="shared" si="14"/>
        <v>0</v>
      </c>
    </row>
    <row r="110">
      <c r="A110" s="9" t="s">
        <v>55</v>
      </c>
      <c r="B110" s="9" t="str">
        <f>LOOKUP(A110,Regions!$A$2:$A$233,Regions!$B$2:$B$233)</f>
        <v>Europe &amp; Central Asia</v>
      </c>
      <c r="C110" s="8">
        <v>2015.0</v>
      </c>
      <c r="D110" s="8">
        <v>1160.987061</v>
      </c>
      <c r="E110" s="8">
        <v>66.94599915</v>
      </c>
      <c r="F110" s="8">
        <v>99.78851757</v>
      </c>
      <c r="G110" s="8">
        <v>0.0</v>
      </c>
      <c r="H110" s="8">
        <v>0.2114824349</v>
      </c>
      <c r="I110" s="8">
        <v>0.0</v>
      </c>
      <c r="J110" s="8">
        <v>99.86118554</v>
      </c>
      <c r="K110" s="8">
        <v>0.0</v>
      </c>
      <c r="L110" s="8">
        <v>0.1388144553</v>
      </c>
      <c r="M110" s="8">
        <v>0.0</v>
      </c>
      <c r="N110" s="8">
        <v>99.75264231</v>
      </c>
      <c r="O110" s="8">
        <v>0.0</v>
      </c>
      <c r="P110" s="8">
        <v>0.2473576943</v>
      </c>
      <c r="Q110" s="8">
        <v>0.0</v>
      </c>
      <c r="R110" s="10" t="str">
        <f t="shared" si="1"/>
        <v>No Duplicate</v>
      </c>
      <c r="S110" s="10">
        <f t="shared" si="2"/>
        <v>5</v>
      </c>
      <c r="T110" s="10">
        <f t="shared" si="3"/>
        <v>-0.004668878</v>
      </c>
      <c r="U110" s="10">
        <f t="shared" si="4"/>
        <v>-0.003084764</v>
      </c>
      <c r="V110" s="10">
        <f t="shared" si="5"/>
        <v>-0.005496838</v>
      </c>
      <c r="W110" s="10">
        <f t="shared" si="6"/>
        <v>100</v>
      </c>
      <c r="X110" s="10">
        <f t="shared" si="16"/>
        <v>100</v>
      </c>
      <c r="Y110" s="10">
        <f t="shared" si="8"/>
        <v>100</v>
      </c>
      <c r="Z110" s="11" t="str">
        <f t="shared" si="9"/>
        <v>full access</v>
      </c>
      <c r="AA110" s="10" t="str">
        <f t="shared" si="10"/>
        <v>full access</v>
      </c>
      <c r="AB110" s="2" t="str">
        <f t="shared" si="11"/>
        <v>full access</v>
      </c>
      <c r="AC110" s="2">
        <f t="shared" si="12"/>
        <v>0.002412074</v>
      </c>
      <c r="AD110" s="2">
        <f t="shared" si="15"/>
        <v>0.5621500508</v>
      </c>
      <c r="AE110" s="2">
        <f t="shared" si="14"/>
        <v>0.001584114</v>
      </c>
    </row>
    <row r="111">
      <c r="A111" s="9" t="s">
        <v>55</v>
      </c>
      <c r="B111" s="9" t="str">
        <f>LOOKUP(A111,Regions!$A$2:$A$233,Regions!$B$2:$B$233)</f>
        <v>Europe &amp; Central Asia</v>
      </c>
      <c r="C111" s="8">
        <v>2020.0</v>
      </c>
      <c r="D111" s="8">
        <v>1207.360962</v>
      </c>
      <c r="E111" s="8">
        <v>66.82099915</v>
      </c>
      <c r="F111" s="8">
        <v>99.76517318</v>
      </c>
      <c r="G111" s="8">
        <v>0.0</v>
      </c>
      <c r="H111" s="8">
        <v>0.2348268167</v>
      </c>
      <c r="I111" s="8">
        <v>0.0</v>
      </c>
      <c r="J111" s="8">
        <v>99.84576172</v>
      </c>
      <c r="K111" s="8">
        <v>0.0</v>
      </c>
      <c r="L111" s="8">
        <v>0.1542382836</v>
      </c>
      <c r="M111" s="8">
        <v>0.0</v>
      </c>
      <c r="N111" s="8">
        <v>99.72515812</v>
      </c>
      <c r="O111" s="8">
        <v>0.0</v>
      </c>
      <c r="P111" s="8">
        <v>0.2748418825</v>
      </c>
      <c r="Q111" s="8">
        <v>0.0</v>
      </c>
      <c r="R111" s="10" t="str">
        <f t="shared" si="1"/>
        <v>No Duplicate</v>
      </c>
      <c r="S111" s="10" t="str">
        <f t="shared" si="2"/>
        <v/>
      </c>
      <c r="T111" s="10" t="str">
        <f t="shared" si="3"/>
        <v/>
      </c>
      <c r="U111" s="10" t="str">
        <f t="shared" si="4"/>
        <v/>
      </c>
      <c r="V111" s="10" t="str">
        <f t="shared" si="5"/>
        <v/>
      </c>
      <c r="W111" s="10">
        <f t="shared" si="6"/>
        <v>100</v>
      </c>
      <c r="X111" s="10">
        <f t="shared" si="16"/>
        <v>100</v>
      </c>
      <c r="Y111" s="10">
        <f t="shared" si="8"/>
        <v>100</v>
      </c>
      <c r="Z111" s="11" t="str">
        <f t="shared" si="9"/>
        <v/>
      </c>
      <c r="AA111" s="10" t="str">
        <f t="shared" si="10"/>
        <v/>
      </c>
      <c r="AB111" s="2" t="str">
        <f t="shared" si="11"/>
        <v/>
      </c>
      <c r="AC111" s="2">
        <f t="shared" si="12"/>
        <v>0</v>
      </c>
      <c r="AD111" s="2" t="str">
        <f t="shared" si="15"/>
        <v/>
      </c>
      <c r="AE111" s="2">
        <f t="shared" si="14"/>
        <v>0</v>
      </c>
    </row>
    <row r="112">
      <c r="A112" s="9" t="s">
        <v>56</v>
      </c>
      <c r="B112" s="9" t="str">
        <f>LOOKUP(A112,Regions!$A$2:$A$233,Regions!$B$2:$B$233)</f>
        <v>Europe &amp; Central Asia</v>
      </c>
      <c r="C112" s="8">
        <v>2015.0</v>
      </c>
      <c r="D112" s="8">
        <v>10601.38965</v>
      </c>
      <c r="E112" s="8">
        <v>73.47699738</v>
      </c>
      <c r="F112" s="8">
        <v>99.88009269</v>
      </c>
      <c r="G112" s="8">
        <v>0.0</v>
      </c>
      <c r="H112" s="8">
        <v>0.1199073119</v>
      </c>
      <c r="I112" s="8">
        <v>0.0</v>
      </c>
      <c r="J112" s="8">
        <v>99.8175993</v>
      </c>
      <c r="K112" s="8">
        <v>0.0</v>
      </c>
      <c r="L112" s="8">
        <v>0.1824006965</v>
      </c>
      <c r="M112" s="8">
        <v>0.0</v>
      </c>
      <c r="N112" s="8">
        <v>99.90265093</v>
      </c>
      <c r="O112" s="8">
        <v>0.0</v>
      </c>
      <c r="P112" s="8">
        <v>0.0973490679</v>
      </c>
      <c r="Q112" s="8">
        <v>0.0</v>
      </c>
      <c r="R112" s="10" t="str">
        <f t="shared" si="1"/>
        <v>No Duplicate</v>
      </c>
      <c r="S112" s="10">
        <f t="shared" si="2"/>
        <v>5</v>
      </c>
      <c r="T112" s="10">
        <f t="shared" si="3"/>
        <v>0.000099796</v>
      </c>
      <c r="U112" s="10">
        <f t="shared" si="4"/>
        <v>0</v>
      </c>
      <c r="V112" s="10">
        <f t="shared" si="5"/>
        <v>0</v>
      </c>
      <c r="W112" s="10">
        <f t="shared" si="6"/>
        <v>100</v>
      </c>
      <c r="X112" s="10">
        <f t="shared" si="16"/>
        <v>100</v>
      </c>
      <c r="Y112" s="10">
        <f t="shared" si="8"/>
        <v>100</v>
      </c>
      <c r="Z112" s="11" t="str">
        <f t="shared" si="9"/>
        <v>full access</v>
      </c>
      <c r="AA112" s="10" t="str">
        <f t="shared" si="10"/>
        <v>full access</v>
      </c>
      <c r="AB112" s="2" t="str">
        <f t="shared" si="11"/>
        <v>full access</v>
      </c>
      <c r="AC112" s="2">
        <f t="shared" si="12"/>
        <v>0</v>
      </c>
      <c r="AD112" s="2" t="str">
        <f t="shared" si="15"/>
        <v/>
      </c>
      <c r="AE112" s="2">
        <f t="shared" si="14"/>
        <v>0.000099796</v>
      </c>
    </row>
    <row r="113">
      <c r="A113" s="9" t="s">
        <v>56</v>
      </c>
      <c r="B113" s="9" t="str">
        <f>LOOKUP(A113,Regions!$A$2:$A$233,Regions!$B$2:$B$233)</f>
        <v>Europe &amp; Central Asia</v>
      </c>
      <c r="C113" s="8">
        <v>2020.0</v>
      </c>
      <c r="D113" s="8">
        <v>10708.98242</v>
      </c>
      <c r="E113" s="8">
        <v>74.06100464</v>
      </c>
      <c r="F113" s="8">
        <v>99.88059167</v>
      </c>
      <c r="G113" s="8">
        <v>0.0</v>
      </c>
      <c r="H113" s="8">
        <v>0.1194083325</v>
      </c>
      <c r="I113" s="8">
        <v>0.0</v>
      </c>
      <c r="J113" s="8">
        <v>99.8175993</v>
      </c>
      <c r="K113" s="8">
        <v>0.0</v>
      </c>
      <c r="L113" s="8">
        <v>0.1824006965</v>
      </c>
      <c r="M113" s="8">
        <v>0.0</v>
      </c>
      <c r="N113" s="8">
        <v>99.90265093</v>
      </c>
      <c r="O113" s="8">
        <v>0.0</v>
      </c>
      <c r="P113" s="8">
        <v>0.0973490679</v>
      </c>
      <c r="Q113" s="8">
        <v>0.0</v>
      </c>
      <c r="R113" s="10" t="str">
        <f t="shared" si="1"/>
        <v>No Duplicate</v>
      </c>
      <c r="S113" s="10" t="str">
        <f t="shared" si="2"/>
        <v/>
      </c>
      <c r="T113" s="10" t="str">
        <f t="shared" si="3"/>
        <v/>
      </c>
      <c r="U113" s="10" t="str">
        <f t="shared" si="4"/>
        <v/>
      </c>
      <c r="V113" s="10" t="str">
        <f t="shared" si="5"/>
        <v/>
      </c>
      <c r="W113" s="10">
        <f t="shared" si="6"/>
        <v>100</v>
      </c>
      <c r="X113" s="10">
        <f t="shared" si="16"/>
        <v>100</v>
      </c>
      <c r="Y113" s="10">
        <f t="shared" si="8"/>
        <v>100</v>
      </c>
      <c r="Z113" s="11" t="str">
        <f t="shared" si="9"/>
        <v/>
      </c>
      <c r="AA113" s="10" t="str">
        <f t="shared" si="10"/>
        <v/>
      </c>
      <c r="AB113" s="2" t="str">
        <f t="shared" si="11"/>
        <v/>
      </c>
      <c r="AC113" s="2">
        <f t="shared" si="12"/>
        <v>0</v>
      </c>
      <c r="AD113" s="2" t="str">
        <f t="shared" si="15"/>
        <v/>
      </c>
      <c r="AE113" s="2">
        <f t="shared" si="14"/>
        <v>0</v>
      </c>
    </row>
    <row r="114">
      <c r="A114" s="9" t="s">
        <v>57</v>
      </c>
      <c r="B114" s="9" t="str">
        <f>LOOKUP(A114,Regions!$A$2:$A$233,Regions!$B$2:$B$233)</f>
        <v>East Asia &amp; Pacific</v>
      </c>
      <c r="C114" s="8">
        <v>2015.0</v>
      </c>
      <c r="D114" s="8">
        <v>25183.83203</v>
      </c>
      <c r="E114" s="8">
        <v>61.27700424</v>
      </c>
      <c r="F114" s="8">
        <v>95.21488171</v>
      </c>
      <c r="G114" s="8">
        <v>0.6850023901</v>
      </c>
      <c r="H114" s="8">
        <v>3.829054918</v>
      </c>
      <c r="I114" s="8">
        <v>0.2710609803</v>
      </c>
      <c r="J114" s="8">
        <v>91.61696842</v>
      </c>
      <c r="K114" s="8">
        <v>0.3679396322</v>
      </c>
      <c r="L114" s="8">
        <v>7.315091944</v>
      </c>
      <c r="M114" s="8">
        <v>0.7</v>
      </c>
      <c r="N114" s="8">
        <v>97.48852402</v>
      </c>
      <c r="O114" s="8">
        <v>0.8853650012</v>
      </c>
      <c r="P114" s="8">
        <v>1.626110978</v>
      </c>
      <c r="Q114" s="8">
        <v>0.0</v>
      </c>
      <c r="R114" s="10" t="str">
        <f t="shared" si="1"/>
        <v>No Duplicate</v>
      </c>
      <c r="S114" s="10">
        <f t="shared" si="2"/>
        <v>5</v>
      </c>
      <c r="T114" s="10">
        <f t="shared" si="3"/>
        <v>-0.274207736</v>
      </c>
      <c r="U114" s="10">
        <f t="shared" si="4"/>
        <v>-0.572668708</v>
      </c>
      <c r="V114" s="10">
        <f t="shared" si="5"/>
        <v>-0.115002716</v>
      </c>
      <c r="W114" s="10">
        <f t="shared" si="6"/>
        <v>95</v>
      </c>
      <c r="X114" s="10">
        <f t="shared" si="16"/>
        <v>92</v>
      </c>
      <c r="Y114" s="10">
        <f t="shared" si="8"/>
        <v>97</v>
      </c>
      <c r="Z114" s="11" t="str">
        <f t="shared" si="9"/>
        <v/>
      </c>
      <c r="AA114" s="10" t="str">
        <f t="shared" si="10"/>
        <v/>
      </c>
      <c r="AB114" s="2" t="str">
        <f t="shared" si="11"/>
        <v/>
      </c>
      <c r="AC114" s="2">
        <f t="shared" si="12"/>
        <v>-0.457665992</v>
      </c>
      <c r="AD114" s="2">
        <f t="shared" si="15"/>
        <v>1.331060085</v>
      </c>
      <c r="AE114" s="2">
        <f t="shared" si="14"/>
        <v>0.298460972</v>
      </c>
    </row>
    <row r="115">
      <c r="A115" s="9" t="s">
        <v>57</v>
      </c>
      <c r="B115" s="9" t="str">
        <f>LOOKUP(A115,Regions!$A$2:$A$233,Regions!$B$2:$B$233)</f>
        <v>East Asia &amp; Pacific</v>
      </c>
      <c r="C115" s="8">
        <v>2020.0</v>
      </c>
      <c r="D115" s="8">
        <v>25778.81445</v>
      </c>
      <c r="E115" s="8">
        <v>62.38100052</v>
      </c>
      <c r="F115" s="8">
        <v>93.84384303</v>
      </c>
      <c r="G115" s="8">
        <v>0.6831311872</v>
      </c>
      <c r="H115" s="8">
        <v>5.20969278</v>
      </c>
      <c r="I115" s="8">
        <v>0.2633330058</v>
      </c>
      <c r="J115" s="8">
        <v>88.75362488</v>
      </c>
      <c r="K115" s="8">
        <v>0.3564402606</v>
      </c>
      <c r="L115" s="8">
        <v>10.18993486</v>
      </c>
      <c r="M115" s="8">
        <v>0.7</v>
      </c>
      <c r="N115" s="8">
        <v>96.91351044</v>
      </c>
      <c r="O115" s="8">
        <v>0.8801428799</v>
      </c>
      <c r="P115" s="8">
        <v>2.206346677</v>
      </c>
      <c r="Q115" s="8">
        <v>0.0</v>
      </c>
      <c r="R115" s="10" t="str">
        <f t="shared" si="1"/>
        <v>No Duplicate</v>
      </c>
      <c r="S115" s="10" t="str">
        <f t="shared" si="2"/>
        <v/>
      </c>
      <c r="T115" s="10" t="str">
        <f t="shared" si="3"/>
        <v/>
      </c>
      <c r="U115" s="10" t="str">
        <f t="shared" si="4"/>
        <v/>
      </c>
      <c r="V115" s="10" t="str">
        <f t="shared" si="5"/>
        <v/>
      </c>
      <c r="W115" s="10">
        <f t="shared" si="6"/>
        <v>94</v>
      </c>
      <c r="X115" s="10">
        <f t="shared" si="16"/>
        <v>89</v>
      </c>
      <c r="Y115" s="10">
        <f t="shared" si="8"/>
        <v>97</v>
      </c>
      <c r="Z115" s="11" t="str">
        <f t="shared" si="9"/>
        <v/>
      </c>
      <c r="AA115" s="10" t="str">
        <f t="shared" si="10"/>
        <v/>
      </c>
      <c r="AB115" s="2" t="str">
        <f t="shared" si="11"/>
        <v/>
      </c>
      <c r="AC115" s="2">
        <f t="shared" si="12"/>
        <v>0</v>
      </c>
      <c r="AD115" s="2" t="str">
        <f t="shared" si="15"/>
        <v/>
      </c>
      <c r="AE115" s="2">
        <f t="shared" si="14"/>
        <v>0</v>
      </c>
    </row>
    <row r="116">
      <c r="A116" s="9" t="s">
        <v>58</v>
      </c>
      <c r="B116" s="9" t="str">
        <f>LOOKUP(A116,Regions!$A$2:$A$233,Regions!$B$2:$B$233)</f>
        <v>Sub-Saharan Africa</v>
      </c>
      <c r="C116" s="8">
        <v>2015.0</v>
      </c>
      <c r="D116" s="8">
        <v>76244.53125</v>
      </c>
      <c r="E116" s="8">
        <v>42.73999786</v>
      </c>
      <c r="F116" s="8">
        <v>42.71817997</v>
      </c>
      <c r="G116" s="8">
        <v>12.68729907</v>
      </c>
      <c r="H116" s="8">
        <v>34.28402477</v>
      </c>
      <c r="I116" s="8">
        <v>10.31049619</v>
      </c>
      <c r="J116" s="8">
        <v>20.6225138</v>
      </c>
      <c r="K116" s="8">
        <v>11.51689397</v>
      </c>
      <c r="L116" s="8">
        <v>51.00984003</v>
      </c>
      <c r="M116" s="8">
        <v>16.8507522</v>
      </c>
      <c r="N116" s="8">
        <v>72.32037779</v>
      </c>
      <c r="O116" s="8">
        <v>14.25532498</v>
      </c>
      <c r="P116" s="8">
        <v>11.87596826</v>
      </c>
      <c r="Q116" s="8">
        <v>1.548328967</v>
      </c>
      <c r="R116" s="10" t="str">
        <f t="shared" si="1"/>
        <v>No Duplicate</v>
      </c>
      <c r="S116" s="10">
        <f t="shared" si="2"/>
        <v>5</v>
      </c>
      <c r="T116" s="10">
        <f t="shared" si="3"/>
        <v>0.646789398</v>
      </c>
      <c r="U116" s="10">
        <f t="shared" si="4"/>
        <v>0.272055708</v>
      </c>
      <c r="V116" s="10">
        <f t="shared" si="5"/>
        <v>0.436595398</v>
      </c>
      <c r="W116" s="10">
        <f t="shared" si="6"/>
        <v>43</v>
      </c>
      <c r="X116" s="10">
        <f t="shared" si="16"/>
        <v>21</v>
      </c>
      <c r="Y116" s="10">
        <f t="shared" si="8"/>
        <v>72</v>
      </c>
      <c r="Z116" s="11" t="str">
        <f t="shared" si="9"/>
        <v/>
      </c>
      <c r="AA116" s="10" t="str">
        <f t="shared" si="10"/>
        <v/>
      </c>
      <c r="AB116" s="2" t="str">
        <f t="shared" si="11"/>
        <v/>
      </c>
      <c r="AC116" s="2">
        <f t="shared" si="12"/>
        <v>-0.16453969</v>
      </c>
      <c r="AD116" s="2">
        <f t="shared" si="15"/>
        <v>0.4643743264</v>
      </c>
      <c r="AE116" s="2">
        <f t="shared" si="14"/>
        <v>0.37473369</v>
      </c>
    </row>
    <row r="117">
      <c r="A117" s="9" t="s">
        <v>58</v>
      </c>
      <c r="B117" s="9" t="str">
        <f>LOOKUP(A117,Regions!$A$2:$A$233,Regions!$B$2:$B$233)</f>
        <v>Sub-Saharan Africa</v>
      </c>
      <c r="C117" s="8">
        <v>2020.0</v>
      </c>
      <c r="D117" s="8">
        <v>89561.40625</v>
      </c>
      <c r="E117" s="8">
        <v>45.63800049</v>
      </c>
      <c r="F117" s="8">
        <v>45.95212696</v>
      </c>
      <c r="G117" s="8">
        <v>13.44122447</v>
      </c>
      <c r="H117" s="8">
        <v>32.54231607</v>
      </c>
      <c r="I117" s="8">
        <v>8.064332495</v>
      </c>
      <c r="J117" s="8">
        <v>21.98279234</v>
      </c>
      <c r="K117" s="8">
        <v>12.68294146</v>
      </c>
      <c r="L117" s="8">
        <v>51.21598167</v>
      </c>
      <c r="M117" s="8">
        <v>14.11828453</v>
      </c>
      <c r="N117" s="8">
        <v>74.50335478</v>
      </c>
      <c r="O117" s="8">
        <v>14.34445818</v>
      </c>
      <c r="P117" s="8">
        <v>10.29905862</v>
      </c>
      <c r="Q117" s="8">
        <v>0.8531284131</v>
      </c>
      <c r="R117" s="10" t="str">
        <f t="shared" si="1"/>
        <v>No Duplicate</v>
      </c>
      <c r="S117" s="10" t="str">
        <f t="shared" si="2"/>
        <v/>
      </c>
      <c r="T117" s="10" t="str">
        <f t="shared" si="3"/>
        <v/>
      </c>
      <c r="U117" s="10" t="str">
        <f t="shared" si="4"/>
        <v/>
      </c>
      <c r="V117" s="10" t="str">
        <f t="shared" si="5"/>
        <v/>
      </c>
      <c r="W117" s="10">
        <f t="shared" si="6"/>
        <v>46</v>
      </c>
      <c r="X117" s="10">
        <f t="shared" si="16"/>
        <v>22</v>
      </c>
      <c r="Y117" s="10">
        <f t="shared" si="8"/>
        <v>75</v>
      </c>
      <c r="Z117" s="11" t="str">
        <f t="shared" si="9"/>
        <v/>
      </c>
      <c r="AA117" s="10" t="str">
        <f t="shared" si="10"/>
        <v/>
      </c>
      <c r="AB117" s="2" t="str">
        <f t="shared" si="11"/>
        <v/>
      </c>
      <c r="AC117" s="2">
        <f t="shared" si="12"/>
        <v>0</v>
      </c>
      <c r="AD117" s="2" t="str">
        <f t="shared" si="15"/>
        <v/>
      </c>
      <c r="AE117" s="2">
        <f t="shared" si="14"/>
        <v>0</v>
      </c>
    </row>
    <row r="118">
      <c r="A118" s="9" t="s">
        <v>59</v>
      </c>
      <c r="B118" s="9" t="str">
        <f>LOOKUP(A118,Regions!$A$2:$A$233,Regions!$B$2:$B$233)</f>
        <v>Europe &amp; Central Asia</v>
      </c>
      <c r="C118" s="8">
        <v>2015.0</v>
      </c>
      <c r="D118" s="8">
        <v>5688.694824</v>
      </c>
      <c r="E118" s="8">
        <v>87.52600098</v>
      </c>
      <c r="F118" s="8">
        <v>99.99999785</v>
      </c>
      <c r="G118" s="8">
        <v>0.0</v>
      </c>
      <c r="H118" s="8">
        <v>2.145840412E-6</v>
      </c>
      <c r="I118" s="8">
        <v>0.0</v>
      </c>
      <c r="J118" s="8">
        <v>100.0</v>
      </c>
      <c r="K118" s="8">
        <v>0.0</v>
      </c>
      <c r="L118" s="8">
        <v>0.0</v>
      </c>
      <c r="M118" s="8">
        <v>0.0</v>
      </c>
      <c r="N118" s="8">
        <v>100.0</v>
      </c>
      <c r="O118" s="8">
        <v>0.0</v>
      </c>
      <c r="P118" s="8">
        <v>0.0</v>
      </c>
      <c r="Q118" s="8">
        <v>0.0</v>
      </c>
      <c r="R118" s="10" t="str">
        <f t="shared" si="1"/>
        <v>No Duplicate</v>
      </c>
      <c r="S118" s="10">
        <f t="shared" si="2"/>
        <v>5</v>
      </c>
      <c r="T118" s="10">
        <f t="shared" si="3"/>
        <v>0.0000006500000012</v>
      </c>
      <c r="U118" s="10">
        <f t="shared" si="4"/>
        <v>0</v>
      </c>
      <c r="V118" s="10">
        <f t="shared" si="5"/>
        <v>0</v>
      </c>
      <c r="W118" s="10">
        <f t="shared" si="6"/>
        <v>100</v>
      </c>
      <c r="X118" s="10">
        <f t="shared" si="16"/>
        <v>100</v>
      </c>
      <c r="Y118" s="10">
        <f t="shared" si="8"/>
        <v>100</v>
      </c>
      <c r="Z118" s="11" t="str">
        <f t="shared" si="9"/>
        <v>full access</v>
      </c>
      <c r="AA118" s="10" t="str">
        <f t="shared" si="10"/>
        <v>full access</v>
      </c>
      <c r="AB118" s="2" t="str">
        <f t="shared" si="11"/>
        <v>full access</v>
      </c>
      <c r="AC118" s="2">
        <f t="shared" si="12"/>
        <v>0</v>
      </c>
      <c r="AD118" s="2" t="str">
        <f t="shared" si="15"/>
        <v/>
      </c>
      <c r="AE118" s="2">
        <f t="shared" si="14"/>
        <v>0.0000006500000012</v>
      </c>
    </row>
    <row r="119">
      <c r="A119" s="9" t="s">
        <v>59</v>
      </c>
      <c r="B119" s="9" t="str">
        <f>LOOKUP(A119,Regions!$A$2:$A$233,Regions!$B$2:$B$233)</f>
        <v>Europe &amp; Central Asia</v>
      </c>
      <c r="C119" s="8">
        <v>2020.0</v>
      </c>
      <c r="D119" s="8">
        <v>5792.203125</v>
      </c>
      <c r="E119" s="8">
        <v>88.11600494</v>
      </c>
      <c r="F119" s="8">
        <v>100.0000011</v>
      </c>
      <c r="G119" s="8">
        <v>0.0</v>
      </c>
      <c r="H119" s="8">
        <v>0.0</v>
      </c>
      <c r="I119" s="8">
        <v>0.0</v>
      </c>
      <c r="J119" s="8">
        <v>100.0</v>
      </c>
      <c r="K119" s="8">
        <v>0.0</v>
      </c>
      <c r="L119" s="8">
        <v>0.0</v>
      </c>
      <c r="M119" s="8">
        <v>0.0</v>
      </c>
      <c r="N119" s="8">
        <v>100.0</v>
      </c>
      <c r="O119" s="8">
        <v>0.0</v>
      </c>
      <c r="P119" s="8">
        <v>0.0</v>
      </c>
      <c r="Q119" s="8">
        <v>0.0</v>
      </c>
      <c r="R119" s="10" t="str">
        <f t="shared" si="1"/>
        <v>No Duplicate</v>
      </c>
      <c r="S119" s="10" t="str">
        <f t="shared" si="2"/>
        <v/>
      </c>
      <c r="T119" s="10" t="str">
        <f t="shared" si="3"/>
        <v/>
      </c>
      <c r="U119" s="10" t="str">
        <f t="shared" si="4"/>
        <v/>
      </c>
      <c r="V119" s="10" t="str">
        <f t="shared" si="5"/>
        <v/>
      </c>
      <c r="W119" s="10">
        <f t="shared" si="6"/>
        <v>100</v>
      </c>
      <c r="X119" s="10">
        <f t="shared" si="16"/>
        <v>100</v>
      </c>
      <c r="Y119" s="10">
        <f t="shared" si="8"/>
        <v>100</v>
      </c>
      <c r="Z119" s="11" t="str">
        <f t="shared" si="9"/>
        <v/>
      </c>
      <c r="AA119" s="10" t="str">
        <f t="shared" si="10"/>
        <v/>
      </c>
      <c r="AB119" s="2" t="str">
        <f t="shared" si="11"/>
        <v/>
      </c>
      <c r="AC119" s="2">
        <f t="shared" si="12"/>
        <v>0</v>
      </c>
      <c r="AD119" s="2" t="str">
        <f t="shared" si="15"/>
        <v/>
      </c>
      <c r="AE119" s="2">
        <f t="shared" si="14"/>
        <v>0</v>
      </c>
    </row>
    <row r="120">
      <c r="A120" s="9" t="s">
        <v>60</v>
      </c>
      <c r="B120" s="9" t="str">
        <f>LOOKUP(A120,Regions!$A$2:$A$233,Regions!$B$2:$B$233)</f>
        <v>Sub-Saharan Africa</v>
      </c>
      <c r="C120" s="8">
        <v>2015.0</v>
      </c>
      <c r="D120" s="8">
        <v>913.9979858</v>
      </c>
      <c r="E120" s="8">
        <v>77.41699219</v>
      </c>
      <c r="F120" s="8">
        <v>75.78704503</v>
      </c>
      <c r="G120" s="8">
        <v>14.75417119</v>
      </c>
      <c r="H120" s="8">
        <v>7.39492395</v>
      </c>
      <c r="I120" s="8">
        <v>2.063859825</v>
      </c>
      <c r="J120" s="8">
        <v>48.75920509</v>
      </c>
      <c r="K120" s="8">
        <v>12.43877762</v>
      </c>
      <c r="L120" s="8">
        <v>30.37700254</v>
      </c>
      <c r="M120" s="8">
        <v>8.425014754</v>
      </c>
      <c r="N120" s="8">
        <v>83.67122985</v>
      </c>
      <c r="O120" s="8">
        <v>15.42958572</v>
      </c>
      <c r="P120" s="8">
        <v>0.6909116479</v>
      </c>
      <c r="Q120" s="8">
        <v>0.2082727854</v>
      </c>
      <c r="R120" s="10" t="str">
        <f t="shared" si="1"/>
        <v>No Duplicate</v>
      </c>
      <c r="S120" s="10">
        <f t="shared" si="2"/>
        <v>5</v>
      </c>
      <c r="T120" s="10">
        <f t="shared" si="3"/>
        <v>0.052575036</v>
      </c>
      <c r="U120" s="10">
        <f t="shared" si="4"/>
        <v>-0.295694432</v>
      </c>
      <c r="V120" s="10">
        <f t="shared" si="5"/>
        <v>0.092757016</v>
      </c>
      <c r="W120" s="10">
        <f t="shared" si="6"/>
        <v>76</v>
      </c>
      <c r="X120" s="10">
        <f t="shared" si="16"/>
        <v>49</v>
      </c>
      <c r="Y120" s="10">
        <f t="shared" si="8"/>
        <v>84</v>
      </c>
      <c r="Z120" s="11" t="str">
        <f t="shared" si="9"/>
        <v/>
      </c>
      <c r="AA120" s="10" t="str">
        <f t="shared" si="10"/>
        <v/>
      </c>
      <c r="AB120" s="2" t="str">
        <f t="shared" si="11"/>
        <v/>
      </c>
      <c r="AC120" s="2">
        <f t="shared" si="12"/>
        <v>-0.388451448</v>
      </c>
      <c r="AD120" s="2">
        <f t="shared" si="15"/>
        <v>2</v>
      </c>
      <c r="AE120" s="2">
        <f t="shared" si="14"/>
        <v>0.348269468</v>
      </c>
    </row>
    <row r="121">
      <c r="A121" s="9" t="s">
        <v>60</v>
      </c>
      <c r="B121" s="9" t="str">
        <f>LOOKUP(A121,Regions!$A$2:$A$233,Regions!$B$2:$B$233)</f>
        <v>Sub-Saharan Africa</v>
      </c>
      <c r="C121" s="8">
        <v>2020.0</v>
      </c>
      <c r="D121" s="8">
        <v>988.0020142</v>
      </c>
      <c r="E121" s="8">
        <v>78.06199646</v>
      </c>
      <c r="F121" s="8">
        <v>76.04992021</v>
      </c>
      <c r="G121" s="8">
        <v>14.7574817</v>
      </c>
      <c r="H121" s="8">
        <v>7.015876051</v>
      </c>
      <c r="I121" s="8">
        <v>2.176722038</v>
      </c>
      <c r="J121" s="8">
        <v>47.28073293</v>
      </c>
      <c r="K121" s="8">
        <v>12.06161014</v>
      </c>
      <c r="L121" s="8">
        <v>30.73550468</v>
      </c>
      <c r="M121" s="8">
        <v>9.922152249</v>
      </c>
      <c r="N121" s="8">
        <v>84.13501493</v>
      </c>
      <c r="O121" s="8">
        <v>15.51511107</v>
      </c>
      <c r="P121" s="8">
        <v>0.3498740029</v>
      </c>
      <c r="Q121" s="8">
        <v>0.0</v>
      </c>
      <c r="R121" s="10" t="str">
        <f t="shared" si="1"/>
        <v>No Duplicate</v>
      </c>
      <c r="S121" s="10" t="str">
        <f t="shared" si="2"/>
        <v/>
      </c>
      <c r="T121" s="10" t="str">
        <f t="shared" si="3"/>
        <v/>
      </c>
      <c r="U121" s="10" t="str">
        <f t="shared" si="4"/>
        <v/>
      </c>
      <c r="V121" s="10" t="str">
        <f t="shared" si="5"/>
        <v/>
      </c>
      <c r="W121" s="10">
        <f t="shared" si="6"/>
        <v>76</v>
      </c>
      <c r="X121" s="10">
        <f t="shared" si="16"/>
        <v>47</v>
      </c>
      <c r="Y121" s="10">
        <f t="shared" si="8"/>
        <v>84</v>
      </c>
      <c r="Z121" s="11" t="str">
        <f t="shared" si="9"/>
        <v/>
      </c>
      <c r="AA121" s="10" t="str">
        <f t="shared" si="10"/>
        <v/>
      </c>
      <c r="AB121" s="2" t="str">
        <f t="shared" si="11"/>
        <v/>
      </c>
      <c r="AC121" s="2">
        <f t="shared" si="12"/>
        <v>0</v>
      </c>
      <c r="AD121" s="2" t="str">
        <f t="shared" si="15"/>
        <v/>
      </c>
      <c r="AE121" s="2">
        <f t="shared" si="14"/>
        <v>0</v>
      </c>
    </row>
    <row r="122">
      <c r="A122" s="9" t="s">
        <v>61</v>
      </c>
      <c r="B122" s="9" t="str">
        <f>LOOKUP(A122,Regions!$A$2:$A$233,Regions!$B$2:$B$233)</f>
        <v>Latin America &amp; Caribbean</v>
      </c>
      <c r="C122" s="8">
        <v>2015.0</v>
      </c>
      <c r="D122" s="8">
        <v>71.17500305</v>
      </c>
      <c r="E122" s="8">
        <v>69.57899475</v>
      </c>
      <c r="F122" s="8">
        <v>95.42065606</v>
      </c>
      <c r="G122" s="8">
        <v>0.0</v>
      </c>
      <c r="H122" s="8">
        <v>4.579343937</v>
      </c>
      <c r="I122" s="8">
        <v>0.0</v>
      </c>
      <c r="J122" s="8" t="s">
        <v>4</v>
      </c>
      <c r="K122" s="8" t="s">
        <v>4</v>
      </c>
      <c r="L122" s="8" t="s">
        <v>4</v>
      </c>
      <c r="M122" s="8" t="s">
        <v>4</v>
      </c>
      <c r="N122" s="8" t="s">
        <v>4</v>
      </c>
      <c r="O122" s="8" t="s">
        <v>4</v>
      </c>
      <c r="P122" s="8" t="s">
        <v>4</v>
      </c>
      <c r="Q122" s="8" t="s">
        <v>4</v>
      </c>
      <c r="R122" s="10" t="str">
        <f t="shared" si="1"/>
        <v>No Duplicate</v>
      </c>
      <c r="S122" s="10">
        <f t="shared" si="2"/>
        <v>2</v>
      </c>
      <c r="T122" s="10">
        <f t="shared" si="3"/>
        <v>0</v>
      </c>
      <c r="U122" s="10" t="str">
        <f t="shared" si="4"/>
        <v>null</v>
      </c>
      <c r="V122" s="10" t="str">
        <f t="shared" si="5"/>
        <v>null</v>
      </c>
      <c r="W122" s="10">
        <f t="shared" si="6"/>
        <v>95</v>
      </c>
      <c r="X122" s="10" t="str">
        <f t="shared" si="16"/>
        <v/>
      </c>
      <c r="Y122" s="10" t="str">
        <f t="shared" si="8"/>
        <v/>
      </c>
      <c r="Z122" s="11" t="str">
        <f t="shared" si="9"/>
        <v/>
      </c>
      <c r="AA122" s="10" t="str">
        <f t="shared" si="10"/>
        <v/>
      </c>
      <c r="AB122" s="2" t="str">
        <f t="shared" si="11"/>
        <v/>
      </c>
      <c r="AC122" s="2" t="str">
        <f t="shared" si="12"/>
        <v/>
      </c>
      <c r="AD122" s="2" t="str">
        <f t="shared" si="15"/>
        <v/>
      </c>
      <c r="AE122" s="2" t="str">
        <f t="shared" si="14"/>
        <v>null</v>
      </c>
    </row>
    <row r="123">
      <c r="A123" s="9" t="s">
        <v>61</v>
      </c>
      <c r="B123" s="9" t="str">
        <f>LOOKUP(A123,Regions!$A$2:$A$233,Regions!$B$2:$B$233)</f>
        <v>Latin America &amp; Caribbean</v>
      </c>
      <c r="C123" s="8">
        <v>2017.0</v>
      </c>
      <c r="D123" s="8">
        <v>71.45999908</v>
      </c>
      <c r="E123" s="8">
        <v>70.18099976</v>
      </c>
      <c r="F123" s="8">
        <v>95.42065606</v>
      </c>
      <c r="G123" s="8">
        <v>0.0</v>
      </c>
      <c r="H123" s="8">
        <v>4.579343937</v>
      </c>
      <c r="I123" s="8">
        <v>0.0</v>
      </c>
      <c r="J123" s="8" t="s">
        <v>4</v>
      </c>
      <c r="K123" s="8" t="s">
        <v>4</v>
      </c>
      <c r="L123" s="8" t="s">
        <v>4</v>
      </c>
      <c r="M123" s="8" t="s">
        <v>4</v>
      </c>
      <c r="N123" s="8" t="s">
        <v>4</v>
      </c>
      <c r="O123" s="8" t="s">
        <v>4</v>
      </c>
      <c r="P123" s="8" t="s">
        <v>4</v>
      </c>
      <c r="Q123" s="8" t="s">
        <v>4</v>
      </c>
      <c r="R123" s="10" t="str">
        <f t="shared" si="1"/>
        <v>No Duplicate</v>
      </c>
      <c r="S123" s="10" t="str">
        <f t="shared" si="2"/>
        <v/>
      </c>
      <c r="T123" s="10" t="str">
        <f t="shared" si="3"/>
        <v/>
      </c>
      <c r="U123" s="10" t="str">
        <f t="shared" si="4"/>
        <v/>
      </c>
      <c r="V123" s="10" t="str">
        <f t="shared" si="5"/>
        <v/>
      </c>
      <c r="W123" s="10">
        <f t="shared" si="6"/>
        <v>95</v>
      </c>
      <c r="X123" s="10" t="str">
        <f t="shared" si="16"/>
        <v/>
      </c>
      <c r="Y123" s="10" t="str">
        <f t="shared" si="8"/>
        <v/>
      </c>
      <c r="Z123" s="11" t="str">
        <f t="shared" si="9"/>
        <v/>
      </c>
      <c r="AA123" s="10" t="str">
        <f t="shared" si="10"/>
        <v/>
      </c>
      <c r="AB123" s="2" t="str">
        <f t="shared" si="11"/>
        <v/>
      </c>
      <c r="AC123" s="2">
        <f t="shared" si="12"/>
        <v>0</v>
      </c>
      <c r="AD123" s="2" t="str">
        <f t="shared" si="15"/>
        <v/>
      </c>
      <c r="AE123" s="2">
        <f t="shared" si="14"/>
        <v>0</v>
      </c>
    </row>
    <row r="124">
      <c r="A124" s="9" t="s">
        <v>62</v>
      </c>
      <c r="B124" s="9" t="str">
        <f>LOOKUP(A124,Regions!$A$2:$A$233,Regions!$B$2:$B$233)</f>
        <v>Latin America &amp; Caribbean</v>
      </c>
      <c r="C124" s="8">
        <v>2015.0</v>
      </c>
      <c r="D124" s="8">
        <v>10281.6748</v>
      </c>
      <c r="E124" s="8">
        <v>78.56600189</v>
      </c>
      <c r="F124" s="8">
        <v>96.0993385</v>
      </c>
      <c r="G124" s="8">
        <v>0.6952122155</v>
      </c>
      <c r="H124" s="8">
        <v>1.550594498</v>
      </c>
      <c r="I124" s="8">
        <v>1.654854791</v>
      </c>
      <c r="J124" s="8">
        <v>89.21104378</v>
      </c>
      <c r="K124" s="8">
        <v>1.822877161</v>
      </c>
      <c r="L124" s="8">
        <v>2.441888623</v>
      </c>
      <c r="M124" s="8">
        <v>6.52419044</v>
      </c>
      <c r="N124" s="8">
        <v>97.97856981</v>
      </c>
      <c r="O124" s="8">
        <v>0.3875681084</v>
      </c>
      <c r="P124" s="8">
        <v>1.307435937</v>
      </c>
      <c r="Q124" s="8">
        <v>0.3264261435</v>
      </c>
      <c r="R124" s="10" t="str">
        <f t="shared" si="1"/>
        <v>No Duplicate</v>
      </c>
      <c r="S124" s="10">
        <f t="shared" si="2"/>
        <v>5</v>
      </c>
      <c r="T124" s="10">
        <f t="shared" si="3"/>
        <v>0.117494684</v>
      </c>
      <c r="U124" s="10">
        <f t="shared" si="4"/>
        <v>0.218684118</v>
      </c>
      <c r="V124" s="10">
        <f t="shared" si="5"/>
        <v>0.011664354</v>
      </c>
      <c r="W124" s="10">
        <f t="shared" si="6"/>
        <v>96</v>
      </c>
      <c r="X124" s="10">
        <f t="shared" si="16"/>
        <v>89</v>
      </c>
      <c r="Y124" s="10">
        <f t="shared" si="8"/>
        <v>98</v>
      </c>
      <c r="Z124" s="11" t="str">
        <f t="shared" si="9"/>
        <v/>
      </c>
      <c r="AA124" s="10" t="str">
        <f t="shared" si="10"/>
        <v/>
      </c>
      <c r="AB124" s="2" t="str">
        <f t="shared" si="11"/>
        <v/>
      </c>
      <c r="AC124" s="2">
        <f t="shared" si="12"/>
        <v>0.207019764</v>
      </c>
      <c r="AD124" s="2">
        <f t="shared" si="15"/>
        <v>1.797448554</v>
      </c>
      <c r="AE124" s="2">
        <f t="shared" si="14"/>
        <v>0.101189434</v>
      </c>
    </row>
    <row r="125">
      <c r="A125" s="9" t="s">
        <v>62</v>
      </c>
      <c r="B125" s="9" t="str">
        <f>LOOKUP(A125,Regions!$A$2:$A$233,Regions!$B$2:$B$233)</f>
        <v>Latin America &amp; Caribbean</v>
      </c>
      <c r="C125" s="8">
        <v>2020.0</v>
      </c>
      <c r="D125" s="8">
        <v>10847.9043</v>
      </c>
      <c r="E125" s="8">
        <v>82.54000092</v>
      </c>
      <c r="F125" s="8">
        <v>96.68681192</v>
      </c>
      <c r="G125" s="8">
        <v>0.4670386504</v>
      </c>
      <c r="H125" s="8">
        <v>1.269428783</v>
      </c>
      <c r="I125" s="8">
        <v>1.576720644</v>
      </c>
      <c r="J125" s="8">
        <v>90.30446437</v>
      </c>
      <c r="K125" s="8">
        <v>1.385315508</v>
      </c>
      <c r="L125" s="8">
        <v>1.115118127</v>
      </c>
      <c r="M125" s="8">
        <v>7.195101991</v>
      </c>
      <c r="N125" s="8">
        <v>98.03689158</v>
      </c>
      <c r="O125" s="8">
        <v>0.2727920359</v>
      </c>
      <c r="P125" s="8">
        <v>1.302073396</v>
      </c>
      <c r="Q125" s="8">
        <v>0.3882429922</v>
      </c>
      <c r="R125" s="10" t="str">
        <f t="shared" si="1"/>
        <v>No Duplicate</v>
      </c>
      <c r="S125" s="10" t="str">
        <f t="shared" si="2"/>
        <v/>
      </c>
      <c r="T125" s="10" t="str">
        <f t="shared" si="3"/>
        <v/>
      </c>
      <c r="U125" s="10" t="str">
        <f t="shared" si="4"/>
        <v/>
      </c>
      <c r="V125" s="10" t="str">
        <f t="shared" si="5"/>
        <v/>
      </c>
      <c r="W125" s="10">
        <f t="shared" si="6"/>
        <v>97</v>
      </c>
      <c r="X125" s="10">
        <f t="shared" si="16"/>
        <v>90</v>
      </c>
      <c r="Y125" s="10">
        <f t="shared" si="8"/>
        <v>98</v>
      </c>
      <c r="Z125" s="11" t="str">
        <f t="shared" si="9"/>
        <v/>
      </c>
      <c r="AA125" s="10" t="str">
        <f t="shared" si="10"/>
        <v/>
      </c>
      <c r="AB125" s="2" t="str">
        <f t="shared" si="11"/>
        <v/>
      </c>
      <c r="AC125" s="2">
        <f t="shared" si="12"/>
        <v>0</v>
      </c>
      <c r="AD125" s="2" t="str">
        <f t="shared" si="15"/>
        <v/>
      </c>
      <c r="AE125" s="2">
        <f t="shared" si="14"/>
        <v>0</v>
      </c>
    </row>
    <row r="126">
      <c r="A126" s="9" t="s">
        <v>63</v>
      </c>
      <c r="B126" s="9" t="str">
        <f>LOOKUP(A126,Regions!$A$2:$A$233,Regions!$B$2:$B$233)</f>
        <v>Latin America &amp; Caribbean</v>
      </c>
      <c r="C126" s="8">
        <v>2015.0</v>
      </c>
      <c r="D126" s="8">
        <v>16212.02246</v>
      </c>
      <c r="E126" s="8">
        <v>63.39799881</v>
      </c>
      <c r="F126" s="8">
        <v>93.0637795</v>
      </c>
      <c r="G126" s="8">
        <v>0.1997601763</v>
      </c>
      <c r="H126" s="8">
        <v>3.119565114</v>
      </c>
      <c r="I126" s="8">
        <v>3.616895212</v>
      </c>
      <c r="J126" s="8">
        <v>82.55248195</v>
      </c>
      <c r="K126" s="8">
        <v>0.445629255</v>
      </c>
      <c r="L126" s="8">
        <v>7.379055031</v>
      </c>
      <c r="M126" s="8">
        <v>9.62283376</v>
      </c>
      <c r="N126" s="8">
        <v>99.1323392</v>
      </c>
      <c r="O126" s="8">
        <v>0.0578108902</v>
      </c>
      <c r="P126" s="8">
        <v>0.6604045069</v>
      </c>
      <c r="Q126" s="8">
        <v>0.1494454068</v>
      </c>
      <c r="R126" s="10" t="str">
        <f t="shared" si="1"/>
        <v>No Duplicate</v>
      </c>
      <c r="S126" s="10">
        <f t="shared" si="2"/>
        <v>5</v>
      </c>
      <c r="T126" s="10">
        <f t="shared" si="3"/>
        <v>0.459196812</v>
      </c>
      <c r="U126" s="10">
        <f t="shared" si="4"/>
        <v>0.8996526</v>
      </c>
      <c r="V126" s="10">
        <f t="shared" si="5"/>
        <v>0.17353216</v>
      </c>
      <c r="W126" s="10">
        <f t="shared" si="6"/>
        <v>93</v>
      </c>
      <c r="X126" s="10">
        <f t="shared" si="16"/>
        <v>83</v>
      </c>
      <c r="Y126" s="10">
        <f t="shared" si="8"/>
        <v>99</v>
      </c>
      <c r="Z126" s="11" t="str">
        <f t="shared" si="9"/>
        <v/>
      </c>
      <c r="AA126" s="10" t="str">
        <f t="shared" si="10"/>
        <v/>
      </c>
      <c r="AB126" s="2" t="str">
        <f t="shared" si="11"/>
        <v/>
      </c>
      <c r="AC126" s="2">
        <f t="shared" si="12"/>
        <v>0.72612044</v>
      </c>
      <c r="AD126" s="2">
        <f t="shared" si="15"/>
        <v>1.353206767</v>
      </c>
      <c r="AE126" s="2">
        <f t="shared" si="14"/>
        <v>0.440455788</v>
      </c>
    </row>
    <row r="127">
      <c r="A127" s="9" t="s">
        <v>63</v>
      </c>
      <c r="B127" s="9" t="str">
        <f>LOOKUP(A127,Regions!$A$2:$A$233,Regions!$B$2:$B$233)</f>
        <v>Latin America &amp; Caribbean</v>
      </c>
      <c r="C127" s="8">
        <v>2020.0</v>
      </c>
      <c r="D127" s="8">
        <v>17643.06055</v>
      </c>
      <c r="E127" s="8">
        <v>64.16600037</v>
      </c>
      <c r="F127" s="8">
        <v>95.35976356</v>
      </c>
      <c r="G127" s="8">
        <v>0.003451463449</v>
      </c>
      <c r="H127" s="8">
        <v>2.604485389</v>
      </c>
      <c r="I127" s="8">
        <v>2.032299589</v>
      </c>
      <c r="J127" s="8">
        <v>87.05074495</v>
      </c>
      <c r="K127" s="8">
        <v>0.009631811022</v>
      </c>
      <c r="L127" s="8">
        <v>7.26819549</v>
      </c>
      <c r="M127" s="8">
        <v>5.671427747</v>
      </c>
      <c r="N127" s="8">
        <v>100.0</v>
      </c>
      <c r="O127" s="8">
        <v>0.0</v>
      </c>
      <c r="P127" s="8">
        <v>0.0</v>
      </c>
      <c r="Q127" s="8">
        <v>0.0</v>
      </c>
      <c r="R127" s="10" t="str">
        <f t="shared" si="1"/>
        <v>No Duplicate</v>
      </c>
      <c r="S127" s="10" t="str">
        <f t="shared" si="2"/>
        <v/>
      </c>
      <c r="T127" s="10" t="str">
        <f t="shared" si="3"/>
        <v/>
      </c>
      <c r="U127" s="10" t="str">
        <f t="shared" si="4"/>
        <v/>
      </c>
      <c r="V127" s="10" t="str">
        <f t="shared" si="5"/>
        <v/>
      </c>
      <c r="W127" s="10">
        <f t="shared" si="6"/>
        <v>95</v>
      </c>
      <c r="X127" s="10">
        <f t="shared" si="16"/>
        <v>87</v>
      </c>
      <c r="Y127" s="10">
        <f t="shared" si="8"/>
        <v>100</v>
      </c>
      <c r="Z127" s="11" t="str">
        <f t="shared" si="9"/>
        <v/>
      </c>
      <c r="AA127" s="10" t="str">
        <f t="shared" si="10"/>
        <v/>
      </c>
      <c r="AB127" s="2" t="str">
        <f t="shared" si="11"/>
        <v/>
      </c>
      <c r="AC127" s="2">
        <f t="shared" si="12"/>
        <v>0</v>
      </c>
      <c r="AD127" s="2" t="str">
        <f t="shared" si="15"/>
        <v/>
      </c>
      <c r="AE127" s="2">
        <f t="shared" si="14"/>
        <v>0</v>
      </c>
    </row>
    <row r="128">
      <c r="A128" s="9" t="s">
        <v>64</v>
      </c>
      <c r="B128" s="9" t="str">
        <f>LOOKUP(A128,Regions!$A$2:$A$233,Regions!$B$2:$B$233)</f>
        <v>Middle East &amp; North Africa</v>
      </c>
      <c r="C128" s="8">
        <v>2015.0</v>
      </c>
      <c r="D128" s="8">
        <v>92442.54688</v>
      </c>
      <c r="E128" s="8">
        <v>42.78499985</v>
      </c>
      <c r="F128" s="8">
        <v>99.10671754</v>
      </c>
      <c r="G128" s="8">
        <v>0.2863725401</v>
      </c>
      <c r="H128" s="8">
        <v>0.5934398293</v>
      </c>
      <c r="I128" s="8">
        <v>0.01347009398</v>
      </c>
      <c r="J128" s="8">
        <v>98.80187792</v>
      </c>
      <c r="K128" s="8">
        <v>0.4103462964</v>
      </c>
      <c r="L128" s="8">
        <v>0.7642328381</v>
      </c>
      <c r="M128" s="8">
        <v>0.02354294118</v>
      </c>
      <c r="N128" s="8">
        <v>99.51436973</v>
      </c>
      <c r="O128" s="8">
        <v>0.1205864308</v>
      </c>
      <c r="P128" s="8">
        <v>0.3650438422</v>
      </c>
      <c r="Q128" s="8">
        <v>0.0</v>
      </c>
      <c r="R128" s="10" t="str">
        <f t="shared" si="1"/>
        <v>No Duplicate</v>
      </c>
      <c r="S128" s="10">
        <f t="shared" si="2"/>
        <v>5</v>
      </c>
      <c r="T128" s="10">
        <f t="shared" si="3"/>
        <v>0.066691684</v>
      </c>
      <c r="U128" s="10">
        <f t="shared" si="4"/>
        <v>0.106191446</v>
      </c>
      <c r="V128" s="10">
        <f t="shared" si="5"/>
        <v>0.013872274</v>
      </c>
      <c r="W128" s="10">
        <f t="shared" si="6"/>
        <v>99</v>
      </c>
      <c r="X128" s="10">
        <f t="shared" si="16"/>
        <v>99</v>
      </c>
      <c r="Y128" s="10">
        <f t="shared" si="8"/>
        <v>100</v>
      </c>
      <c r="Z128" s="11" t="str">
        <f t="shared" si="9"/>
        <v/>
      </c>
      <c r="AA128" s="10" t="str">
        <f t="shared" si="10"/>
        <v/>
      </c>
      <c r="AB128" s="2" t="str">
        <f t="shared" si="11"/>
        <v>full access</v>
      </c>
      <c r="AC128" s="2">
        <f t="shared" si="12"/>
        <v>0.092319172</v>
      </c>
      <c r="AD128" s="2">
        <f t="shared" si="15"/>
        <v>1.537836276</v>
      </c>
      <c r="AE128" s="2">
        <f t="shared" si="14"/>
        <v>0.039499762</v>
      </c>
    </row>
    <row r="129">
      <c r="A129" s="9" t="s">
        <v>64</v>
      </c>
      <c r="B129" s="9" t="str">
        <f>LOOKUP(A129,Regions!$A$2:$A$233,Regions!$B$2:$B$233)</f>
        <v>Middle East &amp; North Africa</v>
      </c>
      <c r="C129" s="8">
        <v>2020.0</v>
      </c>
      <c r="D129" s="8">
        <v>102334.4063</v>
      </c>
      <c r="E129" s="8">
        <v>42.78300095</v>
      </c>
      <c r="F129" s="8">
        <v>99.44017596</v>
      </c>
      <c r="G129" s="8">
        <v>0.2376091086</v>
      </c>
      <c r="H129" s="8">
        <v>0.3222149265</v>
      </c>
      <c r="I129" s="8">
        <v>0.0</v>
      </c>
      <c r="J129" s="8">
        <v>99.33283515</v>
      </c>
      <c r="K129" s="8">
        <v>0.3359418224</v>
      </c>
      <c r="L129" s="8">
        <v>0.3312230319</v>
      </c>
      <c r="M129" s="8">
        <v>0.0</v>
      </c>
      <c r="N129" s="8">
        <v>99.5837311</v>
      </c>
      <c r="O129" s="8">
        <v>0.1061012067</v>
      </c>
      <c r="P129" s="8">
        <v>0.3101676943</v>
      </c>
      <c r="Q129" s="8">
        <v>0.0</v>
      </c>
      <c r="R129" s="10" t="str">
        <f t="shared" si="1"/>
        <v>No Duplicate</v>
      </c>
      <c r="S129" s="10" t="str">
        <f t="shared" si="2"/>
        <v/>
      </c>
      <c r="T129" s="10" t="str">
        <f t="shared" si="3"/>
        <v/>
      </c>
      <c r="U129" s="10" t="str">
        <f t="shared" si="4"/>
        <v/>
      </c>
      <c r="V129" s="10" t="str">
        <f t="shared" si="5"/>
        <v/>
      </c>
      <c r="W129" s="10">
        <f t="shared" si="6"/>
        <v>99</v>
      </c>
      <c r="X129" s="10">
        <f t="shared" si="16"/>
        <v>99</v>
      </c>
      <c r="Y129" s="10">
        <f t="shared" si="8"/>
        <v>100</v>
      </c>
      <c r="Z129" s="11" t="str">
        <f t="shared" si="9"/>
        <v/>
      </c>
      <c r="AA129" s="10" t="str">
        <f t="shared" si="10"/>
        <v/>
      </c>
      <c r="AB129" s="2" t="str">
        <f t="shared" si="11"/>
        <v/>
      </c>
      <c r="AC129" s="2">
        <f t="shared" si="12"/>
        <v>0</v>
      </c>
      <c r="AD129" s="2" t="str">
        <f t="shared" si="15"/>
        <v/>
      </c>
      <c r="AE129" s="2">
        <f t="shared" si="14"/>
        <v>0</v>
      </c>
    </row>
    <row r="130">
      <c r="A130" s="9" t="s">
        <v>65</v>
      </c>
      <c r="B130" s="9" t="str">
        <f>LOOKUP(A130,Regions!$A$2:$A$233,Regions!$B$2:$B$233)</f>
        <v>Latin America &amp; Caribbean</v>
      </c>
      <c r="C130" s="8">
        <v>2015.0</v>
      </c>
      <c r="D130" s="8">
        <v>6325.121094</v>
      </c>
      <c r="E130" s="8">
        <v>69.69999695</v>
      </c>
      <c r="F130" s="8">
        <v>95.56213774</v>
      </c>
      <c r="G130" s="8">
        <v>0.580479777</v>
      </c>
      <c r="H130" s="8">
        <v>1.161950545</v>
      </c>
      <c r="I130" s="8">
        <v>2.695431942</v>
      </c>
      <c r="J130" s="8">
        <v>87.96121432</v>
      </c>
      <c r="K130" s="8">
        <v>1.734743718</v>
      </c>
      <c r="L130" s="8">
        <v>2.481033956</v>
      </c>
      <c r="M130" s="8">
        <v>7.823008005</v>
      </c>
      <c r="N130" s="8">
        <v>98.86641785</v>
      </c>
      <c r="O130" s="8">
        <v>0.07869797757</v>
      </c>
      <c r="P130" s="8">
        <v>0.5885128896</v>
      </c>
      <c r="Q130" s="8">
        <v>0.4663712861</v>
      </c>
      <c r="R130" s="10" t="str">
        <f t="shared" si="1"/>
        <v>No Duplicate</v>
      </c>
      <c r="S130" s="10">
        <f t="shared" si="2"/>
        <v>5</v>
      </c>
      <c r="T130" s="10">
        <f t="shared" si="3"/>
        <v>0.476887534</v>
      </c>
      <c r="U130" s="10">
        <f t="shared" si="4"/>
        <v>1.098636152</v>
      </c>
      <c r="V130" s="10">
        <f t="shared" si="5"/>
        <v>0.140890432</v>
      </c>
      <c r="W130" s="10">
        <f t="shared" si="6"/>
        <v>96</v>
      </c>
      <c r="X130" s="10">
        <f t="shared" si="16"/>
        <v>88</v>
      </c>
      <c r="Y130" s="10">
        <f t="shared" si="8"/>
        <v>99</v>
      </c>
      <c r="Z130" s="11" t="str">
        <f t="shared" si="9"/>
        <v/>
      </c>
      <c r="AA130" s="10" t="str">
        <f t="shared" si="10"/>
        <v/>
      </c>
      <c r="AB130" s="2" t="str">
        <f t="shared" si="11"/>
        <v/>
      </c>
      <c r="AC130" s="2">
        <f t="shared" si="12"/>
        <v>0.95774572</v>
      </c>
      <c r="AD130" s="2">
        <f t="shared" si="15"/>
        <v>1.545341153</v>
      </c>
      <c r="AE130" s="2">
        <f t="shared" si="14"/>
        <v>0.621748618</v>
      </c>
    </row>
    <row r="131">
      <c r="A131" s="9" t="s">
        <v>65</v>
      </c>
      <c r="B131" s="9" t="str">
        <f>LOOKUP(A131,Regions!$A$2:$A$233,Regions!$B$2:$B$233)</f>
        <v>Latin America &amp; Caribbean</v>
      </c>
      <c r="C131" s="8">
        <v>2020.0</v>
      </c>
      <c r="D131" s="8">
        <v>6486.201172</v>
      </c>
      <c r="E131" s="8">
        <v>73.44400024</v>
      </c>
      <c r="F131" s="8">
        <v>97.94657541</v>
      </c>
      <c r="G131" s="8">
        <v>0.2072632319</v>
      </c>
      <c r="H131" s="8">
        <v>0.3151739969</v>
      </c>
      <c r="I131" s="8">
        <v>1.530987366</v>
      </c>
      <c r="J131" s="8">
        <v>93.45439508</v>
      </c>
      <c r="K131" s="8">
        <v>0.7804762049</v>
      </c>
      <c r="L131" s="8">
        <v>0.0</v>
      </c>
      <c r="M131" s="8">
        <v>5.765128712</v>
      </c>
      <c r="N131" s="8">
        <v>99.57087001</v>
      </c>
      <c r="O131" s="8">
        <v>0.0</v>
      </c>
      <c r="P131" s="8">
        <v>0.4291299944</v>
      </c>
      <c r="Q131" s="8">
        <v>0.0</v>
      </c>
      <c r="R131" s="10" t="str">
        <f t="shared" si="1"/>
        <v>No Duplicate</v>
      </c>
      <c r="S131" s="10" t="str">
        <f t="shared" si="2"/>
        <v/>
      </c>
      <c r="T131" s="10" t="str">
        <f t="shared" si="3"/>
        <v/>
      </c>
      <c r="U131" s="10" t="str">
        <f t="shared" si="4"/>
        <v/>
      </c>
      <c r="V131" s="10" t="str">
        <f t="shared" si="5"/>
        <v/>
      </c>
      <c r="W131" s="10">
        <f t="shared" si="6"/>
        <v>98</v>
      </c>
      <c r="X131" s="10">
        <f t="shared" si="16"/>
        <v>93</v>
      </c>
      <c r="Y131" s="10">
        <f t="shared" si="8"/>
        <v>100</v>
      </c>
      <c r="Z131" s="11" t="str">
        <f t="shared" si="9"/>
        <v/>
      </c>
      <c r="AA131" s="10" t="str">
        <f t="shared" si="10"/>
        <v/>
      </c>
      <c r="AB131" s="2" t="str">
        <f t="shared" si="11"/>
        <v/>
      </c>
      <c r="AC131" s="2">
        <f t="shared" si="12"/>
        <v>0</v>
      </c>
      <c r="AD131" s="2" t="str">
        <f t="shared" si="15"/>
        <v/>
      </c>
      <c r="AE131" s="2">
        <f t="shared" si="14"/>
        <v>0</v>
      </c>
    </row>
    <row r="132">
      <c r="A132" s="9" t="s">
        <v>66</v>
      </c>
      <c r="B132" s="9" t="str">
        <f>LOOKUP(A132,Regions!$A$2:$A$233,Regions!$B$2:$B$233)</f>
        <v>Sub-Saharan Africa</v>
      </c>
      <c r="C132" s="8">
        <v>2015.0</v>
      </c>
      <c r="D132" s="8">
        <v>1168.574951</v>
      </c>
      <c r="E132" s="8">
        <v>70.61600494</v>
      </c>
      <c r="F132" s="8">
        <v>64.17860165</v>
      </c>
      <c r="G132" s="8">
        <v>2.934933836</v>
      </c>
      <c r="H132" s="8">
        <v>26.32879888</v>
      </c>
      <c r="I132" s="8">
        <v>6.557665631</v>
      </c>
      <c r="J132" s="8">
        <v>30.77536932</v>
      </c>
      <c r="K132" s="8">
        <v>1.353579774</v>
      </c>
      <c r="L132" s="8">
        <v>46.28605636</v>
      </c>
      <c r="M132" s="8">
        <v>21.58499455</v>
      </c>
      <c r="N132" s="8">
        <v>78.07800598</v>
      </c>
      <c r="O132" s="8">
        <v>3.592950383</v>
      </c>
      <c r="P132" s="8">
        <v>18.02439455</v>
      </c>
      <c r="Q132" s="8">
        <v>0.3046490909</v>
      </c>
      <c r="R132" s="10" t="str">
        <f t="shared" si="1"/>
        <v>No Duplicate</v>
      </c>
      <c r="S132" s="10">
        <f t="shared" si="2"/>
        <v>2</v>
      </c>
      <c r="T132" s="10">
        <f t="shared" si="3"/>
        <v>0.243607205</v>
      </c>
      <c r="U132" s="10">
        <f t="shared" si="4"/>
        <v>0</v>
      </c>
      <c r="V132" s="10">
        <f t="shared" si="5"/>
        <v>0</v>
      </c>
      <c r="W132" s="10">
        <f t="shared" si="6"/>
        <v>64</v>
      </c>
      <c r="X132" s="10">
        <f t="shared" si="16"/>
        <v>31</v>
      </c>
      <c r="Y132" s="10">
        <f t="shared" si="8"/>
        <v>78</v>
      </c>
      <c r="Z132" s="11" t="str">
        <f t="shared" si="9"/>
        <v/>
      </c>
      <c r="AA132" s="10" t="str">
        <f t="shared" si="10"/>
        <v/>
      </c>
      <c r="AB132" s="2" t="str">
        <f t="shared" si="11"/>
        <v/>
      </c>
      <c r="AC132" s="2">
        <f t="shared" si="12"/>
        <v>0</v>
      </c>
      <c r="AD132" s="2" t="str">
        <f t="shared" si="15"/>
        <v/>
      </c>
      <c r="AE132" s="2">
        <f t="shared" si="14"/>
        <v>0.243607205</v>
      </c>
    </row>
    <row r="133">
      <c r="A133" s="9" t="s">
        <v>66</v>
      </c>
      <c r="B133" s="9" t="str">
        <f>LOOKUP(A133,Regions!$A$2:$A$233,Regions!$B$2:$B$233)</f>
        <v>Sub-Saharan Africa</v>
      </c>
      <c r="C133" s="8">
        <v>2017.0</v>
      </c>
      <c r="D133" s="8">
        <v>1262.008057</v>
      </c>
      <c r="E133" s="8">
        <v>71.64599609</v>
      </c>
      <c r="F133" s="8">
        <v>64.66581606</v>
      </c>
      <c r="G133" s="8">
        <v>2.957999225</v>
      </c>
      <c r="H133" s="8">
        <v>26.03770633</v>
      </c>
      <c r="I133" s="8">
        <v>6.338478386</v>
      </c>
      <c r="J133" s="8">
        <v>30.77536932</v>
      </c>
      <c r="K133" s="8">
        <v>1.353579774</v>
      </c>
      <c r="L133" s="8">
        <v>46.28605636</v>
      </c>
      <c r="M133" s="8">
        <v>21.58499455</v>
      </c>
      <c r="N133" s="8">
        <v>78.07800598</v>
      </c>
      <c r="O133" s="8">
        <v>3.592950383</v>
      </c>
      <c r="P133" s="8">
        <v>18.02439455</v>
      </c>
      <c r="Q133" s="8">
        <v>0.3046490909</v>
      </c>
      <c r="R133" s="10" t="str">
        <f t="shared" si="1"/>
        <v>No Duplicate</v>
      </c>
      <c r="S133" s="10" t="str">
        <f t="shared" si="2"/>
        <v/>
      </c>
      <c r="T133" s="10" t="str">
        <f t="shared" si="3"/>
        <v/>
      </c>
      <c r="U133" s="10" t="str">
        <f t="shared" si="4"/>
        <v/>
      </c>
      <c r="V133" s="10" t="str">
        <f t="shared" si="5"/>
        <v/>
      </c>
      <c r="W133" s="10">
        <f t="shared" si="6"/>
        <v>65</v>
      </c>
      <c r="X133" s="10">
        <f t="shared" si="16"/>
        <v>31</v>
      </c>
      <c r="Y133" s="10">
        <f t="shared" si="8"/>
        <v>78</v>
      </c>
      <c r="Z133" s="11" t="str">
        <f t="shared" si="9"/>
        <v/>
      </c>
      <c r="AA133" s="10" t="str">
        <f t="shared" si="10"/>
        <v/>
      </c>
      <c r="AB133" s="2" t="str">
        <f t="shared" si="11"/>
        <v/>
      </c>
      <c r="AC133" s="2">
        <f t="shared" si="12"/>
        <v>0</v>
      </c>
      <c r="AD133" s="2" t="str">
        <f t="shared" si="15"/>
        <v/>
      </c>
      <c r="AE133" s="2">
        <f t="shared" si="14"/>
        <v>0</v>
      </c>
    </row>
    <row r="134">
      <c r="A134" s="9" t="s">
        <v>67</v>
      </c>
      <c r="B134" s="9" t="str">
        <f>LOOKUP(A134,Regions!$A$2:$A$233,Regions!$B$2:$B$233)</f>
        <v>Sub-Saharan Africa</v>
      </c>
      <c r="C134" s="8">
        <v>2015.0</v>
      </c>
      <c r="D134" s="8">
        <v>3342.818115</v>
      </c>
      <c r="E134" s="8">
        <v>38.20600128</v>
      </c>
      <c r="F134" s="8">
        <v>51.46509353</v>
      </c>
      <c r="G134" s="8">
        <v>17.70763334</v>
      </c>
      <c r="H134" s="8">
        <v>13.55609825</v>
      </c>
      <c r="I134" s="8">
        <v>17.27117488</v>
      </c>
      <c r="J134" s="8">
        <v>27.80157647</v>
      </c>
      <c r="K134" s="8">
        <v>24.49842353</v>
      </c>
      <c r="L134" s="8">
        <v>20.075</v>
      </c>
      <c r="M134" s="8">
        <v>27.625</v>
      </c>
      <c r="N134" s="8">
        <v>89.73822453</v>
      </c>
      <c r="O134" s="8">
        <v>6.724275474</v>
      </c>
      <c r="P134" s="8">
        <v>3.0125</v>
      </c>
      <c r="Q134" s="8">
        <v>0.525</v>
      </c>
      <c r="R134" s="10" t="str">
        <f t="shared" si="1"/>
        <v>No Duplicate</v>
      </c>
      <c r="S134" s="10">
        <f t="shared" si="2"/>
        <v>1</v>
      </c>
      <c r="T134" s="10">
        <f t="shared" si="3"/>
        <v>0.38462665</v>
      </c>
      <c r="U134" s="10">
        <f t="shared" si="4"/>
        <v>0</v>
      </c>
      <c r="V134" s="10">
        <f t="shared" si="5"/>
        <v>0</v>
      </c>
      <c r="W134" s="10">
        <f t="shared" si="6"/>
        <v>51</v>
      </c>
      <c r="X134" s="10">
        <f t="shared" si="16"/>
        <v>28</v>
      </c>
      <c r="Y134" s="10">
        <f t="shared" si="8"/>
        <v>90</v>
      </c>
      <c r="Z134" s="11" t="str">
        <f t="shared" si="9"/>
        <v/>
      </c>
      <c r="AA134" s="10" t="str">
        <f t="shared" si="10"/>
        <v/>
      </c>
      <c r="AB134" s="2" t="str">
        <f t="shared" si="11"/>
        <v/>
      </c>
      <c r="AC134" s="2">
        <f t="shared" si="12"/>
        <v>0</v>
      </c>
      <c r="AD134" s="2" t="str">
        <f t="shared" si="15"/>
        <v/>
      </c>
      <c r="AE134" s="2">
        <f t="shared" si="14"/>
        <v>0.38462665</v>
      </c>
    </row>
    <row r="135">
      <c r="A135" s="9" t="s">
        <v>67</v>
      </c>
      <c r="B135" s="9" t="str">
        <f>LOOKUP(A135,Regions!$A$2:$A$233,Regions!$B$2:$B$233)</f>
        <v>Sub-Saharan Africa</v>
      </c>
      <c r="C135" s="8">
        <v>2016.0</v>
      </c>
      <c r="D135" s="8">
        <v>3376.558105</v>
      </c>
      <c r="E135" s="8">
        <v>38.82699966</v>
      </c>
      <c r="F135" s="8">
        <v>51.84972018</v>
      </c>
      <c r="G135" s="8">
        <v>17.59725585</v>
      </c>
      <c r="H135" s="8">
        <v>13.45014014</v>
      </c>
      <c r="I135" s="8">
        <v>17.10288384</v>
      </c>
      <c r="J135" s="8">
        <v>27.80157647</v>
      </c>
      <c r="K135" s="8">
        <v>24.49842353</v>
      </c>
      <c r="L135" s="8">
        <v>20.075</v>
      </c>
      <c r="M135" s="8">
        <v>27.625</v>
      </c>
      <c r="N135" s="8">
        <v>89.73822453</v>
      </c>
      <c r="O135" s="8">
        <v>6.724275474</v>
      </c>
      <c r="P135" s="8">
        <v>3.0125</v>
      </c>
      <c r="Q135" s="8">
        <v>0.525</v>
      </c>
      <c r="R135" s="10" t="str">
        <f t="shared" si="1"/>
        <v>No Duplicate</v>
      </c>
      <c r="S135" s="10" t="str">
        <f t="shared" si="2"/>
        <v/>
      </c>
      <c r="T135" s="10" t="str">
        <f t="shared" si="3"/>
        <v/>
      </c>
      <c r="U135" s="10" t="str">
        <f t="shared" si="4"/>
        <v/>
      </c>
      <c r="V135" s="10" t="str">
        <f t="shared" si="5"/>
        <v/>
      </c>
      <c r="W135" s="10">
        <f t="shared" si="6"/>
        <v>52</v>
      </c>
      <c r="X135" s="10">
        <f t="shared" si="16"/>
        <v>28</v>
      </c>
      <c r="Y135" s="10">
        <f t="shared" si="8"/>
        <v>90</v>
      </c>
      <c r="Z135" s="11" t="str">
        <f t="shared" si="9"/>
        <v/>
      </c>
      <c r="AA135" s="10" t="str">
        <f t="shared" si="10"/>
        <v/>
      </c>
      <c r="AB135" s="2" t="str">
        <f t="shared" si="11"/>
        <v/>
      </c>
      <c r="AC135" s="2">
        <f t="shared" si="12"/>
        <v>0</v>
      </c>
      <c r="AD135" s="2" t="str">
        <f t="shared" si="15"/>
        <v/>
      </c>
      <c r="AE135" s="2">
        <f t="shared" si="14"/>
        <v>0</v>
      </c>
    </row>
    <row r="136">
      <c r="A136" s="9" t="s">
        <v>68</v>
      </c>
      <c r="B136" s="9" t="str">
        <f>LOOKUP(A136,Regions!$A$2:$A$233,Regions!$B$2:$B$233)</f>
        <v>Europe &amp; Central Asia</v>
      </c>
      <c r="C136" s="8">
        <v>2015.0</v>
      </c>
      <c r="D136" s="8">
        <v>1315.329956</v>
      </c>
      <c r="E136" s="8">
        <v>68.41600037</v>
      </c>
      <c r="F136" s="8">
        <v>99.75130757</v>
      </c>
      <c r="G136" s="8">
        <v>0.0</v>
      </c>
      <c r="H136" s="8">
        <v>0.2486924289</v>
      </c>
      <c r="I136" s="8">
        <v>0.0</v>
      </c>
      <c r="J136" s="8">
        <v>99.24411581</v>
      </c>
      <c r="K136" s="8">
        <v>0.0</v>
      </c>
      <c r="L136" s="8">
        <v>0.7558841903</v>
      </c>
      <c r="M136" s="8">
        <v>0.0</v>
      </c>
      <c r="N136" s="8">
        <v>99.98545421</v>
      </c>
      <c r="O136" s="8">
        <v>0.0</v>
      </c>
      <c r="P136" s="8">
        <v>0.01454579307</v>
      </c>
      <c r="Q136" s="8">
        <v>0.0</v>
      </c>
      <c r="R136" s="10" t="str">
        <f t="shared" si="1"/>
        <v>No Duplicate</v>
      </c>
      <c r="S136" s="10">
        <f t="shared" si="2"/>
        <v>5</v>
      </c>
      <c r="T136" s="10">
        <f t="shared" si="3"/>
        <v>-0.032105158</v>
      </c>
      <c r="U136" s="10" t="str">
        <f t="shared" si="4"/>
        <v>null</v>
      </c>
      <c r="V136" s="10">
        <f t="shared" si="5"/>
        <v>0</v>
      </c>
      <c r="W136" s="10">
        <f t="shared" si="6"/>
        <v>100</v>
      </c>
      <c r="X136" s="10">
        <f t="shared" si="16"/>
        <v>99</v>
      </c>
      <c r="Y136" s="10">
        <f t="shared" si="8"/>
        <v>100</v>
      </c>
      <c r="Z136" s="11" t="str">
        <f t="shared" si="9"/>
        <v>full access</v>
      </c>
      <c r="AA136" s="10" t="str">
        <f t="shared" si="10"/>
        <v/>
      </c>
      <c r="AB136" s="2" t="str">
        <f t="shared" si="11"/>
        <v>full access</v>
      </c>
      <c r="AC136" s="2" t="str">
        <f t="shared" si="12"/>
        <v/>
      </c>
      <c r="AD136" s="2" t="str">
        <f t="shared" si="15"/>
        <v/>
      </c>
      <c r="AE136" s="2" t="str">
        <f t="shared" si="14"/>
        <v>null</v>
      </c>
    </row>
    <row r="137">
      <c r="A137" s="9" t="s">
        <v>68</v>
      </c>
      <c r="B137" s="9" t="str">
        <f>LOOKUP(A137,Regions!$A$2:$A$233,Regions!$B$2:$B$233)</f>
        <v>Europe &amp; Central Asia</v>
      </c>
      <c r="C137" s="8">
        <v>2020.0</v>
      </c>
      <c r="D137" s="8">
        <v>1326.53894</v>
      </c>
      <c r="E137" s="8">
        <v>69.22900391</v>
      </c>
      <c r="F137" s="8">
        <v>99.59078178</v>
      </c>
      <c r="G137" s="8">
        <v>0.0</v>
      </c>
      <c r="H137" s="8">
        <v>0.4092182232</v>
      </c>
      <c r="I137" s="8">
        <v>0.0</v>
      </c>
      <c r="J137" s="8" t="s">
        <v>4</v>
      </c>
      <c r="K137" s="8" t="s">
        <v>4</v>
      </c>
      <c r="L137" s="8" t="s">
        <v>4</v>
      </c>
      <c r="M137" s="8" t="s">
        <v>4</v>
      </c>
      <c r="N137" s="8">
        <v>99.98545421</v>
      </c>
      <c r="O137" s="8">
        <v>0.0</v>
      </c>
      <c r="P137" s="8">
        <v>0.01454579307</v>
      </c>
      <c r="Q137" s="8">
        <v>0.0</v>
      </c>
      <c r="R137" s="10" t="str">
        <f t="shared" si="1"/>
        <v>No Duplicate</v>
      </c>
      <c r="S137" s="10" t="str">
        <f t="shared" si="2"/>
        <v/>
      </c>
      <c r="T137" s="10" t="str">
        <f t="shared" si="3"/>
        <v/>
      </c>
      <c r="U137" s="10" t="str">
        <f t="shared" si="4"/>
        <v/>
      </c>
      <c r="V137" s="10" t="str">
        <f t="shared" si="5"/>
        <v/>
      </c>
      <c r="W137" s="10">
        <f t="shared" si="6"/>
        <v>100</v>
      </c>
      <c r="X137" s="10" t="str">
        <f t="shared" si="16"/>
        <v/>
      </c>
      <c r="Y137" s="10">
        <f t="shared" si="8"/>
        <v>100</v>
      </c>
      <c r="Z137" s="11" t="str">
        <f t="shared" si="9"/>
        <v/>
      </c>
      <c r="AA137" s="10" t="str">
        <f t="shared" si="10"/>
        <v/>
      </c>
      <c r="AB137" s="2" t="str">
        <f t="shared" si="11"/>
        <v/>
      </c>
      <c r="AC137" s="2">
        <f t="shared" si="12"/>
        <v>0</v>
      </c>
      <c r="AD137" s="2" t="str">
        <f t="shared" si="15"/>
        <v/>
      </c>
      <c r="AE137" s="2">
        <f t="shared" si="14"/>
        <v>0</v>
      </c>
    </row>
    <row r="138">
      <c r="A138" s="9" t="s">
        <v>69</v>
      </c>
      <c r="B138" s="9" t="str">
        <f>LOOKUP(A138,Regions!$A$2:$A$233,Regions!$B$2:$B$233)</f>
        <v>Sub-Saharan Africa</v>
      </c>
      <c r="C138" s="8">
        <v>2015.0</v>
      </c>
      <c r="D138" s="8">
        <v>1104.037964</v>
      </c>
      <c r="E138" s="8">
        <v>23.29999924</v>
      </c>
      <c r="F138" s="8">
        <v>66.70395522</v>
      </c>
      <c r="G138" s="8">
        <v>8.767617333</v>
      </c>
      <c r="H138" s="8">
        <v>10.89011026</v>
      </c>
      <c r="I138" s="8">
        <v>13.63831719</v>
      </c>
      <c r="J138" s="8">
        <v>58.1249849</v>
      </c>
      <c r="K138" s="8">
        <v>11.1820493</v>
      </c>
      <c r="L138" s="8">
        <v>13.43987898</v>
      </c>
      <c r="M138" s="8">
        <v>17.25308683</v>
      </c>
      <c r="N138" s="8">
        <v>94.94460013</v>
      </c>
      <c r="O138" s="8">
        <v>0.8196803222</v>
      </c>
      <c r="P138" s="8">
        <v>2.496665561</v>
      </c>
      <c r="Q138" s="8">
        <v>1.73905399</v>
      </c>
      <c r="R138" s="10" t="str">
        <f t="shared" si="1"/>
        <v>No Duplicate</v>
      </c>
      <c r="S138" s="10">
        <f t="shared" si="2"/>
        <v>5</v>
      </c>
      <c r="T138" s="10">
        <f t="shared" si="3"/>
        <v>0.809823146</v>
      </c>
      <c r="U138" s="10">
        <f t="shared" si="4"/>
        <v>0.868292768</v>
      </c>
      <c r="V138" s="10">
        <f t="shared" si="5"/>
        <v>0.361032584</v>
      </c>
      <c r="W138" s="10">
        <f t="shared" si="6"/>
        <v>67</v>
      </c>
      <c r="X138" s="10">
        <f t="shared" si="16"/>
        <v>58</v>
      </c>
      <c r="Y138" s="10">
        <f t="shared" si="8"/>
        <v>95</v>
      </c>
      <c r="Z138" s="11" t="str">
        <f t="shared" si="9"/>
        <v/>
      </c>
      <c r="AA138" s="10" t="str">
        <f t="shared" si="10"/>
        <v/>
      </c>
      <c r="AB138" s="2" t="str">
        <f t="shared" si="11"/>
        <v/>
      </c>
      <c r="AC138" s="2">
        <f t="shared" si="12"/>
        <v>0.507260184</v>
      </c>
      <c r="AD138" s="2">
        <f t="shared" si="15"/>
        <v>0.825265961</v>
      </c>
      <c r="AE138" s="2">
        <f t="shared" si="14"/>
        <v>0.058469622</v>
      </c>
    </row>
    <row r="139">
      <c r="A139" s="9" t="s">
        <v>69</v>
      </c>
      <c r="B139" s="9" t="str">
        <f>LOOKUP(A139,Regions!$A$2:$A$233,Regions!$B$2:$B$233)</f>
        <v>Sub-Saharan Africa</v>
      </c>
      <c r="C139" s="8">
        <v>2020.0</v>
      </c>
      <c r="D139" s="8">
        <v>1160.16394</v>
      </c>
      <c r="E139" s="8">
        <v>24.17100143</v>
      </c>
      <c r="F139" s="8">
        <v>70.75307095</v>
      </c>
      <c r="G139" s="8">
        <v>9.507067163</v>
      </c>
      <c r="H139" s="8">
        <v>9.835567931</v>
      </c>
      <c r="I139" s="8">
        <v>9.904293959</v>
      </c>
      <c r="J139" s="8">
        <v>62.46644874</v>
      </c>
      <c r="K139" s="8">
        <v>12.29969513</v>
      </c>
      <c r="L139" s="8">
        <v>12.45046093</v>
      </c>
      <c r="M139" s="8">
        <v>12.78339519</v>
      </c>
      <c r="N139" s="8">
        <v>96.74976305</v>
      </c>
      <c r="O139" s="8">
        <v>0.7460644731</v>
      </c>
      <c r="P139" s="8">
        <v>1.632164244</v>
      </c>
      <c r="Q139" s="8">
        <v>0.8720082294</v>
      </c>
      <c r="R139" s="10" t="str">
        <f t="shared" si="1"/>
        <v>No Duplicate</v>
      </c>
      <c r="S139" s="10" t="str">
        <f t="shared" si="2"/>
        <v/>
      </c>
      <c r="T139" s="10" t="str">
        <f t="shared" si="3"/>
        <v/>
      </c>
      <c r="U139" s="10" t="str">
        <f t="shared" si="4"/>
        <v/>
      </c>
      <c r="V139" s="10" t="str">
        <f t="shared" si="5"/>
        <v/>
      </c>
      <c r="W139" s="10">
        <f t="shared" si="6"/>
        <v>71</v>
      </c>
      <c r="X139" s="10">
        <f t="shared" si="16"/>
        <v>62</v>
      </c>
      <c r="Y139" s="10">
        <f t="shared" si="8"/>
        <v>97</v>
      </c>
      <c r="Z139" s="11" t="str">
        <f t="shared" si="9"/>
        <v/>
      </c>
      <c r="AA139" s="10" t="str">
        <f t="shared" si="10"/>
        <v/>
      </c>
      <c r="AB139" s="2" t="str">
        <f t="shared" si="11"/>
        <v/>
      </c>
      <c r="AC139" s="2">
        <f t="shared" si="12"/>
        <v>0</v>
      </c>
      <c r="AD139" s="2" t="str">
        <f t="shared" si="15"/>
        <v/>
      </c>
      <c r="AE139" s="2">
        <f t="shared" si="14"/>
        <v>0</v>
      </c>
    </row>
    <row r="140">
      <c r="A140" s="9" t="s">
        <v>70</v>
      </c>
      <c r="B140" s="9" t="str">
        <f>LOOKUP(A140,Regions!$A$2:$A$233,Regions!$B$2:$B$233)</f>
        <v>Sub-Saharan Africa</v>
      </c>
      <c r="C140" s="8">
        <v>2015.0</v>
      </c>
      <c r="D140" s="8">
        <v>100835.4531</v>
      </c>
      <c r="E140" s="8">
        <v>19.4280014</v>
      </c>
      <c r="F140" s="8">
        <v>42.0700672</v>
      </c>
      <c r="G140" s="8">
        <v>21.73879027</v>
      </c>
      <c r="H140" s="8">
        <v>24.47785615</v>
      </c>
      <c r="I140" s="8">
        <v>11.71328639</v>
      </c>
      <c r="J140" s="8">
        <v>32.45176743</v>
      </c>
      <c r="K140" s="8">
        <v>23.5985521</v>
      </c>
      <c r="L140" s="8">
        <v>29.78155581</v>
      </c>
      <c r="M140" s="8">
        <v>14.16812467</v>
      </c>
      <c r="N140" s="8">
        <v>81.95917654</v>
      </c>
      <c r="O140" s="8">
        <v>14.02596733</v>
      </c>
      <c r="P140" s="8">
        <v>2.482299691</v>
      </c>
      <c r="Q140" s="8">
        <v>1.532556439</v>
      </c>
      <c r="R140" s="10" t="str">
        <f t="shared" si="1"/>
        <v>No Duplicate</v>
      </c>
      <c r="S140" s="10">
        <f t="shared" si="2"/>
        <v>5</v>
      </c>
      <c r="T140" s="10">
        <f t="shared" si="3"/>
        <v>1.509101108</v>
      </c>
      <c r="U140" s="10">
        <f t="shared" si="4"/>
        <v>1.515674352</v>
      </c>
      <c r="V140" s="10">
        <f t="shared" si="5"/>
        <v>0.450730324</v>
      </c>
      <c r="W140" s="10">
        <f t="shared" si="6"/>
        <v>42</v>
      </c>
      <c r="X140" s="10">
        <f t="shared" si="16"/>
        <v>32</v>
      </c>
      <c r="Y140" s="10">
        <f t="shared" si="8"/>
        <v>82</v>
      </c>
      <c r="Z140" s="11" t="str">
        <f t="shared" si="9"/>
        <v/>
      </c>
      <c r="AA140" s="10" t="str">
        <f t="shared" si="10"/>
        <v/>
      </c>
      <c r="AB140" s="2" t="str">
        <f t="shared" si="11"/>
        <v/>
      </c>
      <c r="AC140" s="2">
        <f t="shared" si="12"/>
        <v>1.064944028</v>
      </c>
      <c r="AD140" s="2">
        <f t="shared" si="15"/>
        <v>1.083138218</v>
      </c>
      <c r="AE140" s="2">
        <f t="shared" si="14"/>
        <v>0.006573244</v>
      </c>
    </row>
    <row r="141">
      <c r="A141" s="9" t="s">
        <v>70</v>
      </c>
      <c r="B141" s="9" t="str">
        <f>LOOKUP(A141,Regions!$A$2:$A$233,Regions!$B$2:$B$233)</f>
        <v>Sub-Saharan Africa</v>
      </c>
      <c r="C141" s="8">
        <v>2020.0</v>
      </c>
      <c r="D141" s="8">
        <v>114963.5859</v>
      </c>
      <c r="E141" s="8">
        <v>21.69499969</v>
      </c>
      <c r="F141" s="8">
        <v>49.61557274</v>
      </c>
      <c r="G141" s="8">
        <v>26.74071964</v>
      </c>
      <c r="H141" s="8">
        <v>18.63506013</v>
      </c>
      <c r="I141" s="8">
        <v>5.008647486</v>
      </c>
      <c r="J141" s="8">
        <v>40.03013919</v>
      </c>
      <c r="K141" s="8">
        <v>30.18668334</v>
      </c>
      <c r="L141" s="8">
        <v>23.49561327</v>
      </c>
      <c r="M141" s="8">
        <v>6.287564203</v>
      </c>
      <c r="N141" s="8">
        <v>84.21282816</v>
      </c>
      <c r="O141" s="8">
        <v>14.30300858</v>
      </c>
      <c r="P141" s="8">
        <v>1.091582355</v>
      </c>
      <c r="Q141" s="8">
        <v>0.392580896</v>
      </c>
      <c r="R141" s="10" t="str">
        <f t="shared" si="1"/>
        <v>No Duplicate</v>
      </c>
      <c r="S141" s="10" t="str">
        <f t="shared" si="2"/>
        <v/>
      </c>
      <c r="T141" s="10" t="str">
        <f t="shared" si="3"/>
        <v/>
      </c>
      <c r="U141" s="10" t="str">
        <f t="shared" si="4"/>
        <v/>
      </c>
      <c r="V141" s="10" t="str">
        <f t="shared" si="5"/>
        <v/>
      </c>
      <c r="W141" s="10">
        <f t="shared" si="6"/>
        <v>50</v>
      </c>
      <c r="X141" s="10">
        <f t="shared" si="16"/>
        <v>40</v>
      </c>
      <c r="Y141" s="10">
        <f t="shared" si="8"/>
        <v>84</v>
      </c>
      <c r="Z141" s="11" t="str">
        <f t="shared" si="9"/>
        <v/>
      </c>
      <c r="AA141" s="10" t="str">
        <f t="shared" si="10"/>
        <v/>
      </c>
      <c r="AB141" s="2" t="str">
        <f t="shared" si="11"/>
        <v/>
      </c>
      <c r="AC141" s="2">
        <f t="shared" si="12"/>
        <v>0</v>
      </c>
      <c r="AD141" s="2" t="str">
        <f t="shared" si="15"/>
        <v/>
      </c>
      <c r="AE141" s="2">
        <f t="shared" si="14"/>
        <v>0</v>
      </c>
    </row>
    <row r="142">
      <c r="A142" s="9" t="s">
        <v>71</v>
      </c>
      <c r="B142" s="9" t="str">
        <f>LOOKUP(A142,Regions!$A$2:$A$233,Regions!$B$2:$B$233)</f>
        <v>Europe &amp; Central Asia</v>
      </c>
      <c r="C142" s="8">
        <v>2015.0</v>
      </c>
      <c r="D142" s="8">
        <v>48.05500031</v>
      </c>
      <c r="E142" s="8">
        <v>41.63799667</v>
      </c>
      <c r="F142" s="8">
        <v>100.0</v>
      </c>
      <c r="G142" s="8">
        <v>0.0</v>
      </c>
      <c r="H142" s="8">
        <v>0.0</v>
      </c>
      <c r="I142" s="8">
        <v>0.0</v>
      </c>
      <c r="J142" s="8" t="s">
        <v>4</v>
      </c>
      <c r="K142" s="8" t="s">
        <v>4</v>
      </c>
      <c r="L142" s="8" t="s">
        <v>4</v>
      </c>
      <c r="M142" s="8" t="s">
        <v>4</v>
      </c>
      <c r="N142" s="8" t="s">
        <v>4</v>
      </c>
      <c r="O142" s="8" t="s">
        <v>4</v>
      </c>
      <c r="P142" s="8" t="s">
        <v>4</v>
      </c>
      <c r="Q142" s="8" t="s">
        <v>4</v>
      </c>
      <c r="R142" s="10" t="str">
        <f t="shared" si="1"/>
        <v>No Duplicate</v>
      </c>
      <c r="S142" s="10">
        <f t="shared" si="2"/>
        <v>5</v>
      </c>
      <c r="T142" s="10">
        <f t="shared" si="3"/>
        <v>0</v>
      </c>
      <c r="U142" s="10" t="str">
        <f t="shared" si="4"/>
        <v>null</v>
      </c>
      <c r="V142" s="10" t="str">
        <f t="shared" si="5"/>
        <v>null</v>
      </c>
      <c r="W142" s="10">
        <f t="shared" si="6"/>
        <v>100</v>
      </c>
      <c r="X142" s="10" t="str">
        <f t="shared" si="16"/>
        <v/>
      </c>
      <c r="Y142" s="10" t="str">
        <f t="shared" si="8"/>
        <v/>
      </c>
      <c r="Z142" s="11" t="str">
        <f t="shared" si="9"/>
        <v>full access</v>
      </c>
      <c r="AA142" s="10" t="str">
        <f t="shared" si="10"/>
        <v/>
      </c>
      <c r="AB142" s="2" t="str">
        <f t="shared" si="11"/>
        <v/>
      </c>
      <c r="AC142" s="2" t="str">
        <f t="shared" si="12"/>
        <v/>
      </c>
      <c r="AD142" s="2" t="str">
        <f t="shared" si="15"/>
        <v/>
      </c>
      <c r="AE142" s="2" t="str">
        <f t="shared" si="14"/>
        <v>null</v>
      </c>
    </row>
    <row r="143">
      <c r="A143" s="9" t="s">
        <v>71</v>
      </c>
      <c r="B143" s="9" t="str">
        <f>LOOKUP(A143,Regions!$A$2:$A$233,Regions!$B$2:$B$233)</f>
        <v>Europe &amp; Central Asia</v>
      </c>
      <c r="C143" s="8">
        <v>2020.0</v>
      </c>
      <c r="D143" s="8">
        <v>48.86500168</v>
      </c>
      <c r="E143" s="8">
        <v>42.39799881</v>
      </c>
      <c r="F143" s="8">
        <v>100.0</v>
      </c>
      <c r="G143" s="8">
        <v>0.0</v>
      </c>
      <c r="H143" s="8">
        <v>0.0</v>
      </c>
      <c r="I143" s="8">
        <v>0.0</v>
      </c>
      <c r="J143" s="8" t="s">
        <v>4</v>
      </c>
      <c r="K143" s="8" t="s">
        <v>4</v>
      </c>
      <c r="L143" s="8" t="s">
        <v>4</v>
      </c>
      <c r="M143" s="8" t="s">
        <v>4</v>
      </c>
      <c r="N143" s="8" t="s">
        <v>4</v>
      </c>
      <c r="O143" s="8" t="s">
        <v>4</v>
      </c>
      <c r="P143" s="8" t="s">
        <v>4</v>
      </c>
      <c r="Q143" s="8" t="s">
        <v>4</v>
      </c>
      <c r="R143" s="10" t="str">
        <f t="shared" si="1"/>
        <v>No Duplicate</v>
      </c>
      <c r="S143" s="10" t="str">
        <f t="shared" si="2"/>
        <v/>
      </c>
      <c r="T143" s="10" t="str">
        <f t="shared" si="3"/>
        <v/>
      </c>
      <c r="U143" s="10" t="str">
        <f t="shared" si="4"/>
        <v/>
      </c>
      <c r="V143" s="10" t="str">
        <f t="shared" si="5"/>
        <v/>
      </c>
      <c r="W143" s="10">
        <f t="shared" si="6"/>
        <v>100</v>
      </c>
      <c r="X143" s="10" t="str">
        <f t="shared" si="16"/>
        <v/>
      </c>
      <c r="Y143" s="10" t="str">
        <f t="shared" si="8"/>
        <v/>
      </c>
      <c r="Z143" s="11" t="str">
        <f t="shared" si="9"/>
        <v/>
      </c>
      <c r="AA143" s="10" t="str">
        <f t="shared" si="10"/>
        <v/>
      </c>
      <c r="AB143" s="2" t="str">
        <f t="shared" si="11"/>
        <v/>
      </c>
      <c r="AC143" s="2">
        <f t="shared" si="12"/>
        <v>0</v>
      </c>
      <c r="AD143" s="2" t="str">
        <f t="shared" si="15"/>
        <v/>
      </c>
      <c r="AE143" s="2">
        <f t="shared" si="14"/>
        <v>0</v>
      </c>
    </row>
    <row r="144">
      <c r="A144" s="9" t="s">
        <v>72</v>
      </c>
      <c r="B144" s="9" t="str">
        <f>LOOKUP(A144,Regions!$A$2:$A$233,Regions!$B$2:$B$233)</f>
        <v>Latin America &amp; Caribbean</v>
      </c>
      <c r="C144" s="8">
        <v>2015.0</v>
      </c>
      <c r="D144" s="8">
        <v>2.835999966</v>
      </c>
      <c r="E144" s="8">
        <v>76.26800537</v>
      </c>
      <c r="F144" s="8">
        <v>94.82000666</v>
      </c>
      <c r="G144" s="8">
        <v>0.0</v>
      </c>
      <c r="H144" s="8">
        <v>5.179993343</v>
      </c>
      <c r="I144" s="8">
        <v>0.0</v>
      </c>
      <c r="J144" s="8">
        <v>78.17294282</v>
      </c>
      <c r="K144" s="8">
        <v>0.0</v>
      </c>
      <c r="L144" s="8">
        <v>21.82705718</v>
      </c>
      <c r="M144" s="8">
        <v>0.0</v>
      </c>
      <c r="N144" s="8">
        <v>100.0</v>
      </c>
      <c r="O144" s="8">
        <v>0.0</v>
      </c>
      <c r="P144" s="8">
        <v>0.0</v>
      </c>
      <c r="Q144" s="8">
        <v>0.0</v>
      </c>
      <c r="R144" s="10" t="str">
        <f t="shared" si="1"/>
        <v>No Duplicate</v>
      </c>
      <c r="S144" s="10">
        <f t="shared" si="2"/>
        <v>5</v>
      </c>
      <c r="T144" s="10">
        <f t="shared" si="3"/>
        <v>0.097784148</v>
      </c>
      <c r="U144" s="10">
        <f t="shared" si="4"/>
        <v>0</v>
      </c>
      <c r="V144" s="10">
        <f t="shared" si="5"/>
        <v>0</v>
      </c>
      <c r="W144" s="10">
        <f t="shared" si="6"/>
        <v>95</v>
      </c>
      <c r="X144" s="10">
        <f t="shared" si="16"/>
        <v>78</v>
      </c>
      <c r="Y144" s="10">
        <f t="shared" si="8"/>
        <v>100</v>
      </c>
      <c r="Z144" s="11" t="str">
        <f t="shared" si="9"/>
        <v/>
      </c>
      <c r="AA144" s="10" t="str">
        <f t="shared" si="10"/>
        <v/>
      </c>
      <c r="AB144" s="2" t="str">
        <f t="shared" si="11"/>
        <v>full access</v>
      </c>
      <c r="AC144" s="2">
        <f t="shared" si="12"/>
        <v>0</v>
      </c>
      <c r="AD144" s="2" t="str">
        <f t="shared" si="15"/>
        <v/>
      </c>
      <c r="AE144" s="2">
        <f t="shared" si="14"/>
        <v>0.097784148</v>
      </c>
    </row>
    <row r="145">
      <c r="A145" s="9" t="s">
        <v>72</v>
      </c>
      <c r="B145" s="9" t="str">
        <f>LOOKUP(A145,Regions!$A$2:$A$233,Regions!$B$2:$B$233)</f>
        <v>Latin America &amp; Caribbean</v>
      </c>
      <c r="C145" s="8">
        <v>2020.0</v>
      </c>
      <c r="D145" s="8">
        <v>3.48300004</v>
      </c>
      <c r="E145" s="8">
        <v>78.50799561</v>
      </c>
      <c r="F145" s="8">
        <v>95.3089274</v>
      </c>
      <c r="G145" s="8">
        <v>0.0</v>
      </c>
      <c r="H145" s="8">
        <v>4.691072596</v>
      </c>
      <c r="I145" s="8">
        <v>0.0</v>
      </c>
      <c r="J145" s="8">
        <v>78.17294282</v>
      </c>
      <c r="K145" s="8">
        <v>0.0</v>
      </c>
      <c r="L145" s="8">
        <v>21.82705718</v>
      </c>
      <c r="M145" s="8">
        <v>0.0</v>
      </c>
      <c r="N145" s="8">
        <v>100.0</v>
      </c>
      <c r="O145" s="8">
        <v>0.0</v>
      </c>
      <c r="P145" s="8">
        <v>0.0</v>
      </c>
      <c r="Q145" s="8">
        <v>0.0</v>
      </c>
      <c r="R145" s="10" t="str">
        <f t="shared" si="1"/>
        <v>No Duplicate</v>
      </c>
      <c r="S145" s="10" t="str">
        <f t="shared" si="2"/>
        <v/>
      </c>
      <c r="T145" s="10" t="str">
        <f t="shared" si="3"/>
        <v/>
      </c>
      <c r="U145" s="10" t="str">
        <f t="shared" si="4"/>
        <v/>
      </c>
      <c r="V145" s="10" t="str">
        <f t="shared" si="5"/>
        <v/>
      </c>
      <c r="W145" s="10">
        <f t="shared" si="6"/>
        <v>95</v>
      </c>
      <c r="X145" s="10">
        <f t="shared" si="16"/>
        <v>78</v>
      </c>
      <c r="Y145" s="10">
        <f t="shared" si="8"/>
        <v>100</v>
      </c>
      <c r="Z145" s="11" t="str">
        <f t="shared" si="9"/>
        <v/>
      </c>
      <c r="AA145" s="10" t="str">
        <f t="shared" si="10"/>
        <v/>
      </c>
      <c r="AB145" s="2" t="str">
        <f t="shared" si="11"/>
        <v/>
      </c>
      <c r="AC145" s="2">
        <f t="shared" si="12"/>
        <v>0</v>
      </c>
      <c r="AD145" s="2" t="str">
        <f t="shared" si="15"/>
        <v/>
      </c>
      <c r="AE145" s="2">
        <f t="shared" si="14"/>
        <v>0</v>
      </c>
    </row>
    <row r="146">
      <c r="A146" s="9" t="s">
        <v>73</v>
      </c>
      <c r="B146" s="9" t="str">
        <f>LOOKUP(A146,Regions!$A$2:$A$233,Regions!$B$2:$B$233)</f>
        <v>East Asia &amp; Pacific</v>
      </c>
      <c r="C146" s="8">
        <v>2015.0</v>
      </c>
      <c r="D146" s="8">
        <v>868.632019</v>
      </c>
      <c r="E146" s="8">
        <v>54.72599792</v>
      </c>
      <c r="F146" s="8">
        <v>94.26255867</v>
      </c>
      <c r="G146" s="8">
        <v>0.0</v>
      </c>
      <c r="H146" s="8">
        <v>3.419365936</v>
      </c>
      <c r="I146" s="8">
        <v>2.318075395</v>
      </c>
      <c r="J146" s="8">
        <v>89.37852739</v>
      </c>
      <c r="K146" s="8">
        <v>0.0</v>
      </c>
      <c r="L146" s="8">
        <v>5.829467811</v>
      </c>
      <c r="M146" s="8">
        <v>4.792004795</v>
      </c>
      <c r="N146" s="8">
        <v>98.30304467</v>
      </c>
      <c r="O146" s="8">
        <v>0.0</v>
      </c>
      <c r="P146" s="8">
        <v>1.425524712</v>
      </c>
      <c r="Q146" s="8">
        <v>0.2714306142</v>
      </c>
      <c r="R146" s="10" t="str">
        <f t="shared" si="1"/>
        <v>No Duplicate</v>
      </c>
      <c r="S146" s="10">
        <f t="shared" si="2"/>
        <v>5</v>
      </c>
      <c r="T146" s="10">
        <f t="shared" si="3"/>
        <v>0.007701314</v>
      </c>
      <c r="U146" s="10">
        <f t="shared" si="4"/>
        <v>-0.058100668</v>
      </c>
      <c r="V146" s="10">
        <f t="shared" si="5"/>
        <v>-0.021760122</v>
      </c>
      <c r="W146" s="10">
        <f t="shared" si="6"/>
        <v>94</v>
      </c>
      <c r="X146" s="10">
        <f t="shared" si="16"/>
        <v>89</v>
      </c>
      <c r="Y146" s="10">
        <f t="shared" si="8"/>
        <v>98</v>
      </c>
      <c r="Z146" s="11" t="str">
        <f t="shared" si="9"/>
        <v/>
      </c>
      <c r="AA146" s="10" t="str">
        <f t="shared" si="10"/>
        <v/>
      </c>
      <c r="AB146" s="2" t="str">
        <f t="shared" si="11"/>
        <v/>
      </c>
      <c r="AC146" s="2">
        <f t="shared" si="12"/>
        <v>-0.036340546</v>
      </c>
      <c r="AD146" s="2">
        <f t="shared" si="15"/>
        <v>0.9100973331</v>
      </c>
      <c r="AE146" s="2">
        <f t="shared" si="14"/>
        <v>0.065801982</v>
      </c>
    </row>
    <row r="147">
      <c r="A147" s="9" t="s">
        <v>73</v>
      </c>
      <c r="B147" s="9" t="str">
        <f>LOOKUP(A147,Regions!$A$2:$A$233,Regions!$B$2:$B$233)</f>
        <v>East Asia &amp; Pacific</v>
      </c>
      <c r="C147" s="8">
        <v>2020.0</v>
      </c>
      <c r="D147" s="8">
        <v>896.4439697</v>
      </c>
      <c r="E147" s="8">
        <v>57.24700546</v>
      </c>
      <c r="F147" s="8">
        <v>94.30106524</v>
      </c>
      <c r="G147" s="8">
        <v>0.0</v>
      </c>
      <c r="H147" s="8">
        <v>3.318602766</v>
      </c>
      <c r="I147" s="8">
        <v>2.380331999</v>
      </c>
      <c r="J147" s="8">
        <v>89.08802405</v>
      </c>
      <c r="K147" s="8">
        <v>0.0</v>
      </c>
      <c r="L147" s="8">
        <v>5.759897938</v>
      </c>
      <c r="M147" s="8">
        <v>5.152078012</v>
      </c>
      <c r="N147" s="8">
        <v>98.19424406</v>
      </c>
      <c r="O147" s="8">
        <v>0.0</v>
      </c>
      <c r="P147" s="8">
        <v>1.495409344</v>
      </c>
      <c r="Q147" s="8">
        <v>0.3103465922</v>
      </c>
      <c r="R147" s="10" t="str">
        <f t="shared" si="1"/>
        <v>No Duplicate</v>
      </c>
      <c r="S147" s="10" t="str">
        <f t="shared" si="2"/>
        <v/>
      </c>
      <c r="T147" s="10" t="str">
        <f t="shared" si="3"/>
        <v/>
      </c>
      <c r="U147" s="10" t="str">
        <f t="shared" si="4"/>
        <v/>
      </c>
      <c r="V147" s="10" t="str">
        <f t="shared" si="5"/>
        <v/>
      </c>
      <c r="W147" s="10">
        <f t="shared" si="6"/>
        <v>94</v>
      </c>
      <c r="X147" s="10">
        <f t="shared" si="16"/>
        <v>89</v>
      </c>
      <c r="Y147" s="10">
        <f t="shared" si="8"/>
        <v>98</v>
      </c>
      <c r="Z147" s="11" t="str">
        <f t="shared" si="9"/>
        <v/>
      </c>
      <c r="AA147" s="10" t="str">
        <f t="shared" si="10"/>
        <v/>
      </c>
      <c r="AB147" s="2" t="str">
        <f t="shared" si="11"/>
        <v/>
      </c>
      <c r="AC147" s="2">
        <f t="shared" si="12"/>
        <v>0</v>
      </c>
      <c r="AD147" s="2" t="str">
        <f t="shared" si="15"/>
        <v/>
      </c>
      <c r="AE147" s="2">
        <f t="shared" si="14"/>
        <v>0</v>
      </c>
    </row>
    <row r="148">
      <c r="A148" s="9" t="s">
        <v>74</v>
      </c>
      <c r="B148" s="9" t="str">
        <f>LOOKUP(A148,Regions!$A$2:$A$233,Regions!$B$2:$B$233)</f>
        <v>Europe &amp; Central Asia</v>
      </c>
      <c r="C148" s="8">
        <v>2015.0</v>
      </c>
      <c r="D148" s="8">
        <v>5481.12793</v>
      </c>
      <c r="E148" s="8">
        <v>85.22499847</v>
      </c>
      <c r="F148" s="8">
        <v>99.99999666</v>
      </c>
      <c r="G148" s="8">
        <v>0.0</v>
      </c>
      <c r="H148" s="8">
        <v>3.34065308E-6</v>
      </c>
      <c r="I148" s="8">
        <v>0.0</v>
      </c>
      <c r="J148" s="8">
        <v>100.0</v>
      </c>
      <c r="K148" s="8">
        <v>0.0</v>
      </c>
      <c r="L148" s="8">
        <v>0.0</v>
      </c>
      <c r="M148" s="8">
        <v>0.0</v>
      </c>
      <c r="N148" s="8">
        <v>100.0</v>
      </c>
      <c r="O148" s="8">
        <v>0.0</v>
      </c>
      <c r="P148" s="8">
        <v>0.0</v>
      </c>
      <c r="Q148" s="8">
        <v>0.0</v>
      </c>
      <c r="R148" s="10" t="str">
        <f t="shared" si="1"/>
        <v>No Duplicate</v>
      </c>
      <c r="S148" s="10">
        <f t="shared" si="2"/>
        <v>5</v>
      </c>
      <c r="T148" s="10">
        <f t="shared" si="3"/>
        <v>0.000001328000002</v>
      </c>
      <c r="U148" s="10">
        <f t="shared" si="4"/>
        <v>0</v>
      </c>
      <c r="V148" s="10">
        <f t="shared" si="5"/>
        <v>0</v>
      </c>
      <c r="W148" s="10">
        <f t="shared" si="6"/>
        <v>100</v>
      </c>
      <c r="X148" s="10">
        <f t="shared" si="16"/>
        <v>100</v>
      </c>
      <c r="Y148" s="10">
        <f t="shared" si="8"/>
        <v>100</v>
      </c>
      <c r="Z148" s="11" t="str">
        <f t="shared" si="9"/>
        <v>full access</v>
      </c>
      <c r="AA148" s="10" t="str">
        <f t="shared" si="10"/>
        <v>full access</v>
      </c>
      <c r="AB148" s="2" t="str">
        <f t="shared" si="11"/>
        <v>full access</v>
      </c>
      <c r="AC148" s="2">
        <f t="shared" si="12"/>
        <v>0</v>
      </c>
      <c r="AD148" s="2" t="str">
        <f t="shared" si="15"/>
        <v/>
      </c>
      <c r="AE148" s="2">
        <f t="shared" si="14"/>
        <v>0.000001328000002</v>
      </c>
    </row>
    <row r="149">
      <c r="A149" s="9" t="s">
        <v>74</v>
      </c>
      <c r="B149" s="9" t="str">
        <f>LOOKUP(A149,Regions!$A$2:$A$233,Regions!$B$2:$B$233)</f>
        <v>Europe &amp; Central Asia</v>
      </c>
      <c r="C149" s="8">
        <v>2020.0</v>
      </c>
      <c r="D149" s="8">
        <v>5540.717773</v>
      </c>
      <c r="E149" s="8">
        <v>85.51700592</v>
      </c>
      <c r="F149" s="8">
        <v>100.0000033</v>
      </c>
      <c r="G149" s="8">
        <v>0.0</v>
      </c>
      <c r="H149" s="8">
        <v>0.0</v>
      </c>
      <c r="I149" s="8">
        <v>0.0</v>
      </c>
      <c r="J149" s="8">
        <v>100.0</v>
      </c>
      <c r="K149" s="8">
        <v>0.0</v>
      </c>
      <c r="L149" s="8">
        <v>0.0</v>
      </c>
      <c r="M149" s="8">
        <v>0.0</v>
      </c>
      <c r="N149" s="8">
        <v>100.0</v>
      </c>
      <c r="O149" s="8">
        <v>0.0</v>
      </c>
      <c r="P149" s="8">
        <v>0.0</v>
      </c>
      <c r="Q149" s="8">
        <v>0.0</v>
      </c>
      <c r="R149" s="10" t="str">
        <f t="shared" si="1"/>
        <v>No Duplicate</v>
      </c>
      <c r="S149" s="10" t="str">
        <f t="shared" si="2"/>
        <v/>
      </c>
      <c r="T149" s="10" t="str">
        <f t="shared" si="3"/>
        <v/>
      </c>
      <c r="U149" s="10" t="str">
        <f t="shared" si="4"/>
        <v/>
      </c>
      <c r="V149" s="10" t="str">
        <f t="shared" si="5"/>
        <v/>
      </c>
      <c r="W149" s="10">
        <f t="shared" si="6"/>
        <v>100</v>
      </c>
      <c r="X149" s="10">
        <f t="shared" si="16"/>
        <v>100</v>
      </c>
      <c r="Y149" s="10">
        <f t="shared" si="8"/>
        <v>100</v>
      </c>
      <c r="Z149" s="11" t="str">
        <f t="shared" si="9"/>
        <v/>
      </c>
      <c r="AA149" s="10" t="str">
        <f t="shared" si="10"/>
        <v/>
      </c>
      <c r="AB149" s="2" t="str">
        <f t="shared" si="11"/>
        <v/>
      </c>
      <c r="AC149" s="2">
        <f t="shared" si="12"/>
        <v>0</v>
      </c>
      <c r="AD149" s="2" t="str">
        <f t="shared" si="15"/>
        <v/>
      </c>
      <c r="AE149" s="2">
        <f t="shared" si="14"/>
        <v>0</v>
      </c>
    </row>
    <row r="150">
      <c r="A150" s="9" t="s">
        <v>75</v>
      </c>
      <c r="B150" s="9" t="str">
        <f>LOOKUP(A150,Regions!$A$2:$A$233,Regions!$B$2:$B$233)</f>
        <v>Europe &amp; Central Asia</v>
      </c>
      <c r="C150" s="8">
        <v>2015.0</v>
      </c>
      <c r="D150" s="8">
        <v>64453.19531</v>
      </c>
      <c r="E150" s="8">
        <v>79.65499878</v>
      </c>
      <c r="F150" s="8">
        <v>100.0</v>
      </c>
      <c r="G150" s="8">
        <v>0.0</v>
      </c>
      <c r="H150" s="8">
        <v>0.0</v>
      </c>
      <c r="I150" s="8">
        <v>0.0</v>
      </c>
      <c r="J150" s="8">
        <v>100.0</v>
      </c>
      <c r="K150" s="8">
        <v>0.0</v>
      </c>
      <c r="L150" s="8">
        <v>0.0</v>
      </c>
      <c r="M150" s="8">
        <v>0.0</v>
      </c>
      <c r="N150" s="8">
        <v>100.0</v>
      </c>
      <c r="O150" s="8">
        <v>0.0</v>
      </c>
      <c r="P150" s="8">
        <v>0.0</v>
      </c>
      <c r="Q150" s="8">
        <v>0.0</v>
      </c>
      <c r="R150" s="10" t="str">
        <f t="shared" si="1"/>
        <v>No Duplicate</v>
      </c>
      <c r="S150" s="10">
        <f t="shared" si="2"/>
        <v>5</v>
      </c>
      <c r="T150" s="10">
        <f t="shared" si="3"/>
        <v>-0.0000002999999992</v>
      </c>
      <c r="U150" s="10">
        <f t="shared" si="4"/>
        <v>0</v>
      </c>
      <c r="V150" s="10">
        <f t="shared" si="5"/>
        <v>0</v>
      </c>
      <c r="W150" s="10">
        <f t="shared" si="6"/>
        <v>100</v>
      </c>
      <c r="X150" s="10">
        <f t="shared" si="16"/>
        <v>100</v>
      </c>
      <c r="Y150" s="10">
        <f t="shared" si="8"/>
        <v>100</v>
      </c>
      <c r="Z150" s="11" t="str">
        <f t="shared" si="9"/>
        <v>full access</v>
      </c>
      <c r="AA150" s="10" t="str">
        <f t="shared" si="10"/>
        <v>full access</v>
      </c>
      <c r="AB150" s="2" t="str">
        <f t="shared" si="11"/>
        <v>full access</v>
      </c>
      <c r="AC150" s="2">
        <f t="shared" si="12"/>
        <v>0</v>
      </c>
      <c r="AD150" s="2" t="str">
        <f t="shared" si="15"/>
        <v/>
      </c>
      <c r="AE150" s="2">
        <f t="shared" si="14"/>
        <v>0.0000002999999992</v>
      </c>
    </row>
    <row r="151">
      <c r="A151" s="9" t="s">
        <v>75</v>
      </c>
      <c r="B151" s="9" t="str">
        <f>LOOKUP(A151,Regions!$A$2:$A$233,Regions!$B$2:$B$233)</f>
        <v>Europe &amp; Central Asia</v>
      </c>
      <c r="C151" s="8">
        <v>2020.0</v>
      </c>
      <c r="D151" s="8">
        <v>65273.51172</v>
      </c>
      <c r="E151" s="8">
        <v>80.97499847</v>
      </c>
      <c r="F151" s="8">
        <v>99.9999985</v>
      </c>
      <c r="G151" s="8">
        <v>0.0</v>
      </c>
      <c r="H151" s="8">
        <v>1.49610841E-6</v>
      </c>
      <c r="I151" s="8">
        <v>0.0</v>
      </c>
      <c r="J151" s="8">
        <v>100.0</v>
      </c>
      <c r="K151" s="8">
        <v>0.0</v>
      </c>
      <c r="L151" s="8">
        <v>0.0</v>
      </c>
      <c r="M151" s="8">
        <v>0.0</v>
      </c>
      <c r="N151" s="8">
        <v>100.0</v>
      </c>
      <c r="O151" s="8">
        <v>0.0</v>
      </c>
      <c r="P151" s="8">
        <v>0.0</v>
      </c>
      <c r="Q151" s="8">
        <v>0.0</v>
      </c>
      <c r="R151" s="10" t="str">
        <f t="shared" si="1"/>
        <v>No Duplicate</v>
      </c>
      <c r="S151" s="10" t="str">
        <f t="shared" si="2"/>
        <v/>
      </c>
      <c r="T151" s="10" t="str">
        <f t="shared" si="3"/>
        <v/>
      </c>
      <c r="U151" s="10" t="str">
        <f t="shared" si="4"/>
        <v/>
      </c>
      <c r="V151" s="10" t="str">
        <f t="shared" si="5"/>
        <v/>
      </c>
      <c r="W151" s="10">
        <f t="shared" si="6"/>
        <v>100</v>
      </c>
      <c r="X151" s="10">
        <f t="shared" si="16"/>
        <v>100</v>
      </c>
      <c r="Y151" s="10">
        <f t="shared" si="8"/>
        <v>100</v>
      </c>
      <c r="Z151" s="11" t="str">
        <f t="shared" si="9"/>
        <v/>
      </c>
      <c r="AA151" s="10" t="str">
        <f t="shared" si="10"/>
        <v/>
      </c>
      <c r="AB151" s="2" t="str">
        <f t="shared" si="11"/>
        <v/>
      </c>
      <c r="AC151" s="2">
        <f t="shared" si="12"/>
        <v>0</v>
      </c>
      <c r="AD151" s="2" t="str">
        <f t="shared" si="15"/>
        <v/>
      </c>
      <c r="AE151" s="2">
        <f t="shared" si="14"/>
        <v>0</v>
      </c>
    </row>
    <row r="152">
      <c r="A152" s="9" t="s">
        <v>76</v>
      </c>
      <c r="B152" s="9" t="str">
        <f>LOOKUP(A152,Regions!$A$2:$A$233,Regions!$B$2:$B$233)</f>
        <v>Latin America &amp; Caribbean</v>
      </c>
      <c r="C152" s="8">
        <v>2015.0</v>
      </c>
      <c r="D152" s="8">
        <v>261.0079956</v>
      </c>
      <c r="E152" s="8">
        <v>84.48200226</v>
      </c>
      <c r="F152" s="8">
        <v>93.56205657</v>
      </c>
      <c r="G152" s="8">
        <v>0.0</v>
      </c>
      <c r="H152" s="8">
        <v>6.437943425</v>
      </c>
      <c r="I152" s="8">
        <v>0.0</v>
      </c>
      <c r="J152" s="8" t="s">
        <v>4</v>
      </c>
      <c r="K152" s="8" t="s">
        <v>4</v>
      </c>
      <c r="L152" s="8" t="s">
        <v>4</v>
      </c>
      <c r="M152" s="8" t="s">
        <v>4</v>
      </c>
      <c r="N152" s="8" t="s">
        <v>4</v>
      </c>
      <c r="O152" s="8" t="s">
        <v>4</v>
      </c>
      <c r="P152" s="8" t="s">
        <v>4</v>
      </c>
      <c r="Q152" s="8" t="s">
        <v>4</v>
      </c>
      <c r="R152" s="10" t="str">
        <f t="shared" si="1"/>
        <v>No Duplicate</v>
      </c>
      <c r="S152" s="10">
        <f t="shared" si="2"/>
        <v>5</v>
      </c>
      <c r="T152" s="10">
        <f t="shared" si="3"/>
        <v>0.044031956</v>
      </c>
      <c r="U152" s="10" t="str">
        <f t="shared" si="4"/>
        <v>null</v>
      </c>
      <c r="V152" s="10" t="str">
        <f t="shared" si="5"/>
        <v>null</v>
      </c>
      <c r="W152" s="10">
        <f t="shared" si="6"/>
        <v>94</v>
      </c>
      <c r="X152" s="10" t="str">
        <f t="shared" si="16"/>
        <v/>
      </c>
      <c r="Y152" s="10" t="str">
        <f t="shared" si="8"/>
        <v/>
      </c>
      <c r="Z152" s="11" t="str">
        <f t="shared" si="9"/>
        <v/>
      </c>
      <c r="AA152" s="10" t="str">
        <f t="shared" si="10"/>
        <v/>
      </c>
      <c r="AB152" s="2" t="str">
        <f t="shared" si="11"/>
        <v/>
      </c>
      <c r="AC152" s="2" t="str">
        <f t="shared" si="12"/>
        <v/>
      </c>
      <c r="AD152" s="2" t="str">
        <f t="shared" si="15"/>
        <v/>
      </c>
      <c r="AE152" s="2" t="str">
        <f t="shared" si="14"/>
        <v>null</v>
      </c>
    </row>
    <row r="153">
      <c r="A153" s="9" t="s">
        <v>76</v>
      </c>
      <c r="B153" s="9" t="str">
        <f>LOOKUP(A153,Regions!$A$2:$A$233,Regions!$B$2:$B$233)</f>
        <v>Latin America &amp; Caribbean</v>
      </c>
      <c r="C153" s="8">
        <v>2020.0</v>
      </c>
      <c r="D153" s="8">
        <v>298.6820068</v>
      </c>
      <c r="E153" s="8">
        <v>85.81999969</v>
      </c>
      <c r="F153" s="8">
        <v>93.78221635</v>
      </c>
      <c r="G153" s="8">
        <v>0.0</v>
      </c>
      <c r="H153" s="8">
        <v>6.217783652</v>
      </c>
      <c r="I153" s="8">
        <v>0.0</v>
      </c>
      <c r="J153" s="8" t="s">
        <v>4</v>
      </c>
      <c r="K153" s="8" t="s">
        <v>4</v>
      </c>
      <c r="L153" s="8" t="s">
        <v>4</v>
      </c>
      <c r="M153" s="8" t="s">
        <v>4</v>
      </c>
      <c r="N153" s="8" t="s">
        <v>4</v>
      </c>
      <c r="O153" s="8" t="s">
        <v>4</v>
      </c>
      <c r="P153" s="8" t="s">
        <v>4</v>
      </c>
      <c r="Q153" s="8" t="s">
        <v>4</v>
      </c>
      <c r="R153" s="10" t="str">
        <f t="shared" si="1"/>
        <v>No Duplicate</v>
      </c>
      <c r="S153" s="10" t="str">
        <f t="shared" si="2"/>
        <v/>
      </c>
      <c r="T153" s="10" t="str">
        <f t="shared" si="3"/>
        <v/>
      </c>
      <c r="U153" s="10" t="str">
        <f t="shared" si="4"/>
        <v/>
      </c>
      <c r="V153" s="10" t="str">
        <f t="shared" si="5"/>
        <v/>
      </c>
      <c r="W153" s="10">
        <f t="shared" si="6"/>
        <v>94</v>
      </c>
      <c r="X153" s="10" t="str">
        <f t="shared" si="16"/>
        <v/>
      </c>
      <c r="Y153" s="10" t="str">
        <f t="shared" si="8"/>
        <v/>
      </c>
      <c r="Z153" s="11" t="str">
        <f t="shared" si="9"/>
        <v/>
      </c>
      <c r="AA153" s="10" t="str">
        <f t="shared" si="10"/>
        <v/>
      </c>
      <c r="AB153" s="2" t="str">
        <f t="shared" si="11"/>
        <v/>
      </c>
      <c r="AC153" s="2">
        <f t="shared" si="12"/>
        <v>0</v>
      </c>
      <c r="AD153" s="2" t="str">
        <f t="shared" si="15"/>
        <v/>
      </c>
      <c r="AE153" s="2">
        <f t="shared" si="14"/>
        <v>0</v>
      </c>
    </row>
    <row r="154">
      <c r="A154" s="9" t="s">
        <v>77</v>
      </c>
      <c r="B154" s="9" t="str">
        <f>LOOKUP(A154,Regions!$A$2:$A$233,Regions!$B$2:$B$233)</f>
        <v>East Asia &amp; Pacific</v>
      </c>
      <c r="C154" s="8">
        <v>2015.0</v>
      </c>
      <c r="D154" s="8">
        <v>273.118988</v>
      </c>
      <c r="E154" s="8">
        <v>61.68300247</v>
      </c>
      <c r="F154" s="8">
        <v>100.0</v>
      </c>
      <c r="G154" s="8">
        <v>0.0</v>
      </c>
      <c r="H154" s="8">
        <v>0.0</v>
      </c>
      <c r="I154" s="8">
        <v>0.0</v>
      </c>
      <c r="J154" s="8" t="s">
        <v>4</v>
      </c>
      <c r="K154" s="8" t="s">
        <v>4</v>
      </c>
      <c r="L154" s="8" t="s">
        <v>4</v>
      </c>
      <c r="M154" s="8" t="s">
        <v>4</v>
      </c>
      <c r="N154" s="8" t="s">
        <v>4</v>
      </c>
      <c r="O154" s="8" t="s">
        <v>4</v>
      </c>
      <c r="P154" s="8" t="s">
        <v>4</v>
      </c>
      <c r="Q154" s="8" t="s">
        <v>4</v>
      </c>
      <c r="R154" s="10" t="str">
        <f t="shared" si="1"/>
        <v>No Duplicate</v>
      </c>
      <c r="S154" s="10">
        <f t="shared" si="2"/>
        <v>5</v>
      </c>
      <c r="T154" s="10">
        <f t="shared" si="3"/>
        <v>0</v>
      </c>
      <c r="U154" s="10" t="str">
        <f t="shared" si="4"/>
        <v>null</v>
      </c>
      <c r="V154" s="10" t="str">
        <f t="shared" si="5"/>
        <v>null</v>
      </c>
      <c r="W154" s="10">
        <f t="shared" si="6"/>
        <v>100</v>
      </c>
      <c r="X154" s="10" t="str">
        <f t="shared" si="16"/>
        <v/>
      </c>
      <c r="Y154" s="10" t="str">
        <f t="shared" si="8"/>
        <v/>
      </c>
      <c r="Z154" s="11" t="str">
        <f t="shared" si="9"/>
        <v>full access</v>
      </c>
      <c r="AA154" s="10" t="str">
        <f t="shared" si="10"/>
        <v/>
      </c>
      <c r="AB154" s="2" t="str">
        <f t="shared" si="11"/>
        <v/>
      </c>
      <c r="AC154" s="2" t="str">
        <f t="shared" si="12"/>
        <v/>
      </c>
      <c r="AD154" s="2" t="str">
        <f t="shared" si="15"/>
        <v/>
      </c>
      <c r="AE154" s="2" t="str">
        <f t="shared" si="14"/>
        <v>null</v>
      </c>
    </row>
    <row r="155">
      <c r="A155" s="9" t="s">
        <v>77</v>
      </c>
      <c r="B155" s="9" t="str">
        <f>LOOKUP(A155,Regions!$A$2:$A$233,Regions!$B$2:$B$233)</f>
        <v>East Asia &amp; Pacific</v>
      </c>
      <c r="C155" s="8">
        <v>2020.0</v>
      </c>
      <c r="D155" s="8">
        <v>280.9039917</v>
      </c>
      <c r="E155" s="8">
        <v>61.97500229</v>
      </c>
      <c r="F155" s="8">
        <v>100.0</v>
      </c>
      <c r="G155" s="8">
        <v>0.0</v>
      </c>
      <c r="H155" s="8">
        <v>0.0</v>
      </c>
      <c r="I155" s="8">
        <v>0.0</v>
      </c>
      <c r="J155" s="8" t="s">
        <v>4</v>
      </c>
      <c r="K155" s="8" t="s">
        <v>4</v>
      </c>
      <c r="L155" s="8" t="s">
        <v>4</v>
      </c>
      <c r="M155" s="8" t="s">
        <v>4</v>
      </c>
      <c r="N155" s="8" t="s">
        <v>4</v>
      </c>
      <c r="O155" s="8" t="s">
        <v>4</v>
      </c>
      <c r="P155" s="8" t="s">
        <v>4</v>
      </c>
      <c r="Q155" s="8" t="s">
        <v>4</v>
      </c>
      <c r="R155" s="10" t="str">
        <f t="shared" si="1"/>
        <v>No Duplicate</v>
      </c>
      <c r="S155" s="10" t="str">
        <f t="shared" si="2"/>
        <v/>
      </c>
      <c r="T155" s="10" t="str">
        <f t="shared" si="3"/>
        <v/>
      </c>
      <c r="U155" s="10" t="str">
        <f t="shared" si="4"/>
        <v/>
      </c>
      <c r="V155" s="10" t="str">
        <f t="shared" si="5"/>
        <v/>
      </c>
      <c r="W155" s="10">
        <f t="shared" si="6"/>
        <v>100</v>
      </c>
      <c r="X155" s="10" t="str">
        <f t="shared" si="16"/>
        <v/>
      </c>
      <c r="Y155" s="10" t="str">
        <f t="shared" si="8"/>
        <v/>
      </c>
      <c r="Z155" s="11" t="str">
        <f t="shared" si="9"/>
        <v/>
      </c>
      <c r="AA155" s="10" t="str">
        <f t="shared" si="10"/>
        <v/>
      </c>
      <c r="AB155" s="2" t="str">
        <f t="shared" si="11"/>
        <v/>
      </c>
      <c r="AC155" s="2">
        <f t="shared" si="12"/>
        <v>0</v>
      </c>
      <c r="AD155" s="2" t="str">
        <f t="shared" si="15"/>
        <v/>
      </c>
      <c r="AE155" s="2">
        <f t="shared" si="14"/>
        <v>0</v>
      </c>
    </row>
    <row r="156">
      <c r="A156" s="9" t="s">
        <v>78</v>
      </c>
      <c r="B156" s="9" t="str">
        <f>LOOKUP(A156,Regions!$A$2:$A$233,Regions!$B$2:$B$233)</f>
        <v>Sub-Saharan Africa</v>
      </c>
      <c r="C156" s="8">
        <v>2015.0</v>
      </c>
      <c r="D156" s="8">
        <v>1947.689941</v>
      </c>
      <c r="E156" s="8">
        <v>88.11799622</v>
      </c>
      <c r="F156" s="8">
        <v>83.85848655</v>
      </c>
      <c r="G156" s="8">
        <v>7.722430434</v>
      </c>
      <c r="H156" s="8">
        <v>4.92418211</v>
      </c>
      <c r="I156" s="8">
        <v>3.494900901</v>
      </c>
      <c r="J156" s="8">
        <v>43.39003316</v>
      </c>
      <c r="K156" s="8">
        <v>10.19264777</v>
      </c>
      <c r="L156" s="8">
        <v>21.81093263</v>
      </c>
      <c r="M156" s="8">
        <v>24.60638644</v>
      </c>
      <c r="N156" s="8">
        <v>89.31533187</v>
      </c>
      <c r="O156" s="8">
        <v>7.389341617</v>
      </c>
      <c r="P156" s="8">
        <v>2.647139145</v>
      </c>
      <c r="Q156" s="8">
        <v>0.6481873668</v>
      </c>
      <c r="R156" s="10" t="str">
        <f t="shared" si="1"/>
        <v>No Duplicate</v>
      </c>
      <c r="S156" s="10">
        <f t="shared" si="2"/>
        <v>5</v>
      </c>
      <c r="T156" s="10">
        <f t="shared" si="3"/>
        <v>0.29668881</v>
      </c>
      <c r="U156" s="10">
        <f t="shared" si="4"/>
        <v>0.27117117</v>
      </c>
      <c r="V156" s="10">
        <f t="shared" si="5"/>
        <v>0.09824146</v>
      </c>
      <c r="W156" s="10">
        <f t="shared" si="6"/>
        <v>84</v>
      </c>
      <c r="X156" s="10">
        <f t="shared" si="16"/>
        <v>43</v>
      </c>
      <c r="Y156" s="10">
        <f t="shared" si="8"/>
        <v>89</v>
      </c>
      <c r="Z156" s="11" t="str">
        <f t="shared" si="9"/>
        <v/>
      </c>
      <c r="AA156" s="10" t="str">
        <f t="shared" si="10"/>
        <v/>
      </c>
      <c r="AB156" s="2" t="str">
        <f t="shared" si="11"/>
        <v/>
      </c>
      <c r="AC156" s="2">
        <f t="shared" si="12"/>
        <v>0.17292971</v>
      </c>
      <c r="AD156" s="2">
        <f t="shared" si="15"/>
        <v>0.9362414599</v>
      </c>
      <c r="AE156" s="2">
        <f t="shared" si="14"/>
        <v>0.02551764</v>
      </c>
    </row>
    <row r="157">
      <c r="A157" s="9" t="s">
        <v>78</v>
      </c>
      <c r="B157" s="9" t="str">
        <f>LOOKUP(A157,Regions!$A$2:$A$233,Regions!$B$2:$B$233)</f>
        <v>Sub-Saharan Africa</v>
      </c>
      <c r="C157" s="8">
        <v>2020.0</v>
      </c>
      <c r="D157" s="8">
        <v>2225.728027</v>
      </c>
      <c r="E157" s="8">
        <v>90.09200287</v>
      </c>
      <c r="F157" s="8">
        <v>85.3419306</v>
      </c>
      <c r="G157" s="8">
        <v>7.735263103</v>
      </c>
      <c r="H157" s="8">
        <v>6.922808357</v>
      </c>
      <c r="I157" s="8" t="s">
        <v>4</v>
      </c>
      <c r="J157" s="8">
        <v>44.74588901</v>
      </c>
      <c r="K157" s="8">
        <v>10.51114859</v>
      </c>
      <c r="L157" s="8">
        <v>44.7429624</v>
      </c>
      <c r="M157" s="8" t="s">
        <v>4</v>
      </c>
      <c r="N157" s="8">
        <v>89.80653917</v>
      </c>
      <c r="O157" s="8">
        <v>7.42998076</v>
      </c>
      <c r="P157" s="8">
        <v>2.763480072</v>
      </c>
      <c r="Q157" s="8" t="s">
        <v>4</v>
      </c>
      <c r="R157" s="10" t="str">
        <f t="shared" si="1"/>
        <v>No Duplicate</v>
      </c>
      <c r="S157" s="10" t="str">
        <f t="shared" si="2"/>
        <v/>
      </c>
      <c r="T157" s="10" t="str">
        <f t="shared" si="3"/>
        <v/>
      </c>
      <c r="U157" s="10" t="str">
        <f t="shared" si="4"/>
        <v/>
      </c>
      <c r="V157" s="10" t="str">
        <f t="shared" si="5"/>
        <v/>
      </c>
      <c r="W157" s="10">
        <f t="shared" si="6"/>
        <v>85</v>
      </c>
      <c r="X157" s="10">
        <f t="shared" si="16"/>
        <v>45</v>
      </c>
      <c r="Y157" s="10">
        <f t="shared" si="8"/>
        <v>90</v>
      </c>
      <c r="Z157" s="11" t="str">
        <f t="shared" si="9"/>
        <v/>
      </c>
      <c r="AA157" s="10" t="str">
        <f t="shared" si="10"/>
        <v/>
      </c>
      <c r="AB157" s="2" t="str">
        <f t="shared" si="11"/>
        <v/>
      </c>
      <c r="AC157" s="2">
        <f t="shared" si="12"/>
        <v>0</v>
      </c>
      <c r="AD157" s="2" t="str">
        <f t="shared" si="15"/>
        <v/>
      </c>
      <c r="AE157" s="2">
        <f t="shared" si="14"/>
        <v>0</v>
      </c>
    </row>
    <row r="158">
      <c r="A158" s="9" t="s">
        <v>79</v>
      </c>
      <c r="B158" s="9" t="str">
        <f>LOOKUP(A158,Regions!$A$2:$A$233,Regions!$B$2:$B$233)</f>
        <v>Sub-Saharan Africa</v>
      </c>
      <c r="C158" s="8">
        <v>2015.0</v>
      </c>
      <c r="D158" s="8">
        <v>2085.860107</v>
      </c>
      <c r="E158" s="8">
        <v>59.22800064</v>
      </c>
      <c r="F158" s="8">
        <v>79.2101665</v>
      </c>
      <c r="G158" s="8">
        <v>9.073370006</v>
      </c>
      <c r="H158" s="8">
        <v>11.62401462</v>
      </c>
      <c r="I158" s="8">
        <v>0.09244887038</v>
      </c>
      <c r="J158" s="8">
        <v>68.25489257</v>
      </c>
      <c r="K158" s="8">
        <v>15.34008454</v>
      </c>
      <c r="L158" s="8">
        <v>16.32238996</v>
      </c>
      <c r="M158" s="8">
        <v>0.08263292471</v>
      </c>
      <c r="N158" s="8">
        <v>86.75167126</v>
      </c>
      <c r="O158" s="8">
        <v>4.759421567</v>
      </c>
      <c r="P158" s="8">
        <v>8.389701102</v>
      </c>
      <c r="Q158" s="8">
        <v>0.0992060715</v>
      </c>
      <c r="R158" s="10" t="str">
        <f t="shared" si="1"/>
        <v>No Duplicate</v>
      </c>
      <c r="S158" s="10">
        <f t="shared" si="2"/>
        <v>5</v>
      </c>
      <c r="T158" s="10">
        <f t="shared" si="3"/>
        <v>0.346048128</v>
      </c>
      <c r="U158" s="10">
        <f t="shared" si="4"/>
        <v>0.186726128</v>
      </c>
      <c r="V158" s="10">
        <f t="shared" si="5"/>
        <v>0.243046602</v>
      </c>
      <c r="W158" s="10">
        <f t="shared" si="6"/>
        <v>79</v>
      </c>
      <c r="X158" s="10">
        <f t="shared" si="16"/>
        <v>68</v>
      </c>
      <c r="Y158" s="10">
        <f t="shared" si="8"/>
        <v>87</v>
      </c>
      <c r="Z158" s="11" t="str">
        <f t="shared" si="9"/>
        <v/>
      </c>
      <c r="AA158" s="10" t="str">
        <f t="shared" si="10"/>
        <v/>
      </c>
      <c r="AB158" s="2" t="str">
        <f t="shared" si="11"/>
        <v/>
      </c>
      <c r="AC158" s="2">
        <f t="shared" si="12"/>
        <v>-0.056320474</v>
      </c>
      <c r="AD158" s="2">
        <f t="shared" si="15"/>
        <v>0.262094219</v>
      </c>
      <c r="AE158" s="2">
        <f t="shared" si="14"/>
        <v>0.159322</v>
      </c>
    </row>
    <row r="159">
      <c r="A159" s="9" t="s">
        <v>79</v>
      </c>
      <c r="B159" s="9" t="str">
        <f>LOOKUP(A159,Regions!$A$2:$A$233,Regions!$B$2:$B$233)</f>
        <v>Sub-Saharan Africa</v>
      </c>
      <c r="C159" s="8">
        <v>2020.0</v>
      </c>
      <c r="D159" s="8">
        <v>2416.664063</v>
      </c>
      <c r="E159" s="8">
        <v>62.58199692</v>
      </c>
      <c r="F159" s="8">
        <v>80.94040714</v>
      </c>
      <c r="G159" s="8">
        <v>8.597391391</v>
      </c>
      <c r="H159" s="8">
        <v>10.35285207</v>
      </c>
      <c r="I159" s="8">
        <v>0.1093493927</v>
      </c>
      <c r="J159" s="8">
        <v>69.18852321</v>
      </c>
      <c r="K159" s="8">
        <v>16.49783239</v>
      </c>
      <c r="L159" s="8">
        <v>14.24376547</v>
      </c>
      <c r="M159" s="8">
        <v>0.0698789368</v>
      </c>
      <c r="N159" s="8">
        <v>87.96690427</v>
      </c>
      <c r="O159" s="8">
        <v>3.873689522</v>
      </c>
      <c r="P159" s="8">
        <v>8.026457278</v>
      </c>
      <c r="Q159" s="8">
        <v>0.1329489253</v>
      </c>
      <c r="R159" s="10" t="str">
        <f t="shared" si="1"/>
        <v>No Duplicate</v>
      </c>
      <c r="S159" s="10" t="str">
        <f t="shared" si="2"/>
        <v/>
      </c>
      <c r="T159" s="10" t="str">
        <f t="shared" si="3"/>
        <v/>
      </c>
      <c r="U159" s="10" t="str">
        <f t="shared" si="4"/>
        <v/>
      </c>
      <c r="V159" s="10" t="str">
        <f t="shared" si="5"/>
        <v/>
      </c>
      <c r="W159" s="10">
        <f t="shared" si="6"/>
        <v>81</v>
      </c>
      <c r="X159" s="10">
        <f t="shared" si="16"/>
        <v>69</v>
      </c>
      <c r="Y159" s="10">
        <f t="shared" si="8"/>
        <v>88</v>
      </c>
      <c r="Z159" s="11" t="str">
        <f t="shared" si="9"/>
        <v/>
      </c>
      <c r="AA159" s="10" t="str">
        <f t="shared" si="10"/>
        <v/>
      </c>
      <c r="AB159" s="2" t="str">
        <f t="shared" si="11"/>
        <v/>
      </c>
      <c r="AC159" s="2">
        <f t="shared" si="12"/>
        <v>0</v>
      </c>
      <c r="AD159" s="2" t="str">
        <f t="shared" si="15"/>
        <v/>
      </c>
      <c r="AE159" s="2">
        <f t="shared" si="14"/>
        <v>0</v>
      </c>
    </row>
    <row r="160">
      <c r="A160" s="9" t="s">
        <v>80</v>
      </c>
      <c r="B160" s="9" t="str">
        <f>LOOKUP(A160,Regions!$A$2:$A$233,Regions!$B$2:$B$233)</f>
        <v>Europe &amp; Central Asia</v>
      </c>
      <c r="C160" s="8">
        <v>2015.0</v>
      </c>
      <c r="D160" s="8">
        <v>4024.179932</v>
      </c>
      <c r="E160" s="8">
        <v>57.44799805</v>
      </c>
      <c r="F160" s="8">
        <v>95.75472951</v>
      </c>
      <c r="G160" s="8">
        <v>0.9519645583</v>
      </c>
      <c r="H160" s="8">
        <v>3.239894931</v>
      </c>
      <c r="I160" s="8">
        <v>0.0534109954</v>
      </c>
      <c r="J160" s="8">
        <v>91.29515059</v>
      </c>
      <c r="K160" s="8">
        <v>1.893756292</v>
      </c>
      <c r="L160" s="8">
        <v>6.700216388</v>
      </c>
      <c r="M160" s="8">
        <v>0.1108767321</v>
      </c>
      <c r="N160" s="8">
        <v>99.05796545</v>
      </c>
      <c r="O160" s="8">
        <v>0.2543750856</v>
      </c>
      <c r="P160" s="8">
        <v>0.6768136054</v>
      </c>
      <c r="Q160" s="8">
        <v>0.01084585945</v>
      </c>
      <c r="R160" s="10" t="str">
        <f t="shared" si="1"/>
        <v>No Duplicate</v>
      </c>
      <c r="S160" s="10">
        <f t="shared" si="2"/>
        <v>5</v>
      </c>
      <c r="T160" s="10">
        <f t="shared" si="3"/>
        <v>0.318682038</v>
      </c>
      <c r="U160" s="10">
        <f t="shared" si="4"/>
        <v>0.595346722</v>
      </c>
      <c r="V160" s="10">
        <f t="shared" si="5"/>
        <v>0.077637698</v>
      </c>
      <c r="W160" s="10">
        <f t="shared" si="6"/>
        <v>96</v>
      </c>
      <c r="X160" s="10">
        <f t="shared" si="16"/>
        <v>91</v>
      </c>
      <c r="Y160" s="10">
        <f t="shared" si="8"/>
        <v>99</v>
      </c>
      <c r="Z160" s="11" t="str">
        <f t="shared" si="9"/>
        <v/>
      </c>
      <c r="AA160" s="10" t="str">
        <f t="shared" si="10"/>
        <v/>
      </c>
      <c r="AB160" s="2" t="str">
        <f t="shared" si="11"/>
        <v/>
      </c>
      <c r="AC160" s="2">
        <f t="shared" si="12"/>
        <v>0.517709024</v>
      </c>
      <c r="AD160" s="2">
        <f t="shared" si="15"/>
        <v>1.538546833</v>
      </c>
      <c r="AE160" s="2">
        <f t="shared" si="14"/>
        <v>0.276664684</v>
      </c>
    </row>
    <row r="161">
      <c r="A161" s="9" t="s">
        <v>80</v>
      </c>
      <c r="B161" s="9" t="str">
        <f>LOOKUP(A161,Regions!$A$2:$A$233,Regions!$B$2:$B$233)</f>
        <v>Europe &amp; Central Asia</v>
      </c>
      <c r="C161" s="8">
        <v>2020.0</v>
      </c>
      <c r="D161" s="8">
        <v>3989.175049</v>
      </c>
      <c r="E161" s="8">
        <v>59.4529953</v>
      </c>
      <c r="F161" s="8">
        <v>97.3481397</v>
      </c>
      <c r="G161" s="8">
        <v>0.0</v>
      </c>
      <c r="H161" s="8">
        <v>2.632761379</v>
      </c>
      <c r="I161" s="8">
        <v>0.01909892327</v>
      </c>
      <c r="J161" s="8">
        <v>94.2718842</v>
      </c>
      <c r="K161" s="8">
        <v>0.0</v>
      </c>
      <c r="L161" s="8">
        <v>5.703923618</v>
      </c>
      <c r="M161" s="8">
        <v>0.02419218345</v>
      </c>
      <c r="N161" s="8">
        <v>99.44615394</v>
      </c>
      <c r="O161" s="8">
        <v>0.0</v>
      </c>
      <c r="P161" s="8">
        <v>0.538220742</v>
      </c>
      <c r="Q161" s="8">
        <v>0.01562531586</v>
      </c>
      <c r="R161" s="10" t="str">
        <f t="shared" si="1"/>
        <v>No Duplicate</v>
      </c>
      <c r="S161" s="10" t="str">
        <f t="shared" si="2"/>
        <v/>
      </c>
      <c r="T161" s="10" t="str">
        <f t="shared" si="3"/>
        <v/>
      </c>
      <c r="U161" s="10" t="str">
        <f t="shared" si="4"/>
        <v/>
      </c>
      <c r="V161" s="10" t="str">
        <f t="shared" si="5"/>
        <v/>
      </c>
      <c r="W161" s="10">
        <f t="shared" si="6"/>
        <v>97</v>
      </c>
      <c r="X161" s="10">
        <f t="shared" si="16"/>
        <v>94</v>
      </c>
      <c r="Y161" s="10">
        <f t="shared" si="8"/>
        <v>99</v>
      </c>
      <c r="Z161" s="11" t="str">
        <f t="shared" si="9"/>
        <v/>
      </c>
      <c r="AA161" s="10" t="str">
        <f t="shared" si="10"/>
        <v/>
      </c>
      <c r="AB161" s="2" t="str">
        <f t="shared" si="11"/>
        <v/>
      </c>
      <c r="AC161" s="2">
        <f t="shared" si="12"/>
        <v>0</v>
      </c>
      <c r="AD161" s="2" t="str">
        <f t="shared" si="15"/>
        <v/>
      </c>
      <c r="AE161" s="2">
        <f t="shared" si="14"/>
        <v>0</v>
      </c>
    </row>
    <row r="162">
      <c r="A162" s="9" t="s">
        <v>81</v>
      </c>
      <c r="B162" s="9" t="str">
        <f>LOOKUP(A162,Regions!$A$2:$A$233,Regions!$B$2:$B$233)</f>
        <v>Europe &amp; Central Asia</v>
      </c>
      <c r="C162" s="8">
        <v>2015.0</v>
      </c>
      <c r="D162" s="8">
        <v>81787.41406</v>
      </c>
      <c r="E162" s="8">
        <v>77.20000458</v>
      </c>
      <c r="F162" s="8">
        <v>100.0000024</v>
      </c>
      <c r="G162" s="8">
        <v>0.0</v>
      </c>
      <c r="H162" s="8">
        <v>0.0</v>
      </c>
      <c r="I162" s="8">
        <v>0.0</v>
      </c>
      <c r="J162" s="8">
        <v>100.0</v>
      </c>
      <c r="K162" s="8">
        <v>0.0</v>
      </c>
      <c r="L162" s="8">
        <v>0.0</v>
      </c>
      <c r="M162" s="8">
        <v>0.0</v>
      </c>
      <c r="N162" s="8">
        <v>100.0</v>
      </c>
      <c r="O162" s="8">
        <v>0.0</v>
      </c>
      <c r="P162" s="8">
        <v>0.0</v>
      </c>
      <c r="Q162" s="8">
        <v>0.0</v>
      </c>
      <c r="R162" s="10" t="str">
        <f t="shared" si="1"/>
        <v>No Duplicate</v>
      </c>
      <c r="S162" s="10">
        <f t="shared" si="2"/>
        <v>5</v>
      </c>
      <c r="T162" s="10">
        <f t="shared" si="3"/>
        <v>-0.00000001999999881</v>
      </c>
      <c r="U162" s="10">
        <f t="shared" si="4"/>
        <v>0</v>
      </c>
      <c r="V162" s="10">
        <f t="shared" si="5"/>
        <v>0</v>
      </c>
      <c r="W162" s="10">
        <f t="shared" si="6"/>
        <v>100</v>
      </c>
      <c r="X162" s="10">
        <f t="shared" si="16"/>
        <v>100</v>
      </c>
      <c r="Y162" s="10">
        <f t="shared" si="8"/>
        <v>100</v>
      </c>
      <c r="Z162" s="11" t="str">
        <f t="shared" si="9"/>
        <v>full access</v>
      </c>
      <c r="AA162" s="10" t="str">
        <f t="shared" si="10"/>
        <v>full access</v>
      </c>
      <c r="AB162" s="2" t="str">
        <f t="shared" si="11"/>
        <v>full access</v>
      </c>
      <c r="AC162" s="2">
        <f t="shared" si="12"/>
        <v>0</v>
      </c>
      <c r="AD162" s="2" t="str">
        <f t="shared" si="15"/>
        <v/>
      </c>
      <c r="AE162" s="2">
        <f t="shared" si="14"/>
        <v>0.00000001999999881</v>
      </c>
    </row>
    <row r="163">
      <c r="A163" s="9" t="s">
        <v>81</v>
      </c>
      <c r="B163" s="9" t="str">
        <f>LOOKUP(A163,Regions!$A$2:$A$233,Regions!$B$2:$B$233)</f>
        <v>Europe &amp; Central Asia</v>
      </c>
      <c r="C163" s="8">
        <v>2020.0</v>
      </c>
      <c r="D163" s="8">
        <v>83783.94531</v>
      </c>
      <c r="E163" s="8">
        <v>77.45300293</v>
      </c>
      <c r="F163" s="8">
        <v>100.0000023</v>
      </c>
      <c r="G163" s="8">
        <v>0.0</v>
      </c>
      <c r="H163" s="8">
        <v>0.0</v>
      </c>
      <c r="I163" s="8">
        <v>0.0</v>
      </c>
      <c r="J163" s="8">
        <v>100.0</v>
      </c>
      <c r="K163" s="8">
        <v>0.0</v>
      </c>
      <c r="L163" s="8">
        <v>0.0</v>
      </c>
      <c r="M163" s="8">
        <v>0.0</v>
      </c>
      <c r="N163" s="8">
        <v>100.0</v>
      </c>
      <c r="O163" s="8">
        <v>0.0</v>
      </c>
      <c r="P163" s="8">
        <v>0.0</v>
      </c>
      <c r="Q163" s="8">
        <v>0.0</v>
      </c>
      <c r="R163" s="10" t="str">
        <f t="shared" si="1"/>
        <v>No Duplicate</v>
      </c>
      <c r="S163" s="10" t="str">
        <f t="shared" si="2"/>
        <v/>
      </c>
      <c r="T163" s="10" t="str">
        <f t="shared" si="3"/>
        <v/>
      </c>
      <c r="U163" s="10" t="str">
        <f t="shared" si="4"/>
        <v/>
      </c>
      <c r="V163" s="10" t="str">
        <f t="shared" si="5"/>
        <v/>
      </c>
      <c r="W163" s="10">
        <f t="shared" si="6"/>
        <v>100</v>
      </c>
      <c r="X163" s="10">
        <f t="shared" si="16"/>
        <v>100</v>
      </c>
      <c r="Y163" s="10">
        <f t="shared" si="8"/>
        <v>100</v>
      </c>
      <c r="Z163" s="11" t="str">
        <f t="shared" si="9"/>
        <v/>
      </c>
      <c r="AA163" s="10" t="str">
        <f t="shared" si="10"/>
        <v/>
      </c>
      <c r="AB163" s="2" t="str">
        <f t="shared" si="11"/>
        <v/>
      </c>
      <c r="AC163" s="2">
        <f t="shared" si="12"/>
        <v>0</v>
      </c>
      <c r="AD163" s="2" t="str">
        <f t="shared" si="15"/>
        <v/>
      </c>
      <c r="AE163" s="2">
        <f t="shared" si="14"/>
        <v>0</v>
      </c>
    </row>
    <row r="164">
      <c r="A164" s="9" t="s">
        <v>82</v>
      </c>
      <c r="B164" s="9" t="str">
        <f>LOOKUP(A164,Regions!$A$2:$A$233,Regions!$B$2:$B$233)</f>
        <v>Sub-Saharan Africa</v>
      </c>
      <c r="C164" s="8">
        <v>2015.0</v>
      </c>
      <c r="D164" s="8">
        <v>27849.20313</v>
      </c>
      <c r="E164" s="8">
        <v>54.08599854</v>
      </c>
      <c r="F164" s="8">
        <v>80.15796123</v>
      </c>
      <c r="G164" s="8">
        <v>7.89759919</v>
      </c>
      <c r="H164" s="8">
        <v>4.426643676</v>
      </c>
      <c r="I164" s="8">
        <v>7.517795899</v>
      </c>
      <c r="J164" s="8">
        <v>67.20830477</v>
      </c>
      <c r="K164" s="8">
        <v>11.1534648</v>
      </c>
      <c r="L164" s="8">
        <v>6.335259242</v>
      </c>
      <c r="M164" s="8">
        <v>15.30297119</v>
      </c>
      <c r="N164" s="8">
        <v>91.15101984</v>
      </c>
      <c r="O164" s="8">
        <v>5.133670929</v>
      </c>
      <c r="P164" s="8">
        <v>2.806405888</v>
      </c>
      <c r="Q164" s="8">
        <v>0.9089033445</v>
      </c>
      <c r="R164" s="10" t="str">
        <f t="shared" si="1"/>
        <v>No Duplicate</v>
      </c>
      <c r="S164" s="10">
        <f t="shared" si="2"/>
        <v>5</v>
      </c>
      <c r="T164" s="10">
        <f t="shared" si="3"/>
        <v>1.126607084</v>
      </c>
      <c r="U164" s="10">
        <f t="shared" si="4"/>
        <v>0.936889056</v>
      </c>
      <c r="V164" s="10">
        <f t="shared" si="5"/>
        <v>0.995247936</v>
      </c>
      <c r="W164" s="10">
        <f t="shared" si="6"/>
        <v>80</v>
      </c>
      <c r="X164" s="10">
        <f t="shared" si="16"/>
        <v>67</v>
      </c>
      <c r="Y164" s="10">
        <f t="shared" si="8"/>
        <v>91</v>
      </c>
      <c r="Z164" s="11" t="str">
        <f t="shared" si="9"/>
        <v/>
      </c>
      <c r="AA164" s="10" t="str">
        <f t="shared" si="10"/>
        <v/>
      </c>
      <c r="AB164" s="2" t="str">
        <f t="shared" si="11"/>
        <v/>
      </c>
      <c r="AC164" s="2">
        <f t="shared" si="12"/>
        <v>-0.05835888</v>
      </c>
      <c r="AD164" s="2">
        <f t="shared" si="15"/>
        <v>0.06040863587</v>
      </c>
      <c r="AE164" s="2">
        <f t="shared" si="14"/>
        <v>0.189718028</v>
      </c>
    </row>
    <row r="165">
      <c r="A165" s="9" t="s">
        <v>82</v>
      </c>
      <c r="B165" s="9" t="str">
        <f>LOOKUP(A165,Regions!$A$2:$A$233,Regions!$B$2:$B$233)</f>
        <v>Sub-Saharan Africa</v>
      </c>
      <c r="C165" s="8">
        <v>2020.0</v>
      </c>
      <c r="D165" s="8">
        <v>31072.94531</v>
      </c>
      <c r="E165" s="8">
        <v>57.34899902</v>
      </c>
      <c r="F165" s="8">
        <v>85.79099665</v>
      </c>
      <c r="G165" s="8">
        <v>6.586062113</v>
      </c>
      <c r="H165" s="8">
        <v>2.812216176</v>
      </c>
      <c r="I165" s="8">
        <v>4.810725058</v>
      </c>
      <c r="J165" s="8">
        <v>71.89275005</v>
      </c>
      <c r="K165" s="8">
        <v>11.93454827</v>
      </c>
      <c r="L165" s="8">
        <v>4.999356483</v>
      </c>
      <c r="M165" s="8">
        <v>11.17334519</v>
      </c>
      <c r="N165" s="8">
        <v>96.12725952</v>
      </c>
      <c r="O165" s="8">
        <v>2.608342455</v>
      </c>
      <c r="P165" s="8">
        <v>1.185613803</v>
      </c>
      <c r="Q165" s="8">
        <v>0.07878421819</v>
      </c>
      <c r="R165" s="10" t="str">
        <f t="shared" si="1"/>
        <v>No Duplicate</v>
      </c>
      <c r="S165" s="10" t="str">
        <f t="shared" si="2"/>
        <v/>
      </c>
      <c r="T165" s="10" t="str">
        <f t="shared" si="3"/>
        <v/>
      </c>
      <c r="U165" s="10" t="str">
        <f t="shared" si="4"/>
        <v/>
      </c>
      <c r="V165" s="10" t="str">
        <f t="shared" si="5"/>
        <v/>
      </c>
      <c r="W165" s="10">
        <f t="shared" si="6"/>
        <v>86</v>
      </c>
      <c r="X165" s="10">
        <f t="shared" si="16"/>
        <v>72</v>
      </c>
      <c r="Y165" s="10">
        <f t="shared" si="8"/>
        <v>96</v>
      </c>
      <c r="Z165" s="11" t="str">
        <f t="shared" si="9"/>
        <v/>
      </c>
      <c r="AA165" s="10" t="str">
        <f t="shared" si="10"/>
        <v/>
      </c>
      <c r="AB165" s="2" t="str">
        <f t="shared" si="11"/>
        <v/>
      </c>
      <c r="AC165" s="2">
        <f t="shared" si="12"/>
        <v>0</v>
      </c>
      <c r="AD165" s="2" t="str">
        <f t="shared" si="15"/>
        <v/>
      </c>
      <c r="AE165" s="2">
        <f t="shared" si="14"/>
        <v>0</v>
      </c>
    </row>
    <row r="166">
      <c r="A166" s="9" t="s">
        <v>83</v>
      </c>
      <c r="B166" s="9" t="str">
        <f>LOOKUP(A166,Regions!$A$2:$A$233,Regions!$B$2:$B$233)</f>
        <v>Europe &amp; Central Asia</v>
      </c>
      <c r="C166" s="8">
        <v>2015.0</v>
      </c>
      <c r="D166" s="8">
        <v>33.74200058</v>
      </c>
      <c r="E166" s="8">
        <v>100.0</v>
      </c>
      <c r="F166" s="8">
        <v>100.0</v>
      </c>
      <c r="G166" s="8">
        <v>0.0</v>
      </c>
      <c r="H166" s="8">
        <v>0.0</v>
      </c>
      <c r="I166" s="8">
        <v>0.0</v>
      </c>
      <c r="J166" s="8" t="s">
        <v>4</v>
      </c>
      <c r="K166" s="8" t="s">
        <v>4</v>
      </c>
      <c r="L166" s="8" t="s">
        <v>4</v>
      </c>
      <c r="M166" s="8" t="s">
        <v>4</v>
      </c>
      <c r="N166" s="8">
        <v>100.0</v>
      </c>
      <c r="O166" s="8">
        <v>0.0</v>
      </c>
      <c r="P166" s="8">
        <v>0.0</v>
      </c>
      <c r="Q166" s="8">
        <v>0.0</v>
      </c>
      <c r="R166" s="10" t="str">
        <f t="shared" si="1"/>
        <v>No Duplicate</v>
      </c>
      <c r="S166" s="10">
        <f t="shared" si="2"/>
        <v>5</v>
      </c>
      <c r="T166" s="10">
        <f t="shared" si="3"/>
        <v>0</v>
      </c>
      <c r="U166" s="10" t="str">
        <f t="shared" si="4"/>
        <v>null</v>
      </c>
      <c r="V166" s="10">
        <f t="shared" si="5"/>
        <v>0</v>
      </c>
      <c r="W166" s="10">
        <f t="shared" si="6"/>
        <v>100</v>
      </c>
      <c r="X166" s="10" t="str">
        <f t="shared" si="16"/>
        <v/>
      </c>
      <c r="Y166" s="10">
        <f t="shared" si="8"/>
        <v>100</v>
      </c>
      <c r="Z166" s="11" t="str">
        <f t="shared" si="9"/>
        <v>full access</v>
      </c>
      <c r="AA166" s="10" t="str">
        <f t="shared" si="10"/>
        <v/>
      </c>
      <c r="AB166" s="2" t="str">
        <f t="shared" si="11"/>
        <v>full access</v>
      </c>
      <c r="AC166" s="2" t="str">
        <f t="shared" si="12"/>
        <v/>
      </c>
      <c r="AD166" s="2" t="str">
        <f t="shared" si="15"/>
        <v/>
      </c>
      <c r="AE166" s="2" t="str">
        <f t="shared" si="14"/>
        <v>null</v>
      </c>
    </row>
    <row r="167">
      <c r="A167" s="9" t="s">
        <v>83</v>
      </c>
      <c r="B167" s="9" t="str">
        <f>LOOKUP(A167,Regions!$A$2:$A$233,Regions!$B$2:$B$233)</f>
        <v>Europe &amp; Central Asia</v>
      </c>
      <c r="C167" s="8">
        <v>2020.0</v>
      </c>
      <c r="D167" s="8">
        <v>33.69100189</v>
      </c>
      <c r="E167" s="8">
        <v>100.0</v>
      </c>
      <c r="F167" s="8">
        <v>100.0</v>
      </c>
      <c r="G167" s="8">
        <v>0.0</v>
      </c>
      <c r="H167" s="8">
        <v>0.0</v>
      </c>
      <c r="I167" s="8">
        <v>0.0</v>
      </c>
      <c r="J167" s="8" t="s">
        <v>4</v>
      </c>
      <c r="K167" s="8" t="s">
        <v>4</v>
      </c>
      <c r="L167" s="8" t="s">
        <v>4</v>
      </c>
      <c r="M167" s="8" t="s">
        <v>4</v>
      </c>
      <c r="N167" s="8">
        <v>100.0</v>
      </c>
      <c r="O167" s="8">
        <v>0.0</v>
      </c>
      <c r="P167" s="8">
        <v>0.0</v>
      </c>
      <c r="Q167" s="8">
        <v>0.0</v>
      </c>
      <c r="R167" s="10" t="str">
        <f t="shared" si="1"/>
        <v>No Duplicate</v>
      </c>
      <c r="S167" s="10" t="str">
        <f t="shared" si="2"/>
        <v/>
      </c>
      <c r="T167" s="10" t="str">
        <f t="shared" si="3"/>
        <v/>
      </c>
      <c r="U167" s="10" t="str">
        <f t="shared" si="4"/>
        <v/>
      </c>
      <c r="V167" s="10" t="str">
        <f t="shared" si="5"/>
        <v/>
      </c>
      <c r="W167" s="10">
        <f t="shared" si="6"/>
        <v>100</v>
      </c>
      <c r="X167" s="10" t="str">
        <f t="shared" si="16"/>
        <v/>
      </c>
      <c r="Y167" s="10">
        <f t="shared" si="8"/>
        <v>100</v>
      </c>
      <c r="Z167" s="11" t="str">
        <f t="shared" si="9"/>
        <v/>
      </c>
      <c r="AA167" s="10" t="str">
        <f t="shared" si="10"/>
        <v/>
      </c>
      <c r="AB167" s="2" t="str">
        <f t="shared" si="11"/>
        <v/>
      </c>
      <c r="AC167" s="2">
        <f t="shared" si="12"/>
        <v>0</v>
      </c>
      <c r="AD167" s="2" t="str">
        <f t="shared" si="15"/>
        <v/>
      </c>
      <c r="AE167" s="2">
        <f t="shared" si="14"/>
        <v>0</v>
      </c>
    </row>
    <row r="168">
      <c r="A168" s="9" t="s">
        <v>84</v>
      </c>
      <c r="B168" s="9" t="str">
        <f>LOOKUP(A168,Regions!$A$2:$A$233,Regions!$B$2:$B$233)</f>
        <v>Europe &amp; Central Asia</v>
      </c>
      <c r="C168" s="8">
        <v>2015.0</v>
      </c>
      <c r="D168" s="8">
        <v>10659.7373</v>
      </c>
      <c r="E168" s="8">
        <v>78.04600525</v>
      </c>
      <c r="F168" s="8">
        <v>100.0000046</v>
      </c>
      <c r="G168" s="8">
        <v>0.0</v>
      </c>
      <c r="H168" s="8">
        <v>0.0</v>
      </c>
      <c r="I168" s="8">
        <v>0.0</v>
      </c>
      <c r="J168" s="8">
        <v>100.0</v>
      </c>
      <c r="K168" s="8">
        <v>0.0</v>
      </c>
      <c r="L168" s="8">
        <v>0.0</v>
      </c>
      <c r="M168" s="8">
        <v>0.0</v>
      </c>
      <c r="N168" s="8">
        <v>100.0</v>
      </c>
      <c r="O168" s="8">
        <v>0.0</v>
      </c>
      <c r="P168" s="8">
        <v>0.0</v>
      </c>
      <c r="Q168" s="8">
        <v>0.0</v>
      </c>
      <c r="R168" s="10" t="str">
        <f t="shared" si="1"/>
        <v>No Duplicate</v>
      </c>
      <c r="S168" s="10">
        <f t="shared" si="2"/>
        <v>5</v>
      </c>
      <c r="T168" s="10">
        <f t="shared" si="3"/>
        <v>-0.0000004599999983</v>
      </c>
      <c r="U168" s="10">
        <f t="shared" si="4"/>
        <v>0</v>
      </c>
      <c r="V168" s="10">
        <f t="shared" si="5"/>
        <v>0</v>
      </c>
      <c r="W168" s="10">
        <f t="shared" si="6"/>
        <v>100</v>
      </c>
      <c r="X168" s="10">
        <f t="shared" si="16"/>
        <v>100</v>
      </c>
      <c r="Y168" s="10">
        <f t="shared" si="8"/>
        <v>100</v>
      </c>
      <c r="Z168" s="11" t="str">
        <f t="shared" si="9"/>
        <v>full access</v>
      </c>
      <c r="AA168" s="10" t="str">
        <f t="shared" si="10"/>
        <v>full access</v>
      </c>
      <c r="AB168" s="2" t="str">
        <f t="shared" si="11"/>
        <v>full access</v>
      </c>
      <c r="AC168" s="2">
        <f t="shared" si="12"/>
        <v>0</v>
      </c>
      <c r="AD168" s="2" t="str">
        <f t="shared" si="15"/>
        <v/>
      </c>
      <c r="AE168" s="2">
        <f t="shared" si="14"/>
        <v>0.0000004599999983</v>
      </c>
    </row>
    <row r="169">
      <c r="A169" s="9" t="s">
        <v>84</v>
      </c>
      <c r="B169" s="9" t="str">
        <f>LOOKUP(A169,Regions!$A$2:$A$233,Regions!$B$2:$B$233)</f>
        <v>Europe &amp; Central Asia</v>
      </c>
      <c r="C169" s="8">
        <v>2020.0</v>
      </c>
      <c r="D169" s="8">
        <v>10423.05566</v>
      </c>
      <c r="E169" s="8">
        <v>79.71500397</v>
      </c>
      <c r="F169" s="8">
        <v>100.0000023</v>
      </c>
      <c r="G169" s="8">
        <v>0.0</v>
      </c>
      <c r="H169" s="8">
        <v>0.0</v>
      </c>
      <c r="I169" s="8">
        <v>0.0</v>
      </c>
      <c r="J169" s="8">
        <v>100.0</v>
      </c>
      <c r="K169" s="8">
        <v>0.0</v>
      </c>
      <c r="L169" s="8">
        <v>0.0</v>
      </c>
      <c r="M169" s="8">
        <v>0.0</v>
      </c>
      <c r="N169" s="8">
        <v>100.0</v>
      </c>
      <c r="O169" s="8">
        <v>0.0</v>
      </c>
      <c r="P169" s="8">
        <v>0.0</v>
      </c>
      <c r="Q169" s="8">
        <v>0.0</v>
      </c>
      <c r="R169" s="10" t="str">
        <f t="shared" si="1"/>
        <v>No Duplicate</v>
      </c>
      <c r="S169" s="10" t="str">
        <f t="shared" si="2"/>
        <v/>
      </c>
      <c r="T169" s="10" t="str">
        <f t="shared" si="3"/>
        <v/>
      </c>
      <c r="U169" s="10" t="str">
        <f t="shared" si="4"/>
        <v/>
      </c>
      <c r="V169" s="10" t="str">
        <f t="shared" si="5"/>
        <v/>
      </c>
      <c r="W169" s="10">
        <f t="shared" si="6"/>
        <v>100</v>
      </c>
      <c r="X169" s="10">
        <f t="shared" si="16"/>
        <v>100</v>
      </c>
      <c r="Y169" s="10">
        <f t="shared" si="8"/>
        <v>100</v>
      </c>
      <c r="Z169" s="11" t="str">
        <f t="shared" si="9"/>
        <v/>
      </c>
      <c r="AA169" s="10" t="str">
        <f t="shared" si="10"/>
        <v/>
      </c>
      <c r="AB169" s="2" t="str">
        <f t="shared" si="11"/>
        <v/>
      </c>
      <c r="AC169" s="2">
        <f t="shared" si="12"/>
        <v>0</v>
      </c>
      <c r="AD169" s="2" t="str">
        <f t="shared" si="15"/>
        <v/>
      </c>
      <c r="AE169" s="2">
        <f t="shared" si="14"/>
        <v>0</v>
      </c>
    </row>
    <row r="170">
      <c r="A170" s="9" t="s">
        <v>85</v>
      </c>
      <c r="B170" s="9" t="str">
        <f>LOOKUP(A170,Regions!$A$2:$A$233,Regions!$B$2:$B$233)</f>
        <v>North America</v>
      </c>
      <c r="C170" s="8">
        <v>2015.0</v>
      </c>
      <c r="D170" s="8">
        <v>56.37799835</v>
      </c>
      <c r="E170" s="8">
        <v>86.07099915</v>
      </c>
      <c r="F170" s="8">
        <v>100.0</v>
      </c>
      <c r="G170" s="8">
        <v>0.0</v>
      </c>
      <c r="H170" s="8">
        <v>0.0</v>
      </c>
      <c r="I170" s="8">
        <v>0.0</v>
      </c>
      <c r="J170" s="8">
        <v>100.0</v>
      </c>
      <c r="K170" s="8">
        <v>0.0</v>
      </c>
      <c r="L170" s="8">
        <v>0.0</v>
      </c>
      <c r="M170" s="8">
        <v>0.0</v>
      </c>
      <c r="N170" s="8">
        <v>100.0</v>
      </c>
      <c r="O170" s="8">
        <v>0.0</v>
      </c>
      <c r="P170" s="8">
        <v>0.0</v>
      </c>
      <c r="Q170" s="8">
        <v>0.0</v>
      </c>
      <c r="R170" s="10" t="str">
        <f t="shared" si="1"/>
        <v>No Duplicate</v>
      </c>
      <c r="S170" s="10">
        <f t="shared" si="2"/>
        <v>5</v>
      </c>
      <c r="T170" s="10">
        <f t="shared" si="3"/>
        <v>0.0000003399999997</v>
      </c>
      <c r="U170" s="10">
        <f t="shared" si="4"/>
        <v>0</v>
      </c>
      <c r="V170" s="10">
        <f t="shared" si="5"/>
        <v>0</v>
      </c>
      <c r="W170" s="10">
        <f t="shared" si="6"/>
        <v>100</v>
      </c>
      <c r="X170" s="10">
        <f t="shared" si="16"/>
        <v>100</v>
      </c>
      <c r="Y170" s="10">
        <f t="shared" si="8"/>
        <v>100</v>
      </c>
      <c r="Z170" s="11" t="str">
        <f t="shared" si="9"/>
        <v>full access</v>
      </c>
      <c r="AA170" s="10" t="str">
        <f t="shared" si="10"/>
        <v>full access</v>
      </c>
      <c r="AB170" s="2" t="str">
        <f t="shared" si="11"/>
        <v>full access</v>
      </c>
      <c r="AC170" s="2">
        <f t="shared" si="12"/>
        <v>0</v>
      </c>
      <c r="AD170" s="2" t="str">
        <f t="shared" si="15"/>
        <v/>
      </c>
      <c r="AE170" s="2">
        <f t="shared" si="14"/>
        <v>0.0000003399999997</v>
      </c>
    </row>
    <row r="171">
      <c r="A171" s="9" t="s">
        <v>85</v>
      </c>
      <c r="B171" s="9" t="str">
        <f>LOOKUP(A171,Regions!$A$2:$A$233,Regions!$B$2:$B$233)</f>
        <v>North America</v>
      </c>
      <c r="C171" s="8">
        <v>2020.0</v>
      </c>
      <c r="D171" s="8">
        <v>56.77199936</v>
      </c>
      <c r="E171" s="8">
        <v>87.28200531</v>
      </c>
      <c r="F171" s="8">
        <v>100.0000017</v>
      </c>
      <c r="G171" s="8">
        <v>0.0</v>
      </c>
      <c r="H171" s="8">
        <v>0.0</v>
      </c>
      <c r="I171" s="8">
        <v>0.0</v>
      </c>
      <c r="J171" s="8">
        <v>100.0</v>
      </c>
      <c r="K171" s="8">
        <v>0.0</v>
      </c>
      <c r="L171" s="8">
        <v>0.0</v>
      </c>
      <c r="M171" s="8">
        <v>0.0</v>
      </c>
      <c r="N171" s="8">
        <v>100.0</v>
      </c>
      <c r="O171" s="8">
        <v>0.0</v>
      </c>
      <c r="P171" s="8">
        <v>0.0</v>
      </c>
      <c r="Q171" s="8">
        <v>0.0</v>
      </c>
      <c r="R171" s="10" t="str">
        <f t="shared" si="1"/>
        <v>No Duplicate</v>
      </c>
      <c r="S171" s="10" t="str">
        <f t="shared" si="2"/>
        <v/>
      </c>
      <c r="T171" s="10" t="str">
        <f t="shared" si="3"/>
        <v/>
      </c>
      <c r="U171" s="10" t="str">
        <f t="shared" si="4"/>
        <v/>
      </c>
      <c r="V171" s="10" t="str">
        <f t="shared" si="5"/>
        <v/>
      </c>
      <c r="W171" s="10">
        <f t="shared" si="6"/>
        <v>100</v>
      </c>
      <c r="X171" s="10">
        <f t="shared" si="16"/>
        <v>100</v>
      </c>
      <c r="Y171" s="10">
        <f t="shared" si="8"/>
        <v>100</v>
      </c>
      <c r="Z171" s="11" t="str">
        <f t="shared" si="9"/>
        <v/>
      </c>
      <c r="AA171" s="10" t="str">
        <f t="shared" si="10"/>
        <v/>
      </c>
      <c r="AB171" s="2" t="str">
        <f t="shared" si="11"/>
        <v/>
      </c>
      <c r="AC171" s="2">
        <f t="shared" si="12"/>
        <v>0</v>
      </c>
      <c r="AD171" s="2" t="str">
        <f t="shared" si="15"/>
        <v/>
      </c>
      <c r="AE171" s="2">
        <f t="shared" si="14"/>
        <v>0</v>
      </c>
    </row>
    <row r="172">
      <c r="A172" s="9" t="s">
        <v>86</v>
      </c>
      <c r="B172" s="9" t="str">
        <f>LOOKUP(A172,Regions!$A$2:$A$233,Regions!$B$2:$B$233)</f>
        <v>Latin America &amp; Caribbean</v>
      </c>
      <c r="C172" s="8">
        <v>2015.0</v>
      </c>
      <c r="D172" s="8">
        <v>109.6029968</v>
      </c>
      <c r="E172" s="8">
        <v>35.99700165</v>
      </c>
      <c r="F172" s="8">
        <v>95.62865044</v>
      </c>
      <c r="G172" s="8">
        <v>1.161481584</v>
      </c>
      <c r="H172" s="8">
        <v>0.0</v>
      </c>
      <c r="I172" s="8">
        <v>3.209867972</v>
      </c>
      <c r="J172" s="8" t="s">
        <v>4</v>
      </c>
      <c r="K172" s="8" t="s">
        <v>4</v>
      </c>
      <c r="L172" s="8" t="s">
        <v>4</v>
      </c>
      <c r="M172" s="8" t="s">
        <v>4</v>
      </c>
      <c r="N172" s="8" t="s">
        <v>4</v>
      </c>
      <c r="O172" s="8" t="s">
        <v>4</v>
      </c>
      <c r="P172" s="8" t="s">
        <v>4</v>
      </c>
      <c r="Q172" s="8" t="s">
        <v>4</v>
      </c>
      <c r="R172" s="10" t="str">
        <f t="shared" si="1"/>
        <v>No Duplicate</v>
      </c>
      <c r="S172" s="10">
        <f t="shared" si="2"/>
        <v>2</v>
      </c>
      <c r="T172" s="10">
        <f t="shared" si="3"/>
        <v>0</v>
      </c>
      <c r="U172" s="10" t="str">
        <f t="shared" si="4"/>
        <v>null</v>
      </c>
      <c r="V172" s="10" t="str">
        <f t="shared" si="5"/>
        <v>null</v>
      </c>
      <c r="W172" s="10">
        <f t="shared" si="6"/>
        <v>96</v>
      </c>
      <c r="X172" s="10" t="str">
        <f t="shared" si="16"/>
        <v/>
      </c>
      <c r="Y172" s="10" t="str">
        <f t="shared" si="8"/>
        <v/>
      </c>
      <c r="Z172" s="11" t="str">
        <f t="shared" si="9"/>
        <v/>
      </c>
      <c r="AA172" s="10" t="str">
        <f t="shared" si="10"/>
        <v/>
      </c>
      <c r="AB172" s="2" t="str">
        <f t="shared" si="11"/>
        <v/>
      </c>
      <c r="AC172" s="2" t="str">
        <f t="shared" si="12"/>
        <v/>
      </c>
      <c r="AD172" s="2" t="str">
        <f t="shared" si="15"/>
        <v/>
      </c>
      <c r="AE172" s="2" t="str">
        <f t="shared" si="14"/>
        <v>null</v>
      </c>
    </row>
    <row r="173">
      <c r="A173" s="9" t="s">
        <v>86</v>
      </c>
      <c r="B173" s="9" t="str">
        <f>LOOKUP(A173,Regions!$A$2:$A$233,Regions!$B$2:$B$233)</f>
        <v>Latin America &amp; Caribbean</v>
      </c>
      <c r="C173" s="8">
        <v>2017.0</v>
      </c>
      <c r="D173" s="8">
        <v>110.8740005</v>
      </c>
      <c r="E173" s="8">
        <v>36.16400146</v>
      </c>
      <c r="F173" s="8">
        <v>95.62865044</v>
      </c>
      <c r="G173" s="8">
        <v>1.161481584</v>
      </c>
      <c r="H173" s="8">
        <v>0.0</v>
      </c>
      <c r="I173" s="8">
        <v>3.209867972</v>
      </c>
      <c r="J173" s="8" t="s">
        <v>4</v>
      </c>
      <c r="K173" s="8" t="s">
        <v>4</v>
      </c>
      <c r="L173" s="8" t="s">
        <v>4</v>
      </c>
      <c r="M173" s="8" t="s">
        <v>4</v>
      </c>
      <c r="N173" s="8" t="s">
        <v>4</v>
      </c>
      <c r="O173" s="8" t="s">
        <v>4</v>
      </c>
      <c r="P173" s="8" t="s">
        <v>4</v>
      </c>
      <c r="Q173" s="8" t="s">
        <v>4</v>
      </c>
      <c r="R173" s="10" t="str">
        <f t="shared" si="1"/>
        <v>No Duplicate</v>
      </c>
      <c r="S173" s="10" t="str">
        <f t="shared" si="2"/>
        <v/>
      </c>
      <c r="T173" s="10" t="str">
        <f t="shared" si="3"/>
        <v/>
      </c>
      <c r="U173" s="10" t="str">
        <f t="shared" si="4"/>
        <v/>
      </c>
      <c r="V173" s="10" t="str">
        <f t="shared" si="5"/>
        <v/>
      </c>
      <c r="W173" s="10">
        <f t="shared" si="6"/>
        <v>96</v>
      </c>
      <c r="X173" s="10" t="str">
        <f t="shared" si="16"/>
        <v/>
      </c>
      <c r="Y173" s="10" t="str">
        <f t="shared" si="8"/>
        <v/>
      </c>
      <c r="Z173" s="11" t="str">
        <f t="shared" si="9"/>
        <v/>
      </c>
      <c r="AA173" s="10" t="str">
        <f t="shared" si="10"/>
        <v/>
      </c>
      <c r="AB173" s="2" t="str">
        <f t="shared" si="11"/>
        <v/>
      </c>
      <c r="AC173" s="2">
        <f t="shared" si="12"/>
        <v>0</v>
      </c>
      <c r="AD173" s="2" t="str">
        <f t="shared" si="15"/>
        <v/>
      </c>
      <c r="AE173" s="2">
        <f t="shared" si="14"/>
        <v>0</v>
      </c>
    </row>
    <row r="174">
      <c r="A174" s="9" t="s">
        <v>87</v>
      </c>
      <c r="B174" s="9" t="str">
        <f>LOOKUP(A174,Regions!$A$2:$A$233,Regions!$B$2:$B$233)</f>
        <v>Latin America &amp; Caribbean</v>
      </c>
      <c r="C174" s="8">
        <v>2015.0</v>
      </c>
      <c r="D174" s="8">
        <v>400.2600098</v>
      </c>
      <c r="E174" s="8">
        <v>98.44300079</v>
      </c>
      <c r="F174" s="8">
        <v>99.61102813</v>
      </c>
      <c r="G174" s="8">
        <v>0.0</v>
      </c>
      <c r="H174" s="8">
        <v>0.3889718724</v>
      </c>
      <c r="I174" s="8">
        <v>0.0</v>
      </c>
      <c r="J174" s="8" t="s">
        <v>4</v>
      </c>
      <c r="K174" s="8" t="s">
        <v>4</v>
      </c>
      <c r="L174" s="8" t="s">
        <v>4</v>
      </c>
      <c r="M174" s="8" t="s">
        <v>4</v>
      </c>
      <c r="N174" s="8" t="s">
        <v>4</v>
      </c>
      <c r="O174" s="8" t="s">
        <v>4</v>
      </c>
      <c r="P174" s="8" t="s">
        <v>4</v>
      </c>
      <c r="Q174" s="8" t="s">
        <v>4</v>
      </c>
      <c r="R174" s="10" t="str">
        <f t="shared" si="1"/>
        <v>No Duplicate</v>
      </c>
      <c r="S174" s="10">
        <f t="shared" si="2"/>
        <v>5</v>
      </c>
      <c r="T174" s="10">
        <f t="shared" si="3"/>
        <v>0.038419582</v>
      </c>
      <c r="U174" s="10" t="str">
        <f t="shared" si="4"/>
        <v>null</v>
      </c>
      <c r="V174" s="10" t="str">
        <f t="shared" si="5"/>
        <v>null</v>
      </c>
      <c r="W174" s="10">
        <f t="shared" si="6"/>
        <v>100</v>
      </c>
      <c r="X174" s="10" t="str">
        <f t="shared" si="16"/>
        <v/>
      </c>
      <c r="Y174" s="10" t="str">
        <f t="shared" si="8"/>
        <v/>
      </c>
      <c r="Z174" s="11" t="str">
        <f t="shared" si="9"/>
        <v>full access</v>
      </c>
      <c r="AA174" s="10" t="str">
        <f t="shared" si="10"/>
        <v/>
      </c>
      <c r="AB174" s="2" t="str">
        <f t="shared" si="11"/>
        <v/>
      </c>
      <c r="AC174" s="2" t="str">
        <f t="shared" si="12"/>
        <v/>
      </c>
      <c r="AD174" s="2" t="str">
        <f t="shared" si="15"/>
        <v/>
      </c>
      <c r="AE174" s="2" t="str">
        <f t="shared" si="14"/>
        <v>null</v>
      </c>
    </row>
    <row r="175">
      <c r="A175" s="9" t="s">
        <v>87</v>
      </c>
      <c r="B175" s="9" t="str">
        <f>LOOKUP(A175,Regions!$A$2:$A$233,Regions!$B$2:$B$233)</f>
        <v>Latin America &amp; Caribbean</v>
      </c>
      <c r="C175" s="8">
        <v>2020.0</v>
      </c>
      <c r="D175" s="8">
        <v>400.1270142</v>
      </c>
      <c r="E175" s="8">
        <v>98.49899292</v>
      </c>
      <c r="F175" s="8">
        <v>99.80312604</v>
      </c>
      <c r="G175" s="8">
        <v>0.0</v>
      </c>
      <c r="H175" s="8">
        <v>0.1968739613</v>
      </c>
      <c r="I175" s="8">
        <v>0.0</v>
      </c>
      <c r="J175" s="8" t="s">
        <v>4</v>
      </c>
      <c r="K175" s="8" t="s">
        <v>4</v>
      </c>
      <c r="L175" s="8" t="s">
        <v>4</v>
      </c>
      <c r="M175" s="8" t="s">
        <v>4</v>
      </c>
      <c r="N175" s="8" t="s">
        <v>4</v>
      </c>
      <c r="O175" s="8" t="s">
        <v>4</v>
      </c>
      <c r="P175" s="8" t="s">
        <v>4</v>
      </c>
      <c r="Q175" s="8" t="s">
        <v>4</v>
      </c>
      <c r="R175" s="10" t="str">
        <f t="shared" si="1"/>
        <v>No Duplicate</v>
      </c>
      <c r="S175" s="10" t="str">
        <f t="shared" si="2"/>
        <v/>
      </c>
      <c r="T175" s="10" t="str">
        <f t="shared" si="3"/>
        <v/>
      </c>
      <c r="U175" s="10" t="str">
        <f t="shared" si="4"/>
        <v/>
      </c>
      <c r="V175" s="10" t="str">
        <f t="shared" si="5"/>
        <v/>
      </c>
      <c r="W175" s="10">
        <f t="shared" si="6"/>
        <v>100</v>
      </c>
      <c r="X175" s="10" t="str">
        <f t="shared" si="16"/>
        <v/>
      </c>
      <c r="Y175" s="10" t="str">
        <f t="shared" si="8"/>
        <v/>
      </c>
      <c r="Z175" s="11" t="str">
        <f t="shared" si="9"/>
        <v/>
      </c>
      <c r="AA175" s="10" t="str">
        <f t="shared" si="10"/>
        <v/>
      </c>
      <c r="AB175" s="2" t="str">
        <f t="shared" si="11"/>
        <v/>
      </c>
      <c r="AC175" s="2">
        <f t="shared" si="12"/>
        <v>0</v>
      </c>
      <c r="AD175" s="2" t="str">
        <f t="shared" si="15"/>
        <v/>
      </c>
      <c r="AE175" s="2">
        <f t="shared" si="14"/>
        <v>0</v>
      </c>
    </row>
    <row r="176">
      <c r="A176" s="9" t="s">
        <v>88</v>
      </c>
      <c r="B176" s="9" t="str">
        <f>LOOKUP(A176,Regions!$A$2:$A$233,Regions!$B$2:$B$233)</f>
        <v>East Asia &amp; Pacific</v>
      </c>
      <c r="C176" s="8">
        <v>2015.0</v>
      </c>
      <c r="D176" s="8">
        <v>161.8509979</v>
      </c>
      <c r="E176" s="8">
        <v>94.53399658</v>
      </c>
      <c r="F176" s="8">
        <v>99.6952</v>
      </c>
      <c r="G176" s="8">
        <v>0.0</v>
      </c>
      <c r="H176" s="8">
        <v>0.3048</v>
      </c>
      <c r="I176" s="8">
        <v>0.0</v>
      </c>
      <c r="J176" s="8" t="s">
        <v>4</v>
      </c>
      <c r="K176" s="8" t="s">
        <v>4</v>
      </c>
      <c r="L176" s="8" t="s">
        <v>4</v>
      </c>
      <c r="M176" s="8" t="s">
        <v>4</v>
      </c>
      <c r="N176" s="8" t="s">
        <v>4</v>
      </c>
      <c r="O176" s="8" t="s">
        <v>4</v>
      </c>
      <c r="P176" s="8" t="s">
        <v>4</v>
      </c>
      <c r="Q176" s="8" t="s">
        <v>4</v>
      </c>
      <c r="R176" s="10" t="str">
        <f t="shared" si="1"/>
        <v>No Duplicate</v>
      </c>
      <c r="S176" s="10">
        <f t="shared" si="2"/>
        <v>5</v>
      </c>
      <c r="T176" s="10">
        <f t="shared" si="3"/>
        <v>0</v>
      </c>
      <c r="U176" s="10" t="str">
        <f t="shared" si="4"/>
        <v>null</v>
      </c>
      <c r="V176" s="10" t="str">
        <f t="shared" si="5"/>
        <v>null</v>
      </c>
      <c r="W176" s="10">
        <f t="shared" si="6"/>
        <v>100</v>
      </c>
      <c r="X176" s="10" t="str">
        <f t="shared" si="16"/>
        <v/>
      </c>
      <c r="Y176" s="10" t="str">
        <f t="shared" si="8"/>
        <v/>
      </c>
      <c r="Z176" s="11" t="str">
        <f t="shared" si="9"/>
        <v>full access</v>
      </c>
      <c r="AA176" s="10" t="str">
        <f t="shared" si="10"/>
        <v/>
      </c>
      <c r="AB176" s="2" t="str">
        <f t="shared" si="11"/>
        <v/>
      </c>
      <c r="AC176" s="2" t="str">
        <f t="shared" si="12"/>
        <v/>
      </c>
      <c r="AD176" s="2" t="str">
        <f t="shared" si="15"/>
        <v/>
      </c>
      <c r="AE176" s="2" t="str">
        <f t="shared" si="14"/>
        <v>null</v>
      </c>
    </row>
    <row r="177">
      <c r="A177" s="9" t="s">
        <v>88</v>
      </c>
      <c r="B177" s="9" t="str">
        <f>LOOKUP(A177,Regions!$A$2:$A$233,Regions!$B$2:$B$233)</f>
        <v>East Asia &amp; Pacific</v>
      </c>
      <c r="C177" s="8">
        <v>2020.0</v>
      </c>
      <c r="D177" s="8">
        <v>168.7830048</v>
      </c>
      <c r="E177" s="8">
        <v>94.93800354</v>
      </c>
      <c r="F177" s="8">
        <v>99.6952</v>
      </c>
      <c r="G177" s="8">
        <v>0.0</v>
      </c>
      <c r="H177" s="8">
        <v>0.3048</v>
      </c>
      <c r="I177" s="8">
        <v>0.0</v>
      </c>
      <c r="J177" s="8" t="s">
        <v>4</v>
      </c>
      <c r="K177" s="8" t="s">
        <v>4</v>
      </c>
      <c r="L177" s="8" t="s">
        <v>4</v>
      </c>
      <c r="M177" s="8" t="s">
        <v>4</v>
      </c>
      <c r="N177" s="8" t="s">
        <v>4</v>
      </c>
      <c r="O177" s="8" t="s">
        <v>4</v>
      </c>
      <c r="P177" s="8" t="s">
        <v>4</v>
      </c>
      <c r="Q177" s="8" t="s">
        <v>4</v>
      </c>
      <c r="R177" s="10" t="str">
        <f t="shared" si="1"/>
        <v>No Duplicate</v>
      </c>
      <c r="S177" s="10" t="str">
        <f t="shared" si="2"/>
        <v/>
      </c>
      <c r="T177" s="10" t="str">
        <f t="shared" si="3"/>
        <v/>
      </c>
      <c r="U177" s="10" t="str">
        <f t="shared" si="4"/>
        <v/>
      </c>
      <c r="V177" s="10" t="str">
        <f t="shared" si="5"/>
        <v/>
      </c>
      <c r="W177" s="10">
        <f t="shared" si="6"/>
        <v>100</v>
      </c>
      <c r="X177" s="10" t="str">
        <f t="shared" si="16"/>
        <v/>
      </c>
      <c r="Y177" s="10" t="str">
        <f t="shared" si="8"/>
        <v/>
      </c>
      <c r="Z177" s="11" t="str">
        <f t="shared" si="9"/>
        <v/>
      </c>
      <c r="AA177" s="10" t="str">
        <f t="shared" si="10"/>
        <v/>
      </c>
      <c r="AB177" s="2" t="str">
        <f t="shared" si="11"/>
        <v/>
      </c>
      <c r="AC177" s="2">
        <f t="shared" si="12"/>
        <v>0</v>
      </c>
      <c r="AD177" s="2" t="str">
        <f t="shared" si="15"/>
        <v/>
      </c>
      <c r="AE177" s="2">
        <f t="shared" si="14"/>
        <v>0</v>
      </c>
    </row>
    <row r="178">
      <c r="A178" s="9" t="s">
        <v>89</v>
      </c>
      <c r="B178" s="9" t="str">
        <f>LOOKUP(A178,Regions!$A$2:$A$233,Regions!$B$2:$B$233)</f>
        <v>Latin America &amp; Caribbean</v>
      </c>
      <c r="C178" s="8">
        <v>2015.0</v>
      </c>
      <c r="D178" s="8">
        <v>16252.4248</v>
      </c>
      <c r="E178" s="8">
        <v>49.97100067</v>
      </c>
      <c r="F178" s="8">
        <v>92.13403385</v>
      </c>
      <c r="G178" s="8">
        <v>0.9684517485</v>
      </c>
      <c r="H178" s="8">
        <v>4.765261087</v>
      </c>
      <c r="I178" s="8">
        <v>2.132253313</v>
      </c>
      <c r="J178" s="8">
        <v>87.24275618</v>
      </c>
      <c r="K178" s="8">
        <v>1.650901287</v>
      </c>
      <c r="L178" s="8">
        <v>7.052091828</v>
      </c>
      <c r="M178" s="8">
        <v>4.054250709</v>
      </c>
      <c r="N178" s="8">
        <v>97.03098891</v>
      </c>
      <c r="O178" s="8">
        <v>0.2852100796</v>
      </c>
      <c r="P178" s="8">
        <v>2.475775984</v>
      </c>
      <c r="Q178" s="8">
        <v>0.2080250227</v>
      </c>
      <c r="R178" s="10" t="str">
        <f t="shared" si="1"/>
        <v>No Duplicate</v>
      </c>
      <c r="S178" s="10">
        <f t="shared" si="2"/>
        <v>5</v>
      </c>
      <c r="T178" s="10">
        <f t="shared" si="3"/>
        <v>0.374478884</v>
      </c>
      <c r="U178" s="10">
        <f t="shared" si="4"/>
        <v>0.575314724</v>
      </c>
      <c r="V178" s="10">
        <f t="shared" si="5"/>
        <v>0.117436106</v>
      </c>
      <c r="W178" s="10">
        <f t="shared" si="6"/>
        <v>92</v>
      </c>
      <c r="X178" s="10">
        <f t="shared" si="16"/>
        <v>87</v>
      </c>
      <c r="Y178" s="10">
        <f t="shared" si="8"/>
        <v>97</v>
      </c>
      <c r="Z178" s="11" t="str">
        <f t="shared" si="9"/>
        <v/>
      </c>
      <c r="AA178" s="10" t="str">
        <f t="shared" si="10"/>
        <v/>
      </c>
      <c r="AB178" s="2" t="str">
        <f t="shared" si="11"/>
        <v/>
      </c>
      <c r="AC178" s="2">
        <f t="shared" si="12"/>
        <v>0.457878618</v>
      </c>
      <c r="AD178" s="2">
        <f t="shared" si="15"/>
        <v>1.321914311</v>
      </c>
      <c r="AE178" s="2">
        <f t="shared" si="14"/>
        <v>0.20083584</v>
      </c>
    </row>
    <row r="179">
      <c r="A179" s="9" t="s">
        <v>89</v>
      </c>
      <c r="B179" s="9" t="str">
        <f>LOOKUP(A179,Regions!$A$2:$A$233,Regions!$B$2:$B$233)</f>
        <v>Latin America &amp; Caribbean</v>
      </c>
      <c r="C179" s="8">
        <v>2020.0</v>
      </c>
      <c r="D179" s="8">
        <v>17915.56641</v>
      </c>
      <c r="E179" s="8">
        <v>51.83599854</v>
      </c>
      <c r="F179" s="8">
        <v>94.00642827</v>
      </c>
      <c r="G179" s="8">
        <v>1.034150511</v>
      </c>
      <c r="H179" s="8">
        <v>3.215911815</v>
      </c>
      <c r="I179" s="8">
        <v>1.743509404</v>
      </c>
      <c r="J179" s="8">
        <v>90.1193298</v>
      </c>
      <c r="K179" s="8">
        <v>1.849169999</v>
      </c>
      <c r="L179" s="8">
        <v>4.583438691</v>
      </c>
      <c r="M179" s="8">
        <v>3.448061508</v>
      </c>
      <c r="N179" s="8">
        <v>97.61816944</v>
      </c>
      <c r="O179" s="8">
        <v>0.2768660057</v>
      </c>
      <c r="P179" s="8">
        <v>1.94525887</v>
      </c>
      <c r="Q179" s="8">
        <v>0.1597056849</v>
      </c>
      <c r="R179" s="10" t="str">
        <f t="shared" si="1"/>
        <v>No Duplicate</v>
      </c>
      <c r="S179" s="10" t="str">
        <f t="shared" si="2"/>
        <v/>
      </c>
      <c r="T179" s="10" t="str">
        <f t="shared" si="3"/>
        <v/>
      </c>
      <c r="U179" s="10" t="str">
        <f t="shared" si="4"/>
        <v/>
      </c>
      <c r="V179" s="10" t="str">
        <f t="shared" si="5"/>
        <v/>
      </c>
      <c r="W179" s="10">
        <f t="shared" si="6"/>
        <v>94</v>
      </c>
      <c r="X179" s="10">
        <f t="shared" si="16"/>
        <v>90</v>
      </c>
      <c r="Y179" s="10">
        <f t="shared" si="8"/>
        <v>98</v>
      </c>
      <c r="Z179" s="11" t="str">
        <f t="shared" si="9"/>
        <v/>
      </c>
      <c r="AA179" s="10" t="str">
        <f t="shared" si="10"/>
        <v/>
      </c>
      <c r="AB179" s="2" t="str">
        <f t="shared" si="11"/>
        <v/>
      </c>
      <c r="AC179" s="2">
        <f t="shared" si="12"/>
        <v>0</v>
      </c>
      <c r="AD179" s="2" t="str">
        <f t="shared" si="15"/>
        <v/>
      </c>
      <c r="AE179" s="2">
        <f t="shared" si="14"/>
        <v>0</v>
      </c>
    </row>
    <row r="180">
      <c r="A180" s="9" t="s">
        <v>90</v>
      </c>
      <c r="B180" s="9" t="str">
        <f>LOOKUP(A180,Regions!$A$2:$A$233,Regions!$B$2:$B$233)</f>
        <v>Sub-Saharan Africa</v>
      </c>
      <c r="C180" s="8">
        <v>2015.0</v>
      </c>
      <c r="D180" s="8">
        <v>11432.0957</v>
      </c>
      <c r="E180" s="8">
        <v>35.14099884</v>
      </c>
      <c r="F180" s="8">
        <v>63.61538954</v>
      </c>
      <c r="G180" s="8">
        <v>16.09025603</v>
      </c>
      <c r="H180" s="8">
        <v>9.757980444</v>
      </c>
      <c r="I180" s="8">
        <v>10.53637399</v>
      </c>
      <c r="J180" s="8">
        <v>51.94915534</v>
      </c>
      <c r="K180" s="8">
        <v>18.76062978</v>
      </c>
      <c r="L180" s="8">
        <v>13.30971721</v>
      </c>
      <c r="M180" s="8">
        <v>15.98049768</v>
      </c>
      <c r="N180" s="8">
        <v>85.14750769</v>
      </c>
      <c r="O180" s="8">
        <v>11.16160263</v>
      </c>
      <c r="P180" s="8">
        <v>3.202620418</v>
      </c>
      <c r="Q180" s="8">
        <v>0.4882692651</v>
      </c>
      <c r="R180" s="10" t="str">
        <f t="shared" si="1"/>
        <v>No Duplicate</v>
      </c>
      <c r="S180" s="10">
        <f t="shared" si="2"/>
        <v>5</v>
      </c>
      <c r="T180" s="10">
        <f t="shared" si="3"/>
        <v>0.06927984</v>
      </c>
      <c r="U180" s="10">
        <f t="shared" si="4"/>
        <v>-0.24019527</v>
      </c>
      <c r="V180" s="10">
        <f t="shared" si="5"/>
        <v>0.286836476</v>
      </c>
      <c r="W180" s="10">
        <f t="shared" si="6"/>
        <v>64</v>
      </c>
      <c r="X180" s="10">
        <f t="shared" si="16"/>
        <v>52</v>
      </c>
      <c r="Y180" s="10">
        <f t="shared" si="8"/>
        <v>85</v>
      </c>
      <c r="Z180" s="11" t="str">
        <f t="shared" si="9"/>
        <v/>
      </c>
      <c r="AA180" s="10" t="str">
        <f t="shared" si="10"/>
        <v/>
      </c>
      <c r="AB180" s="2" t="str">
        <f t="shared" si="11"/>
        <v/>
      </c>
      <c r="AC180" s="2">
        <f t="shared" si="12"/>
        <v>-0.527031746</v>
      </c>
      <c r="AD180" s="2">
        <f t="shared" si="15"/>
        <v>2</v>
      </c>
      <c r="AE180" s="2">
        <f t="shared" si="14"/>
        <v>0.30947511</v>
      </c>
    </row>
    <row r="181">
      <c r="A181" s="9" t="s">
        <v>90</v>
      </c>
      <c r="B181" s="9" t="str">
        <f>LOOKUP(A181,Regions!$A$2:$A$233,Regions!$B$2:$B$233)</f>
        <v>Sub-Saharan Africa</v>
      </c>
      <c r="C181" s="8">
        <v>2020.0</v>
      </c>
      <c r="D181" s="8">
        <v>13132.79199</v>
      </c>
      <c r="E181" s="8">
        <v>36.875</v>
      </c>
      <c r="F181" s="8">
        <v>63.96178874</v>
      </c>
      <c r="G181" s="8">
        <v>21.2815915</v>
      </c>
      <c r="H181" s="8">
        <v>6.296119406</v>
      </c>
      <c r="I181" s="8">
        <v>8.460500354</v>
      </c>
      <c r="J181" s="8">
        <v>50.74817899</v>
      </c>
      <c r="K181" s="8">
        <v>26.14432944</v>
      </c>
      <c r="L181" s="8">
        <v>9.704719143</v>
      </c>
      <c r="M181" s="8">
        <v>13.40277243</v>
      </c>
      <c r="N181" s="8">
        <v>86.58169007</v>
      </c>
      <c r="O181" s="8">
        <v>12.95724153</v>
      </c>
      <c r="P181" s="8">
        <v>0.461068398</v>
      </c>
      <c r="Q181" s="8">
        <v>0.0</v>
      </c>
      <c r="R181" s="10" t="str">
        <f t="shared" si="1"/>
        <v>No Duplicate</v>
      </c>
      <c r="S181" s="10" t="str">
        <f t="shared" si="2"/>
        <v/>
      </c>
      <c r="T181" s="10" t="str">
        <f t="shared" si="3"/>
        <v/>
      </c>
      <c r="U181" s="10" t="str">
        <f t="shared" si="4"/>
        <v/>
      </c>
      <c r="V181" s="10" t="str">
        <f t="shared" si="5"/>
        <v/>
      </c>
      <c r="W181" s="10">
        <f t="shared" si="6"/>
        <v>64</v>
      </c>
      <c r="X181" s="10">
        <f t="shared" si="16"/>
        <v>51</v>
      </c>
      <c r="Y181" s="10">
        <f t="shared" si="8"/>
        <v>87</v>
      </c>
      <c r="Z181" s="11" t="str">
        <f t="shared" si="9"/>
        <v/>
      </c>
      <c r="AA181" s="10" t="str">
        <f t="shared" si="10"/>
        <v/>
      </c>
      <c r="AB181" s="2" t="str">
        <f t="shared" si="11"/>
        <v/>
      </c>
      <c r="AC181" s="2">
        <f t="shared" si="12"/>
        <v>0</v>
      </c>
      <c r="AD181" s="2" t="str">
        <f t="shared" si="15"/>
        <v/>
      </c>
      <c r="AE181" s="2">
        <f t="shared" si="14"/>
        <v>0</v>
      </c>
    </row>
    <row r="182">
      <c r="A182" s="9" t="s">
        <v>91</v>
      </c>
      <c r="B182" s="9" t="str">
        <f>LOOKUP(A182,Regions!$A$2:$A$233,Regions!$B$2:$B$233)</f>
        <v>Sub-Saharan Africa</v>
      </c>
      <c r="C182" s="8">
        <v>2015.0</v>
      </c>
      <c r="D182" s="8">
        <v>1737.207031</v>
      </c>
      <c r="E182" s="8">
        <v>42.12299728</v>
      </c>
      <c r="F182" s="8">
        <v>58.76434762</v>
      </c>
      <c r="G182" s="8">
        <v>10.59149221</v>
      </c>
      <c r="H182" s="8">
        <v>29.74437907</v>
      </c>
      <c r="I182" s="8">
        <v>0.8997810926</v>
      </c>
      <c r="J182" s="8">
        <v>48.42273005</v>
      </c>
      <c r="K182" s="8">
        <v>7.566280361</v>
      </c>
      <c r="L182" s="8">
        <v>42.58264827</v>
      </c>
      <c r="M182" s="8">
        <v>1.428341318</v>
      </c>
      <c r="N182" s="8">
        <v>72.97373122</v>
      </c>
      <c r="O182" s="8">
        <v>14.7481336</v>
      </c>
      <c r="P182" s="8">
        <v>12.10459589</v>
      </c>
      <c r="Q182" s="8">
        <v>0.173539289</v>
      </c>
      <c r="R182" s="10" t="str">
        <f t="shared" si="1"/>
        <v>No Duplicate</v>
      </c>
      <c r="S182" s="10">
        <f t="shared" si="2"/>
        <v>5</v>
      </c>
      <c r="T182" s="10">
        <f t="shared" si="3"/>
        <v>0.050512918</v>
      </c>
      <c r="U182" s="10">
        <f t="shared" si="4"/>
        <v>0.28183505</v>
      </c>
      <c r="V182" s="10">
        <f t="shared" si="5"/>
        <v>-0.471876662</v>
      </c>
      <c r="W182" s="10">
        <f t="shared" si="6"/>
        <v>59</v>
      </c>
      <c r="X182" s="10">
        <f t="shared" si="16"/>
        <v>48</v>
      </c>
      <c r="Y182" s="10">
        <f t="shared" si="8"/>
        <v>73</v>
      </c>
      <c r="Z182" s="11" t="str">
        <f t="shared" si="9"/>
        <v/>
      </c>
      <c r="AA182" s="10" t="str">
        <f t="shared" si="10"/>
        <v/>
      </c>
      <c r="AB182" s="2" t="str">
        <f t="shared" si="11"/>
        <v/>
      </c>
      <c r="AC182" s="2">
        <f t="shared" si="12"/>
        <v>0.753711712</v>
      </c>
      <c r="AD182" s="2">
        <f t="shared" si="15"/>
        <v>2</v>
      </c>
      <c r="AE182" s="2">
        <f t="shared" si="14"/>
        <v>0.231322132</v>
      </c>
    </row>
    <row r="183">
      <c r="A183" s="9" t="s">
        <v>91</v>
      </c>
      <c r="B183" s="9" t="str">
        <f>LOOKUP(A183,Regions!$A$2:$A$233,Regions!$B$2:$B$233)</f>
        <v>Sub-Saharan Africa</v>
      </c>
      <c r="C183" s="8">
        <v>2020.0</v>
      </c>
      <c r="D183" s="8">
        <v>1967.998047</v>
      </c>
      <c r="E183" s="8">
        <v>44.19599915</v>
      </c>
      <c r="F183" s="8">
        <v>59.01691221</v>
      </c>
      <c r="G183" s="8">
        <v>14.03457137</v>
      </c>
      <c r="H183" s="8">
        <v>26.6263769</v>
      </c>
      <c r="I183" s="8">
        <v>0.3221395192</v>
      </c>
      <c r="J183" s="8">
        <v>49.8319053</v>
      </c>
      <c r="K183" s="8">
        <v>9.285773026</v>
      </c>
      <c r="L183" s="8">
        <v>40.31645129</v>
      </c>
      <c r="M183" s="8">
        <v>0.5658703845</v>
      </c>
      <c r="N183" s="8">
        <v>70.61434791</v>
      </c>
      <c r="O183" s="8">
        <v>20.03063358</v>
      </c>
      <c r="P183" s="8">
        <v>9.340625284</v>
      </c>
      <c r="Q183" s="8">
        <v>0.01439322693</v>
      </c>
      <c r="R183" s="10" t="str">
        <f t="shared" si="1"/>
        <v>No Duplicate</v>
      </c>
      <c r="S183" s="10" t="str">
        <f t="shared" si="2"/>
        <v/>
      </c>
      <c r="T183" s="10" t="str">
        <f t="shared" si="3"/>
        <v/>
      </c>
      <c r="U183" s="10" t="str">
        <f t="shared" si="4"/>
        <v/>
      </c>
      <c r="V183" s="10" t="str">
        <f t="shared" si="5"/>
        <v/>
      </c>
      <c r="W183" s="10">
        <f t="shared" si="6"/>
        <v>59</v>
      </c>
      <c r="X183" s="10">
        <f t="shared" si="16"/>
        <v>50</v>
      </c>
      <c r="Y183" s="10">
        <f t="shared" si="8"/>
        <v>71</v>
      </c>
      <c r="Z183" s="11" t="str">
        <f t="shared" si="9"/>
        <v/>
      </c>
      <c r="AA183" s="10" t="str">
        <f t="shared" si="10"/>
        <v/>
      </c>
      <c r="AB183" s="2" t="str">
        <f t="shared" si="11"/>
        <v/>
      </c>
      <c r="AC183" s="2">
        <f t="shared" si="12"/>
        <v>0</v>
      </c>
      <c r="AD183" s="2" t="str">
        <f t="shared" si="15"/>
        <v/>
      </c>
      <c r="AE183" s="2">
        <f t="shared" si="14"/>
        <v>0</v>
      </c>
    </row>
    <row r="184">
      <c r="A184" s="9" t="s">
        <v>92</v>
      </c>
      <c r="B184" s="9" t="str">
        <f>LOOKUP(A184,Regions!$A$2:$A$233,Regions!$B$2:$B$233)</f>
        <v>Latin America &amp; Caribbean</v>
      </c>
      <c r="C184" s="8">
        <v>2015.0</v>
      </c>
      <c r="D184" s="8">
        <v>767.4329834</v>
      </c>
      <c r="E184" s="8">
        <v>26.44099808</v>
      </c>
      <c r="F184" s="8">
        <v>95.16185695</v>
      </c>
      <c r="G184" s="8">
        <v>1.233247953</v>
      </c>
      <c r="H184" s="8">
        <v>1.344803287</v>
      </c>
      <c r="I184" s="8">
        <v>2.260091808</v>
      </c>
      <c r="J184" s="8">
        <v>93.42276971</v>
      </c>
      <c r="K184" s="8">
        <v>1.676542504</v>
      </c>
      <c r="L184" s="8">
        <v>1.82819943</v>
      </c>
      <c r="M184" s="8">
        <v>3.072488358</v>
      </c>
      <c r="N184" s="8">
        <v>100.0</v>
      </c>
      <c r="O184" s="8">
        <v>0.0</v>
      </c>
      <c r="P184" s="8">
        <v>0.0</v>
      </c>
      <c r="Q184" s="8">
        <v>0.0</v>
      </c>
      <c r="R184" s="10" t="str">
        <f t="shared" si="1"/>
        <v>No Duplicate</v>
      </c>
      <c r="S184" s="10">
        <f t="shared" si="2"/>
        <v>5</v>
      </c>
      <c r="T184" s="10">
        <f t="shared" si="3"/>
        <v>0.07858998</v>
      </c>
      <c r="U184" s="10">
        <f t="shared" si="4"/>
        <v>0.101144158</v>
      </c>
      <c r="V184" s="10">
        <f t="shared" si="5"/>
        <v>0</v>
      </c>
      <c r="W184" s="10">
        <f t="shared" si="6"/>
        <v>95</v>
      </c>
      <c r="X184" s="10">
        <f t="shared" si="16"/>
        <v>93</v>
      </c>
      <c r="Y184" s="10">
        <f t="shared" si="8"/>
        <v>100</v>
      </c>
      <c r="Z184" s="11" t="str">
        <f t="shared" si="9"/>
        <v/>
      </c>
      <c r="AA184" s="10" t="str">
        <f t="shared" si="10"/>
        <v/>
      </c>
      <c r="AB184" s="2" t="str">
        <f t="shared" si="11"/>
        <v>full access</v>
      </c>
      <c r="AC184" s="2">
        <f t="shared" si="12"/>
        <v>0.101144158</v>
      </c>
      <c r="AD184" s="2">
        <f t="shared" si="15"/>
        <v>2</v>
      </c>
      <c r="AE184" s="2">
        <f t="shared" si="14"/>
        <v>0.022554178</v>
      </c>
    </row>
    <row r="185">
      <c r="A185" s="9" t="s">
        <v>92</v>
      </c>
      <c r="B185" s="9" t="str">
        <f>LOOKUP(A185,Regions!$A$2:$A$233,Regions!$B$2:$B$233)</f>
        <v>Latin America &amp; Caribbean</v>
      </c>
      <c r="C185" s="8">
        <v>2020.0</v>
      </c>
      <c r="D185" s="8">
        <v>786.559021</v>
      </c>
      <c r="E185" s="8">
        <v>26.7859993</v>
      </c>
      <c r="F185" s="8">
        <v>95.55480685</v>
      </c>
      <c r="G185" s="8">
        <v>1.205244408</v>
      </c>
      <c r="H185" s="8">
        <v>1.143069849</v>
      </c>
      <c r="I185" s="8">
        <v>2.096878897</v>
      </c>
      <c r="J185" s="8">
        <v>93.9284905</v>
      </c>
      <c r="K185" s="8">
        <v>1.646193862</v>
      </c>
      <c r="L185" s="8">
        <v>1.561274833</v>
      </c>
      <c r="M185" s="8">
        <v>2.864040809</v>
      </c>
      <c r="N185" s="8">
        <v>100.0</v>
      </c>
      <c r="O185" s="8">
        <v>0.0</v>
      </c>
      <c r="P185" s="8">
        <v>0.0</v>
      </c>
      <c r="Q185" s="8">
        <v>0.0</v>
      </c>
      <c r="R185" s="10" t="str">
        <f t="shared" si="1"/>
        <v>No Duplicate</v>
      </c>
      <c r="S185" s="10" t="str">
        <f t="shared" si="2"/>
        <v/>
      </c>
      <c r="T185" s="10" t="str">
        <f t="shared" si="3"/>
        <v/>
      </c>
      <c r="U185" s="10" t="str">
        <f t="shared" si="4"/>
        <v/>
      </c>
      <c r="V185" s="10" t="str">
        <f t="shared" si="5"/>
        <v/>
      </c>
      <c r="W185" s="10">
        <f t="shared" si="6"/>
        <v>96</v>
      </c>
      <c r="X185" s="10">
        <f t="shared" si="16"/>
        <v>94</v>
      </c>
      <c r="Y185" s="10">
        <f t="shared" si="8"/>
        <v>100</v>
      </c>
      <c r="Z185" s="11" t="str">
        <f t="shared" si="9"/>
        <v/>
      </c>
      <c r="AA185" s="10" t="str">
        <f t="shared" si="10"/>
        <v/>
      </c>
      <c r="AB185" s="2" t="str">
        <f t="shared" si="11"/>
        <v/>
      </c>
      <c r="AC185" s="2">
        <f t="shared" si="12"/>
        <v>0</v>
      </c>
      <c r="AD185" s="2" t="str">
        <f t="shared" si="15"/>
        <v/>
      </c>
      <c r="AE185" s="2">
        <f t="shared" si="14"/>
        <v>0</v>
      </c>
    </row>
    <row r="186">
      <c r="A186" s="9" t="s">
        <v>93</v>
      </c>
      <c r="B186" s="9" t="str">
        <f>LOOKUP(A186,Regions!$A$2:$A$233,Regions!$B$2:$B$233)</f>
        <v>Sub-Saharan Africa</v>
      </c>
      <c r="C186" s="8">
        <v>2015.0</v>
      </c>
      <c r="D186" s="8">
        <v>10695.54004</v>
      </c>
      <c r="E186" s="8">
        <v>52.42699814</v>
      </c>
      <c r="F186" s="8">
        <v>64.56748594</v>
      </c>
      <c r="G186" s="8">
        <v>9.21848701</v>
      </c>
      <c r="H186" s="8">
        <v>25.47783945</v>
      </c>
      <c r="I186" s="8">
        <v>0.7361875961</v>
      </c>
      <c r="J186" s="8">
        <v>42.41641805</v>
      </c>
      <c r="K186" s="8">
        <v>12.22889789</v>
      </c>
      <c r="L186" s="8">
        <v>43.80719375</v>
      </c>
      <c r="M186" s="8">
        <v>1.547490317</v>
      </c>
      <c r="N186" s="8">
        <v>84.66767913</v>
      </c>
      <c r="O186" s="8">
        <v>6.486797483</v>
      </c>
      <c r="P186" s="8">
        <v>8.845523388</v>
      </c>
      <c r="Q186" s="8">
        <v>0.0</v>
      </c>
      <c r="R186" s="10" t="str">
        <f t="shared" si="1"/>
        <v>No Duplicate</v>
      </c>
      <c r="S186" s="10">
        <f t="shared" si="2"/>
        <v>5</v>
      </c>
      <c r="T186" s="10">
        <f t="shared" si="3"/>
        <v>0.425564492</v>
      </c>
      <c r="U186" s="10">
        <f t="shared" si="4"/>
        <v>0.08585641</v>
      </c>
      <c r="V186" s="10">
        <f t="shared" si="5"/>
        <v>-0.009011568</v>
      </c>
      <c r="W186" s="10">
        <f t="shared" si="6"/>
        <v>65</v>
      </c>
      <c r="X186" s="10">
        <f t="shared" si="16"/>
        <v>42</v>
      </c>
      <c r="Y186" s="10">
        <f t="shared" si="8"/>
        <v>85</v>
      </c>
      <c r="Z186" s="11" t="str">
        <f t="shared" si="9"/>
        <v/>
      </c>
      <c r="AA186" s="10" t="str">
        <f t="shared" si="10"/>
        <v/>
      </c>
      <c r="AB186" s="2" t="str">
        <f t="shared" si="11"/>
        <v/>
      </c>
      <c r="AC186" s="2">
        <f t="shared" si="12"/>
        <v>0.094867978</v>
      </c>
      <c r="AD186" s="2">
        <f t="shared" si="15"/>
        <v>2</v>
      </c>
      <c r="AE186" s="2">
        <f t="shared" si="14"/>
        <v>0.339708082</v>
      </c>
    </row>
    <row r="187">
      <c r="A187" s="9" t="s">
        <v>93</v>
      </c>
      <c r="B187" s="9" t="str">
        <f>LOOKUP(A187,Regions!$A$2:$A$233,Regions!$B$2:$B$233)</f>
        <v>Sub-Saharan Africa</v>
      </c>
      <c r="C187" s="8">
        <v>2020.0</v>
      </c>
      <c r="D187" s="8">
        <v>11402.5332</v>
      </c>
      <c r="E187" s="8">
        <v>57.08799744</v>
      </c>
      <c r="F187" s="8">
        <v>66.6953084</v>
      </c>
      <c r="G187" s="8">
        <v>9.814543652</v>
      </c>
      <c r="H187" s="8">
        <v>23.49014795</v>
      </c>
      <c r="I187" s="8">
        <v>0.0</v>
      </c>
      <c r="J187" s="8">
        <v>42.8457001</v>
      </c>
      <c r="K187" s="8">
        <v>13.25598695</v>
      </c>
      <c r="L187" s="8">
        <v>43.89831295</v>
      </c>
      <c r="M187" s="8">
        <v>0.0</v>
      </c>
      <c r="N187" s="8">
        <v>84.62262129</v>
      </c>
      <c r="O187" s="8">
        <v>7.227673879</v>
      </c>
      <c r="P187" s="8">
        <v>8.149704835</v>
      </c>
      <c r="Q187" s="8">
        <v>0.0</v>
      </c>
      <c r="R187" s="10" t="str">
        <f t="shared" si="1"/>
        <v>No Duplicate</v>
      </c>
      <c r="S187" s="10" t="str">
        <f t="shared" si="2"/>
        <v/>
      </c>
      <c r="T187" s="10" t="str">
        <f t="shared" si="3"/>
        <v/>
      </c>
      <c r="U187" s="10" t="str">
        <f t="shared" si="4"/>
        <v/>
      </c>
      <c r="V187" s="10" t="str">
        <f t="shared" si="5"/>
        <v/>
      </c>
      <c r="W187" s="10">
        <f t="shared" si="6"/>
        <v>67</v>
      </c>
      <c r="X187" s="10">
        <f t="shared" si="16"/>
        <v>43</v>
      </c>
      <c r="Y187" s="10">
        <f t="shared" si="8"/>
        <v>85</v>
      </c>
      <c r="Z187" s="11" t="str">
        <f t="shared" si="9"/>
        <v/>
      </c>
      <c r="AA187" s="10" t="str">
        <f t="shared" si="10"/>
        <v/>
      </c>
      <c r="AB187" s="2" t="str">
        <f t="shared" si="11"/>
        <v/>
      </c>
      <c r="AC187" s="2">
        <f t="shared" si="12"/>
        <v>0</v>
      </c>
      <c r="AD187" s="2" t="str">
        <f t="shared" si="15"/>
        <v/>
      </c>
      <c r="AE187" s="2">
        <f t="shared" si="14"/>
        <v>0</v>
      </c>
    </row>
    <row r="188">
      <c r="A188" s="9" t="s">
        <v>94</v>
      </c>
      <c r="B188" s="9" t="str">
        <f>LOOKUP(A188,Regions!$A$2:$A$233,Regions!$B$2:$B$233)</f>
        <v>Latin America &amp; Caribbean</v>
      </c>
      <c r="C188" s="8">
        <v>2015.0</v>
      </c>
      <c r="D188" s="8">
        <v>9112.904297</v>
      </c>
      <c r="E188" s="8">
        <v>55.1649971</v>
      </c>
      <c r="F188" s="8">
        <v>93.25441071</v>
      </c>
      <c r="G188" s="8">
        <v>0.4317541067</v>
      </c>
      <c r="H188" s="8">
        <v>6.022156156</v>
      </c>
      <c r="I188" s="8">
        <v>0.2916790284</v>
      </c>
      <c r="J188" s="8">
        <v>86.43707375</v>
      </c>
      <c r="K188" s="8">
        <v>0.7758441046</v>
      </c>
      <c r="L188" s="8">
        <v>12.14597638</v>
      </c>
      <c r="M188" s="8">
        <v>0.6411057671</v>
      </c>
      <c r="N188" s="8">
        <v>98.79516268</v>
      </c>
      <c r="O188" s="8">
        <v>0.152097161</v>
      </c>
      <c r="P188" s="8">
        <v>1.04505549</v>
      </c>
      <c r="Q188" s="8">
        <v>0.00768467364</v>
      </c>
      <c r="R188" s="10" t="str">
        <f t="shared" si="1"/>
        <v>No Duplicate</v>
      </c>
      <c r="S188" s="10">
        <f t="shared" si="2"/>
        <v>5</v>
      </c>
      <c r="T188" s="10">
        <f t="shared" si="3"/>
        <v>0.486962084</v>
      </c>
      <c r="U188" s="10">
        <f t="shared" si="4"/>
        <v>0.68774516</v>
      </c>
      <c r="V188" s="10">
        <f t="shared" si="5"/>
        <v>0.208424026</v>
      </c>
      <c r="W188" s="10">
        <f t="shared" si="6"/>
        <v>93</v>
      </c>
      <c r="X188" s="10">
        <f t="shared" si="16"/>
        <v>86</v>
      </c>
      <c r="Y188" s="10">
        <f t="shared" si="8"/>
        <v>99</v>
      </c>
      <c r="Z188" s="11" t="str">
        <f t="shared" si="9"/>
        <v/>
      </c>
      <c r="AA188" s="10" t="str">
        <f t="shared" si="10"/>
        <v/>
      </c>
      <c r="AB188" s="2" t="str">
        <f t="shared" si="11"/>
        <v/>
      </c>
      <c r="AC188" s="2">
        <f t="shared" si="12"/>
        <v>0.479321134</v>
      </c>
      <c r="AD188" s="2">
        <f t="shared" si="15"/>
        <v>1.069711259</v>
      </c>
      <c r="AE188" s="2">
        <f t="shared" si="14"/>
        <v>0.200783076</v>
      </c>
    </row>
    <row r="189">
      <c r="A189" s="9" t="s">
        <v>94</v>
      </c>
      <c r="B189" s="9" t="str">
        <f>LOOKUP(A189,Regions!$A$2:$A$233,Regions!$B$2:$B$233)</f>
        <v>Latin America &amp; Caribbean</v>
      </c>
      <c r="C189" s="8">
        <v>2020.0</v>
      </c>
      <c r="D189" s="8">
        <v>9904.608398</v>
      </c>
      <c r="E189" s="8">
        <v>58.35899734</v>
      </c>
      <c r="F189" s="8">
        <v>95.68922113</v>
      </c>
      <c r="G189" s="8">
        <v>0.4256206085</v>
      </c>
      <c r="H189" s="8">
        <v>3.885158264</v>
      </c>
      <c r="I189" s="8">
        <v>0.0</v>
      </c>
      <c r="J189" s="8">
        <v>89.87579955</v>
      </c>
      <c r="K189" s="8">
        <v>0.8067095079</v>
      </c>
      <c r="L189" s="8">
        <v>9.317490946</v>
      </c>
      <c r="M189" s="8">
        <v>0.0</v>
      </c>
      <c r="N189" s="8">
        <v>99.83728281</v>
      </c>
      <c r="O189" s="8">
        <v>0.1537015262</v>
      </c>
      <c r="P189" s="8">
        <v>0.009015663296</v>
      </c>
      <c r="Q189" s="8">
        <v>0.0</v>
      </c>
      <c r="R189" s="10" t="str">
        <f t="shared" si="1"/>
        <v>No Duplicate</v>
      </c>
      <c r="S189" s="10" t="str">
        <f t="shared" si="2"/>
        <v/>
      </c>
      <c r="T189" s="10" t="str">
        <f t="shared" si="3"/>
        <v/>
      </c>
      <c r="U189" s="10" t="str">
        <f t="shared" si="4"/>
        <v/>
      </c>
      <c r="V189" s="10" t="str">
        <f t="shared" si="5"/>
        <v/>
      </c>
      <c r="W189" s="10">
        <f t="shared" si="6"/>
        <v>96</v>
      </c>
      <c r="X189" s="10">
        <f t="shared" si="16"/>
        <v>90</v>
      </c>
      <c r="Y189" s="10">
        <f t="shared" si="8"/>
        <v>100</v>
      </c>
      <c r="Z189" s="11" t="str">
        <f t="shared" si="9"/>
        <v/>
      </c>
      <c r="AA189" s="10" t="str">
        <f t="shared" si="10"/>
        <v/>
      </c>
      <c r="AB189" s="2" t="str">
        <f t="shared" si="11"/>
        <v/>
      </c>
      <c r="AC189" s="2">
        <f t="shared" si="12"/>
        <v>0</v>
      </c>
      <c r="AD189" s="2" t="str">
        <f t="shared" si="15"/>
        <v/>
      </c>
      <c r="AE189" s="2">
        <f t="shared" si="14"/>
        <v>0</v>
      </c>
    </row>
    <row r="190">
      <c r="A190" s="9" t="s">
        <v>95</v>
      </c>
      <c r="B190" s="9" t="str">
        <f>LOOKUP(A190,Regions!$A$2:$A$233,Regions!$B$2:$B$233)</f>
        <v>Europe &amp; Central Asia</v>
      </c>
      <c r="C190" s="8">
        <v>2015.0</v>
      </c>
      <c r="D190" s="8">
        <v>9777.924805</v>
      </c>
      <c r="E190" s="8">
        <v>70.5</v>
      </c>
      <c r="F190" s="8">
        <v>99.97052896</v>
      </c>
      <c r="G190" s="8">
        <v>0.0</v>
      </c>
      <c r="H190" s="8">
        <v>0.0294710394</v>
      </c>
      <c r="I190" s="8">
        <v>0.0</v>
      </c>
      <c r="J190" s="8">
        <v>99.90008972</v>
      </c>
      <c r="K190" s="8">
        <v>0.0</v>
      </c>
      <c r="L190" s="8">
        <v>0.09991028479</v>
      </c>
      <c r="M190" s="8">
        <v>0.0</v>
      </c>
      <c r="N190" s="8">
        <v>100.0</v>
      </c>
      <c r="O190" s="8">
        <v>0.0</v>
      </c>
      <c r="P190" s="8">
        <v>0.0</v>
      </c>
      <c r="Q190" s="8">
        <v>0.0</v>
      </c>
      <c r="R190" s="10" t="str">
        <f t="shared" si="1"/>
        <v>No Duplicate</v>
      </c>
      <c r="S190" s="10">
        <f t="shared" si="2"/>
        <v>5</v>
      </c>
      <c r="T190" s="10">
        <f t="shared" si="3"/>
        <v>0.005893702</v>
      </c>
      <c r="U190" s="10">
        <f t="shared" si="4"/>
        <v>0.019982056</v>
      </c>
      <c r="V190" s="10">
        <f t="shared" si="5"/>
        <v>0</v>
      </c>
      <c r="W190" s="10">
        <f t="shared" si="6"/>
        <v>100</v>
      </c>
      <c r="X190" s="10">
        <f t="shared" si="16"/>
        <v>100</v>
      </c>
      <c r="Y190" s="10">
        <f t="shared" si="8"/>
        <v>100</v>
      </c>
      <c r="Z190" s="11" t="str">
        <f t="shared" si="9"/>
        <v>full access</v>
      </c>
      <c r="AA190" s="10" t="str">
        <f t="shared" si="10"/>
        <v>full access</v>
      </c>
      <c r="AB190" s="2" t="str">
        <f t="shared" si="11"/>
        <v>full access</v>
      </c>
      <c r="AC190" s="2">
        <f t="shared" si="12"/>
        <v>0.019982056</v>
      </c>
      <c r="AD190" s="2">
        <f t="shared" si="15"/>
        <v>2</v>
      </c>
      <c r="AE190" s="2">
        <f t="shared" si="14"/>
        <v>0.014088354</v>
      </c>
    </row>
    <row r="191">
      <c r="A191" s="9" t="s">
        <v>95</v>
      </c>
      <c r="B191" s="9" t="str">
        <f>LOOKUP(A191,Regions!$A$2:$A$233,Regions!$B$2:$B$233)</f>
        <v>Europe &amp; Central Asia</v>
      </c>
      <c r="C191" s="8">
        <v>2020.0</v>
      </c>
      <c r="D191" s="8">
        <v>9660.349609</v>
      </c>
      <c r="E191" s="8">
        <v>71.94200134</v>
      </c>
      <c r="F191" s="8">
        <v>99.99999747</v>
      </c>
      <c r="G191" s="8">
        <v>0.0</v>
      </c>
      <c r="H191" s="8">
        <v>2.527244192E-6</v>
      </c>
      <c r="I191" s="8">
        <v>0.0</v>
      </c>
      <c r="J191" s="8">
        <v>100.0</v>
      </c>
      <c r="K191" s="8">
        <v>0.0</v>
      </c>
      <c r="L191" s="8">
        <v>0.0</v>
      </c>
      <c r="M191" s="8">
        <v>0.0</v>
      </c>
      <c r="N191" s="8">
        <v>100.0</v>
      </c>
      <c r="O191" s="8">
        <v>0.0</v>
      </c>
      <c r="P191" s="8">
        <v>0.0</v>
      </c>
      <c r="Q191" s="8">
        <v>0.0</v>
      </c>
      <c r="R191" s="10" t="str">
        <f t="shared" si="1"/>
        <v>No Duplicate</v>
      </c>
      <c r="S191" s="10" t="str">
        <f t="shared" si="2"/>
        <v/>
      </c>
      <c r="T191" s="10" t="str">
        <f t="shared" si="3"/>
        <v/>
      </c>
      <c r="U191" s="10" t="str">
        <f t="shared" si="4"/>
        <v/>
      </c>
      <c r="V191" s="10" t="str">
        <f t="shared" si="5"/>
        <v/>
      </c>
      <c r="W191" s="10">
        <f t="shared" si="6"/>
        <v>100</v>
      </c>
      <c r="X191" s="10">
        <f t="shared" si="16"/>
        <v>100</v>
      </c>
      <c r="Y191" s="10">
        <f t="shared" si="8"/>
        <v>100</v>
      </c>
      <c r="Z191" s="11" t="str">
        <f t="shared" si="9"/>
        <v/>
      </c>
      <c r="AA191" s="10" t="str">
        <f t="shared" si="10"/>
        <v/>
      </c>
      <c r="AB191" s="2" t="str">
        <f t="shared" si="11"/>
        <v/>
      </c>
      <c r="AC191" s="2">
        <f t="shared" si="12"/>
        <v>0</v>
      </c>
      <c r="AD191" s="2" t="str">
        <f t="shared" si="15"/>
        <v/>
      </c>
      <c r="AE191" s="2">
        <f t="shared" si="14"/>
        <v>0</v>
      </c>
    </row>
    <row r="192">
      <c r="A192" s="9" t="s">
        <v>96</v>
      </c>
      <c r="B192" s="9" t="str">
        <f>LOOKUP(A192,Regions!$A$2:$A$233,Regions!$B$2:$B$233)</f>
        <v>Europe &amp; Central Asia</v>
      </c>
      <c r="C192" s="8">
        <v>2015.0</v>
      </c>
      <c r="D192" s="8">
        <v>330.2369995</v>
      </c>
      <c r="E192" s="8">
        <v>93.69999695</v>
      </c>
      <c r="F192" s="8">
        <v>100.0000023</v>
      </c>
      <c r="G192" s="8">
        <v>0.0</v>
      </c>
      <c r="H192" s="8">
        <v>0.0</v>
      </c>
      <c r="I192" s="8">
        <v>0.0</v>
      </c>
      <c r="J192" s="8">
        <v>100.0</v>
      </c>
      <c r="K192" s="8">
        <v>0.0</v>
      </c>
      <c r="L192" s="8">
        <v>0.0</v>
      </c>
      <c r="M192" s="8">
        <v>0.0</v>
      </c>
      <c r="N192" s="8">
        <v>100.0</v>
      </c>
      <c r="O192" s="8">
        <v>0.0</v>
      </c>
      <c r="P192" s="8">
        <v>0.0</v>
      </c>
      <c r="Q192" s="8">
        <v>0.0</v>
      </c>
      <c r="R192" s="10" t="str">
        <f t="shared" si="1"/>
        <v>No Duplicate</v>
      </c>
      <c r="S192" s="10">
        <f t="shared" si="2"/>
        <v>5</v>
      </c>
      <c r="T192" s="10">
        <f t="shared" si="3"/>
        <v>-0.000001018</v>
      </c>
      <c r="U192" s="10">
        <f t="shared" si="4"/>
        <v>0</v>
      </c>
      <c r="V192" s="10">
        <f t="shared" si="5"/>
        <v>0</v>
      </c>
      <c r="W192" s="10">
        <f t="shared" si="6"/>
        <v>100</v>
      </c>
      <c r="X192" s="10">
        <f t="shared" si="16"/>
        <v>100</v>
      </c>
      <c r="Y192" s="10">
        <f t="shared" si="8"/>
        <v>100</v>
      </c>
      <c r="Z192" s="11" t="str">
        <f t="shared" si="9"/>
        <v>full access</v>
      </c>
      <c r="AA192" s="10" t="str">
        <f t="shared" si="10"/>
        <v>full access</v>
      </c>
      <c r="AB192" s="2" t="str">
        <f t="shared" si="11"/>
        <v>full access</v>
      </c>
      <c r="AC192" s="2">
        <f t="shared" si="12"/>
        <v>0</v>
      </c>
      <c r="AD192" s="2" t="str">
        <f t="shared" si="15"/>
        <v/>
      </c>
      <c r="AE192" s="2">
        <f t="shared" si="14"/>
        <v>0.000001018</v>
      </c>
    </row>
    <row r="193">
      <c r="A193" s="9" t="s">
        <v>96</v>
      </c>
      <c r="B193" s="9" t="str">
        <f>LOOKUP(A193,Regions!$A$2:$A$233,Regions!$B$2:$B$233)</f>
        <v>Europe &amp; Central Asia</v>
      </c>
      <c r="C193" s="8">
        <v>2020.0</v>
      </c>
      <c r="D193" s="8">
        <v>341.25</v>
      </c>
      <c r="E193" s="8">
        <v>93.897995</v>
      </c>
      <c r="F193" s="8">
        <v>99.99999721</v>
      </c>
      <c r="G193" s="8">
        <v>0.0</v>
      </c>
      <c r="H193" s="8">
        <v>2.794650015E-6</v>
      </c>
      <c r="I193" s="8">
        <v>0.0</v>
      </c>
      <c r="J193" s="8">
        <v>100.0</v>
      </c>
      <c r="K193" s="8">
        <v>0.0</v>
      </c>
      <c r="L193" s="8">
        <v>0.0</v>
      </c>
      <c r="M193" s="8">
        <v>0.0</v>
      </c>
      <c r="N193" s="8">
        <v>100.0</v>
      </c>
      <c r="O193" s="8">
        <v>0.0</v>
      </c>
      <c r="P193" s="8">
        <v>0.0</v>
      </c>
      <c r="Q193" s="8">
        <v>0.0</v>
      </c>
      <c r="R193" s="10" t="str">
        <f t="shared" si="1"/>
        <v>No Duplicate</v>
      </c>
      <c r="S193" s="10" t="str">
        <f t="shared" si="2"/>
        <v/>
      </c>
      <c r="T193" s="10" t="str">
        <f t="shared" si="3"/>
        <v/>
      </c>
      <c r="U193" s="10" t="str">
        <f t="shared" si="4"/>
        <v/>
      </c>
      <c r="V193" s="10" t="str">
        <f t="shared" si="5"/>
        <v/>
      </c>
      <c r="W193" s="10">
        <f t="shared" si="6"/>
        <v>100</v>
      </c>
      <c r="X193" s="10">
        <f t="shared" si="16"/>
        <v>100</v>
      </c>
      <c r="Y193" s="10">
        <f t="shared" si="8"/>
        <v>100</v>
      </c>
      <c r="Z193" s="11" t="str">
        <f t="shared" si="9"/>
        <v/>
      </c>
      <c r="AA193" s="10" t="str">
        <f t="shared" si="10"/>
        <v/>
      </c>
      <c r="AB193" s="2" t="str">
        <f t="shared" si="11"/>
        <v/>
      </c>
      <c r="AC193" s="2">
        <f t="shared" si="12"/>
        <v>0</v>
      </c>
      <c r="AD193" s="2" t="str">
        <f t="shared" si="15"/>
        <v/>
      </c>
      <c r="AE193" s="2">
        <f t="shared" si="14"/>
        <v>0</v>
      </c>
    </row>
    <row r="194">
      <c r="A194" s="9" t="s">
        <v>97</v>
      </c>
      <c r="B194" s="9" t="str">
        <f>LOOKUP(A194,Regions!$A$2:$A$233,Regions!$B$2:$B$233)</f>
        <v>South Asia</v>
      </c>
      <c r="C194" s="8">
        <v>2015.0</v>
      </c>
      <c r="D194" s="8">
        <v>1310152.375</v>
      </c>
      <c r="E194" s="8">
        <v>32.77700043</v>
      </c>
      <c r="F194" s="8">
        <v>88.13813263</v>
      </c>
      <c r="G194" s="8">
        <v>4.692599015</v>
      </c>
      <c r="H194" s="8">
        <v>6.412451552</v>
      </c>
      <c r="I194" s="8">
        <v>0.7568168039</v>
      </c>
      <c r="J194" s="8">
        <v>85.57200035</v>
      </c>
      <c r="K194" s="8">
        <v>5.542133893</v>
      </c>
      <c r="L194" s="8">
        <v>7.880870004</v>
      </c>
      <c r="M194" s="8">
        <v>1.004995751</v>
      </c>
      <c r="N194" s="8">
        <v>93.40106461</v>
      </c>
      <c r="O194" s="8">
        <v>2.950270954</v>
      </c>
      <c r="P194" s="8">
        <v>3.4008428</v>
      </c>
      <c r="Q194" s="8">
        <v>0.2478216409</v>
      </c>
      <c r="R194" s="10" t="str">
        <f t="shared" si="1"/>
        <v>No Duplicate</v>
      </c>
      <c r="S194" s="10">
        <f t="shared" si="2"/>
        <v>5</v>
      </c>
      <c r="T194" s="10">
        <f t="shared" si="3"/>
        <v>0.47027848</v>
      </c>
      <c r="U194" s="10">
        <f t="shared" si="4"/>
        <v>0.642100556</v>
      </c>
      <c r="V194" s="10">
        <f t="shared" si="5"/>
        <v>0.053794338</v>
      </c>
      <c r="W194" s="10">
        <f t="shared" si="6"/>
        <v>88</v>
      </c>
      <c r="X194" s="10">
        <f t="shared" si="16"/>
        <v>86</v>
      </c>
      <c r="Y194" s="10">
        <f t="shared" si="8"/>
        <v>93</v>
      </c>
      <c r="Z194" s="11" t="str">
        <f t="shared" si="9"/>
        <v/>
      </c>
      <c r="AA194" s="10" t="str">
        <f t="shared" si="10"/>
        <v/>
      </c>
      <c r="AB194" s="2" t="str">
        <f t="shared" si="11"/>
        <v/>
      </c>
      <c r="AC194" s="2">
        <f t="shared" si="12"/>
        <v>0.588306218</v>
      </c>
      <c r="AD194" s="2">
        <f t="shared" si="15"/>
        <v>1.690790443</v>
      </c>
      <c r="AE194" s="2">
        <f t="shared" si="14"/>
        <v>0.171822076</v>
      </c>
    </row>
    <row r="195">
      <c r="A195" s="9" t="s">
        <v>97</v>
      </c>
      <c r="B195" s="9" t="str">
        <f>LOOKUP(A195,Regions!$A$2:$A$233,Regions!$B$2:$B$233)</f>
        <v>South Asia</v>
      </c>
      <c r="C195" s="8">
        <v>2020.0</v>
      </c>
      <c r="D195" s="8">
        <v>1380004.375</v>
      </c>
      <c r="E195" s="8">
        <v>34.9260025</v>
      </c>
      <c r="F195" s="8">
        <v>90.48952503</v>
      </c>
      <c r="G195" s="8">
        <v>4.983602562</v>
      </c>
      <c r="H195" s="8">
        <v>3.963153945</v>
      </c>
      <c r="I195" s="8">
        <v>0.5637184626</v>
      </c>
      <c r="J195" s="8">
        <v>88.78250313</v>
      </c>
      <c r="K195" s="8">
        <v>5.902210054</v>
      </c>
      <c r="L195" s="8">
        <v>4.57637573</v>
      </c>
      <c r="M195" s="8">
        <v>0.7389110856</v>
      </c>
      <c r="N195" s="8">
        <v>93.6700363</v>
      </c>
      <c r="O195" s="8">
        <v>3.272056027</v>
      </c>
      <c r="P195" s="8">
        <v>2.820607523</v>
      </c>
      <c r="Q195" s="8">
        <v>0.2373001538</v>
      </c>
      <c r="R195" s="10" t="str">
        <f t="shared" si="1"/>
        <v>No Duplicate</v>
      </c>
      <c r="S195" s="10" t="str">
        <f t="shared" si="2"/>
        <v/>
      </c>
      <c r="T195" s="10" t="str">
        <f t="shared" si="3"/>
        <v/>
      </c>
      <c r="U195" s="10" t="str">
        <f t="shared" si="4"/>
        <v/>
      </c>
      <c r="V195" s="10" t="str">
        <f t="shared" si="5"/>
        <v/>
      </c>
      <c r="W195" s="10">
        <f t="shared" si="6"/>
        <v>90</v>
      </c>
      <c r="X195" s="10">
        <f t="shared" si="16"/>
        <v>89</v>
      </c>
      <c r="Y195" s="10">
        <f t="shared" si="8"/>
        <v>94</v>
      </c>
      <c r="Z195" s="11" t="str">
        <f t="shared" si="9"/>
        <v/>
      </c>
      <c r="AA195" s="10" t="str">
        <f t="shared" si="10"/>
        <v/>
      </c>
      <c r="AB195" s="2" t="str">
        <f t="shared" si="11"/>
        <v/>
      </c>
      <c r="AC195" s="2">
        <f t="shared" si="12"/>
        <v>0</v>
      </c>
      <c r="AD195" s="2" t="str">
        <f t="shared" si="15"/>
        <v/>
      </c>
      <c r="AE195" s="2">
        <f t="shared" si="14"/>
        <v>0</v>
      </c>
    </row>
    <row r="196">
      <c r="A196" s="9" t="s">
        <v>98</v>
      </c>
      <c r="B196" s="9" t="str">
        <f>LOOKUP(A196,Regions!$A$2:$A$233,Regions!$B$2:$B$233)</f>
        <v>East Asia &amp; Pacific</v>
      </c>
      <c r="C196" s="8">
        <v>2015.0</v>
      </c>
      <c r="D196" s="8">
        <v>258383.25</v>
      </c>
      <c r="E196" s="8">
        <v>53.31299973</v>
      </c>
      <c r="F196" s="8">
        <v>88.52735296</v>
      </c>
      <c r="G196" s="8">
        <v>0.7941305226</v>
      </c>
      <c r="H196" s="8">
        <v>8.943859564</v>
      </c>
      <c r="I196" s="8">
        <v>1.734656954</v>
      </c>
      <c r="J196" s="8">
        <v>80.63079119</v>
      </c>
      <c r="K196" s="8">
        <v>0.9740457315</v>
      </c>
      <c r="L196" s="8">
        <v>14.98518808</v>
      </c>
      <c r="M196" s="8">
        <v>3.409975001</v>
      </c>
      <c r="N196" s="8">
        <v>95.44249176</v>
      </c>
      <c r="O196" s="8">
        <v>0.6365760478</v>
      </c>
      <c r="P196" s="8">
        <v>3.653376641</v>
      </c>
      <c r="Q196" s="8">
        <v>0.2675555532</v>
      </c>
      <c r="R196" s="10" t="str">
        <f t="shared" si="1"/>
        <v>No Duplicate</v>
      </c>
      <c r="S196" s="10">
        <f t="shared" si="2"/>
        <v>5</v>
      </c>
      <c r="T196" s="10">
        <f t="shared" si="3"/>
        <v>0.77759933</v>
      </c>
      <c r="U196" s="10">
        <f t="shared" si="4"/>
        <v>1.007434238</v>
      </c>
      <c r="V196" s="10">
        <f t="shared" si="5"/>
        <v>0.427604062</v>
      </c>
      <c r="W196" s="10">
        <f t="shared" si="6"/>
        <v>89</v>
      </c>
      <c r="X196" s="10">
        <f t="shared" si="16"/>
        <v>81</v>
      </c>
      <c r="Y196" s="10">
        <f t="shared" si="8"/>
        <v>95</v>
      </c>
      <c r="Z196" s="11" t="str">
        <f t="shared" si="9"/>
        <v/>
      </c>
      <c r="AA196" s="10" t="str">
        <f t="shared" si="10"/>
        <v/>
      </c>
      <c r="AB196" s="2" t="str">
        <f t="shared" si="11"/>
        <v/>
      </c>
      <c r="AC196" s="2">
        <f t="shared" si="12"/>
        <v>0.579830176</v>
      </c>
      <c r="AD196" s="2">
        <f t="shared" si="15"/>
        <v>0.8081041126</v>
      </c>
      <c r="AE196" s="2">
        <f t="shared" si="14"/>
        <v>0.229834908</v>
      </c>
    </row>
    <row r="197">
      <c r="A197" s="9" t="s">
        <v>98</v>
      </c>
      <c r="B197" s="9" t="str">
        <f>LOOKUP(A197,Regions!$A$2:$A$233,Regions!$B$2:$B$233)</f>
        <v>East Asia &amp; Pacific</v>
      </c>
      <c r="C197" s="8">
        <v>2020.0</v>
      </c>
      <c r="D197" s="8">
        <v>273523.625</v>
      </c>
      <c r="E197" s="8">
        <v>56.64099884</v>
      </c>
      <c r="F197" s="8">
        <v>92.41534961</v>
      </c>
      <c r="G197" s="8">
        <v>0.8554746335</v>
      </c>
      <c r="H197" s="8">
        <v>5.553871666</v>
      </c>
      <c r="I197" s="8">
        <v>1.175304087</v>
      </c>
      <c r="J197" s="8">
        <v>85.66796238</v>
      </c>
      <c r="K197" s="8">
        <v>1.17809123</v>
      </c>
      <c r="L197" s="8">
        <v>10.61491462</v>
      </c>
      <c r="M197" s="8">
        <v>2.539031772</v>
      </c>
      <c r="N197" s="8">
        <v>97.58051207</v>
      </c>
      <c r="O197" s="8">
        <v>0.6085098345</v>
      </c>
      <c r="P197" s="8">
        <v>1.679615139</v>
      </c>
      <c r="Q197" s="8">
        <v>0.1313629588</v>
      </c>
      <c r="R197" s="10" t="str">
        <f t="shared" si="1"/>
        <v>No Duplicate</v>
      </c>
      <c r="S197" s="10" t="str">
        <f t="shared" si="2"/>
        <v/>
      </c>
      <c r="T197" s="10" t="str">
        <f t="shared" si="3"/>
        <v/>
      </c>
      <c r="U197" s="10" t="str">
        <f t="shared" si="4"/>
        <v/>
      </c>
      <c r="V197" s="10" t="str">
        <f t="shared" si="5"/>
        <v/>
      </c>
      <c r="W197" s="10">
        <f t="shared" si="6"/>
        <v>92</v>
      </c>
      <c r="X197" s="10">
        <f t="shared" si="16"/>
        <v>86</v>
      </c>
      <c r="Y197" s="10">
        <f t="shared" si="8"/>
        <v>98</v>
      </c>
      <c r="Z197" s="11" t="str">
        <f t="shared" si="9"/>
        <v/>
      </c>
      <c r="AA197" s="10" t="str">
        <f t="shared" si="10"/>
        <v/>
      </c>
      <c r="AB197" s="2" t="str">
        <f t="shared" si="11"/>
        <v/>
      </c>
      <c r="AC197" s="2">
        <f t="shared" si="12"/>
        <v>0</v>
      </c>
      <c r="AD197" s="2" t="str">
        <f t="shared" si="15"/>
        <v/>
      </c>
      <c r="AE197" s="2">
        <f t="shared" si="14"/>
        <v>0</v>
      </c>
    </row>
    <row r="198">
      <c r="A198" s="9" t="s">
        <v>99</v>
      </c>
      <c r="B198" s="9" t="str">
        <f>LOOKUP(A198,Regions!$A$2:$A$233,Regions!$B$2:$B$233)</f>
        <v>South Asia</v>
      </c>
      <c r="C198" s="8">
        <v>2015.0</v>
      </c>
      <c r="D198" s="8">
        <v>78492.21094</v>
      </c>
      <c r="E198" s="8">
        <v>73.35800171</v>
      </c>
      <c r="F198" s="8">
        <v>96.80698708</v>
      </c>
      <c r="G198" s="8">
        <v>1.994891573</v>
      </c>
      <c r="H198" s="8">
        <v>1.126061081</v>
      </c>
      <c r="I198" s="8">
        <v>0.07206026561</v>
      </c>
      <c r="J198" s="8">
        <v>92.16250265</v>
      </c>
      <c r="K198" s="8">
        <v>4.221624781</v>
      </c>
      <c r="L198" s="8">
        <v>3.345396383</v>
      </c>
      <c r="M198" s="8">
        <v>0.2704761905</v>
      </c>
      <c r="N198" s="8">
        <v>98.49376087</v>
      </c>
      <c r="O198" s="8">
        <v>1.186191432</v>
      </c>
      <c r="P198" s="8">
        <v>0.3200476961</v>
      </c>
      <c r="Q198" s="8">
        <v>0.0</v>
      </c>
      <c r="R198" s="10" t="str">
        <f t="shared" si="1"/>
        <v>No Duplicate</v>
      </c>
      <c r="S198" s="10">
        <f t="shared" si="2"/>
        <v>5</v>
      </c>
      <c r="T198" s="10">
        <f t="shared" si="3"/>
        <v>0.13512985</v>
      </c>
      <c r="U198" s="10">
        <f t="shared" si="4"/>
        <v>0.333246546</v>
      </c>
      <c r="V198" s="10">
        <f t="shared" si="5"/>
        <v>0.03014517</v>
      </c>
      <c r="W198" s="10">
        <f t="shared" si="6"/>
        <v>97</v>
      </c>
      <c r="X198" s="10">
        <f t="shared" si="16"/>
        <v>92</v>
      </c>
      <c r="Y198" s="10">
        <f t="shared" si="8"/>
        <v>98</v>
      </c>
      <c r="Z198" s="11" t="str">
        <f t="shared" si="9"/>
        <v/>
      </c>
      <c r="AA198" s="10" t="str">
        <f t="shared" si="10"/>
        <v/>
      </c>
      <c r="AB198" s="2" t="str">
        <f t="shared" si="11"/>
        <v/>
      </c>
      <c r="AC198" s="2">
        <f t="shared" si="12"/>
        <v>0.303101376</v>
      </c>
      <c r="AD198" s="2">
        <f t="shared" si="15"/>
        <v>1.668179888</v>
      </c>
      <c r="AE198" s="2">
        <f t="shared" si="14"/>
        <v>0.198116696</v>
      </c>
    </row>
    <row r="199">
      <c r="A199" s="9" t="s">
        <v>99</v>
      </c>
      <c r="B199" s="9" t="str">
        <f>LOOKUP(A199,Regions!$A$2:$A$233,Regions!$B$2:$B$233)</f>
        <v>South Asia</v>
      </c>
      <c r="C199" s="8">
        <v>2020.0</v>
      </c>
      <c r="D199" s="8">
        <v>83992.95313</v>
      </c>
      <c r="E199" s="8">
        <v>75.87400055</v>
      </c>
      <c r="F199" s="8">
        <v>97.48263633</v>
      </c>
      <c r="G199" s="8">
        <v>1.938311229</v>
      </c>
      <c r="H199" s="8">
        <v>0.5137973631</v>
      </c>
      <c r="I199" s="8">
        <v>0.06525508185</v>
      </c>
      <c r="J199" s="8">
        <v>93.82873538</v>
      </c>
      <c r="K199" s="8">
        <v>4.297948765</v>
      </c>
      <c r="L199" s="8">
        <v>1.602839669</v>
      </c>
      <c r="M199" s="8">
        <v>0.2704761905</v>
      </c>
      <c r="N199" s="8">
        <v>98.64448672</v>
      </c>
      <c r="O199" s="8">
        <v>1.188006671</v>
      </c>
      <c r="P199" s="8">
        <v>0.1675066077</v>
      </c>
      <c r="Q199" s="8">
        <v>0.0</v>
      </c>
      <c r="R199" s="10" t="str">
        <f t="shared" si="1"/>
        <v>No Duplicate</v>
      </c>
      <c r="S199" s="10" t="str">
        <f t="shared" si="2"/>
        <v/>
      </c>
      <c r="T199" s="10" t="str">
        <f t="shared" si="3"/>
        <v/>
      </c>
      <c r="U199" s="10" t="str">
        <f t="shared" si="4"/>
        <v/>
      </c>
      <c r="V199" s="10" t="str">
        <f t="shared" si="5"/>
        <v/>
      </c>
      <c r="W199" s="10">
        <f t="shared" si="6"/>
        <v>97</v>
      </c>
      <c r="X199" s="10">
        <f t="shared" si="16"/>
        <v>94</v>
      </c>
      <c r="Y199" s="10">
        <f t="shared" si="8"/>
        <v>99</v>
      </c>
      <c r="Z199" s="11" t="str">
        <f t="shared" si="9"/>
        <v/>
      </c>
      <c r="AA199" s="10" t="str">
        <f t="shared" si="10"/>
        <v/>
      </c>
      <c r="AB199" s="2" t="str">
        <f t="shared" si="11"/>
        <v/>
      </c>
      <c r="AC199" s="2">
        <f t="shared" si="12"/>
        <v>0</v>
      </c>
      <c r="AD199" s="2" t="str">
        <f t="shared" si="15"/>
        <v/>
      </c>
      <c r="AE199" s="2">
        <f t="shared" si="14"/>
        <v>0</v>
      </c>
    </row>
    <row r="200">
      <c r="A200" s="9" t="s">
        <v>100</v>
      </c>
      <c r="B200" s="9" t="str">
        <f>LOOKUP(A200,Regions!$A$2:$A$233,Regions!$B$2:$B$233)</f>
        <v>Middle East &amp; North Africa</v>
      </c>
      <c r="C200" s="8">
        <v>2015.0</v>
      </c>
      <c r="D200" s="8">
        <v>35572.26953</v>
      </c>
      <c r="E200" s="8">
        <v>69.92099762</v>
      </c>
      <c r="F200" s="8">
        <v>94.2475933</v>
      </c>
      <c r="G200" s="8">
        <v>1.056676215</v>
      </c>
      <c r="H200" s="8">
        <v>1.737911036</v>
      </c>
      <c r="I200" s="8">
        <v>2.95781945</v>
      </c>
      <c r="J200" s="8">
        <v>84.76271011</v>
      </c>
      <c r="K200" s="8">
        <v>2.830616935</v>
      </c>
      <c r="L200" s="8">
        <v>2.77640479</v>
      </c>
      <c r="M200" s="8">
        <v>9.630268161</v>
      </c>
      <c r="N200" s="8">
        <v>98.3278526</v>
      </c>
      <c r="O200" s="8">
        <v>0.2935526231</v>
      </c>
      <c r="P200" s="8">
        <v>1.291166071</v>
      </c>
      <c r="Q200" s="8">
        <v>0.0874287017</v>
      </c>
      <c r="R200" s="10" t="str">
        <f t="shared" si="1"/>
        <v>No Duplicate</v>
      </c>
      <c r="S200" s="10">
        <f t="shared" si="2"/>
        <v>5</v>
      </c>
      <c r="T200" s="10">
        <f t="shared" si="3"/>
        <v>0.82246199</v>
      </c>
      <c r="U200" s="10">
        <f t="shared" si="4"/>
        <v>2.013687334</v>
      </c>
      <c r="V200" s="10">
        <f t="shared" si="5"/>
        <v>0.296175686</v>
      </c>
      <c r="W200" s="10">
        <f t="shared" si="6"/>
        <v>94</v>
      </c>
      <c r="X200" s="10">
        <f t="shared" si="16"/>
        <v>85</v>
      </c>
      <c r="Y200" s="10">
        <f t="shared" si="8"/>
        <v>98</v>
      </c>
      <c r="Z200" s="11" t="str">
        <f t="shared" si="9"/>
        <v/>
      </c>
      <c r="AA200" s="10" t="str">
        <f t="shared" si="10"/>
        <v/>
      </c>
      <c r="AB200" s="2" t="str">
        <f t="shared" si="11"/>
        <v/>
      </c>
      <c r="AC200" s="2">
        <f t="shared" si="12"/>
        <v>1.717511648</v>
      </c>
      <c r="AD200" s="2">
        <f t="shared" si="15"/>
        <v>1.487111256</v>
      </c>
      <c r="AE200" s="2">
        <f t="shared" si="14"/>
        <v>1.191225344</v>
      </c>
    </row>
    <row r="201">
      <c r="A201" s="9" t="s">
        <v>100</v>
      </c>
      <c r="B201" s="9" t="str">
        <f>LOOKUP(A201,Regions!$A$2:$A$233,Regions!$B$2:$B$233)</f>
        <v>Middle East &amp; North Africa</v>
      </c>
      <c r="C201" s="8">
        <v>2020.0</v>
      </c>
      <c r="D201" s="8">
        <v>40222.50391</v>
      </c>
      <c r="E201" s="8">
        <v>70.89299774</v>
      </c>
      <c r="F201" s="8">
        <v>98.35990325</v>
      </c>
      <c r="G201" s="8">
        <v>0.8921603495</v>
      </c>
      <c r="H201" s="8">
        <v>2.427900808E-6</v>
      </c>
      <c r="I201" s="8">
        <v>0.7479339713</v>
      </c>
      <c r="J201" s="8">
        <v>94.83114678</v>
      </c>
      <c r="K201" s="8">
        <v>2.599251339</v>
      </c>
      <c r="L201" s="8">
        <v>0.0</v>
      </c>
      <c r="M201" s="8">
        <v>2.569601877</v>
      </c>
      <c r="N201" s="8">
        <v>99.80873103</v>
      </c>
      <c r="O201" s="8">
        <v>0.19126897</v>
      </c>
      <c r="P201" s="8">
        <v>0.0</v>
      </c>
      <c r="Q201" s="8">
        <v>0.0</v>
      </c>
      <c r="R201" s="10" t="str">
        <f t="shared" si="1"/>
        <v>No Duplicate</v>
      </c>
      <c r="S201" s="10" t="str">
        <f t="shared" si="2"/>
        <v/>
      </c>
      <c r="T201" s="10" t="str">
        <f t="shared" si="3"/>
        <v/>
      </c>
      <c r="U201" s="10" t="str">
        <f t="shared" si="4"/>
        <v/>
      </c>
      <c r="V201" s="10" t="str">
        <f t="shared" si="5"/>
        <v/>
      </c>
      <c r="W201" s="10">
        <f t="shared" si="6"/>
        <v>98</v>
      </c>
      <c r="X201" s="10">
        <f t="shared" si="16"/>
        <v>95</v>
      </c>
      <c r="Y201" s="10">
        <f t="shared" si="8"/>
        <v>100</v>
      </c>
      <c r="Z201" s="11" t="str">
        <f t="shared" si="9"/>
        <v/>
      </c>
      <c r="AA201" s="10" t="str">
        <f t="shared" si="10"/>
        <v/>
      </c>
      <c r="AB201" s="2" t="str">
        <f t="shared" si="11"/>
        <v/>
      </c>
      <c r="AC201" s="2">
        <f t="shared" si="12"/>
        <v>0</v>
      </c>
      <c r="AD201" s="2" t="str">
        <f t="shared" si="15"/>
        <v/>
      </c>
      <c r="AE201" s="2">
        <f t="shared" si="14"/>
        <v>0</v>
      </c>
    </row>
    <row r="202">
      <c r="A202" s="9" t="s">
        <v>101</v>
      </c>
      <c r="B202" s="9" t="str">
        <f>LOOKUP(A202,Regions!$A$2:$A$233,Regions!$B$2:$B$233)</f>
        <v>Europe &amp; Central Asia</v>
      </c>
      <c r="C202" s="8">
        <v>2015.0</v>
      </c>
      <c r="D202" s="8">
        <v>4652.419922</v>
      </c>
      <c r="E202" s="8">
        <v>62.5379982</v>
      </c>
      <c r="F202" s="8">
        <v>97.37212799</v>
      </c>
      <c r="G202" s="8">
        <v>0.0</v>
      </c>
      <c r="H202" s="8">
        <v>2.627872008</v>
      </c>
      <c r="I202" s="8">
        <v>0.0</v>
      </c>
      <c r="J202" s="8">
        <v>98.01681619</v>
      </c>
      <c r="K202" s="8">
        <v>0.0</v>
      </c>
      <c r="L202" s="8">
        <v>1.983183812</v>
      </c>
      <c r="M202" s="8">
        <v>0.0</v>
      </c>
      <c r="N202" s="8">
        <v>96.98594181</v>
      </c>
      <c r="O202" s="8">
        <v>0.0</v>
      </c>
      <c r="P202" s="8">
        <v>3.014058189</v>
      </c>
      <c r="Q202" s="8">
        <v>0.0</v>
      </c>
      <c r="R202" s="10" t="str">
        <f t="shared" si="1"/>
        <v>No Duplicate</v>
      </c>
      <c r="S202" s="10">
        <f t="shared" si="2"/>
        <v>5</v>
      </c>
      <c r="T202" s="10">
        <f t="shared" si="3"/>
        <v>0.005515704</v>
      </c>
      <c r="U202" s="10">
        <f t="shared" si="4"/>
        <v>0.023620912</v>
      </c>
      <c r="V202" s="10">
        <f t="shared" si="5"/>
        <v>-0.001211156</v>
      </c>
      <c r="W202" s="10">
        <f t="shared" si="6"/>
        <v>97</v>
      </c>
      <c r="X202" s="10">
        <f t="shared" si="16"/>
        <v>98</v>
      </c>
      <c r="Y202" s="10">
        <f t="shared" si="8"/>
        <v>97</v>
      </c>
      <c r="Z202" s="11" t="str">
        <f t="shared" si="9"/>
        <v/>
      </c>
      <c r="AA202" s="10" t="str">
        <f t="shared" si="10"/>
        <v/>
      </c>
      <c r="AB202" s="2" t="str">
        <f t="shared" si="11"/>
        <v/>
      </c>
      <c r="AC202" s="2">
        <f t="shared" si="12"/>
        <v>0.024832068</v>
      </c>
      <c r="AD202" s="2">
        <f t="shared" si="15"/>
        <v>2</v>
      </c>
      <c r="AE202" s="2">
        <f t="shared" si="14"/>
        <v>0.018105208</v>
      </c>
    </row>
    <row r="203">
      <c r="A203" s="9" t="s">
        <v>101</v>
      </c>
      <c r="B203" s="9" t="str">
        <f>LOOKUP(A203,Regions!$A$2:$A$233,Regions!$B$2:$B$233)</f>
        <v>Europe &amp; Central Asia</v>
      </c>
      <c r="C203" s="8">
        <v>2020.0</v>
      </c>
      <c r="D203" s="8">
        <v>4937.795898</v>
      </c>
      <c r="E203" s="8">
        <v>63.65299988</v>
      </c>
      <c r="F203" s="8">
        <v>97.39970651</v>
      </c>
      <c r="G203" s="8">
        <v>0.0</v>
      </c>
      <c r="H203" s="8">
        <v>2.600293485</v>
      </c>
      <c r="I203" s="8">
        <v>0.0</v>
      </c>
      <c r="J203" s="8">
        <v>98.13492075</v>
      </c>
      <c r="K203" s="8">
        <v>0.0</v>
      </c>
      <c r="L203" s="8">
        <v>1.865079247</v>
      </c>
      <c r="M203" s="8">
        <v>0.0</v>
      </c>
      <c r="N203" s="8">
        <v>96.97988603</v>
      </c>
      <c r="O203" s="8">
        <v>0.0</v>
      </c>
      <c r="P203" s="8">
        <v>3.020113966</v>
      </c>
      <c r="Q203" s="8">
        <v>0.0</v>
      </c>
      <c r="R203" s="10" t="str">
        <f t="shared" si="1"/>
        <v>No Duplicate</v>
      </c>
      <c r="S203" s="10" t="str">
        <f t="shared" si="2"/>
        <v/>
      </c>
      <c r="T203" s="10" t="str">
        <f t="shared" si="3"/>
        <v/>
      </c>
      <c r="U203" s="10" t="str">
        <f t="shared" si="4"/>
        <v/>
      </c>
      <c r="V203" s="10" t="str">
        <f t="shared" si="5"/>
        <v/>
      </c>
      <c r="W203" s="10">
        <f t="shared" si="6"/>
        <v>97</v>
      </c>
      <c r="X203" s="10">
        <f t="shared" si="16"/>
        <v>98</v>
      </c>
      <c r="Y203" s="10">
        <f t="shared" si="8"/>
        <v>97</v>
      </c>
      <c r="Z203" s="11" t="str">
        <f t="shared" si="9"/>
        <v/>
      </c>
      <c r="AA203" s="10" t="str">
        <f t="shared" si="10"/>
        <v/>
      </c>
      <c r="AB203" s="2" t="str">
        <f t="shared" si="11"/>
        <v/>
      </c>
      <c r="AC203" s="2">
        <f t="shared" si="12"/>
        <v>0</v>
      </c>
      <c r="AD203" s="2" t="str">
        <f t="shared" si="15"/>
        <v/>
      </c>
      <c r="AE203" s="2">
        <f t="shared" si="14"/>
        <v>0</v>
      </c>
    </row>
    <row r="204">
      <c r="A204" s="9" t="s">
        <v>102</v>
      </c>
      <c r="B204" s="9" t="str">
        <f>LOOKUP(A204,Regions!$A$2:$A$233,Regions!$B$2:$B$233)</f>
        <v>Europe &amp; Central Asia</v>
      </c>
      <c r="C204" s="8">
        <v>2015.0</v>
      </c>
      <c r="D204" s="8">
        <v>83.23200226</v>
      </c>
      <c r="E204" s="8">
        <v>52.24499893</v>
      </c>
      <c r="F204" s="8">
        <v>99.075</v>
      </c>
      <c r="G204" s="8">
        <v>0.0</v>
      </c>
      <c r="H204" s="8">
        <v>0.925</v>
      </c>
      <c r="I204" s="8">
        <v>0.0</v>
      </c>
      <c r="J204" s="8" t="s">
        <v>4</v>
      </c>
      <c r="K204" s="8" t="s">
        <v>4</v>
      </c>
      <c r="L204" s="8" t="s">
        <v>4</v>
      </c>
      <c r="M204" s="8" t="s">
        <v>4</v>
      </c>
      <c r="N204" s="8" t="s">
        <v>4</v>
      </c>
      <c r="O204" s="8" t="s">
        <v>4</v>
      </c>
      <c r="P204" s="8" t="s">
        <v>4</v>
      </c>
      <c r="Q204" s="8" t="s">
        <v>4</v>
      </c>
      <c r="R204" s="10" t="str">
        <f t="shared" si="1"/>
        <v>No Duplicate</v>
      </c>
      <c r="S204" s="10">
        <f t="shared" si="2"/>
        <v>5</v>
      </c>
      <c r="T204" s="10">
        <f t="shared" si="3"/>
        <v>0</v>
      </c>
      <c r="U204" s="10" t="str">
        <f t="shared" si="4"/>
        <v>null</v>
      </c>
      <c r="V204" s="10" t="str">
        <f t="shared" si="5"/>
        <v>null</v>
      </c>
      <c r="W204" s="10">
        <f t="shared" si="6"/>
        <v>99</v>
      </c>
      <c r="X204" s="10" t="str">
        <f t="shared" si="16"/>
        <v/>
      </c>
      <c r="Y204" s="10" t="str">
        <f t="shared" si="8"/>
        <v/>
      </c>
      <c r="Z204" s="11" t="str">
        <f t="shared" si="9"/>
        <v/>
      </c>
      <c r="AA204" s="10" t="str">
        <f t="shared" si="10"/>
        <v/>
      </c>
      <c r="AB204" s="2" t="str">
        <f t="shared" si="11"/>
        <v/>
      </c>
      <c r="AC204" s="2" t="str">
        <f t="shared" si="12"/>
        <v/>
      </c>
      <c r="AD204" s="2" t="str">
        <f t="shared" si="15"/>
        <v/>
      </c>
      <c r="AE204" s="2" t="str">
        <f t="shared" si="14"/>
        <v>null</v>
      </c>
    </row>
    <row r="205">
      <c r="A205" s="9" t="s">
        <v>102</v>
      </c>
      <c r="B205" s="9" t="str">
        <f>LOOKUP(A205,Regions!$A$2:$A$233,Regions!$B$2:$B$233)</f>
        <v>Europe &amp; Central Asia</v>
      </c>
      <c r="C205" s="8">
        <v>2020.0</v>
      </c>
      <c r="D205" s="8">
        <v>85.03199768</v>
      </c>
      <c r="E205" s="8">
        <v>52.89800262</v>
      </c>
      <c r="F205" s="8">
        <v>99.075</v>
      </c>
      <c r="G205" s="8">
        <v>0.0</v>
      </c>
      <c r="H205" s="8">
        <v>0.925</v>
      </c>
      <c r="I205" s="8">
        <v>0.0</v>
      </c>
      <c r="J205" s="8" t="s">
        <v>4</v>
      </c>
      <c r="K205" s="8" t="s">
        <v>4</v>
      </c>
      <c r="L205" s="8" t="s">
        <v>4</v>
      </c>
      <c r="M205" s="8" t="s">
        <v>4</v>
      </c>
      <c r="N205" s="8" t="s">
        <v>4</v>
      </c>
      <c r="O205" s="8" t="s">
        <v>4</v>
      </c>
      <c r="P205" s="8" t="s">
        <v>4</v>
      </c>
      <c r="Q205" s="8" t="s">
        <v>4</v>
      </c>
      <c r="R205" s="10" t="str">
        <f t="shared" si="1"/>
        <v>No Duplicate</v>
      </c>
      <c r="S205" s="10" t="str">
        <f t="shared" si="2"/>
        <v/>
      </c>
      <c r="T205" s="10" t="str">
        <f t="shared" si="3"/>
        <v/>
      </c>
      <c r="U205" s="10" t="str">
        <f t="shared" si="4"/>
        <v/>
      </c>
      <c r="V205" s="10" t="str">
        <f t="shared" si="5"/>
        <v/>
      </c>
      <c r="W205" s="10">
        <f t="shared" si="6"/>
        <v>99</v>
      </c>
      <c r="X205" s="10" t="str">
        <f t="shared" si="16"/>
        <v/>
      </c>
      <c r="Y205" s="10" t="str">
        <f t="shared" si="8"/>
        <v/>
      </c>
      <c r="Z205" s="11" t="str">
        <f t="shared" si="9"/>
        <v/>
      </c>
      <c r="AA205" s="10" t="str">
        <f t="shared" si="10"/>
        <v/>
      </c>
      <c r="AB205" s="2" t="str">
        <f t="shared" si="11"/>
        <v/>
      </c>
      <c r="AC205" s="2">
        <f t="shared" si="12"/>
        <v>0</v>
      </c>
      <c r="AD205" s="2" t="str">
        <f t="shared" si="15"/>
        <v/>
      </c>
      <c r="AE205" s="2">
        <f t="shared" si="14"/>
        <v>0</v>
      </c>
    </row>
    <row r="206">
      <c r="A206" s="9" t="s">
        <v>103</v>
      </c>
      <c r="B206" s="9" t="str">
        <f>LOOKUP(A206,Regions!$A$2:$A$233,Regions!$B$2:$B$233)</f>
        <v>Europe &amp; Central Asia</v>
      </c>
      <c r="C206" s="8">
        <v>2015.0</v>
      </c>
      <c r="D206" s="8">
        <v>7978.496094</v>
      </c>
      <c r="E206" s="8">
        <v>92.17900085</v>
      </c>
      <c r="F206" s="8">
        <v>100.0000015</v>
      </c>
      <c r="G206" s="8">
        <v>0.0</v>
      </c>
      <c r="H206" s="8">
        <v>0.0</v>
      </c>
      <c r="I206" s="8">
        <v>0.0</v>
      </c>
      <c r="J206" s="8">
        <v>100.0</v>
      </c>
      <c r="K206" s="8">
        <v>0.0</v>
      </c>
      <c r="L206" s="8">
        <v>0.0</v>
      </c>
      <c r="M206" s="8">
        <v>0.0</v>
      </c>
      <c r="N206" s="8">
        <v>100.0</v>
      </c>
      <c r="O206" s="8">
        <v>0.0</v>
      </c>
      <c r="P206" s="8">
        <v>0.0</v>
      </c>
      <c r="Q206" s="8">
        <v>0.0</v>
      </c>
      <c r="R206" s="10" t="str">
        <f t="shared" si="1"/>
        <v>No Duplicate</v>
      </c>
      <c r="S206" s="10">
        <f t="shared" si="2"/>
        <v>5</v>
      </c>
      <c r="T206" s="10">
        <f t="shared" si="3"/>
        <v>-0.0000002999999992</v>
      </c>
      <c r="U206" s="10">
        <f t="shared" si="4"/>
        <v>0</v>
      </c>
      <c r="V206" s="10">
        <f t="shared" si="5"/>
        <v>0</v>
      </c>
      <c r="W206" s="10">
        <f t="shared" si="6"/>
        <v>100</v>
      </c>
      <c r="X206" s="10">
        <f t="shared" si="16"/>
        <v>100</v>
      </c>
      <c r="Y206" s="10">
        <f t="shared" si="8"/>
        <v>100</v>
      </c>
      <c r="Z206" s="11" t="str">
        <f t="shared" si="9"/>
        <v>full access</v>
      </c>
      <c r="AA206" s="10" t="str">
        <f t="shared" si="10"/>
        <v>full access</v>
      </c>
      <c r="AB206" s="2" t="str">
        <f t="shared" si="11"/>
        <v>full access</v>
      </c>
      <c r="AC206" s="2">
        <f t="shared" si="12"/>
        <v>0</v>
      </c>
      <c r="AD206" s="2" t="str">
        <f t="shared" si="15"/>
        <v/>
      </c>
      <c r="AE206" s="2">
        <f t="shared" si="14"/>
        <v>0.0000002999999992</v>
      </c>
    </row>
    <row r="207">
      <c r="A207" s="9" t="s">
        <v>103</v>
      </c>
      <c r="B207" s="9" t="str">
        <f>LOOKUP(A207,Regions!$A$2:$A$233,Regions!$B$2:$B$233)</f>
        <v>Europe &amp; Central Asia</v>
      </c>
      <c r="C207" s="8">
        <v>2020.0</v>
      </c>
      <c r="D207" s="8">
        <v>8655.541016</v>
      </c>
      <c r="E207" s="8">
        <v>92.58699799</v>
      </c>
      <c r="F207" s="8">
        <v>100.0</v>
      </c>
      <c r="G207" s="8">
        <v>0.0</v>
      </c>
      <c r="H207" s="8">
        <v>0.0</v>
      </c>
      <c r="I207" s="8">
        <v>0.0</v>
      </c>
      <c r="J207" s="8">
        <v>100.0</v>
      </c>
      <c r="K207" s="8">
        <v>0.0</v>
      </c>
      <c r="L207" s="8">
        <v>0.0</v>
      </c>
      <c r="M207" s="8">
        <v>0.0</v>
      </c>
      <c r="N207" s="8">
        <v>100.0</v>
      </c>
      <c r="O207" s="8">
        <v>0.0</v>
      </c>
      <c r="P207" s="8">
        <v>0.0</v>
      </c>
      <c r="Q207" s="8">
        <v>0.0</v>
      </c>
      <c r="R207" s="10" t="str">
        <f t="shared" si="1"/>
        <v>No Duplicate</v>
      </c>
      <c r="S207" s="10" t="str">
        <f t="shared" si="2"/>
        <v/>
      </c>
      <c r="T207" s="10" t="str">
        <f t="shared" si="3"/>
        <v/>
      </c>
      <c r="U207" s="10" t="str">
        <f t="shared" si="4"/>
        <v/>
      </c>
      <c r="V207" s="10" t="str">
        <f t="shared" si="5"/>
        <v/>
      </c>
      <c r="W207" s="10">
        <f t="shared" si="6"/>
        <v>100</v>
      </c>
      <c r="X207" s="10">
        <f t="shared" si="16"/>
        <v>100</v>
      </c>
      <c r="Y207" s="10">
        <f t="shared" si="8"/>
        <v>100</v>
      </c>
      <c r="Z207" s="11" t="str">
        <f t="shared" si="9"/>
        <v/>
      </c>
      <c r="AA207" s="10" t="str">
        <f t="shared" si="10"/>
        <v/>
      </c>
      <c r="AB207" s="2" t="str">
        <f t="shared" si="11"/>
        <v/>
      </c>
      <c r="AC207" s="2">
        <f t="shared" si="12"/>
        <v>0</v>
      </c>
      <c r="AD207" s="2" t="str">
        <f t="shared" si="15"/>
        <v/>
      </c>
      <c r="AE207" s="2">
        <f t="shared" si="14"/>
        <v>0</v>
      </c>
    </row>
    <row r="208">
      <c r="A208" s="9" t="s">
        <v>104</v>
      </c>
      <c r="B208" s="9" t="str">
        <f>LOOKUP(A208,Regions!$A$2:$A$233,Regions!$B$2:$B$233)</f>
        <v>Europe &amp; Central Asia</v>
      </c>
      <c r="C208" s="8">
        <v>2015.0</v>
      </c>
      <c r="D208" s="8">
        <v>60578.48828</v>
      </c>
      <c r="E208" s="8">
        <v>69.56500244</v>
      </c>
      <c r="F208" s="8">
        <v>99.91703407</v>
      </c>
      <c r="G208" s="8">
        <v>0.0</v>
      </c>
      <c r="H208" s="8">
        <v>0.08296592591</v>
      </c>
      <c r="I208" s="8">
        <v>0.0</v>
      </c>
      <c r="J208" s="8" t="s">
        <v>4</v>
      </c>
      <c r="K208" s="8" t="s">
        <v>4</v>
      </c>
      <c r="L208" s="8" t="s">
        <v>4</v>
      </c>
      <c r="M208" s="8" t="s">
        <v>4</v>
      </c>
      <c r="N208" s="8" t="s">
        <v>4</v>
      </c>
      <c r="O208" s="8" t="s">
        <v>4</v>
      </c>
      <c r="P208" s="8" t="s">
        <v>4</v>
      </c>
      <c r="Q208" s="8" t="s">
        <v>4</v>
      </c>
      <c r="R208" s="10" t="str">
        <f t="shared" si="1"/>
        <v>No Duplicate</v>
      </c>
      <c r="S208" s="10">
        <f t="shared" si="2"/>
        <v>5</v>
      </c>
      <c r="T208" s="10">
        <f t="shared" si="3"/>
        <v>0</v>
      </c>
      <c r="U208" s="10" t="str">
        <f t="shared" si="4"/>
        <v>null</v>
      </c>
      <c r="V208" s="10" t="str">
        <f t="shared" si="5"/>
        <v>null</v>
      </c>
      <c r="W208" s="10">
        <f t="shared" si="6"/>
        <v>100</v>
      </c>
      <c r="X208" s="10" t="str">
        <f t="shared" si="16"/>
        <v/>
      </c>
      <c r="Y208" s="10" t="str">
        <f t="shared" si="8"/>
        <v/>
      </c>
      <c r="Z208" s="11" t="str">
        <f t="shared" si="9"/>
        <v>full access</v>
      </c>
      <c r="AA208" s="10" t="str">
        <f t="shared" si="10"/>
        <v/>
      </c>
      <c r="AB208" s="2" t="str">
        <f t="shared" si="11"/>
        <v/>
      </c>
      <c r="AC208" s="2" t="str">
        <f t="shared" si="12"/>
        <v/>
      </c>
      <c r="AD208" s="2" t="str">
        <f t="shared" si="15"/>
        <v/>
      </c>
      <c r="AE208" s="2" t="str">
        <f t="shared" si="14"/>
        <v>null</v>
      </c>
    </row>
    <row r="209">
      <c r="A209" s="9" t="s">
        <v>104</v>
      </c>
      <c r="B209" s="9" t="str">
        <f>LOOKUP(A209,Regions!$A$2:$A$233,Regions!$B$2:$B$233)</f>
        <v>Europe &amp; Central Asia</v>
      </c>
      <c r="C209" s="8">
        <v>2020.0</v>
      </c>
      <c r="D209" s="8">
        <v>60461.82813</v>
      </c>
      <c r="E209" s="8">
        <v>71.03899384</v>
      </c>
      <c r="F209" s="8">
        <v>99.91703407</v>
      </c>
      <c r="G209" s="8">
        <v>0.0</v>
      </c>
      <c r="H209" s="8">
        <v>0.08296592591</v>
      </c>
      <c r="I209" s="8">
        <v>0.0</v>
      </c>
      <c r="J209" s="8" t="s">
        <v>4</v>
      </c>
      <c r="K209" s="8" t="s">
        <v>4</v>
      </c>
      <c r="L209" s="8" t="s">
        <v>4</v>
      </c>
      <c r="M209" s="8" t="s">
        <v>4</v>
      </c>
      <c r="N209" s="8" t="s">
        <v>4</v>
      </c>
      <c r="O209" s="8" t="s">
        <v>4</v>
      </c>
      <c r="P209" s="8" t="s">
        <v>4</v>
      </c>
      <c r="Q209" s="8" t="s">
        <v>4</v>
      </c>
      <c r="R209" s="10" t="str">
        <f t="shared" si="1"/>
        <v>No Duplicate</v>
      </c>
      <c r="S209" s="10" t="str">
        <f t="shared" si="2"/>
        <v/>
      </c>
      <c r="T209" s="10" t="str">
        <f t="shared" si="3"/>
        <v/>
      </c>
      <c r="U209" s="10" t="str">
        <f t="shared" si="4"/>
        <v/>
      </c>
      <c r="V209" s="10" t="str">
        <f t="shared" si="5"/>
        <v/>
      </c>
      <c r="W209" s="10">
        <f t="shared" si="6"/>
        <v>100</v>
      </c>
      <c r="X209" s="10" t="str">
        <f t="shared" si="16"/>
        <v/>
      </c>
      <c r="Y209" s="10" t="str">
        <f t="shared" si="8"/>
        <v/>
      </c>
      <c r="Z209" s="11" t="str">
        <f t="shared" si="9"/>
        <v/>
      </c>
      <c r="AA209" s="10" t="str">
        <f t="shared" si="10"/>
        <v/>
      </c>
      <c r="AB209" s="2" t="str">
        <f t="shared" si="11"/>
        <v/>
      </c>
      <c r="AC209" s="2">
        <f t="shared" si="12"/>
        <v>0</v>
      </c>
      <c r="AD209" s="2" t="str">
        <f t="shared" si="15"/>
        <v/>
      </c>
      <c r="AE209" s="2">
        <f t="shared" si="14"/>
        <v>0</v>
      </c>
    </row>
    <row r="210">
      <c r="A210" s="9" t="s">
        <v>105</v>
      </c>
      <c r="B210" s="9" t="str">
        <f>LOOKUP(A210,Regions!$A$2:$A$233,Regions!$B$2:$B$233)</f>
        <v>Latin America &amp; Caribbean</v>
      </c>
      <c r="C210" s="8">
        <v>2015.0</v>
      </c>
      <c r="D210" s="8">
        <v>2891.023926</v>
      </c>
      <c r="E210" s="8">
        <v>54.833004</v>
      </c>
      <c r="F210" s="8">
        <v>90.41679629</v>
      </c>
      <c r="G210" s="8">
        <v>5.407336603</v>
      </c>
      <c r="H210" s="8">
        <v>2.169821217</v>
      </c>
      <c r="I210" s="8">
        <v>2.006045893</v>
      </c>
      <c r="J210" s="8">
        <v>84.5007099</v>
      </c>
      <c r="K210" s="8">
        <v>8.401335753</v>
      </c>
      <c r="L210" s="8">
        <v>3.055395678</v>
      </c>
      <c r="M210" s="8">
        <v>4.042558671</v>
      </c>
      <c r="N210" s="8">
        <v>95.28999024</v>
      </c>
      <c r="O210" s="8">
        <v>2.941122015</v>
      </c>
      <c r="P210" s="8">
        <v>1.440356529</v>
      </c>
      <c r="Q210" s="8">
        <v>0.3285312153</v>
      </c>
      <c r="R210" s="10" t="str">
        <f t="shared" si="1"/>
        <v>No Duplicate</v>
      </c>
      <c r="S210" s="10">
        <f t="shared" si="2"/>
        <v>5</v>
      </c>
      <c r="T210" s="10">
        <f t="shared" si="3"/>
        <v>0.122629642</v>
      </c>
      <c r="U210" s="10">
        <f t="shared" si="4"/>
        <v>0.179840452</v>
      </c>
      <c r="V210" s="10">
        <f t="shared" si="5"/>
        <v>0.021605134</v>
      </c>
      <c r="W210" s="10">
        <f t="shared" si="6"/>
        <v>90</v>
      </c>
      <c r="X210" s="10">
        <f t="shared" si="16"/>
        <v>85</v>
      </c>
      <c r="Y210" s="10">
        <f t="shared" si="8"/>
        <v>95</v>
      </c>
      <c r="Z210" s="11" t="str">
        <f t="shared" si="9"/>
        <v/>
      </c>
      <c r="AA210" s="10" t="str">
        <f t="shared" si="10"/>
        <v/>
      </c>
      <c r="AB210" s="2" t="str">
        <f t="shared" si="11"/>
        <v/>
      </c>
      <c r="AC210" s="2">
        <f t="shared" si="12"/>
        <v>0.158235318</v>
      </c>
      <c r="AD210" s="2">
        <f t="shared" si="15"/>
        <v>1.570998116</v>
      </c>
      <c r="AE210" s="2">
        <f t="shared" si="14"/>
        <v>0.05721081</v>
      </c>
    </row>
    <row r="211">
      <c r="A211" s="9" t="s">
        <v>105</v>
      </c>
      <c r="B211" s="9" t="str">
        <f>LOOKUP(A211,Regions!$A$2:$A$233,Regions!$B$2:$B$233)</f>
        <v>Latin America &amp; Caribbean</v>
      </c>
      <c r="C211" s="8">
        <v>2020.0</v>
      </c>
      <c r="D211" s="8">
        <v>2961.160889</v>
      </c>
      <c r="E211" s="8">
        <v>56.31100082</v>
      </c>
      <c r="F211" s="8">
        <v>91.0299445</v>
      </c>
      <c r="G211" s="8">
        <v>5.367570914</v>
      </c>
      <c r="H211" s="8">
        <v>1.864010203</v>
      </c>
      <c r="I211" s="8">
        <v>1.738474379</v>
      </c>
      <c r="J211" s="8">
        <v>85.39991216</v>
      </c>
      <c r="K211" s="8">
        <v>8.490737371</v>
      </c>
      <c r="L211" s="8">
        <v>2.568971895</v>
      </c>
      <c r="M211" s="8">
        <v>3.540378574</v>
      </c>
      <c r="N211" s="8">
        <v>95.39801591</v>
      </c>
      <c r="O211" s="8">
        <v>2.944456223</v>
      </c>
      <c r="P211" s="8">
        <v>1.317064322</v>
      </c>
      <c r="Q211" s="8">
        <v>0.34046355</v>
      </c>
      <c r="R211" s="10" t="str">
        <f t="shared" si="1"/>
        <v>No Duplicate</v>
      </c>
      <c r="S211" s="10" t="str">
        <f t="shared" si="2"/>
        <v/>
      </c>
      <c r="T211" s="10" t="str">
        <f t="shared" si="3"/>
        <v/>
      </c>
      <c r="U211" s="10" t="str">
        <f t="shared" si="4"/>
        <v/>
      </c>
      <c r="V211" s="10" t="str">
        <f t="shared" si="5"/>
        <v/>
      </c>
      <c r="W211" s="10">
        <f t="shared" si="6"/>
        <v>91</v>
      </c>
      <c r="X211" s="10">
        <f t="shared" si="16"/>
        <v>85</v>
      </c>
      <c r="Y211" s="10">
        <f t="shared" si="8"/>
        <v>95</v>
      </c>
      <c r="Z211" s="11" t="str">
        <f t="shared" si="9"/>
        <v/>
      </c>
      <c r="AA211" s="10" t="str">
        <f t="shared" si="10"/>
        <v/>
      </c>
      <c r="AB211" s="2" t="str">
        <f t="shared" si="11"/>
        <v/>
      </c>
      <c r="AC211" s="2">
        <f t="shared" si="12"/>
        <v>0</v>
      </c>
      <c r="AD211" s="2" t="str">
        <f t="shared" si="15"/>
        <v/>
      </c>
      <c r="AE211" s="2">
        <f t="shared" si="14"/>
        <v>0</v>
      </c>
    </row>
    <row r="212">
      <c r="A212" s="9" t="s">
        <v>106</v>
      </c>
      <c r="B212" s="9" t="str">
        <f>LOOKUP(A212,Regions!$A$2:$A$233,Regions!$B$2:$B$233)</f>
        <v>East Asia &amp; Pacific</v>
      </c>
      <c r="C212" s="8">
        <v>2015.0</v>
      </c>
      <c r="D212" s="8">
        <v>127985.1406</v>
      </c>
      <c r="E212" s="8">
        <v>91.3809967</v>
      </c>
      <c r="F212" s="8">
        <v>98.92280548</v>
      </c>
      <c r="G212" s="8">
        <v>0.0</v>
      </c>
      <c r="H212" s="8">
        <v>1.077194517</v>
      </c>
      <c r="I212" s="8">
        <v>0.0</v>
      </c>
      <c r="J212" s="8" t="s">
        <v>4</v>
      </c>
      <c r="K212" s="8" t="s">
        <v>4</v>
      </c>
      <c r="L212" s="8" t="s">
        <v>4</v>
      </c>
      <c r="M212" s="8" t="s">
        <v>4</v>
      </c>
      <c r="N212" s="8" t="s">
        <v>4</v>
      </c>
      <c r="O212" s="8" t="s">
        <v>4</v>
      </c>
      <c r="P212" s="8" t="s">
        <v>4</v>
      </c>
      <c r="Q212" s="8" t="s">
        <v>4</v>
      </c>
      <c r="R212" s="10" t="str">
        <f t="shared" si="1"/>
        <v>No Duplicate</v>
      </c>
      <c r="S212" s="10">
        <f t="shared" si="2"/>
        <v>5</v>
      </c>
      <c r="T212" s="10">
        <f t="shared" si="3"/>
        <v>0.031221394</v>
      </c>
      <c r="U212" s="10" t="str">
        <f t="shared" si="4"/>
        <v>null</v>
      </c>
      <c r="V212" s="10" t="str">
        <f t="shared" si="5"/>
        <v>null</v>
      </c>
      <c r="W212" s="10">
        <f t="shared" si="6"/>
        <v>99</v>
      </c>
      <c r="X212" s="10" t="str">
        <f t="shared" si="16"/>
        <v/>
      </c>
      <c r="Y212" s="10" t="str">
        <f t="shared" si="8"/>
        <v/>
      </c>
      <c r="Z212" s="11" t="str">
        <f t="shared" si="9"/>
        <v/>
      </c>
      <c r="AA212" s="10" t="str">
        <f t="shared" si="10"/>
        <v/>
      </c>
      <c r="AB212" s="2" t="str">
        <f t="shared" si="11"/>
        <v/>
      </c>
      <c r="AC212" s="2" t="str">
        <f t="shared" si="12"/>
        <v/>
      </c>
      <c r="AD212" s="2" t="str">
        <f t="shared" si="15"/>
        <v/>
      </c>
      <c r="AE212" s="2" t="str">
        <f t="shared" si="14"/>
        <v>null</v>
      </c>
    </row>
    <row r="213">
      <c r="A213" s="9" t="s">
        <v>106</v>
      </c>
      <c r="B213" s="9" t="str">
        <f>LOOKUP(A213,Regions!$A$2:$A$233,Regions!$B$2:$B$233)</f>
        <v>East Asia &amp; Pacific</v>
      </c>
      <c r="C213" s="8">
        <v>2020.0</v>
      </c>
      <c r="D213" s="8">
        <v>126476.4609</v>
      </c>
      <c r="E213" s="8">
        <v>91.78199768</v>
      </c>
      <c r="F213" s="8">
        <v>99.07891245</v>
      </c>
      <c r="G213" s="8">
        <v>0.0</v>
      </c>
      <c r="H213" s="8">
        <v>0.9210875467</v>
      </c>
      <c r="I213" s="8">
        <v>0.0</v>
      </c>
      <c r="J213" s="8" t="s">
        <v>4</v>
      </c>
      <c r="K213" s="8" t="s">
        <v>4</v>
      </c>
      <c r="L213" s="8" t="s">
        <v>4</v>
      </c>
      <c r="M213" s="8" t="s">
        <v>4</v>
      </c>
      <c r="N213" s="8" t="s">
        <v>4</v>
      </c>
      <c r="O213" s="8" t="s">
        <v>4</v>
      </c>
      <c r="P213" s="8" t="s">
        <v>4</v>
      </c>
      <c r="Q213" s="8" t="s">
        <v>4</v>
      </c>
      <c r="R213" s="10" t="str">
        <f t="shared" si="1"/>
        <v>No Duplicate</v>
      </c>
      <c r="S213" s="10" t="str">
        <f t="shared" si="2"/>
        <v/>
      </c>
      <c r="T213" s="10" t="str">
        <f t="shared" si="3"/>
        <v/>
      </c>
      <c r="U213" s="10" t="str">
        <f t="shared" si="4"/>
        <v/>
      </c>
      <c r="V213" s="10" t="str">
        <f t="shared" si="5"/>
        <v/>
      </c>
      <c r="W213" s="10">
        <f t="shared" si="6"/>
        <v>99</v>
      </c>
      <c r="X213" s="10" t="str">
        <f t="shared" si="16"/>
        <v/>
      </c>
      <c r="Y213" s="10" t="str">
        <f t="shared" si="8"/>
        <v/>
      </c>
      <c r="Z213" s="11" t="str">
        <f t="shared" si="9"/>
        <v/>
      </c>
      <c r="AA213" s="10" t="str">
        <f t="shared" si="10"/>
        <v/>
      </c>
      <c r="AB213" s="2" t="str">
        <f t="shared" si="11"/>
        <v/>
      </c>
      <c r="AC213" s="2">
        <f t="shared" si="12"/>
        <v>0</v>
      </c>
      <c r="AD213" s="2" t="str">
        <f t="shared" si="15"/>
        <v/>
      </c>
      <c r="AE213" s="2">
        <f t="shared" si="14"/>
        <v>0</v>
      </c>
    </row>
    <row r="214">
      <c r="A214" s="9" t="s">
        <v>107</v>
      </c>
      <c r="B214" s="9" t="str">
        <f>LOOKUP(A214,Regions!$A$2:$A$233,Regions!$B$2:$B$233)</f>
        <v>Middle East &amp; North Africa</v>
      </c>
      <c r="C214" s="8">
        <v>2015.0</v>
      </c>
      <c r="D214" s="8">
        <v>9266.573242</v>
      </c>
      <c r="E214" s="8">
        <v>90.25600433</v>
      </c>
      <c r="F214" s="8">
        <v>99.00678491</v>
      </c>
      <c r="G214" s="8">
        <v>0.1524029836</v>
      </c>
      <c r="H214" s="8">
        <v>0.7812311648</v>
      </c>
      <c r="I214" s="8">
        <v>0.05958093834</v>
      </c>
      <c r="J214" s="8">
        <v>97.36231539</v>
      </c>
      <c r="K214" s="8">
        <v>0.6242725518</v>
      </c>
      <c r="L214" s="8">
        <v>1.973552059</v>
      </c>
      <c r="M214" s="8">
        <v>0.03986</v>
      </c>
      <c r="N214" s="8">
        <v>99.18431682</v>
      </c>
      <c r="O214" s="8">
        <v>0.1014601355</v>
      </c>
      <c r="P214" s="8">
        <v>0.6525130437</v>
      </c>
      <c r="Q214" s="8">
        <v>0.06171</v>
      </c>
      <c r="R214" s="10" t="str">
        <f t="shared" si="1"/>
        <v>No Duplicate</v>
      </c>
      <c r="S214" s="10">
        <f t="shared" si="2"/>
        <v>5</v>
      </c>
      <c r="T214" s="10">
        <f t="shared" si="3"/>
        <v>-0.01329639</v>
      </c>
      <c r="U214" s="10">
        <f t="shared" si="4"/>
        <v>-0.01016734</v>
      </c>
      <c r="V214" s="10">
        <f t="shared" si="5"/>
        <v>-0.018220846</v>
      </c>
      <c r="W214" s="10">
        <f t="shared" si="6"/>
        <v>99</v>
      </c>
      <c r="X214" s="10">
        <f t="shared" si="16"/>
        <v>97</v>
      </c>
      <c r="Y214" s="10">
        <f t="shared" si="8"/>
        <v>99</v>
      </c>
      <c r="Z214" s="11" t="str">
        <f t="shared" si="9"/>
        <v/>
      </c>
      <c r="AA214" s="10" t="str">
        <f t="shared" si="10"/>
        <v/>
      </c>
      <c r="AB214" s="2" t="str">
        <f t="shared" si="11"/>
        <v/>
      </c>
      <c r="AC214" s="2">
        <f t="shared" si="12"/>
        <v>0.008053506</v>
      </c>
      <c r="AD214" s="2">
        <f t="shared" si="15"/>
        <v>0.5673843338</v>
      </c>
      <c r="AE214" s="2">
        <f t="shared" si="14"/>
        <v>0.00312905</v>
      </c>
    </row>
    <row r="215">
      <c r="A215" s="9" t="s">
        <v>107</v>
      </c>
      <c r="B215" s="9" t="str">
        <f>LOOKUP(A215,Regions!$A$2:$A$233,Regions!$B$2:$B$233)</f>
        <v>Middle East &amp; North Africa</v>
      </c>
      <c r="C215" s="8">
        <v>2020.0</v>
      </c>
      <c r="D215" s="8">
        <v>10203.13965</v>
      </c>
      <c r="E215" s="8">
        <v>91.41799927</v>
      </c>
      <c r="F215" s="8">
        <v>98.94030296</v>
      </c>
      <c r="G215" s="8">
        <v>0.1462147369</v>
      </c>
      <c r="H215" s="8">
        <v>0.8536474704</v>
      </c>
      <c r="I215" s="8">
        <v>0.05983483179</v>
      </c>
      <c r="J215" s="8">
        <v>97.31147869</v>
      </c>
      <c r="K215" s="8">
        <v>0.6239465945</v>
      </c>
      <c r="L215" s="8">
        <v>2.024714716</v>
      </c>
      <c r="M215" s="8">
        <v>0.03986</v>
      </c>
      <c r="N215" s="8">
        <v>99.09321259</v>
      </c>
      <c r="O215" s="8">
        <v>0.1013669408</v>
      </c>
      <c r="P215" s="8">
        <v>0.7437104707</v>
      </c>
      <c r="Q215" s="8">
        <v>0.06171</v>
      </c>
      <c r="R215" s="10" t="str">
        <f t="shared" si="1"/>
        <v>No Duplicate</v>
      </c>
      <c r="S215" s="10" t="str">
        <f t="shared" si="2"/>
        <v/>
      </c>
      <c r="T215" s="10" t="str">
        <f t="shared" si="3"/>
        <v/>
      </c>
      <c r="U215" s="10" t="str">
        <f t="shared" si="4"/>
        <v/>
      </c>
      <c r="V215" s="10" t="str">
        <f t="shared" si="5"/>
        <v/>
      </c>
      <c r="W215" s="10">
        <f t="shared" si="6"/>
        <v>99</v>
      </c>
      <c r="X215" s="10">
        <f t="shared" si="16"/>
        <v>97</v>
      </c>
      <c r="Y215" s="10">
        <f t="shared" si="8"/>
        <v>99</v>
      </c>
      <c r="Z215" s="11" t="str">
        <f t="shared" si="9"/>
        <v/>
      </c>
      <c r="AA215" s="10" t="str">
        <f t="shared" si="10"/>
        <v/>
      </c>
      <c r="AB215" s="2" t="str">
        <f t="shared" si="11"/>
        <v/>
      </c>
      <c r="AC215" s="2">
        <f t="shared" si="12"/>
        <v>0</v>
      </c>
      <c r="AD215" s="2" t="str">
        <f t="shared" si="15"/>
        <v/>
      </c>
      <c r="AE215" s="2">
        <f t="shared" si="14"/>
        <v>0</v>
      </c>
    </row>
    <row r="216">
      <c r="A216" s="9" t="s">
        <v>108</v>
      </c>
      <c r="B216" s="9" t="str">
        <f>LOOKUP(A216,Regions!$A$2:$A$233,Regions!$B$2:$B$233)</f>
        <v>Europe &amp; Central Asia</v>
      </c>
      <c r="C216" s="8">
        <v>2015.0</v>
      </c>
      <c r="D216" s="8">
        <v>17572.00977</v>
      </c>
      <c r="E216" s="8">
        <v>57.19100189</v>
      </c>
      <c r="F216" s="8">
        <v>95.02533441</v>
      </c>
      <c r="G216" s="8">
        <v>1.812908425</v>
      </c>
      <c r="H216" s="8">
        <v>2.904392652</v>
      </c>
      <c r="I216" s="8">
        <v>0.2573645111</v>
      </c>
      <c r="J216" s="8">
        <v>90.74749784</v>
      </c>
      <c r="K216" s="8">
        <v>1.86677185</v>
      </c>
      <c r="L216" s="8">
        <v>6.784537749</v>
      </c>
      <c r="M216" s="8">
        <v>0.6011925556</v>
      </c>
      <c r="N216" s="8">
        <v>98.22740979</v>
      </c>
      <c r="O216" s="8">
        <v>1.772590206</v>
      </c>
      <c r="P216" s="8">
        <v>0.0</v>
      </c>
      <c r="Q216" s="8">
        <v>0.0</v>
      </c>
      <c r="R216" s="10" t="str">
        <f t="shared" si="1"/>
        <v>No Duplicate</v>
      </c>
      <c r="S216" s="10">
        <f t="shared" si="2"/>
        <v>5</v>
      </c>
      <c r="T216" s="10">
        <f t="shared" si="3"/>
        <v>0.081927182</v>
      </c>
      <c r="U216" s="10">
        <f t="shared" si="4"/>
        <v>0.2383509</v>
      </c>
      <c r="V216" s="10">
        <f t="shared" si="5"/>
        <v>-0.045335692</v>
      </c>
      <c r="W216" s="10">
        <f t="shared" si="6"/>
        <v>95</v>
      </c>
      <c r="X216" s="10">
        <f t="shared" si="16"/>
        <v>91</v>
      </c>
      <c r="Y216" s="10">
        <f t="shared" si="8"/>
        <v>98</v>
      </c>
      <c r="Z216" s="11" t="str">
        <f t="shared" si="9"/>
        <v/>
      </c>
      <c r="AA216" s="10" t="str">
        <f t="shared" si="10"/>
        <v/>
      </c>
      <c r="AB216" s="2" t="str">
        <f t="shared" si="11"/>
        <v/>
      </c>
      <c r="AC216" s="2">
        <f t="shared" si="12"/>
        <v>0.283686592</v>
      </c>
      <c r="AD216" s="2">
        <f t="shared" si="15"/>
        <v>2</v>
      </c>
      <c r="AE216" s="2">
        <f t="shared" si="14"/>
        <v>0.156423718</v>
      </c>
    </row>
    <row r="217">
      <c r="A217" s="9" t="s">
        <v>108</v>
      </c>
      <c r="B217" s="9" t="str">
        <f>LOOKUP(A217,Regions!$A$2:$A$233,Regions!$B$2:$B$233)</f>
        <v>Europe &amp; Central Asia</v>
      </c>
      <c r="C217" s="8">
        <v>2020.0</v>
      </c>
      <c r="D217" s="8">
        <v>18776.70703</v>
      </c>
      <c r="E217" s="8">
        <v>57.67100143</v>
      </c>
      <c r="F217" s="8">
        <v>95.43497032</v>
      </c>
      <c r="G217" s="8">
        <v>1.941425039</v>
      </c>
      <c r="H217" s="8">
        <v>2.545956934</v>
      </c>
      <c r="I217" s="8">
        <v>0.07764770471</v>
      </c>
      <c r="J217" s="8">
        <v>91.93925234</v>
      </c>
      <c r="K217" s="8">
        <v>1.862616064</v>
      </c>
      <c r="L217" s="8">
        <v>6.014693049</v>
      </c>
      <c r="M217" s="8">
        <v>0.1834385438</v>
      </c>
      <c r="N217" s="8">
        <v>98.00073133</v>
      </c>
      <c r="O217" s="8">
        <v>1.999268673</v>
      </c>
      <c r="P217" s="8">
        <v>0.0</v>
      </c>
      <c r="Q217" s="8">
        <v>0.0</v>
      </c>
      <c r="R217" s="10" t="str">
        <f t="shared" si="1"/>
        <v>No Duplicate</v>
      </c>
      <c r="S217" s="10" t="str">
        <f t="shared" si="2"/>
        <v/>
      </c>
      <c r="T217" s="10" t="str">
        <f t="shared" si="3"/>
        <v/>
      </c>
      <c r="U217" s="10" t="str">
        <f t="shared" si="4"/>
        <v/>
      </c>
      <c r="V217" s="10" t="str">
        <f t="shared" si="5"/>
        <v/>
      </c>
      <c r="W217" s="10">
        <f t="shared" si="6"/>
        <v>95</v>
      </c>
      <c r="X217" s="10">
        <f t="shared" si="16"/>
        <v>92</v>
      </c>
      <c r="Y217" s="10">
        <f t="shared" si="8"/>
        <v>98</v>
      </c>
      <c r="Z217" s="11" t="str">
        <f t="shared" si="9"/>
        <v/>
      </c>
      <c r="AA217" s="10" t="str">
        <f t="shared" si="10"/>
        <v/>
      </c>
      <c r="AB217" s="2" t="str">
        <f t="shared" si="11"/>
        <v/>
      </c>
      <c r="AC217" s="2">
        <f t="shared" si="12"/>
        <v>0</v>
      </c>
      <c r="AD217" s="2" t="str">
        <f t="shared" si="15"/>
        <v/>
      </c>
      <c r="AE217" s="2">
        <f t="shared" si="14"/>
        <v>0</v>
      </c>
    </row>
    <row r="218">
      <c r="A218" s="9" t="s">
        <v>109</v>
      </c>
      <c r="B218" s="9" t="str">
        <f>LOOKUP(A218,Regions!$A$2:$A$233,Regions!$B$2:$B$233)</f>
        <v>Sub-Saharan Africa</v>
      </c>
      <c r="C218" s="8">
        <v>2015.0</v>
      </c>
      <c r="D218" s="8">
        <v>47878.33984</v>
      </c>
      <c r="E218" s="8">
        <v>25.65799904</v>
      </c>
      <c r="F218" s="8">
        <v>58.19692798</v>
      </c>
      <c r="G218" s="8">
        <v>8.796753977</v>
      </c>
      <c r="H218" s="8">
        <v>11.52291835</v>
      </c>
      <c r="I218" s="8">
        <v>21.48339969</v>
      </c>
      <c r="J218" s="8">
        <v>48.27216191</v>
      </c>
      <c r="K218" s="8">
        <v>10.37313934</v>
      </c>
      <c r="L218" s="8">
        <v>14.21683468</v>
      </c>
      <c r="M218" s="8">
        <v>27.13786408</v>
      </c>
      <c r="N218" s="8">
        <v>86.95314792</v>
      </c>
      <c r="O218" s="8">
        <v>4.22930427</v>
      </c>
      <c r="P218" s="8">
        <v>3.717504383</v>
      </c>
      <c r="Q218" s="8">
        <v>5.100043429</v>
      </c>
      <c r="R218" s="10" t="str">
        <f t="shared" si="1"/>
        <v>No Duplicate</v>
      </c>
      <c r="S218" s="10">
        <f t="shared" si="2"/>
        <v>5</v>
      </c>
      <c r="T218" s="10">
        <f t="shared" si="3"/>
        <v>0.68719272</v>
      </c>
      <c r="U218" s="10">
        <f t="shared" si="4"/>
        <v>0.701563404</v>
      </c>
      <c r="V218" s="10">
        <f t="shared" si="5"/>
        <v>0.004416706</v>
      </c>
      <c r="W218" s="10">
        <f t="shared" si="6"/>
        <v>58</v>
      </c>
      <c r="X218" s="10">
        <f t="shared" si="16"/>
        <v>48</v>
      </c>
      <c r="Y218" s="10">
        <f t="shared" si="8"/>
        <v>87</v>
      </c>
      <c r="Z218" s="11" t="str">
        <f t="shared" si="9"/>
        <v/>
      </c>
      <c r="AA218" s="10" t="str">
        <f t="shared" si="10"/>
        <v/>
      </c>
      <c r="AB218" s="2" t="str">
        <f t="shared" si="11"/>
        <v/>
      </c>
      <c r="AC218" s="2">
        <f t="shared" si="12"/>
        <v>0.697146698</v>
      </c>
      <c r="AD218" s="2">
        <f t="shared" si="15"/>
        <v>1.974975465</v>
      </c>
      <c r="AE218" s="2">
        <f t="shared" si="14"/>
        <v>0.014370684</v>
      </c>
    </row>
    <row r="219">
      <c r="A219" s="9" t="s">
        <v>109</v>
      </c>
      <c r="B219" s="9" t="str">
        <f>LOOKUP(A219,Regions!$A$2:$A$233,Regions!$B$2:$B$233)</f>
        <v>Sub-Saharan Africa</v>
      </c>
      <c r="C219" s="8">
        <v>2020.0</v>
      </c>
      <c r="D219" s="8">
        <v>53771.30078</v>
      </c>
      <c r="E219" s="8">
        <v>27.99499893</v>
      </c>
      <c r="F219" s="8">
        <v>61.63289158</v>
      </c>
      <c r="G219" s="8">
        <v>9.54187005</v>
      </c>
      <c r="H219" s="8">
        <v>9.780087524</v>
      </c>
      <c r="I219" s="8">
        <v>19.04515084</v>
      </c>
      <c r="J219" s="8">
        <v>51.77997893</v>
      </c>
      <c r="K219" s="8">
        <v>11.56900419</v>
      </c>
      <c r="L219" s="8">
        <v>12.51911322</v>
      </c>
      <c r="M219" s="8">
        <v>24.13190366</v>
      </c>
      <c r="N219" s="8">
        <v>86.97523145</v>
      </c>
      <c r="O219" s="8">
        <v>4.327944725</v>
      </c>
      <c r="P219" s="8">
        <v>2.73514263</v>
      </c>
      <c r="Q219" s="8">
        <v>5.961681193</v>
      </c>
      <c r="R219" s="10" t="str">
        <f t="shared" si="1"/>
        <v>No Duplicate</v>
      </c>
      <c r="S219" s="10" t="str">
        <f t="shared" si="2"/>
        <v/>
      </c>
      <c r="T219" s="10" t="str">
        <f t="shared" si="3"/>
        <v/>
      </c>
      <c r="U219" s="10" t="str">
        <f t="shared" si="4"/>
        <v/>
      </c>
      <c r="V219" s="10" t="str">
        <f t="shared" si="5"/>
        <v/>
      </c>
      <c r="W219" s="10">
        <f t="shared" si="6"/>
        <v>62</v>
      </c>
      <c r="X219" s="10">
        <f t="shared" si="16"/>
        <v>52</v>
      </c>
      <c r="Y219" s="10">
        <f t="shared" si="8"/>
        <v>87</v>
      </c>
      <c r="Z219" s="11" t="str">
        <f t="shared" si="9"/>
        <v/>
      </c>
      <c r="AA219" s="10" t="str">
        <f t="shared" si="10"/>
        <v/>
      </c>
      <c r="AB219" s="2" t="str">
        <f t="shared" si="11"/>
        <v/>
      </c>
      <c r="AC219" s="2">
        <f t="shared" si="12"/>
        <v>0</v>
      </c>
      <c r="AD219" s="2" t="str">
        <f t="shared" si="15"/>
        <v/>
      </c>
      <c r="AE219" s="2">
        <f t="shared" si="14"/>
        <v>0</v>
      </c>
    </row>
    <row r="220">
      <c r="A220" s="9" t="s">
        <v>110</v>
      </c>
      <c r="B220" s="9" t="str">
        <f>LOOKUP(A220,Regions!$A$2:$A$233,Regions!$B$2:$B$233)</f>
        <v>East Asia &amp; Pacific</v>
      </c>
      <c r="C220" s="8">
        <v>2015.0</v>
      </c>
      <c r="D220" s="8">
        <v>110.927002</v>
      </c>
      <c r="E220" s="8">
        <v>51.61899948</v>
      </c>
      <c r="F220" s="8">
        <v>73.84809659</v>
      </c>
      <c r="G220" s="8">
        <v>2.340891569</v>
      </c>
      <c r="H220" s="8">
        <v>23.81101184</v>
      </c>
      <c r="I220" s="8">
        <v>0.0</v>
      </c>
      <c r="J220" s="8">
        <v>57.92225259</v>
      </c>
      <c r="K220" s="8">
        <v>1.639587928</v>
      </c>
      <c r="L220" s="8">
        <v>40.43815948</v>
      </c>
      <c r="M220" s="8">
        <v>0.0</v>
      </c>
      <c r="N220" s="8">
        <v>88.774932</v>
      </c>
      <c r="O220" s="8">
        <v>2.998203296</v>
      </c>
      <c r="P220" s="8">
        <v>8.226864706</v>
      </c>
      <c r="Q220" s="8">
        <v>0.0</v>
      </c>
      <c r="R220" s="10" t="str">
        <f t="shared" si="1"/>
        <v>No Duplicate</v>
      </c>
      <c r="S220" s="10">
        <f t="shared" si="2"/>
        <v>5</v>
      </c>
      <c r="T220" s="10">
        <f t="shared" si="3"/>
        <v>0.824564852</v>
      </c>
      <c r="U220" s="10">
        <f t="shared" si="4"/>
        <v>0.61438646</v>
      </c>
      <c r="V220" s="10">
        <f t="shared" si="5"/>
        <v>0.55124857</v>
      </c>
      <c r="W220" s="10">
        <f t="shared" si="6"/>
        <v>74</v>
      </c>
      <c r="X220" s="10">
        <f t="shared" si="16"/>
        <v>58</v>
      </c>
      <c r="Y220" s="10">
        <f t="shared" si="8"/>
        <v>89</v>
      </c>
      <c r="Z220" s="11" t="str">
        <f t="shared" si="9"/>
        <v/>
      </c>
      <c r="AA220" s="10" t="str">
        <f t="shared" si="10"/>
        <v/>
      </c>
      <c r="AB220" s="2" t="str">
        <f t="shared" si="11"/>
        <v/>
      </c>
      <c r="AC220" s="2">
        <f t="shared" si="12"/>
        <v>0.06313789</v>
      </c>
      <c r="AD220" s="2">
        <f t="shared" si="15"/>
        <v>0.1083321767</v>
      </c>
      <c r="AE220" s="2">
        <f t="shared" si="14"/>
        <v>0.210178392</v>
      </c>
    </row>
    <row r="221">
      <c r="A221" s="9" t="s">
        <v>110</v>
      </c>
      <c r="B221" s="9" t="str">
        <f>LOOKUP(A221,Regions!$A$2:$A$233,Regions!$B$2:$B$233)</f>
        <v>East Asia &amp; Pacific</v>
      </c>
      <c r="C221" s="8">
        <v>2020.0</v>
      </c>
      <c r="D221" s="8">
        <v>119.4459991</v>
      </c>
      <c r="E221" s="8">
        <v>55.59399796</v>
      </c>
      <c r="F221" s="8">
        <v>77.97092085</v>
      </c>
      <c r="G221" s="8">
        <v>4.076899625</v>
      </c>
      <c r="H221" s="8">
        <v>17.95217953</v>
      </c>
      <c r="I221" s="8">
        <v>0.0</v>
      </c>
      <c r="J221" s="8">
        <v>60.99418489</v>
      </c>
      <c r="K221" s="8">
        <v>2.096609799</v>
      </c>
      <c r="L221" s="8">
        <v>36.90920532</v>
      </c>
      <c r="M221" s="8">
        <v>0.0</v>
      </c>
      <c r="N221" s="8">
        <v>91.53117485</v>
      </c>
      <c r="O221" s="8">
        <v>5.658666461</v>
      </c>
      <c r="P221" s="8">
        <v>2.810158691</v>
      </c>
      <c r="Q221" s="8">
        <v>0.0</v>
      </c>
      <c r="R221" s="10" t="str">
        <f t="shared" si="1"/>
        <v>No Duplicate</v>
      </c>
      <c r="S221" s="10" t="str">
        <f t="shared" si="2"/>
        <v/>
      </c>
      <c r="T221" s="10" t="str">
        <f t="shared" si="3"/>
        <v/>
      </c>
      <c r="U221" s="10" t="str">
        <f t="shared" si="4"/>
        <v/>
      </c>
      <c r="V221" s="10" t="str">
        <f t="shared" si="5"/>
        <v/>
      </c>
      <c r="W221" s="10">
        <f t="shared" si="6"/>
        <v>78</v>
      </c>
      <c r="X221" s="10">
        <f t="shared" si="16"/>
        <v>61</v>
      </c>
      <c r="Y221" s="10">
        <f t="shared" si="8"/>
        <v>92</v>
      </c>
      <c r="Z221" s="11" t="str">
        <f t="shared" si="9"/>
        <v/>
      </c>
      <c r="AA221" s="10" t="str">
        <f t="shared" si="10"/>
        <v/>
      </c>
      <c r="AB221" s="2" t="str">
        <f t="shared" si="11"/>
        <v/>
      </c>
      <c r="AC221" s="2">
        <f t="shared" si="12"/>
        <v>0</v>
      </c>
      <c r="AD221" s="2" t="str">
        <f t="shared" si="15"/>
        <v/>
      </c>
      <c r="AE221" s="2">
        <f t="shared" si="14"/>
        <v>0</v>
      </c>
    </row>
    <row r="222">
      <c r="A222" s="9" t="s">
        <v>111</v>
      </c>
      <c r="B222" s="9" t="str">
        <f>LOOKUP(A222,Regions!$A$2:$A$233,Regions!$B$2:$B$233)</f>
        <v>Middle East &amp; North Africa</v>
      </c>
      <c r="C222" s="8">
        <v>2015.0</v>
      </c>
      <c r="D222" s="8">
        <v>3835.587891</v>
      </c>
      <c r="E222" s="8">
        <v>100.0</v>
      </c>
      <c r="F222" s="8">
        <v>100.0</v>
      </c>
      <c r="G222" s="8">
        <v>0.0</v>
      </c>
      <c r="H222" s="8">
        <v>0.0</v>
      </c>
      <c r="I222" s="8">
        <v>0.0</v>
      </c>
      <c r="J222" s="8" t="s">
        <v>4</v>
      </c>
      <c r="K222" s="8" t="s">
        <v>4</v>
      </c>
      <c r="L222" s="8" t="s">
        <v>4</v>
      </c>
      <c r="M222" s="8" t="s">
        <v>4</v>
      </c>
      <c r="N222" s="8" t="s">
        <v>4</v>
      </c>
      <c r="O222" s="8" t="s">
        <v>4</v>
      </c>
      <c r="P222" s="8" t="s">
        <v>4</v>
      </c>
      <c r="Q222" s="8" t="s">
        <v>4</v>
      </c>
      <c r="R222" s="10" t="str">
        <f t="shared" si="1"/>
        <v>No Duplicate</v>
      </c>
      <c r="S222" s="10">
        <f t="shared" si="2"/>
        <v>5</v>
      </c>
      <c r="T222" s="10">
        <f t="shared" si="3"/>
        <v>0</v>
      </c>
      <c r="U222" s="10" t="str">
        <f t="shared" si="4"/>
        <v>null</v>
      </c>
      <c r="V222" s="10" t="str">
        <f t="shared" si="5"/>
        <v>null</v>
      </c>
      <c r="W222" s="10">
        <f t="shared" si="6"/>
        <v>100</v>
      </c>
      <c r="X222" s="10" t="str">
        <f t="shared" si="16"/>
        <v/>
      </c>
      <c r="Y222" s="10" t="str">
        <f t="shared" si="8"/>
        <v/>
      </c>
      <c r="Z222" s="11" t="str">
        <f t="shared" si="9"/>
        <v>full access</v>
      </c>
      <c r="AA222" s="10" t="str">
        <f t="shared" si="10"/>
        <v/>
      </c>
      <c r="AB222" s="2" t="str">
        <f t="shared" si="11"/>
        <v/>
      </c>
      <c r="AC222" s="2" t="str">
        <f t="shared" si="12"/>
        <v/>
      </c>
      <c r="AD222" s="2" t="str">
        <f t="shared" si="15"/>
        <v/>
      </c>
      <c r="AE222" s="2" t="str">
        <f t="shared" si="14"/>
        <v>null</v>
      </c>
    </row>
    <row r="223">
      <c r="A223" s="9" t="s">
        <v>111</v>
      </c>
      <c r="B223" s="9" t="str">
        <f>LOOKUP(A223,Regions!$A$2:$A$233,Regions!$B$2:$B$233)</f>
        <v>Middle East &amp; North Africa</v>
      </c>
      <c r="C223" s="8">
        <v>2020.0</v>
      </c>
      <c r="D223" s="8">
        <v>4270.562988</v>
      </c>
      <c r="E223" s="8">
        <v>100.0</v>
      </c>
      <c r="F223" s="8">
        <v>100.0</v>
      </c>
      <c r="G223" s="8">
        <v>0.0</v>
      </c>
      <c r="H223" s="8">
        <v>0.0</v>
      </c>
      <c r="I223" s="8">
        <v>0.0</v>
      </c>
      <c r="J223" s="8" t="s">
        <v>4</v>
      </c>
      <c r="K223" s="8" t="s">
        <v>4</v>
      </c>
      <c r="L223" s="8" t="s">
        <v>4</v>
      </c>
      <c r="M223" s="8" t="s">
        <v>4</v>
      </c>
      <c r="N223" s="8" t="s">
        <v>4</v>
      </c>
      <c r="O223" s="8" t="s">
        <v>4</v>
      </c>
      <c r="P223" s="8" t="s">
        <v>4</v>
      </c>
      <c r="Q223" s="8" t="s">
        <v>4</v>
      </c>
      <c r="R223" s="10" t="str">
        <f t="shared" si="1"/>
        <v>No Duplicate</v>
      </c>
      <c r="S223" s="10" t="str">
        <f t="shared" si="2"/>
        <v/>
      </c>
      <c r="T223" s="10" t="str">
        <f t="shared" si="3"/>
        <v/>
      </c>
      <c r="U223" s="10" t="str">
        <f t="shared" si="4"/>
        <v/>
      </c>
      <c r="V223" s="10" t="str">
        <f t="shared" si="5"/>
        <v/>
      </c>
      <c r="W223" s="10">
        <f t="shared" si="6"/>
        <v>100</v>
      </c>
      <c r="X223" s="10" t="str">
        <f t="shared" si="16"/>
        <v/>
      </c>
      <c r="Y223" s="10" t="str">
        <f t="shared" si="8"/>
        <v/>
      </c>
      <c r="Z223" s="11" t="str">
        <f t="shared" si="9"/>
        <v/>
      </c>
      <c r="AA223" s="10" t="str">
        <f t="shared" si="10"/>
        <v/>
      </c>
      <c r="AB223" s="2" t="str">
        <f t="shared" si="11"/>
        <v/>
      </c>
      <c r="AC223" s="2">
        <f t="shared" si="12"/>
        <v>0</v>
      </c>
      <c r="AD223" s="2" t="str">
        <f t="shared" si="15"/>
        <v/>
      </c>
      <c r="AE223" s="2">
        <f t="shared" si="14"/>
        <v>0</v>
      </c>
    </row>
    <row r="224">
      <c r="A224" s="9" t="s">
        <v>112</v>
      </c>
      <c r="B224" s="9" t="str">
        <f>LOOKUP(A224,Regions!$A$2:$A$233,Regions!$B$2:$B$233)</f>
        <v>Europe &amp; Central Asia</v>
      </c>
      <c r="C224" s="8">
        <v>2015.0</v>
      </c>
      <c r="D224" s="8">
        <v>5959.125977</v>
      </c>
      <c r="E224" s="8">
        <v>35.77700043</v>
      </c>
      <c r="F224" s="8">
        <v>88.44176125</v>
      </c>
      <c r="G224" s="8">
        <v>1.789935836</v>
      </c>
      <c r="H224" s="8">
        <v>2.248062905</v>
      </c>
      <c r="I224" s="8">
        <v>7.520240013</v>
      </c>
      <c r="J224" s="8">
        <v>83.10521764</v>
      </c>
      <c r="K224" s="8">
        <v>2.415973654</v>
      </c>
      <c r="L224" s="8">
        <v>3.353168783</v>
      </c>
      <c r="M224" s="8">
        <v>11.12563993</v>
      </c>
      <c r="N224" s="8">
        <v>98.02134645</v>
      </c>
      <c r="O224" s="8">
        <v>0.6661405372</v>
      </c>
      <c r="P224" s="8">
        <v>0.2642965036</v>
      </c>
      <c r="Q224" s="8">
        <v>1.04821651</v>
      </c>
      <c r="R224" s="10" t="str">
        <f t="shared" si="1"/>
        <v>No Duplicate</v>
      </c>
      <c r="S224" s="10">
        <f t="shared" si="2"/>
        <v>5</v>
      </c>
      <c r="T224" s="10">
        <f t="shared" si="3"/>
        <v>0.651508794</v>
      </c>
      <c r="U224" s="10">
        <f t="shared" si="4"/>
        <v>0.830642272</v>
      </c>
      <c r="V224" s="10">
        <f t="shared" si="5"/>
        <v>0.257269172</v>
      </c>
      <c r="W224" s="10">
        <f t="shared" si="6"/>
        <v>88</v>
      </c>
      <c r="X224" s="10">
        <f t="shared" si="16"/>
        <v>83</v>
      </c>
      <c r="Y224" s="10">
        <f t="shared" si="8"/>
        <v>98</v>
      </c>
      <c r="Z224" s="11" t="str">
        <f t="shared" si="9"/>
        <v/>
      </c>
      <c r="AA224" s="10" t="str">
        <f t="shared" si="10"/>
        <v/>
      </c>
      <c r="AB224" s="2" t="str">
        <f t="shared" si="11"/>
        <v/>
      </c>
      <c r="AC224" s="2">
        <f t="shared" si="12"/>
        <v>0.5733731</v>
      </c>
      <c r="AD224" s="2">
        <f t="shared" si="15"/>
        <v>1.054080464</v>
      </c>
      <c r="AE224" s="2">
        <f t="shared" si="14"/>
        <v>0.179133478</v>
      </c>
    </row>
    <row r="225">
      <c r="A225" s="9" t="s">
        <v>112</v>
      </c>
      <c r="B225" s="9" t="str">
        <f>LOOKUP(A225,Regions!$A$2:$A$233,Regions!$B$2:$B$233)</f>
        <v>Europe &amp; Central Asia</v>
      </c>
      <c r="C225" s="8">
        <v>2020.0</v>
      </c>
      <c r="D225" s="8">
        <v>6524.190918</v>
      </c>
      <c r="E225" s="8">
        <v>36.85599899</v>
      </c>
      <c r="F225" s="8">
        <v>91.69930522</v>
      </c>
      <c r="G225" s="8">
        <v>1.900734111</v>
      </c>
      <c r="H225" s="8">
        <v>1.8656487</v>
      </c>
      <c r="I225" s="8">
        <v>4.534311965</v>
      </c>
      <c r="J225" s="8">
        <v>87.258429</v>
      </c>
      <c r="K225" s="8">
        <v>2.606070485</v>
      </c>
      <c r="L225" s="8">
        <v>2.954593684</v>
      </c>
      <c r="M225" s="8">
        <v>7.180906832</v>
      </c>
      <c r="N225" s="8">
        <v>99.30769231</v>
      </c>
      <c r="O225" s="8">
        <v>0.6923076923</v>
      </c>
      <c r="P225" s="8">
        <v>0.0</v>
      </c>
      <c r="Q225" s="8">
        <v>0.0</v>
      </c>
      <c r="R225" s="10" t="str">
        <f t="shared" si="1"/>
        <v>No Duplicate</v>
      </c>
      <c r="S225" s="10" t="str">
        <f t="shared" si="2"/>
        <v/>
      </c>
      <c r="T225" s="10" t="str">
        <f t="shared" si="3"/>
        <v/>
      </c>
      <c r="U225" s="10" t="str">
        <f t="shared" si="4"/>
        <v/>
      </c>
      <c r="V225" s="10" t="str">
        <f t="shared" si="5"/>
        <v/>
      </c>
      <c r="W225" s="10">
        <f t="shared" si="6"/>
        <v>92</v>
      </c>
      <c r="X225" s="10">
        <f t="shared" si="16"/>
        <v>87</v>
      </c>
      <c r="Y225" s="10">
        <f t="shared" si="8"/>
        <v>99</v>
      </c>
      <c r="Z225" s="11" t="str">
        <f t="shared" si="9"/>
        <v/>
      </c>
      <c r="AA225" s="10" t="str">
        <f t="shared" si="10"/>
        <v/>
      </c>
      <c r="AB225" s="2" t="str">
        <f t="shared" si="11"/>
        <v/>
      </c>
      <c r="AC225" s="2">
        <f t="shared" si="12"/>
        <v>0</v>
      </c>
      <c r="AD225" s="2" t="str">
        <f t="shared" si="15"/>
        <v/>
      </c>
      <c r="AE225" s="2">
        <f t="shared" si="14"/>
        <v>0</v>
      </c>
    </row>
    <row r="226">
      <c r="A226" s="9" t="s">
        <v>113</v>
      </c>
      <c r="B226" s="9" t="str">
        <f>LOOKUP(A226,Regions!$A$2:$A$233,Regions!$B$2:$B$233)</f>
        <v>East Asia &amp; Pacific</v>
      </c>
      <c r="C226" s="8">
        <v>2015.0</v>
      </c>
      <c r="D226" s="8">
        <v>6741.160156</v>
      </c>
      <c r="E226" s="8">
        <v>33.10799789</v>
      </c>
      <c r="F226" s="8">
        <v>77.46057221</v>
      </c>
      <c r="G226" s="8">
        <v>3.052340334</v>
      </c>
      <c r="H226" s="8">
        <v>14.22792235</v>
      </c>
      <c r="I226" s="8">
        <v>5.259165108</v>
      </c>
      <c r="J226" s="8">
        <v>70.23968655</v>
      </c>
      <c r="K226" s="8">
        <v>4.170293363</v>
      </c>
      <c r="L226" s="8">
        <v>18.20222139</v>
      </c>
      <c r="M226" s="8">
        <v>7.387798694</v>
      </c>
      <c r="N226" s="8">
        <v>92.04977998</v>
      </c>
      <c r="O226" s="8">
        <v>0.793607849</v>
      </c>
      <c r="P226" s="8">
        <v>6.198176795</v>
      </c>
      <c r="Q226" s="8">
        <v>0.9584353711</v>
      </c>
      <c r="R226" s="10" t="str">
        <f t="shared" si="1"/>
        <v>No Duplicate</v>
      </c>
      <c r="S226" s="10">
        <f t="shared" si="2"/>
        <v>5</v>
      </c>
      <c r="T226" s="10">
        <f t="shared" si="3"/>
        <v>1.551834194</v>
      </c>
      <c r="U226" s="10">
        <f t="shared" si="4"/>
        <v>1.646654574</v>
      </c>
      <c r="V226" s="10">
        <f t="shared" si="5"/>
        <v>1.002896448</v>
      </c>
      <c r="W226" s="10">
        <f t="shared" si="6"/>
        <v>77</v>
      </c>
      <c r="X226" s="10">
        <f t="shared" si="16"/>
        <v>70</v>
      </c>
      <c r="Y226" s="10">
        <f t="shared" si="8"/>
        <v>92</v>
      </c>
      <c r="Z226" s="11" t="str">
        <f t="shared" si="9"/>
        <v/>
      </c>
      <c r="AA226" s="10" t="str">
        <f t="shared" si="10"/>
        <v/>
      </c>
      <c r="AB226" s="2" t="str">
        <f t="shared" si="11"/>
        <v/>
      </c>
      <c r="AC226" s="2">
        <f t="shared" si="12"/>
        <v>0.643758126</v>
      </c>
      <c r="AD226" s="2">
        <f t="shared" si="15"/>
        <v>0.4859375197</v>
      </c>
      <c r="AE226" s="2">
        <f t="shared" si="14"/>
        <v>0.09482038</v>
      </c>
    </row>
    <row r="227">
      <c r="A227" s="9" t="s">
        <v>113</v>
      </c>
      <c r="B227" s="9" t="str">
        <f>LOOKUP(A227,Regions!$A$2:$A$233,Regions!$B$2:$B$233)</f>
        <v>East Asia &amp; Pacific</v>
      </c>
      <c r="C227" s="8">
        <v>2020.0</v>
      </c>
      <c r="D227" s="8">
        <v>7275.556152</v>
      </c>
      <c r="E227" s="8">
        <v>36.29000092</v>
      </c>
      <c r="F227" s="8">
        <v>85.21974318</v>
      </c>
      <c r="G227" s="8">
        <v>3.566857739</v>
      </c>
      <c r="H227" s="8">
        <v>10.62886799</v>
      </c>
      <c r="I227" s="8">
        <v>0.5845310938</v>
      </c>
      <c r="J227" s="8">
        <v>78.47295942</v>
      </c>
      <c r="K227" s="8">
        <v>5.598583786</v>
      </c>
      <c r="L227" s="8">
        <v>15.0109696</v>
      </c>
      <c r="M227" s="8">
        <v>0.9174871957</v>
      </c>
      <c r="N227" s="8">
        <v>97.06426222</v>
      </c>
      <c r="O227" s="8">
        <v>0.0</v>
      </c>
      <c r="P227" s="8">
        <v>2.935737778</v>
      </c>
      <c r="Q227" s="8">
        <v>0.0</v>
      </c>
      <c r="R227" s="10" t="str">
        <f t="shared" si="1"/>
        <v>No Duplicate</v>
      </c>
      <c r="S227" s="10" t="str">
        <f t="shared" si="2"/>
        <v/>
      </c>
      <c r="T227" s="10" t="str">
        <f t="shared" si="3"/>
        <v/>
      </c>
      <c r="U227" s="10" t="str">
        <f t="shared" si="4"/>
        <v/>
      </c>
      <c r="V227" s="10" t="str">
        <f t="shared" si="5"/>
        <v/>
      </c>
      <c r="W227" s="10">
        <f t="shared" si="6"/>
        <v>85</v>
      </c>
      <c r="X227" s="10">
        <f t="shared" si="16"/>
        <v>78</v>
      </c>
      <c r="Y227" s="10">
        <f t="shared" si="8"/>
        <v>97</v>
      </c>
      <c r="Z227" s="11" t="str">
        <f t="shared" si="9"/>
        <v/>
      </c>
      <c r="AA227" s="10" t="str">
        <f t="shared" si="10"/>
        <v/>
      </c>
      <c r="AB227" s="2" t="str">
        <f t="shared" si="11"/>
        <v/>
      </c>
      <c r="AC227" s="2">
        <f t="shared" si="12"/>
        <v>0</v>
      </c>
      <c r="AD227" s="2" t="str">
        <f t="shared" si="15"/>
        <v/>
      </c>
      <c r="AE227" s="2">
        <f t="shared" si="14"/>
        <v>0</v>
      </c>
    </row>
    <row r="228">
      <c r="A228" s="9" t="s">
        <v>114</v>
      </c>
      <c r="B228" s="9" t="str">
        <f>LOOKUP(A228,Regions!$A$2:$A$233,Regions!$B$2:$B$233)</f>
        <v>Europe &amp; Central Asia</v>
      </c>
      <c r="C228" s="8">
        <v>2015.0</v>
      </c>
      <c r="D228" s="8">
        <v>1997.675049</v>
      </c>
      <c r="E228" s="8">
        <v>67.97999573</v>
      </c>
      <c r="F228" s="8">
        <v>98.52511728</v>
      </c>
      <c r="G228" s="8">
        <v>0.6787074231</v>
      </c>
      <c r="H228" s="8">
        <v>0.7961752931</v>
      </c>
      <c r="I228" s="8">
        <v>0.0</v>
      </c>
      <c r="J228" s="8">
        <v>97.85471901</v>
      </c>
      <c r="K228" s="8">
        <v>0.0</v>
      </c>
      <c r="L228" s="8">
        <v>2.145280992</v>
      </c>
      <c r="M228" s="8">
        <v>0.0</v>
      </c>
      <c r="N228" s="8">
        <v>98.84089334</v>
      </c>
      <c r="O228" s="8">
        <v>0.998392862</v>
      </c>
      <c r="P228" s="8">
        <v>0.1607138001</v>
      </c>
      <c r="Q228" s="8">
        <v>0.0</v>
      </c>
      <c r="R228" s="10" t="str">
        <f t="shared" si="1"/>
        <v>No Duplicate</v>
      </c>
      <c r="S228" s="10">
        <f t="shared" si="2"/>
        <v>5</v>
      </c>
      <c r="T228" s="10">
        <f t="shared" si="3"/>
        <v>0.051496774</v>
      </c>
      <c r="U228" s="10">
        <f t="shared" si="4"/>
        <v>0.144900826</v>
      </c>
      <c r="V228" s="10">
        <f t="shared" si="5"/>
        <v>0.00720627</v>
      </c>
      <c r="W228" s="10">
        <f t="shared" si="6"/>
        <v>99</v>
      </c>
      <c r="X228" s="10">
        <f t="shared" si="16"/>
        <v>98</v>
      </c>
      <c r="Y228" s="10">
        <f t="shared" si="8"/>
        <v>99</v>
      </c>
      <c r="Z228" s="11" t="str">
        <f t="shared" si="9"/>
        <v/>
      </c>
      <c r="AA228" s="10" t="str">
        <f t="shared" si="10"/>
        <v/>
      </c>
      <c r="AB228" s="2" t="str">
        <f t="shared" si="11"/>
        <v/>
      </c>
      <c r="AC228" s="2">
        <f t="shared" si="12"/>
        <v>0.137694556</v>
      </c>
      <c r="AD228" s="2">
        <f t="shared" si="15"/>
        <v>1.810494837</v>
      </c>
      <c r="AE228" s="2">
        <f t="shared" si="14"/>
        <v>0.093404052</v>
      </c>
    </row>
    <row r="229">
      <c r="A229" s="9" t="s">
        <v>114</v>
      </c>
      <c r="B229" s="9" t="str">
        <f>LOOKUP(A229,Regions!$A$2:$A$233,Regions!$B$2:$B$233)</f>
        <v>Europe &amp; Central Asia</v>
      </c>
      <c r="C229" s="8">
        <v>2020.0</v>
      </c>
      <c r="D229" s="8">
        <v>1886.202026</v>
      </c>
      <c r="E229" s="8">
        <v>68.31500244</v>
      </c>
      <c r="F229" s="8">
        <v>98.78260115</v>
      </c>
      <c r="G229" s="8">
        <v>0.6823007424</v>
      </c>
      <c r="H229" s="8">
        <v>0.5350981037</v>
      </c>
      <c r="I229" s="8">
        <v>0.0</v>
      </c>
      <c r="J229" s="8">
        <v>98.57922314</v>
      </c>
      <c r="K229" s="8">
        <v>0.0</v>
      </c>
      <c r="L229" s="8">
        <v>1.42077686</v>
      </c>
      <c r="M229" s="8">
        <v>0.0</v>
      </c>
      <c r="N229" s="8">
        <v>98.87692469</v>
      </c>
      <c r="O229" s="8">
        <v>0.9987568151</v>
      </c>
      <c r="P229" s="8">
        <v>0.1243184908</v>
      </c>
      <c r="Q229" s="8">
        <v>0.0</v>
      </c>
      <c r="R229" s="10" t="str">
        <f t="shared" si="1"/>
        <v>No Duplicate</v>
      </c>
      <c r="S229" s="10" t="str">
        <f t="shared" si="2"/>
        <v/>
      </c>
      <c r="T229" s="10" t="str">
        <f t="shared" si="3"/>
        <v/>
      </c>
      <c r="U229" s="10" t="str">
        <f t="shared" si="4"/>
        <v/>
      </c>
      <c r="V229" s="10" t="str">
        <f t="shared" si="5"/>
        <v/>
      </c>
      <c r="W229" s="10">
        <f t="shared" si="6"/>
        <v>99</v>
      </c>
      <c r="X229" s="10">
        <f t="shared" si="16"/>
        <v>99</v>
      </c>
      <c r="Y229" s="10">
        <f t="shared" si="8"/>
        <v>99</v>
      </c>
      <c r="Z229" s="11" t="str">
        <f t="shared" si="9"/>
        <v/>
      </c>
      <c r="AA229" s="10" t="str">
        <f t="shared" si="10"/>
        <v/>
      </c>
      <c r="AB229" s="2" t="str">
        <f t="shared" si="11"/>
        <v/>
      </c>
      <c r="AC229" s="2">
        <f t="shared" si="12"/>
        <v>0</v>
      </c>
      <c r="AD229" s="2" t="str">
        <f t="shared" si="15"/>
        <v/>
      </c>
      <c r="AE229" s="2">
        <f t="shared" si="14"/>
        <v>0</v>
      </c>
    </row>
    <row r="230">
      <c r="A230" s="9" t="s">
        <v>115</v>
      </c>
      <c r="B230" s="9" t="str">
        <f>LOOKUP(A230,Regions!$A$2:$A$233,Regions!$B$2:$B$233)</f>
        <v>Middle East &amp; North Africa</v>
      </c>
      <c r="C230" s="8">
        <v>2015.0</v>
      </c>
      <c r="D230" s="8">
        <v>6532.681152</v>
      </c>
      <c r="E230" s="8">
        <v>88.10600281</v>
      </c>
      <c r="F230" s="8">
        <v>91.22432251</v>
      </c>
      <c r="G230" s="8">
        <v>7.29006465</v>
      </c>
      <c r="H230" s="8">
        <v>1.34019284</v>
      </c>
      <c r="I230" s="8">
        <v>0.14542</v>
      </c>
      <c r="J230" s="8" t="s">
        <v>4</v>
      </c>
      <c r="K230" s="8" t="s">
        <v>4</v>
      </c>
      <c r="L230" s="8" t="s">
        <v>4</v>
      </c>
      <c r="M230" s="8" t="s">
        <v>4</v>
      </c>
      <c r="N230" s="8" t="s">
        <v>4</v>
      </c>
      <c r="O230" s="8" t="s">
        <v>4</v>
      </c>
      <c r="P230" s="8" t="s">
        <v>4</v>
      </c>
      <c r="Q230" s="8" t="s">
        <v>4</v>
      </c>
      <c r="R230" s="10" t="str">
        <f t="shared" si="1"/>
        <v>No Duplicate</v>
      </c>
      <c r="S230" s="10">
        <f t="shared" si="2"/>
        <v>5</v>
      </c>
      <c r="T230" s="10">
        <f t="shared" si="3"/>
        <v>0.275135498</v>
      </c>
      <c r="U230" s="10" t="str">
        <f t="shared" si="4"/>
        <v>null</v>
      </c>
      <c r="V230" s="10" t="str">
        <f t="shared" si="5"/>
        <v>null</v>
      </c>
      <c r="W230" s="10">
        <f t="shared" si="6"/>
        <v>91</v>
      </c>
      <c r="X230" s="10" t="str">
        <f t="shared" si="16"/>
        <v/>
      </c>
      <c r="Y230" s="10" t="str">
        <f t="shared" si="8"/>
        <v/>
      </c>
      <c r="Z230" s="11" t="str">
        <f t="shared" si="9"/>
        <v/>
      </c>
      <c r="AA230" s="10" t="str">
        <f t="shared" si="10"/>
        <v/>
      </c>
      <c r="AB230" s="2" t="str">
        <f t="shared" si="11"/>
        <v/>
      </c>
      <c r="AC230" s="2" t="str">
        <f t="shared" si="12"/>
        <v/>
      </c>
      <c r="AD230" s="2" t="str">
        <f t="shared" si="15"/>
        <v/>
      </c>
      <c r="AE230" s="2" t="str">
        <f t="shared" si="14"/>
        <v>null</v>
      </c>
    </row>
    <row r="231">
      <c r="A231" s="9" t="s">
        <v>115</v>
      </c>
      <c r="B231" s="9" t="str">
        <f>LOOKUP(A231,Regions!$A$2:$A$233,Regions!$B$2:$B$233)</f>
        <v>Middle East &amp; North Africa</v>
      </c>
      <c r="C231" s="8">
        <v>2020.0</v>
      </c>
      <c r="D231" s="8">
        <v>6825.441895</v>
      </c>
      <c r="E231" s="8">
        <v>88.92499542</v>
      </c>
      <c r="F231" s="8">
        <v>92.6</v>
      </c>
      <c r="G231" s="8">
        <v>7.4</v>
      </c>
      <c r="H231" s="8">
        <v>0.0</v>
      </c>
      <c r="I231" s="8">
        <v>0.0</v>
      </c>
      <c r="J231" s="8" t="s">
        <v>4</v>
      </c>
      <c r="K231" s="8" t="s">
        <v>4</v>
      </c>
      <c r="L231" s="8" t="s">
        <v>4</v>
      </c>
      <c r="M231" s="8" t="s">
        <v>4</v>
      </c>
      <c r="N231" s="8" t="s">
        <v>4</v>
      </c>
      <c r="O231" s="8" t="s">
        <v>4</v>
      </c>
      <c r="P231" s="8" t="s">
        <v>4</v>
      </c>
      <c r="Q231" s="8" t="s">
        <v>4</v>
      </c>
      <c r="R231" s="10" t="str">
        <f t="shared" si="1"/>
        <v>No Duplicate</v>
      </c>
      <c r="S231" s="10" t="str">
        <f t="shared" si="2"/>
        <v/>
      </c>
      <c r="T231" s="10" t="str">
        <f t="shared" si="3"/>
        <v/>
      </c>
      <c r="U231" s="10" t="str">
        <f t="shared" si="4"/>
        <v/>
      </c>
      <c r="V231" s="10" t="str">
        <f t="shared" si="5"/>
        <v/>
      </c>
      <c r="W231" s="10">
        <f t="shared" si="6"/>
        <v>93</v>
      </c>
      <c r="X231" s="10" t="str">
        <f t="shared" si="16"/>
        <v/>
      </c>
      <c r="Y231" s="10" t="str">
        <f t="shared" si="8"/>
        <v/>
      </c>
      <c r="Z231" s="11" t="str">
        <f t="shared" si="9"/>
        <v/>
      </c>
      <c r="AA231" s="10" t="str">
        <f t="shared" si="10"/>
        <v/>
      </c>
      <c r="AB231" s="2" t="str">
        <f t="shared" si="11"/>
        <v/>
      </c>
      <c r="AC231" s="2">
        <f t="shared" si="12"/>
        <v>0</v>
      </c>
      <c r="AD231" s="2" t="str">
        <f t="shared" si="15"/>
        <v/>
      </c>
      <c r="AE231" s="2">
        <f t="shared" si="14"/>
        <v>0</v>
      </c>
    </row>
    <row r="232">
      <c r="A232" s="9" t="s">
        <v>116</v>
      </c>
      <c r="B232" s="9" t="str">
        <f>LOOKUP(A232,Regions!$A$2:$A$233,Regions!$B$2:$B$233)</f>
        <v>Sub-Saharan Africa</v>
      </c>
      <c r="C232" s="8">
        <v>2015.0</v>
      </c>
      <c r="D232" s="8">
        <v>2059.010986</v>
      </c>
      <c r="E232" s="8">
        <v>26.90800095</v>
      </c>
      <c r="F232" s="8">
        <v>70.5456894</v>
      </c>
      <c r="G232" s="8">
        <v>10.86331049</v>
      </c>
      <c r="H232" s="8">
        <v>14.5343829</v>
      </c>
      <c r="I232" s="8">
        <v>4.056617208</v>
      </c>
      <c r="J232" s="8">
        <v>63.42088315</v>
      </c>
      <c r="K232" s="8">
        <v>13.04933941</v>
      </c>
      <c r="L232" s="8">
        <v>18.16490493</v>
      </c>
      <c r="M232" s="8">
        <v>5.364872511</v>
      </c>
      <c r="N232" s="8">
        <v>89.89927614</v>
      </c>
      <c r="O232" s="8">
        <v>4.925254235</v>
      </c>
      <c r="P232" s="8">
        <v>4.672553616</v>
      </c>
      <c r="Q232" s="8">
        <v>0.502916007</v>
      </c>
      <c r="R232" s="10" t="str">
        <f t="shared" si="1"/>
        <v>No Duplicate</v>
      </c>
      <c r="S232" s="10">
        <f t="shared" si="2"/>
        <v>5</v>
      </c>
      <c r="T232" s="10">
        <f t="shared" si="3"/>
        <v>0.326069974</v>
      </c>
      <c r="U232" s="10">
        <f t="shared" si="4"/>
        <v>0.045894334</v>
      </c>
      <c r="V232" s="10">
        <f t="shared" si="5"/>
        <v>0.624326482</v>
      </c>
      <c r="W232" s="10">
        <f t="shared" si="6"/>
        <v>71</v>
      </c>
      <c r="X232" s="10">
        <f t="shared" si="16"/>
        <v>63</v>
      </c>
      <c r="Y232" s="10">
        <f t="shared" si="8"/>
        <v>90</v>
      </c>
      <c r="Z232" s="11" t="str">
        <f t="shared" si="9"/>
        <v/>
      </c>
      <c r="AA232" s="10" t="str">
        <f t="shared" si="10"/>
        <v/>
      </c>
      <c r="AB232" s="2" t="str">
        <f t="shared" si="11"/>
        <v/>
      </c>
      <c r="AC232" s="2">
        <f t="shared" si="12"/>
        <v>-0.578432148</v>
      </c>
      <c r="AD232" s="2">
        <f t="shared" si="15"/>
        <v>1.726094249</v>
      </c>
      <c r="AE232" s="2">
        <f t="shared" si="14"/>
        <v>0.28017564</v>
      </c>
    </row>
    <row r="233">
      <c r="A233" s="9" t="s">
        <v>116</v>
      </c>
      <c r="B233" s="9" t="str">
        <f>LOOKUP(A233,Regions!$A$2:$A$233,Regions!$B$2:$B$233)</f>
        <v>Sub-Saharan Africa</v>
      </c>
      <c r="C233" s="8">
        <v>2020.0</v>
      </c>
      <c r="D233" s="8">
        <v>2142.251953</v>
      </c>
      <c r="E233" s="8">
        <v>29.02799988</v>
      </c>
      <c r="F233" s="8">
        <v>72.17603927</v>
      </c>
      <c r="G233" s="8">
        <v>10.40592597</v>
      </c>
      <c r="H233" s="8">
        <v>12.21725464</v>
      </c>
      <c r="I233" s="8">
        <v>5.200780116</v>
      </c>
      <c r="J233" s="8">
        <v>63.65035482</v>
      </c>
      <c r="K233" s="8">
        <v>13.55843013</v>
      </c>
      <c r="L233" s="8">
        <v>15.73132479</v>
      </c>
      <c r="M233" s="8">
        <v>7.059890254</v>
      </c>
      <c r="N233" s="8">
        <v>93.02090855</v>
      </c>
      <c r="O233" s="8">
        <v>2.698211997</v>
      </c>
      <c r="P233" s="8">
        <v>3.625530038</v>
      </c>
      <c r="Q233" s="8">
        <v>0.65534942</v>
      </c>
      <c r="R233" s="10" t="str">
        <f t="shared" si="1"/>
        <v>No Duplicate</v>
      </c>
      <c r="S233" s="10" t="str">
        <f t="shared" si="2"/>
        <v/>
      </c>
      <c r="T233" s="10" t="str">
        <f t="shared" si="3"/>
        <v/>
      </c>
      <c r="U233" s="10" t="str">
        <f t="shared" si="4"/>
        <v/>
      </c>
      <c r="V233" s="10" t="str">
        <f t="shared" si="5"/>
        <v/>
      </c>
      <c r="W233" s="10">
        <f t="shared" si="6"/>
        <v>72</v>
      </c>
      <c r="X233" s="10">
        <f t="shared" si="16"/>
        <v>64</v>
      </c>
      <c r="Y233" s="10">
        <f t="shared" si="8"/>
        <v>93</v>
      </c>
      <c r="Z233" s="11" t="str">
        <f t="shared" si="9"/>
        <v/>
      </c>
      <c r="AA233" s="10" t="str">
        <f t="shared" si="10"/>
        <v/>
      </c>
      <c r="AB233" s="2" t="str">
        <f t="shared" si="11"/>
        <v/>
      </c>
      <c r="AC233" s="2">
        <f t="shared" si="12"/>
        <v>0</v>
      </c>
      <c r="AD233" s="2" t="str">
        <f t="shared" si="15"/>
        <v/>
      </c>
      <c r="AE233" s="2">
        <f t="shared" si="14"/>
        <v>0</v>
      </c>
    </row>
    <row r="234">
      <c r="A234" s="9" t="s">
        <v>117</v>
      </c>
      <c r="B234" s="9" t="str">
        <f>LOOKUP(A234,Regions!$A$2:$A$233,Regions!$B$2:$B$233)</f>
        <v>Sub-Saharan Africa</v>
      </c>
      <c r="C234" s="8">
        <v>2015.0</v>
      </c>
      <c r="D234" s="8">
        <v>4472.229004</v>
      </c>
      <c r="E234" s="8">
        <v>49.81999969</v>
      </c>
      <c r="F234" s="8">
        <v>72.56979194</v>
      </c>
      <c r="G234" s="8">
        <v>7.364422679</v>
      </c>
      <c r="H234" s="8">
        <v>6.537233844</v>
      </c>
      <c r="I234" s="8">
        <v>13.52855154</v>
      </c>
      <c r="J234" s="8">
        <v>61.26318196</v>
      </c>
      <c r="K234" s="8">
        <v>5.126042294</v>
      </c>
      <c r="L234" s="8">
        <v>7.524148785</v>
      </c>
      <c r="M234" s="8">
        <v>26.08662696</v>
      </c>
      <c r="N234" s="8">
        <v>83.95810401</v>
      </c>
      <c r="O234" s="8">
        <v>9.618977705</v>
      </c>
      <c r="P234" s="8">
        <v>5.54318741</v>
      </c>
      <c r="Q234" s="8">
        <v>0.8797308764</v>
      </c>
      <c r="R234" s="10" t="str">
        <f t="shared" si="1"/>
        <v>No Duplicate</v>
      </c>
      <c r="S234" s="10">
        <f t="shared" si="2"/>
        <v>5</v>
      </c>
      <c r="T234" s="10">
        <f t="shared" si="3"/>
        <v>0.53839993</v>
      </c>
      <c r="U234" s="10">
        <f t="shared" si="4"/>
        <v>0.567406986</v>
      </c>
      <c r="V234" s="10">
        <f t="shared" si="5"/>
        <v>0.314001124</v>
      </c>
      <c r="W234" s="10">
        <f t="shared" si="6"/>
        <v>73</v>
      </c>
      <c r="X234" s="10">
        <f t="shared" si="16"/>
        <v>61</v>
      </c>
      <c r="Y234" s="10">
        <f t="shared" si="8"/>
        <v>84</v>
      </c>
      <c r="Z234" s="11" t="str">
        <f t="shared" si="9"/>
        <v/>
      </c>
      <c r="AA234" s="10" t="str">
        <f t="shared" si="10"/>
        <v/>
      </c>
      <c r="AB234" s="2" t="str">
        <f t="shared" si="11"/>
        <v/>
      </c>
      <c r="AC234" s="2">
        <f t="shared" si="12"/>
        <v>0.253405862</v>
      </c>
      <c r="AD234" s="2">
        <f t="shared" si="15"/>
        <v>0.575002338</v>
      </c>
      <c r="AE234" s="2">
        <f t="shared" si="14"/>
        <v>0.029007056</v>
      </c>
    </row>
    <row r="235">
      <c r="A235" s="9" t="s">
        <v>117</v>
      </c>
      <c r="B235" s="9" t="str">
        <f>LOOKUP(A235,Regions!$A$2:$A$233,Regions!$B$2:$B$233)</f>
        <v>Sub-Saharan Africa</v>
      </c>
      <c r="C235" s="8">
        <v>2020.0</v>
      </c>
      <c r="D235" s="8">
        <v>5057.676758</v>
      </c>
      <c r="E235" s="8">
        <v>52.08899689</v>
      </c>
      <c r="F235" s="8">
        <v>75.26179159</v>
      </c>
      <c r="G235" s="8">
        <v>8.700657475</v>
      </c>
      <c r="H235" s="8">
        <v>3.488080869</v>
      </c>
      <c r="I235" s="8">
        <v>12.54947006</v>
      </c>
      <c r="J235" s="8">
        <v>64.10021689</v>
      </c>
      <c r="K235" s="8">
        <v>6.537775797</v>
      </c>
      <c r="L235" s="8">
        <v>3.383709875</v>
      </c>
      <c r="M235" s="8">
        <v>25.97829744</v>
      </c>
      <c r="N235" s="8">
        <v>85.52810963</v>
      </c>
      <c r="O235" s="8">
        <v>10.69005698</v>
      </c>
      <c r="P235" s="8">
        <v>3.58408039</v>
      </c>
      <c r="Q235" s="8">
        <v>0.1977530006</v>
      </c>
      <c r="R235" s="10" t="str">
        <f t="shared" si="1"/>
        <v>No Duplicate</v>
      </c>
      <c r="S235" s="10" t="str">
        <f t="shared" si="2"/>
        <v/>
      </c>
      <c r="T235" s="10" t="str">
        <f t="shared" si="3"/>
        <v/>
      </c>
      <c r="U235" s="10" t="str">
        <f t="shared" si="4"/>
        <v/>
      </c>
      <c r="V235" s="10" t="str">
        <f t="shared" si="5"/>
        <v/>
      </c>
      <c r="W235" s="10">
        <f t="shared" si="6"/>
        <v>75</v>
      </c>
      <c r="X235" s="10">
        <f t="shared" si="16"/>
        <v>64</v>
      </c>
      <c r="Y235" s="10">
        <f t="shared" si="8"/>
        <v>86</v>
      </c>
      <c r="Z235" s="11" t="str">
        <f t="shared" si="9"/>
        <v/>
      </c>
      <c r="AA235" s="10" t="str">
        <f t="shared" si="10"/>
        <v/>
      </c>
      <c r="AB235" s="2" t="str">
        <f t="shared" si="11"/>
        <v/>
      </c>
      <c r="AC235" s="2">
        <f t="shared" si="12"/>
        <v>0</v>
      </c>
      <c r="AD235" s="2" t="str">
        <f t="shared" si="15"/>
        <v/>
      </c>
      <c r="AE235" s="2">
        <f t="shared" si="14"/>
        <v>0</v>
      </c>
    </row>
    <row r="236">
      <c r="A236" s="9" t="s">
        <v>118</v>
      </c>
      <c r="B236" s="9" t="str">
        <f>LOOKUP(A236,Regions!$A$2:$A$233,Regions!$B$2:$B$233)</f>
        <v>Sub-Saharan Africa</v>
      </c>
      <c r="C236" s="8">
        <v>2015.0</v>
      </c>
      <c r="D236" s="8">
        <v>6418.314941</v>
      </c>
      <c r="E236" s="8">
        <v>79.27000427</v>
      </c>
      <c r="F236" s="8">
        <v>97.28161516</v>
      </c>
      <c r="G236" s="8">
        <v>0.0</v>
      </c>
      <c r="H236" s="8">
        <v>2.718384841</v>
      </c>
      <c r="I236" s="8">
        <v>0.0</v>
      </c>
      <c r="J236" s="8" t="s">
        <v>4</v>
      </c>
      <c r="K236" s="8" t="s">
        <v>4</v>
      </c>
      <c r="L236" s="8" t="s">
        <v>4</v>
      </c>
      <c r="M236" s="8" t="s">
        <v>4</v>
      </c>
      <c r="N236" s="8" t="s">
        <v>4</v>
      </c>
      <c r="O236" s="8" t="s">
        <v>4</v>
      </c>
      <c r="P236" s="8" t="s">
        <v>4</v>
      </c>
      <c r="Q236" s="8" t="s">
        <v>4</v>
      </c>
      <c r="R236" s="10" t="str">
        <f t="shared" si="1"/>
        <v>No Duplicate</v>
      </c>
      <c r="S236" s="10">
        <f t="shared" si="2"/>
        <v>5</v>
      </c>
      <c r="T236" s="10">
        <f t="shared" si="3"/>
        <v>0.521981728</v>
      </c>
      <c r="U236" s="10" t="str">
        <f t="shared" si="4"/>
        <v>null</v>
      </c>
      <c r="V236" s="10" t="str">
        <f t="shared" si="5"/>
        <v>null</v>
      </c>
      <c r="W236" s="10">
        <f t="shared" si="6"/>
        <v>97</v>
      </c>
      <c r="X236" s="10" t="str">
        <f t="shared" si="16"/>
        <v/>
      </c>
      <c r="Y236" s="10" t="str">
        <f t="shared" si="8"/>
        <v/>
      </c>
      <c r="Z236" s="11" t="str">
        <f t="shared" si="9"/>
        <v/>
      </c>
      <c r="AA236" s="10" t="str">
        <f t="shared" si="10"/>
        <v/>
      </c>
      <c r="AB236" s="2" t="str">
        <f t="shared" si="11"/>
        <v/>
      </c>
      <c r="AC236" s="2" t="str">
        <f t="shared" si="12"/>
        <v/>
      </c>
      <c r="AD236" s="2" t="str">
        <f t="shared" si="15"/>
        <v/>
      </c>
      <c r="AE236" s="2" t="str">
        <f t="shared" si="14"/>
        <v>null</v>
      </c>
    </row>
    <row r="237">
      <c r="A237" s="9" t="s">
        <v>118</v>
      </c>
      <c r="B237" s="9" t="str">
        <f>LOOKUP(A237,Regions!$A$2:$A$233,Regions!$B$2:$B$233)</f>
        <v>Sub-Saharan Africa</v>
      </c>
      <c r="C237" s="8">
        <v>2020.0</v>
      </c>
      <c r="D237" s="8">
        <v>6871.287109</v>
      </c>
      <c r="E237" s="8">
        <v>80.69100189</v>
      </c>
      <c r="F237" s="8">
        <v>99.8915238</v>
      </c>
      <c r="G237" s="8">
        <v>0.0</v>
      </c>
      <c r="H237" s="8">
        <v>0.1084762012</v>
      </c>
      <c r="I237" s="8">
        <v>0.0</v>
      </c>
      <c r="J237" s="8" t="s">
        <v>4</v>
      </c>
      <c r="K237" s="8" t="s">
        <v>4</v>
      </c>
      <c r="L237" s="8" t="s">
        <v>4</v>
      </c>
      <c r="M237" s="8" t="s">
        <v>4</v>
      </c>
      <c r="N237" s="8" t="s">
        <v>4</v>
      </c>
      <c r="O237" s="8" t="s">
        <v>4</v>
      </c>
      <c r="P237" s="8" t="s">
        <v>4</v>
      </c>
      <c r="Q237" s="8" t="s">
        <v>4</v>
      </c>
      <c r="R237" s="10" t="str">
        <f t="shared" si="1"/>
        <v>No Duplicate</v>
      </c>
      <c r="S237" s="10" t="str">
        <f t="shared" si="2"/>
        <v/>
      </c>
      <c r="T237" s="10" t="str">
        <f t="shared" si="3"/>
        <v/>
      </c>
      <c r="U237" s="10" t="str">
        <f t="shared" si="4"/>
        <v/>
      </c>
      <c r="V237" s="10" t="str">
        <f t="shared" si="5"/>
        <v/>
      </c>
      <c r="W237" s="10">
        <f t="shared" si="6"/>
        <v>100</v>
      </c>
      <c r="X237" s="10" t="str">
        <f t="shared" si="16"/>
        <v/>
      </c>
      <c r="Y237" s="10" t="str">
        <f t="shared" si="8"/>
        <v/>
      </c>
      <c r="Z237" s="11" t="str">
        <f t="shared" si="9"/>
        <v/>
      </c>
      <c r="AA237" s="10" t="str">
        <f t="shared" si="10"/>
        <v/>
      </c>
      <c r="AB237" s="2" t="str">
        <f t="shared" si="11"/>
        <v/>
      </c>
      <c r="AC237" s="2">
        <f t="shared" si="12"/>
        <v>0</v>
      </c>
      <c r="AD237" s="2" t="str">
        <f t="shared" si="15"/>
        <v/>
      </c>
      <c r="AE237" s="2">
        <f t="shared" si="14"/>
        <v>0</v>
      </c>
    </row>
    <row r="238">
      <c r="A238" s="9" t="s">
        <v>119</v>
      </c>
      <c r="B238" s="9" t="str">
        <f>LOOKUP(A238,Regions!$A$2:$A$233,Regions!$B$2:$B$233)</f>
        <v>Europe &amp; Central Asia</v>
      </c>
      <c r="C238" s="8">
        <v>2015.0</v>
      </c>
      <c r="D238" s="8">
        <v>37.46500015</v>
      </c>
      <c r="E238" s="8">
        <v>14.30300045</v>
      </c>
      <c r="F238" s="8">
        <v>100.0</v>
      </c>
      <c r="G238" s="8">
        <v>0.0</v>
      </c>
      <c r="H238" s="8">
        <v>0.0</v>
      </c>
      <c r="I238" s="8">
        <v>0.0</v>
      </c>
      <c r="J238" s="8" t="s">
        <v>4</v>
      </c>
      <c r="K238" s="8" t="s">
        <v>4</v>
      </c>
      <c r="L238" s="8" t="s">
        <v>4</v>
      </c>
      <c r="M238" s="8" t="s">
        <v>4</v>
      </c>
      <c r="N238" s="8" t="s">
        <v>4</v>
      </c>
      <c r="O238" s="8" t="s">
        <v>4</v>
      </c>
      <c r="P238" s="8" t="s">
        <v>4</v>
      </c>
      <c r="Q238" s="8" t="s">
        <v>4</v>
      </c>
      <c r="R238" s="10" t="str">
        <f t="shared" si="1"/>
        <v>No Duplicate</v>
      </c>
      <c r="S238" s="10">
        <f t="shared" si="2"/>
        <v>5</v>
      </c>
      <c r="T238" s="10">
        <f t="shared" si="3"/>
        <v>0</v>
      </c>
      <c r="U238" s="10" t="str">
        <f t="shared" si="4"/>
        <v>null</v>
      </c>
      <c r="V238" s="10" t="str">
        <f t="shared" si="5"/>
        <v>null</v>
      </c>
      <c r="W238" s="10">
        <f t="shared" si="6"/>
        <v>100</v>
      </c>
      <c r="X238" s="10" t="str">
        <f t="shared" si="16"/>
        <v/>
      </c>
      <c r="Y238" s="10" t="str">
        <f t="shared" si="8"/>
        <v/>
      </c>
      <c r="Z238" s="11" t="str">
        <f t="shared" si="9"/>
        <v>full access</v>
      </c>
      <c r="AA238" s="10" t="str">
        <f t="shared" si="10"/>
        <v/>
      </c>
      <c r="AB238" s="2" t="str">
        <f t="shared" si="11"/>
        <v/>
      </c>
      <c r="AC238" s="2" t="str">
        <f t="shared" si="12"/>
        <v/>
      </c>
      <c r="AD238" s="2" t="str">
        <f t="shared" si="15"/>
        <v/>
      </c>
      <c r="AE238" s="2" t="str">
        <f t="shared" si="14"/>
        <v>null</v>
      </c>
    </row>
    <row r="239">
      <c r="A239" s="9" t="s">
        <v>119</v>
      </c>
      <c r="B239" s="9" t="str">
        <f>LOOKUP(A239,Regions!$A$2:$A$233,Regions!$B$2:$B$233)</f>
        <v>Europe &amp; Central Asia</v>
      </c>
      <c r="C239" s="8">
        <v>2020.0</v>
      </c>
      <c r="D239" s="8">
        <v>38.13700104</v>
      </c>
      <c r="E239" s="8">
        <v>14.41600037</v>
      </c>
      <c r="F239" s="8">
        <v>100.0</v>
      </c>
      <c r="G239" s="8">
        <v>0.0</v>
      </c>
      <c r="H239" s="8">
        <v>0.0</v>
      </c>
      <c r="I239" s="8">
        <v>0.0</v>
      </c>
      <c r="J239" s="8" t="s">
        <v>4</v>
      </c>
      <c r="K239" s="8" t="s">
        <v>4</v>
      </c>
      <c r="L239" s="8" t="s">
        <v>4</v>
      </c>
      <c r="M239" s="8" t="s">
        <v>4</v>
      </c>
      <c r="N239" s="8" t="s">
        <v>4</v>
      </c>
      <c r="O239" s="8" t="s">
        <v>4</v>
      </c>
      <c r="P239" s="8" t="s">
        <v>4</v>
      </c>
      <c r="Q239" s="8" t="s">
        <v>4</v>
      </c>
      <c r="R239" s="10" t="str">
        <f t="shared" si="1"/>
        <v>No Duplicate</v>
      </c>
      <c r="S239" s="10" t="str">
        <f t="shared" si="2"/>
        <v/>
      </c>
      <c r="T239" s="10" t="str">
        <f t="shared" si="3"/>
        <v/>
      </c>
      <c r="U239" s="10" t="str">
        <f t="shared" si="4"/>
        <v/>
      </c>
      <c r="V239" s="10" t="str">
        <f t="shared" si="5"/>
        <v/>
      </c>
      <c r="W239" s="10">
        <f t="shared" si="6"/>
        <v>100</v>
      </c>
      <c r="X239" s="10" t="str">
        <f t="shared" si="16"/>
        <v/>
      </c>
      <c r="Y239" s="10" t="str">
        <f t="shared" si="8"/>
        <v/>
      </c>
      <c r="Z239" s="11" t="str">
        <f t="shared" si="9"/>
        <v/>
      </c>
      <c r="AA239" s="10" t="str">
        <f t="shared" si="10"/>
        <v/>
      </c>
      <c r="AB239" s="2" t="str">
        <f t="shared" si="11"/>
        <v/>
      </c>
      <c r="AC239" s="2">
        <f t="shared" si="12"/>
        <v>0</v>
      </c>
      <c r="AD239" s="2" t="str">
        <f t="shared" si="15"/>
        <v/>
      </c>
      <c r="AE239" s="2">
        <f t="shared" si="14"/>
        <v>0</v>
      </c>
    </row>
    <row r="240">
      <c r="A240" s="9" t="s">
        <v>120</v>
      </c>
      <c r="B240" s="9" t="str">
        <f>LOOKUP(A240,Regions!$A$2:$A$233,Regions!$B$2:$B$233)</f>
        <v>Europe &amp; Central Asia</v>
      </c>
      <c r="C240" s="8">
        <v>2015.0</v>
      </c>
      <c r="D240" s="8">
        <v>2931.87207</v>
      </c>
      <c r="E240" s="8">
        <v>67.22999573</v>
      </c>
      <c r="F240" s="8">
        <v>96.60413858</v>
      </c>
      <c r="G240" s="8">
        <v>0.0</v>
      </c>
      <c r="H240" s="8">
        <v>3.395861422</v>
      </c>
      <c r="I240" s="8">
        <v>0.0</v>
      </c>
      <c r="J240" s="8">
        <v>90.71848441</v>
      </c>
      <c r="K240" s="8">
        <v>0.0</v>
      </c>
      <c r="L240" s="8">
        <v>9.281515589</v>
      </c>
      <c r="M240" s="8">
        <v>0.0</v>
      </c>
      <c r="N240" s="8">
        <v>99.47299035</v>
      </c>
      <c r="O240" s="8">
        <v>0.0</v>
      </c>
      <c r="P240" s="8">
        <v>0.5270096501</v>
      </c>
      <c r="Q240" s="8">
        <v>0.0</v>
      </c>
      <c r="R240" s="10" t="str">
        <f t="shared" si="1"/>
        <v>No Duplicate</v>
      </c>
      <c r="S240" s="10">
        <f t="shared" si="2"/>
        <v>5</v>
      </c>
      <c r="T240" s="10">
        <f t="shared" si="3"/>
        <v>0.281841732</v>
      </c>
      <c r="U240" s="10">
        <f t="shared" si="4"/>
        <v>0.612859164</v>
      </c>
      <c r="V240" s="10">
        <f t="shared" si="5"/>
        <v>0.10540193</v>
      </c>
      <c r="W240" s="10">
        <f t="shared" si="6"/>
        <v>97</v>
      </c>
      <c r="X240" s="10">
        <f t="shared" si="16"/>
        <v>91</v>
      </c>
      <c r="Y240" s="10">
        <f t="shared" si="8"/>
        <v>99</v>
      </c>
      <c r="Z240" s="11" t="str">
        <f t="shared" si="9"/>
        <v/>
      </c>
      <c r="AA240" s="10" t="str">
        <f t="shared" si="10"/>
        <v/>
      </c>
      <c r="AB240" s="2" t="str">
        <f t="shared" si="11"/>
        <v/>
      </c>
      <c r="AC240" s="2">
        <f t="shared" si="12"/>
        <v>0.507457234</v>
      </c>
      <c r="AD240" s="2">
        <f t="shared" si="15"/>
        <v>1.41301607</v>
      </c>
      <c r="AE240" s="2">
        <f t="shared" si="14"/>
        <v>0.331017432</v>
      </c>
    </row>
    <row r="241">
      <c r="A241" s="9" t="s">
        <v>120</v>
      </c>
      <c r="B241" s="9" t="str">
        <f>LOOKUP(A241,Regions!$A$2:$A$233,Regions!$B$2:$B$233)</f>
        <v>Europe &amp; Central Asia</v>
      </c>
      <c r="C241" s="8">
        <v>2020.0</v>
      </c>
      <c r="D241" s="8">
        <v>2722.291016</v>
      </c>
      <c r="E241" s="8">
        <v>68.04599762</v>
      </c>
      <c r="F241" s="8">
        <v>98.01334724</v>
      </c>
      <c r="G241" s="8">
        <v>0.0</v>
      </c>
      <c r="H241" s="8">
        <v>1.98665276</v>
      </c>
      <c r="I241" s="8">
        <v>0.0</v>
      </c>
      <c r="J241" s="8">
        <v>93.78278023</v>
      </c>
      <c r="K241" s="8">
        <v>0.0</v>
      </c>
      <c r="L241" s="8">
        <v>6.217219771</v>
      </c>
      <c r="M241" s="8">
        <v>0.0</v>
      </c>
      <c r="N241" s="8">
        <v>100.0</v>
      </c>
      <c r="O241" s="8">
        <v>0.0</v>
      </c>
      <c r="P241" s="8">
        <v>0.0</v>
      </c>
      <c r="Q241" s="8">
        <v>0.0</v>
      </c>
      <c r="R241" s="10" t="str">
        <f t="shared" si="1"/>
        <v>No Duplicate</v>
      </c>
      <c r="S241" s="10" t="str">
        <f t="shared" si="2"/>
        <v/>
      </c>
      <c r="T241" s="10" t="str">
        <f t="shared" si="3"/>
        <v/>
      </c>
      <c r="U241" s="10" t="str">
        <f t="shared" si="4"/>
        <v/>
      </c>
      <c r="V241" s="10" t="str">
        <f t="shared" si="5"/>
        <v/>
      </c>
      <c r="W241" s="10">
        <f t="shared" si="6"/>
        <v>98</v>
      </c>
      <c r="X241" s="10">
        <f t="shared" si="16"/>
        <v>94</v>
      </c>
      <c r="Y241" s="10">
        <f t="shared" si="8"/>
        <v>100</v>
      </c>
      <c r="Z241" s="11" t="str">
        <f t="shared" si="9"/>
        <v/>
      </c>
      <c r="AA241" s="10" t="str">
        <f t="shared" si="10"/>
        <v/>
      </c>
      <c r="AB241" s="2" t="str">
        <f t="shared" si="11"/>
        <v/>
      </c>
      <c r="AC241" s="2">
        <f t="shared" si="12"/>
        <v>0</v>
      </c>
      <c r="AD241" s="2" t="str">
        <f t="shared" si="15"/>
        <v/>
      </c>
      <c r="AE241" s="2">
        <f t="shared" si="14"/>
        <v>0</v>
      </c>
    </row>
    <row r="242">
      <c r="A242" s="9" t="s">
        <v>121</v>
      </c>
      <c r="B242" s="9" t="str">
        <f>LOOKUP(A242,Regions!$A$2:$A$233,Regions!$B$2:$B$233)</f>
        <v>Europe &amp; Central Asia</v>
      </c>
      <c r="C242" s="8">
        <v>2015.0</v>
      </c>
      <c r="D242" s="8">
        <v>566.7410278</v>
      </c>
      <c r="E242" s="8">
        <v>90.17900085</v>
      </c>
      <c r="F242" s="8">
        <v>99.92517066</v>
      </c>
      <c r="G242" s="8">
        <v>0.0</v>
      </c>
      <c r="H242" s="8">
        <v>0.07482934002</v>
      </c>
      <c r="I242" s="8">
        <v>0.0</v>
      </c>
      <c r="J242" s="8">
        <v>99.23809524</v>
      </c>
      <c r="K242" s="8">
        <v>0.0</v>
      </c>
      <c r="L242" s="8">
        <v>0.7619047619</v>
      </c>
      <c r="M242" s="8">
        <v>0.0</v>
      </c>
      <c r="N242" s="8">
        <v>100.0</v>
      </c>
      <c r="O242" s="8">
        <v>0.0</v>
      </c>
      <c r="P242" s="8">
        <v>0.0</v>
      </c>
      <c r="Q242" s="8">
        <v>0.0</v>
      </c>
      <c r="R242" s="10" t="str">
        <f t="shared" si="1"/>
        <v>No Duplicate</v>
      </c>
      <c r="S242" s="10">
        <f t="shared" si="2"/>
        <v>5</v>
      </c>
      <c r="T242" s="10">
        <f t="shared" si="3"/>
        <v>-0.009047624</v>
      </c>
      <c r="U242" s="10">
        <f t="shared" si="4"/>
        <v>-0.128571428</v>
      </c>
      <c r="V242" s="10">
        <f t="shared" si="5"/>
        <v>0</v>
      </c>
      <c r="W242" s="10">
        <f t="shared" si="6"/>
        <v>100</v>
      </c>
      <c r="X242" s="10">
        <f t="shared" si="16"/>
        <v>99</v>
      </c>
      <c r="Y242" s="10">
        <f t="shared" si="8"/>
        <v>100</v>
      </c>
      <c r="Z242" s="11" t="str">
        <f t="shared" si="9"/>
        <v>full access</v>
      </c>
      <c r="AA242" s="10" t="str">
        <f t="shared" si="10"/>
        <v/>
      </c>
      <c r="AB242" s="2" t="str">
        <f t="shared" si="11"/>
        <v>full access</v>
      </c>
      <c r="AC242" s="2">
        <f t="shared" si="12"/>
        <v>-0.128571428</v>
      </c>
      <c r="AD242" s="2">
        <f t="shared" si="15"/>
        <v>2</v>
      </c>
      <c r="AE242" s="2">
        <f t="shared" si="14"/>
        <v>0.119523804</v>
      </c>
    </row>
    <row r="243">
      <c r="A243" s="9" t="s">
        <v>121</v>
      </c>
      <c r="B243" s="9" t="str">
        <f>LOOKUP(A243,Regions!$A$2:$A$233,Regions!$B$2:$B$233)</f>
        <v>Europe &amp; Central Asia</v>
      </c>
      <c r="C243" s="8">
        <v>2020.0</v>
      </c>
      <c r="D243" s="8">
        <v>625.9760132</v>
      </c>
      <c r="E243" s="8">
        <v>91.4529953</v>
      </c>
      <c r="F243" s="8">
        <v>99.87993254</v>
      </c>
      <c r="G243" s="8">
        <v>0.0</v>
      </c>
      <c r="H243" s="8">
        <v>0.1200674649</v>
      </c>
      <c r="I243" s="8">
        <v>0.0</v>
      </c>
      <c r="J243" s="8">
        <v>98.5952381</v>
      </c>
      <c r="K243" s="8">
        <v>0.0</v>
      </c>
      <c r="L243" s="8">
        <v>1.404761905</v>
      </c>
      <c r="M243" s="8">
        <v>0.0</v>
      </c>
      <c r="N243" s="8">
        <v>100.0</v>
      </c>
      <c r="O243" s="8">
        <v>0.0</v>
      </c>
      <c r="P243" s="8">
        <v>0.0</v>
      </c>
      <c r="Q243" s="8">
        <v>0.0</v>
      </c>
      <c r="R243" s="10" t="str">
        <f t="shared" si="1"/>
        <v>No Duplicate</v>
      </c>
      <c r="S243" s="10" t="str">
        <f t="shared" si="2"/>
        <v/>
      </c>
      <c r="T243" s="10" t="str">
        <f t="shared" si="3"/>
        <v/>
      </c>
      <c r="U243" s="10" t="str">
        <f t="shared" si="4"/>
        <v/>
      </c>
      <c r="V243" s="10" t="str">
        <f t="shared" si="5"/>
        <v/>
      </c>
      <c r="W243" s="10">
        <f t="shared" si="6"/>
        <v>100</v>
      </c>
      <c r="X243" s="10">
        <f t="shared" si="16"/>
        <v>99</v>
      </c>
      <c r="Y243" s="10">
        <f t="shared" si="8"/>
        <v>100</v>
      </c>
      <c r="Z243" s="11" t="str">
        <f t="shared" si="9"/>
        <v/>
      </c>
      <c r="AA243" s="10" t="str">
        <f t="shared" si="10"/>
        <v/>
      </c>
      <c r="AB243" s="2" t="str">
        <f t="shared" si="11"/>
        <v/>
      </c>
      <c r="AC243" s="2">
        <f t="shared" si="12"/>
        <v>0</v>
      </c>
      <c r="AD243" s="2" t="str">
        <f t="shared" si="15"/>
        <v/>
      </c>
      <c r="AE243" s="2">
        <f t="shared" si="14"/>
        <v>0</v>
      </c>
    </row>
    <row r="244">
      <c r="A244" s="9" t="s">
        <v>122</v>
      </c>
      <c r="B244" s="9" t="str">
        <f>LOOKUP(A244,Regions!$A$2:$A$233,Regions!$B$2:$B$233)</f>
        <v>Sub-Saharan Africa</v>
      </c>
      <c r="C244" s="8">
        <v>2015.0</v>
      </c>
      <c r="D244" s="8">
        <v>24234.08008</v>
      </c>
      <c r="E244" s="8">
        <v>35.19299698</v>
      </c>
      <c r="F244" s="8">
        <v>48.89177354</v>
      </c>
      <c r="G244" s="8">
        <v>2.67716038</v>
      </c>
      <c r="H244" s="8">
        <v>30.40673651</v>
      </c>
      <c r="I244" s="8">
        <v>18.02432957</v>
      </c>
      <c r="J244" s="8">
        <v>33.14457773</v>
      </c>
      <c r="K244" s="8">
        <v>1.743479446</v>
      </c>
      <c r="L244" s="8">
        <v>39.69799969</v>
      </c>
      <c r="M244" s="8">
        <v>25.41394313</v>
      </c>
      <c r="N244" s="8">
        <v>77.88983072</v>
      </c>
      <c r="O244" s="8">
        <v>4.396509873</v>
      </c>
      <c r="P244" s="8">
        <v>13.29711369</v>
      </c>
      <c r="Q244" s="8">
        <v>4.416545719</v>
      </c>
      <c r="R244" s="10" t="str">
        <f t="shared" si="1"/>
        <v>No Duplicate</v>
      </c>
      <c r="S244" s="10">
        <f t="shared" si="2"/>
        <v>5</v>
      </c>
      <c r="T244" s="10">
        <f t="shared" si="3"/>
        <v>0.898822274</v>
      </c>
      <c r="U244" s="10">
        <f t="shared" si="4"/>
        <v>0.65236851</v>
      </c>
      <c r="V244" s="10">
        <f t="shared" si="5"/>
        <v>0.516035244</v>
      </c>
      <c r="W244" s="10">
        <f t="shared" si="6"/>
        <v>49</v>
      </c>
      <c r="X244" s="10">
        <f t="shared" si="16"/>
        <v>33</v>
      </c>
      <c r="Y244" s="10">
        <f t="shared" si="8"/>
        <v>78</v>
      </c>
      <c r="Z244" s="11" t="str">
        <f t="shared" si="9"/>
        <v/>
      </c>
      <c r="AA244" s="10" t="str">
        <f t="shared" si="10"/>
        <v/>
      </c>
      <c r="AB244" s="2" t="str">
        <f t="shared" si="11"/>
        <v/>
      </c>
      <c r="AC244" s="2">
        <f t="shared" si="12"/>
        <v>0.136333266</v>
      </c>
      <c r="AD244" s="2">
        <f t="shared" si="15"/>
        <v>0.2333667031</v>
      </c>
      <c r="AE244" s="2">
        <f t="shared" si="14"/>
        <v>0.246453764</v>
      </c>
    </row>
    <row r="245">
      <c r="A245" s="9" t="s">
        <v>122</v>
      </c>
      <c r="B245" s="9" t="str">
        <f>LOOKUP(A245,Regions!$A$2:$A$233,Regions!$B$2:$B$233)</f>
        <v>Sub-Saharan Africa</v>
      </c>
      <c r="C245" s="8">
        <v>2020.0</v>
      </c>
      <c r="D245" s="8">
        <v>27691.01953</v>
      </c>
      <c r="E245" s="8">
        <v>38.5340004</v>
      </c>
      <c r="F245" s="8">
        <v>53.38588491</v>
      </c>
      <c r="G245" s="8">
        <v>2.71797298</v>
      </c>
      <c r="H245" s="8">
        <v>32.31145967</v>
      </c>
      <c r="I245" s="8">
        <v>11.58468244</v>
      </c>
      <c r="J245" s="8">
        <v>36.40642028</v>
      </c>
      <c r="K245" s="8">
        <v>1.601776163</v>
      </c>
      <c r="L245" s="8">
        <v>43.95389345</v>
      </c>
      <c r="M245" s="8">
        <v>18.03791011</v>
      </c>
      <c r="N245" s="8">
        <v>80.47000694</v>
      </c>
      <c r="O245" s="8">
        <v>4.498430298</v>
      </c>
      <c r="P245" s="8">
        <v>13.74049434</v>
      </c>
      <c r="Q245" s="8">
        <v>1.291068417</v>
      </c>
      <c r="R245" s="10" t="str">
        <f t="shared" si="1"/>
        <v>No Duplicate</v>
      </c>
      <c r="S245" s="10" t="str">
        <f t="shared" si="2"/>
        <v/>
      </c>
      <c r="T245" s="10" t="str">
        <f t="shared" si="3"/>
        <v/>
      </c>
      <c r="U245" s="10" t="str">
        <f t="shared" si="4"/>
        <v/>
      </c>
      <c r="V245" s="10" t="str">
        <f t="shared" si="5"/>
        <v/>
      </c>
      <c r="W245" s="10">
        <f t="shared" si="6"/>
        <v>53</v>
      </c>
      <c r="X245" s="10">
        <f t="shared" si="16"/>
        <v>36</v>
      </c>
      <c r="Y245" s="10">
        <f t="shared" si="8"/>
        <v>80</v>
      </c>
      <c r="Z245" s="11" t="str">
        <f t="shared" si="9"/>
        <v/>
      </c>
      <c r="AA245" s="10" t="str">
        <f t="shared" si="10"/>
        <v/>
      </c>
      <c r="AB245" s="2" t="str">
        <f t="shared" si="11"/>
        <v/>
      </c>
      <c r="AC245" s="2">
        <f t="shared" si="12"/>
        <v>0</v>
      </c>
      <c r="AD245" s="2" t="str">
        <f t="shared" si="15"/>
        <v/>
      </c>
      <c r="AE245" s="2">
        <f t="shared" si="14"/>
        <v>0</v>
      </c>
    </row>
    <row r="246">
      <c r="A246" s="9" t="s">
        <v>123</v>
      </c>
      <c r="B246" s="9" t="str">
        <f>LOOKUP(A246,Regions!$A$2:$A$233,Regions!$B$2:$B$233)</f>
        <v>Sub-Saharan Africa</v>
      </c>
      <c r="C246" s="8">
        <v>2015.0</v>
      </c>
      <c r="D246" s="8">
        <v>16745.30469</v>
      </c>
      <c r="E246" s="8">
        <v>16.31299973</v>
      </c>
      <c r="F246" s="8">
        <v>66.15495914</v>
      </c>
      <c r="G246" s="8">
        <v>19.71603831</v>
      </c>
      <c r="H246" s="8">
        <v>10.55451427</v>
      </c>
      <c r="I246" s="8">
        <v>3.574488277</v>
      </c>
      <c r="J246" s="8">
        <v>62.24060864</v>
      </c>
      <c r="K246" s="8">
        <v>21.69810966</v>
      </c>
      <c r="L246" s="8">
        <v>11.87522028</v>
      </c>
      <c r="M246" s="8">
        <v>4.186061413</v>
      </c>
      <c r="N246" s="8">
        <v>86.23587985</v>
      </c>
      <c r="O246" s="8">
        <v>9.547849488</v>
      </c>
      <c r="P246" s="8">
        <v>3.779202335</v>
      </c>
      <c r="Q246" s="8">
        <v>0.4370683245</v>
      </c>
      <c r="R246" s="10" t="str">
        <f t="shared" si="1"/>
        <v>No Duplicate</v>
      </c>
      <c r="S246" s="10">
        <f t="shared" si="2"/>
        <v>5</v>
      </c>
      <c r="T246" s="10">
        <f t="shared" si="3"/>
        <v>0.778553874</v>
      </c>
      <c r="U246" s="10">
        <f t="shared" si="4"/>
        <v>0.868887024</v>
      </c>
      <c r="V246" s="10">
        <f t="shared" si="5"/>
        <v>0.043763672</v>
      </c>
      <c r="W246" s="10">
        <f t="shared" si="6"/>
        <v>66</v>
      </c>
      <c r="X246" s="10">
        <f t="shared" si="16"/>
        <v>62</v>
      </c>
      <c r="Y246" s="10">
        <f t="shared" si="8"/>
        <v>86</v>
      </c>
      <c r="Z246" s="11" t="str">
        <f t="shared" si="9"/>
        <v/>
      </c>
      <c r="AA246" s="10" t="str">
        <f t="shared" si="10"/>
        <v/>
      </c>
      <c r="AB246" s="2" t="str">
        <f t="shared" si="11"/>
        <v/>
      </c>
      <c r="AC246" s="2">
        <f t="shared" si="12"/>
        <v>0.825123352</v>
      </c>
      <c r="AD246" s="2">
        <f t="shared" si="15"/>
        <v>1.808190923</v>
      </c>
      <c r="AE246" s="2">
        <f t="shared" si="14"/>
        <v>0.09033315</v>
      </c>
    </row>
    <row r="247">
      <c r="A247" s="9" t="s">
        <v>123</v>
      </c>
      <c r="B247" s="9" t="str">
        <f>LOOKUP(A247,Regions!$A$2:$A$233,Regions!$B$2:$B$233)</f>
        <v>Sub-Saharan Africa</v>
      </c>
      <c r="C247" s="8">
        <v>2020.0</v>
      </c>
      <c r="D247" s="8">
        <v>19129.95508</v>
      </c>
      <c r="E247" s="8">
        <v>17.42700005</v>
      </c>
      <c r="F247" s="8">
        <v>70.04772851</v>
      </c>
      <c r="G247" s="8">
        <v>21.95081497</v>
      </c>
      <c r="H247" s="8">
        <v>5.776304407</v>
      </c>
      <c r="I247" s="8">
        <v>2.22515211</v>
      </c>
      <c r="J247" s="8">
        <v>66.58504376</v>
      </c>
      <c r="K247" s="8">
        <v>24.41415803</v>
      </c>
      <c r="L247" s="8">
        <v>6.383874146</v>
      </c>
      <c r="M247" s="8">
        <v>2.616924066</v>
      </c>
      <c r="N247" s="8">
        <v>86.45469821</v>
      </c>
      <c r="O247" s="8">
        <v>10.27894825</v>
      </c>
      <c r="P247" s="8">
        <v>2.897503996</v>
      </c>
      <c r="Q247" s="8">
        <v>0.3688495446</v>
      </c>
      <c r="R247" s="10" t="str">
        <f t="shared" si="1"/>
        <v>No Duplicate</v>
      </c>
      <c r="S247" s="10" t="str">
        <f t="shared" si="2"/>
        <v/>
      </c>
      <c r="T247" s="10" t="str">
        <f t="shared" si="3"/>
        <v/>
      </c>
      <c r="U247" s="10" t="str">
        <f t="shared" si="4"/>
        <v/>
      </c>
      <c r="V247" s="10" t="str">
        <f t="shared" si="5"/>
        <v/>
      </c>
      <c r="W247" s="10">
        <f t="shared" si="6"/>
        <v>70</v>
      </c>
      <c r="X247" s="10">
        <f t="shared" si="16"/>
        <v>67</v>
      </c>
      <c r="Y247" s="10">
        <f t="shared" si="8"/>
        <v>86</v>
      </c>
      <c r="Z247" s="11" t="str">
        <f t="shared" si="9"/>
        <v/>
      </c>
      <c r="AA247" s="10" t="str">
        <f t="shared" si="10"/>
        <v/>
      </c>
      <c r="AB247" s="2" t="str">
        <f t="shared" si="11"/>
        <v/>
      </c>
      <c r="AC247" s="2">
        <f t="shared" si="12"/>
        <v>0</v>
      </c>
      <c r="AD247" s="2" t="str">
        <f t="shared" si="15"/>
        <v/>
      </c>
      <c r="AE247" s="2">
        <f t="shared" si="14"/>
        <v>0</v>
      </c>
    </row>
    <row r="248">
      <c r="A248" s="9" t="s">
        <v>124</v>
      </c>
      <c r="B248" s="9" t="str">
        <f>LOOKUP(A248,Regions!$A$2:$A$233,Regions!$B$2:$B$233)</f>
        <v>South Asia</v>
      </c>
      <c r="C248" s="8">
        <v>2015.0</v>
      </c>
      <c r="D248" s="8">
        <v>30270.96484</v>
      </c>
      <c r="E248" s="8">
        <v>74.21299744</v>
      </c>
      <c r="F248" s="8">
        <v>97.05220256</v>
      </c>
      <c r="G248" s="8">
        <v>0.3630055004</v>
      </c>
      <c r="H248" s="8">
        <v>2.584791939</v>
      </c>
      <c r="I248" s="8" t="s">
        <v>4</v>
      </c>
      <c r="J248" s="8">
        <v>90.91830922</v>
      </c>
      <c r="K248" s="8">
        <v>0.5488026714</v>
      </c>
      <c r="L248" s="8">
        <v>8.532888105</v>
      </c>
      <c r="M248" s="8" t="s">
        <v>4</v>
      </c>
      <c r="N248" s="8">
        <v>99.18356605</v>
      </c>
      <c r="O248" s="8">
        <v>0.2984460363</v>
      </c>
      <c r="P248" s="8">
        <v>0.427987911</v>
      </c>
      <c r="Q248" s="8">
        <v>0.09</v>
      </c>
      <c r="R248" s="10" t="str">
        <f t="shared" si="1"/>
        <v>No Duplicate</v>
      </c>
      <c r="S248" s="10">
        <f t="shared" si="2"/>
        <v>5</v>
      </c>
      <c r="T248" s="10">
        <f t="shared" si="3"/>
        <v>0.009540902</v>
      </c>
      <c r="U248" s="10">
        <f t="shared" si="4"/>
        <v>-0.14417222</v>
      </c>
      <c r="V248" s="10">
        <f t="shared" si="5"/>
        <v>-0.008094028</v>
      </c>
      <c r="W248" s="10">
        <f t="shared" si="6"/>
        <v>97</v>
      </c>
      <c r="X248" s="10">
        <f t="shared" si="16"/>
        <v>91</v>
      </c>
      <c r="Y248" s="10">
        <f t="shared" si="8"/>
        <v>99</v>
      </c>
      <c r="Z248" s="11" t="str">
        <f t="shared" si="9"/>
        <v/>
      </c>
      <c r="AA248" s="10" t="str">
        <f t="shared" si="10"/>
        <v/>
      </c>
      <c r="AB248" s="2" t="str">
        <f t="shared" si="11"/>
        <v/>
      </c>
      <c r="AC248" s="2">
        <f t="shared" si="12"/>
        <v>-0.136078192</v>
      </c>
      <c r="AD248" s="2">
        <f t="shared" si="15"/>
        <v>1.78737171</v>
      </c>
      <c r="AE248" s="2">
        <f t="shared" si="14"/>
        <v>0.153713122</v>
      </c>
    </row>
    <row r="249">
      <c r="A249" s="9" t="s">
        <v>124</v>
      </c>
      <c r="B249" s="9" t="str">
        <f>LOOKUP(A249,Regions!$A$2:$A$233,Regions!$B$2:$B$233)</f>
        <v>South Asia</v>
      </c>
      <c r="C249" s="8">
        <v>2020.0</v>
      </c>
      <c r="D249" s="8">
        <v>32365.99805</v>
      </c>
      <c r="E249" s="8">
        <v>77.15999603</v>
      </c>
      <c r="F249" s="8">
        <v>97.09990707</v>
      </c>
      <c r="G249" s="8">
        <v>0.3545396865</v>
      </c>
      <c r="H249" s="8">
        <v>2.545553241</v>
      </c>
      <c r="I249" s="8" t="s">
        <v>4</v>
      </c>
      <c r="J249" s="8">
        <v>90.19744812</v>
      </c>
      <c r="K249" s="8">
        <v>0.5444513971</v>
      </c>
      <c r="L249" s="8">
        <v>9.258100478</v>
      </c>
      <c r="M249" s="8" t="s">
        <v>4</v>
      </c>
      <c r="N249" s="8">
        <v>99.14309591</v>
      </c>
      <c r="O249" s="8">
        <v>0.2983242605</v>
      </c>
      <c r="P249" s="8">
        <v>0.4685798319</v>
      </c>
      <c r="Q249" s="8">
        <v>0.09</v>
      </c>
      <c r="R249" s="10" t="str">
        <f t="shared" si="1"/>
        <v>No Duplicate</v>
      </c>
      <c r="S249" s="10" t="str">
        <f t="shared" si="2"/>
        <v/>
      </c>
      <c r="T249" s="10" t="str">
        <f t="shared" si="3"/>
        <v/>
      </c>
      <c r="U249" s="10" t="str">
        <f t="shared" si="4"/>
        <v/>
      </c>
      <c r="V249" s="10" t="str">
        <f t="shared" si="5"/>
        <v/>
      </c>
      <c r="W249" s="10">
        <f t="shared" si="6"/>
        <v>97</v>
      </c>
      <c r="X249" s="10">
        <f t="shared" si="16"/>
        <v>90</v>
      </c>
      <c r="Y249" s="10">
        <f t="shared" si="8"/>
        <v>99</v>
      </c>
      <c r="Z249" s="11" t="str">
        <f t="shared" si="9"/>
        <v/>
      </c>
      <c r="AA249" s="10" t="str">
        <f t="shared" si="10"/>
        <v/>
      </c>
      <c r="AB249" s="2" t="str">
        <f t="shared" si="11"/>
        <v/>
      </c>
      <c r="AC249" s="2">
        <f t="shared" si="12"/>
        <v>0</v>
      </c>
      <c r="AD249" s="2" t="str">
        <f t="shared" si="15"/>
        <v/>
      </c>
      <c r="AE249" s="2">
        <f t="shared" si="14"/>
        <v>0</v>
      </c>
    </row>
    <row r="250">
      <c r="A250" s="9" t="s">
        <v>125</v>
      </c>
      <c r="B250" s="9" t="str">
        <f>LOOKUP(A250,Regions!$A$2:$A$233,Regions!$B$2:$B$233)</f>
        <v>South Asia</v>
      </c>
      <c r="C250" s="8">
        <v>2015.0</v>
      </c>
      <c r="D250" s="8">
        <v>454.9140015</v>
      </c>
      <c r="E250" s="8">
        <v>38.52899933</v>
      </c>
      <c r="F250" s="8">
        <v>98.81424429</v>
      </c>
      <c r="G250" s="8">
        <v>0.1121578799</v>
      </c>
      <c r="H250" s="8">
        <v>1.073597835</v>
      </c>
      <c r="I250" s="8">
        <v>0.0</v>
      </c>
      <c r="J250" s="8">
        <v>98.87969927</v>
      </c>
      <c r="K250" s="8">
        <v>0.1669852816</v>
      </c>
      <c r="L250" s="8">
        <v>0.953315453</v>
      </c>
      <c r="M250" s="8">
        <v>0.0</v>
      </c>
      <c r="N250" s="8">
        <v>98.70980569</v>
      </c>
      <c r="O250" s="8">
        <v>0.02468362233</v>
      </c>
      <c r="P250" s="8">
        <v>1.265510688</v>
      </c>
      <c r="Q250" s="8">
        <v>0.0</v>
      </c>
      <c r="R250" s="10" t="str">
        <f t="shared" si="1"/>
        <v>No Duplicate</v>
      </c>
      <c r="S250" s="10">
        <f t="shared" si="2"/>
        <v>5</v>
      </c>
      <c r="T250" s="10">
        <f t="shared" si="3"/>
        <v>0.146038862</v>
      </c>
      <c r="U250" s="10">
        <f t="shared" si="4"/>
        <v>0.207862646</v>
      </c>
      <c r="V250" s="10">
        <f t="shared" si="5"/>
        <v>0.057636648</v>
      </c>
      <c r="W250" s="10">
        <f t="shared" si="6"/>
        <v>99</v>
      </c>
      <c r="X250" s="10">
        <f t="shared" si="16"/>
        <v>99</v>
      </c>
      <c r="Y250" s="10">
        <f t="shared" si="8"/>
        <v>99</v>
      </c>
      <c r="Z250" s="11" t="str">
        <f t="shared" si="9"/>
        <v/>
      </c>
      <c r="AA250" s="10" t="str">
        <f t="shared" si="10"/>
        <v/>
      </c>
      <c r="AB250" s="2" t="str">
        <f t="shared" si="11"/>
        <v/>
      </c>
      <c r="AC250" s="2">
        <f t="shared" si="12"/>
        <v>0.150225998</v>
      </c>
      <c r="AD250" s="2">
        <f t="shared" si="15"/>
        <v>1.131648945</v>
      </c>
      <c r="AE250" s="2">
        <f t="shared" si="14"/>
        <v>0.061823784</v>
      </c>
    </row>
    <row r="251">
      <c r="A251" s="9" t="s">
        <v>125</v>
      </c>
      <c r="B251" s="9" t="str">
        <f>LOOKUP(A251,Regions!$A$2:$A$233,Regions!$B$2:$B$233)</f>
        <v>South Asia</v>
      </c>
      <c r="C251" s="8">
        <v>2020.0</v>
      </c>
      <c r="D251" s="8">
        <v>540.5419922</v>
      </c>
      <c r="E251" s="8">
        <v>40.66899872</v>
      </c>
      <c r="F251" s="8">
        <v>99.5444386</v>
      </c>
      <c r="G251" s="8">
        <v>0.0480506913</v>
      </c>
      <c r="H251" s="8">
        <v>0.407510705</v>
      </c>
      <c r="I251" s="8">
        <v>0.0</v>
      </c>
      <c r="J251" s="8">
        <v>99.9190125</v>
      </c>
      <c r="K251" s="8">
        <v>0.0809875</v>
      </c>
      <c r="L251" s="8">
        <v>0.0</v>
      </c>
      <c r="M251" s="8">
        <v>0.0</v>
      </c>
      <c r="N251" s="8">
        <v>98.99798893</v>
      </c>
      <c r="O251" s="8">
        <v>0.0</v>
      </c>
      <c r="P251" s="8">
        <v>1.002011069</v>
      </c>
      <c r="Q251" s="8">
        <v>0.0</v>
      </c>
      <c r="R251" s="10" t="str">
        <f t="shared" si="1"/>
        <v>No Duplicate</v>
      </c>
      <c r="S251" s="10" t="str">
        <f t="shared" si="2"/>
        <v/>
      </c>
      <c r="T251" s="10" t="str">
        <f t="shared" si="3"/>
        <v/>
      </c>
      <c r="U251" s="10" t="str">
        <f t="shared" si="4"/>
        <v/>
      </c>
      <c r="V251" s="10" t="str">
        <f t="shared" si="5"/>
        <v/>
      </c>
      <c r="W251" s="10">
        <f t="shared" si="6"/>
        <v>100</v>
      </c>
      <c r="X251" s="10">
        <f t="shared" si="16"/>
        <v>100</v>
      </c>
      <c r="Y251" s="10">
        <f t="shared" si="8"/>
        <v>99</v>
      </c>
      <c r="Z251" s="11" t="str">
        <f t="shared" si="9"/>
        <v/>
      </c>
      <c r="AA251" s="10" t="str">
        <f t="shared" si="10"/>
        <v/>
      </c>
      <c r="AB251" s="2" t="str">
        <f t="shared" si="11"/>
        <v/>
      </c>
      <c r="AC251" s="2">
        <f t="shared" si="12"/>
        <v>0</v>
      </c>
      <c r="AD251" s="2" t="str">
        <f t="shared" si="15"/>
        <v/>
      </c>
      <c r="AE251" s="2">
        <f t="shared" si="14"/>
        <v>0</v>
      </c>
    </row>
    <row r="252">
      <c r="A252" s="9" t="s">
        <v>126</v>
      </c>
      <c r="B252" s="9" t="str">
        <f>LOOKUP(A252,Regions!$A$2:$A$233,Regions!$B$2:$B$233)</f>
        <v>Sub-Saharan Africa</v>
      </c>
      <c r="C252" s="8">
        <v>2015.0</v>
      </c>
      <c r="D252" s="8">
        <v>17438.77148</v>
      </c>
      <c r="E252" s="8">
        <v>39.99099731</v>
      </c>
      <c r="F252" s="8">
        <v>74.39951222</v>
      </c>
      <c r="G252" s="8">
        <v>4.171846453</v>
      </c>
      <c r="H252" s="8">
        <v>19.37992934</v>
      </c>
      <c r="I252" s="8">
        <v>2.048711981</v>
      </c>
      <c r="J252" s="8">
        <v>63.39571403</v>
      </c>
      <c r="K252" s="8">
        <v>4.449382415</v>
      </c>
      <c r="L252" s="8">
        <v>28.94484164</v>
      </c>
      <c r="M252" s="8">
        <v>3.21006192</v>
      </c>
      <c r="N252" s="8">
        <v>90.91140553</v>
      </c>
      <c r="O252" s="8">
        <v>3.755386657</v>
      </c>
      <c r="P252" s="8">
        <v>5.027173979</v>
      </c>
      <c r="Q252" s="8">
        <v>0.306033834</v>
      </c>
      <c r="R252" s="10" t="str">
        <f t="shared" si="1"/>
        <v>No Duplicate</v>
      </c>
      <c r="S252" s="10">
        <f t="shared" si="2"/>
        <v>5</v>
      </c>
      <c r="T252" s="10">
        <f t="shared" si="3"/>
        <v>1.629555762</v>
      </c>
      <c r="U252" s="10">
        <f t="shared" si="4"/>
        <v>1.737036236</v>
      </c>
      <c r="V252" s="10">
        <f t="shared" si="5"/>
        <v>1.001209844</v>
      </c>
      <c r="W252" s="10">
        <f t="shared" si="6"/>
        <v>74</v>
      </c>
      <c r="X252" s="10">
        <f t="shared" si="16"/>
        <v>63</v>
      </c>
      <c r="Y252" s="10">
        <f t="shared" si="8"/>
        <v>91</v>
      </c>
      <c r="Z252" s="11" t="str">
        <f t="shared" si="9"/>
        <v/>
      </c>
      <c r="AA252" s="10" t="str">
        <f t="shared" si="10"/>
        <v/>
      </c>
      <c r="AB252" s="2" t="str">
        <f t="shared" si="11"/>
        <v/>
      </c>
      <c r="AC252" s="2">
        <f t="shared" si="12"/>
        <v>0.735826392</v>
      </c>
      <c r="AD252" s="2">
        <f t="shared" si="15"/>
        <v>0.5374435829</v>
      </c>
      <c r="AE252" s="2">
        <f t="shared" si="14"/>
        <v>0.107480474</v>
      </c>
    </row>
    <row r="253">
      <c r="A253" s="9" t="s">
        <v>126</v>
      </c>
      <c r="B253" s="9" t="str">
        <f>LOOKUP(A253,Regions!$A$2:$A$233,Regions!$B$2:$B$233)</f>
        <v>Sub-Saharan Africa</v>
      </c>
      <c r="C253" s="8">
        <v>2020.0</v>
      </c>
      <c r="D253" s="8">
        <v>20250.83398</v>
      </c>
      <c r="E253" s="8">
        <v>43.90900421</v>
      </c>
      <c r="F253" s="8">
        <v>82.54729103</v>
      </c>
      <c r="G253" s="8">
        <v>3.854734527</v>
      </c>
      <c r="H253" s="8">
        <v>12.24697135</v>
      </c>
      <c r="I253" s="8">
        <v>1.35100309</v>
      </c>
      <c r="J253" s="8">
        <v>72.08089521</v>
      </c>
      <c r="K253" s="8">
        <v>3.78241223</v>
      </c>
      <c r="L253" s="8">
        <v>21.72810084</v>
      </c>
      <c r="M253" s="8">
        <v>2.408591717</v>
      </c>
      <c r="N253" s="8">
        <v>95.91745475</v>
      </c>
      <c r="O253" s="8">
        <v>3.947121723</v>
      </c>
      <c r="P253" s="8">
        <v>0.1354235314</v>
      </c>
      <c r="Q253" s="8">
        <v>0.0</v>
      </c>
      <c r="R253" s="10" t="str">
        <f t="shared" si="1"/>
        <v>No Duplicate</v>
      </c>
      <c r="S253" s="10" t="str">
        <f t="shared" si="2"/>
        <v/>
      </c>
      <c r="T253" s="10" t="str">
        <f t="shared" si="3"/>
        <v/>
      </c>
      <c r="U253" s="10" t="str">
        <f t="shared" si="4"/>
        <v/>
      </c>
      <c r="V253" s="10" t="str">
        <f t="shared" si="5"/>
        <v/>
      </c>
      <c r="W253" s="10">
        <f t="shared" si="6"/>
        <v>83</v>
      </c>
      <c r="X253" s="10">
        <f t="shared" si="16"/>
        <v>72</v>
      </c>
      <c r="Y253" s="10">
        <f t="shared" si="8"/>
        <v>96</v>
      </c>
      <c r="Z253" s="11" t="str">
        <f t="shared" si="9"/>
        <v/>
      </c>
      <c r="AA253" s="10" t="str">
        <f t="shared" si="10"/>
        <v/>
      </c>
      <c r="AB253" s="2" t="str">
        <f t="shared" si="11"/>
        <v/>
      </c>
      <c r="AC253" s="2">
        <f t="shared" si="12"/>
        <v>0</v>
      </c>
      <c r="AD253" s="2" t="str">
        <f t="shared" si="15"/>
        <v/>
      </c>
      <c r="AE253" s="2">
        <f t="shared" si="14"/>
        <v>0</v>
      </c>
    </row>
    <row r="254">
      <c r="A254" s="9" t="s">
        <v>127</v>
      </c>
      <c r="B254" s="9" t="str">
        <f>LOOKUP(A254,Regions!$A$2:$A$233,Regions!$B$2:$B$233)</f>
        <v>Europe &amp; Central Asia</v>
      </c>
      <c r="C254" s="8">
        <v>2015.0</v>
      </c>
      <c r="D254" s="8">
        <v>433.5589905</v>
      </c>
      <c r="E254" s="8">
        <v>94.41400146</v>
      </c>
      <c r="F254" s="8">
        <v>100.0</v>
      </c>
      <c r="G254" s="8">
        <v>0.0</v>
      </c>
      <c r="H254" s="8">
        <v>0.0</v>
      </c>
      <c r="I254" s="8">
        <v>0.0</v>
      </c>
      <c r="J254" s="8">
        <v>100.0</v>
      </c>
      <c r="K254" s="8">
        <v>0.0</v>
      </c>
      <c r="L254" s="8">
        <v>0.0</v>
      </c>
      <c r="M254" s="8">
        <v>0.0</v>
      </c>
      <c r="N254" s="8">
        <v>100.0</v>
      </c>
      <c r="O254" s="8">
        <v>0.0</v>
      </c>
      <c r="P254" s="8">
        <v>0.0</v>
      </c>
      <c r="Q254" s="8">
        <v>0.0</v>
      </c>
      <c r="R254" s="10" t="str">
        <f t="shared" si="1"/>
        <v>No Duplicate</v>
      </c>
      <c r="S254" s="10">
        <f t="shared" si="2"/>
        <v>5</v>
      </c>
      <c r="T254" s="10">
        <f t="shared" si="3"/>
        <v>0.00000008000000093</v>
      </c>
      <c r="U254" s="10">
        <f t="shared" si="4"/>
        <v>0</v>
      </c>
      <c r="V254" s="10">
        <f t="shared" si="5"/>
        <v>0</v>
      </c>
      <c r="W254" s="10">
        <f t="shared" si="6"/>
        <v>100</v>
      </c>
      <c r="X254" s="10">
        <f t="shared" si="16"/>
        <v>100</v>
      </c>
      <c r="Y254" s="10">
        <f t="shared" si="8"/>
        <v>100</v>
      </c>
      <c r="Z254" s="11" t="str">
        <f t="shared" si="9"/>
        <v>full access</v>
      </c>
      <c r="AA254" s="10" t="str">
        <f t="shared" si="10"/>
        <v>full access</v>
      </c>
      <c r="AB254" s="2" t="str">
        <f t="shared" si="11"/>
        <v>full access</v>
      </c>
      <c r="AC254" s="2">
        <f t="shared" si="12"/>
        <v>0</v>
      </c>
      <c r="AD254" s="2" t="str">
        <f t="shared" si="15"/>
        <v/>
      </c>
      <c r="AE254" s="2">
        <f t="shared" si="14"/>
        <v>0.00000008000000093</v>
      </c>
    </row>
    <row r="255">
      <c r="A255" s="9" t="s">
        <v>127</v>
      </c>
      <c r="B255" s="9" t="str">
        <f>LOOKUP(A255,Regions!$A$2:$A$233,Regions!$B$2:$B$233)</f>
        <v>Europe &amp; Central Asia</v>
      </c>
      <c r="C255" s="8">
        <v>2020.0</v>
      </c>
      <c r="D255" s="8">
        <v>441.5390015</v>
      </c>
      <c r="E255" s="8">
        <v>94.7440033</v>
      </c>
      <c r="F255" s="8">
        <v>100.0000004</v>
      </c>
      <c r="G255" s="8">
        <v>0.0</v>
      </c>
      <c r="H255" s="8">
        <v>0.0</v>
      </c>
      <c r="I255" s="8">
        <v>0.0</v>
      </c>
      <c r="J255" s="8">
        <v>100.0</v>
      </c>
      <c r="K255" s="8">
        <v>0.0</v>
      </c>
      <c r="L255" s="8">
        <v>0.0</v>
      </c>
      <c r="M255" s="8">
        <v>0.0</v>
      </c>
      <c r="N255" s="8">
        <v>100.0</v>
      </c>
      <c r="O255" s="8">
        <v>0.0</v>
      </c>
      <c r="P255" s="8">
        <v>0.0</v>
      </c>
      <c r="Q255" s="8">
        <v>0.0</v>
      </c>
      <c r="R255" s="10" t="str">
        <f t="shared" si="1"/>
        <v>No Duplicate</v>
      </c>
      <c r="S255" s="10" t="str">
        <f t="shared" si="2"/>
        <v/>
      </c>
      <c r="T255" s="10" t="str">
        <f t="shared" si="3"/>
        <v/>
      </c>
      <c r="U255" s="10" t="str">
        <f t="shared" si="4"/>
        <v/>
      </c>
      <c r="V255" s="10" t="str">
        <f t="shared" si="5"/>
        <v/>
      </c>
      <c r="W255" s="10">
        <f t="shared" si="6"/>
        <v>100</v>
      </c>
      <c r="X255" s="10">
        <f t="shared" si="16"/>
        <v>100</v>
      </c>
      <c r="Y255" s="10">
        <f t="shared" si="8"/>
        <v>100</v>
      </c>
      <c r="Z255" s="11" t="str">
        <f t="shared" si="9"/>
        <v/>
      </c>
      <c r="AA255" s="10" t="str">
        <f t="shared" si="10"/>
        <v/>
      </c>
      <c r="AB255" s="2" t="str">
        <f t="shared" si="11"/>
        <v/>
      </c>
      <c r="AC255" s="2">
        <f t="shared" si="12"/>
        <v>0</v>
      </c>
      <c r="AD255" s="2" t="str">
        <f t="shared" si="15"/>
        <v/>
      </c>
      <c r="AE255" s="2">
        <f t="shared" si="14"/>
        <v>0</v>
      </c>
    </row>
    <row r="256">
      <c r="A256" s="9" t="s">
        <v>128</v>
      </c>
      <c r="B256" s="9" t="str">
        <f>LOOKUP(A256,Regions!$A$2:$A$233,Regions!$B$2:$B$233)</f>
        <v>East Asia &amp; Pacific</v>
      </c>
      <c r="C256" s="8">
        <v>2015.0</v>
      </c>
      <c r="D256" s="8">
        <v>57.44400024</v>
      </c>
      <c r="E256" s="8">
        <v>75.81099701</v>
      </c>
      <c r="F256" s="8">
        <v>88.34252362</v>
      </c>
      <c r="G256" s="8">
        <v>11.18141559</v>
      </c>
      <c r="H256" s="8">
        <v>0.4760607918</v>
      </c>
      <c r="I256" s="8">
        <v>0.0</v>
      </c>
      <c r="J256" s="8">
        <v>94.27836</v>
      </c>
      <c r="K256" s="8">
        <v>5.38164</v>
      </c>
      <c r="L256" s="8">
        <v>0.34</v>
      </c>
      <c r="M256" s="8">
        <v>0.0</v>
      </c>
      <c r="N256" s="8">
        <v>86.44857737</v>
      </c>
      <c r="O256" s="8">
        <v>13.03194895</v>
      </c>
      <c r="P256" s="8">
        <v>0.5194736842</v>
      </c>
      <c r="Q256" s="8">
        <v>0.0</v>
      </c>
      <c r="R256" s="10" t="str">
        <f t="shared" si="1"/>
        <v>No Duplicate</v>
      </c>
      <c r="S256" s="10">
        <f t="shared" si="2"/>
        <v>5</v>
      </c>
      <c r="T256" s="10">
        <f t="shared" si="3"/>
        <v>0.045904672</v>
      </c>
      <c r="U256" s="10">
        <f t="shared" si="4"/>
        <v>0.030272</v>
      </c>
      <c r="V256" s="10">
        <f t="shared" si="5"/>
        <v>0.090284526</v>
      </c>
      <c r="W256" s="10">
        <f t="shared" si="6"/>
        <v>88</v>
      </c>
      <c r="X256" s="10">
        <f t="shared" si="16"/>
        <v>94</v>
      </c>
      <c r="Y256" s="10">
        <f t="shared" si="8"/>
        <v>86</v>
      </c>
      <c r="Z256" s="11" t="str">
        <f t="shared" si="9"/>
        <v/>
      </c>
      <c r="AA256" s="10" t="str">
        <f t="shared" si="10"/>
        <v/>
      </c>
      <c r="AB256" s="2" t="str">
        <f t="shared" si="11"/>
        <v/>
      </c>
      <c r="AC256" s="2">
        <f t="shared" si="12"/>
        <v>-0.060012526</v>
      </c>
      <c r="AD256" s="2">
        <f t="shared" si="15"/>
        <v>0.9955914954</v>
      </c>
      <c r="AE256" s="2">
        <f t="shared" si="14"/>
        <v>0.015632672</v>
      </c>
    </row>
    <row r="257">
      <c r="A257" s="9" t="s">
        <v>128</v>
      </c>
      <c r="B257" s="9" t="str">
        <f>LOOKUP(A257,Regions!$A$2:$A$233,Regions!$B$2:$B$233)</f>
        <v>East Asia &amp; Pacific</v>
      </c>
      <c r="C257" s="8">
        <v>2020.0</v>
      </c>
      <c r="D257" s="8">
        <v>59.19400024</v>
      </c>
      <c r="E257" s="8">
        <v>77.79399109</v>
      </c>
      <c r="F257" s="8">
        <v>88.57204698</v>
      </c>
      <c r="G257" s="8">
        <v>11.387979</v>
      </c>
      <c r="H257" s="8">
        <v>0.03997402585</v>
      </c>
      <c r="I257" s="8">
        <v>0.0</v>
      </c>
      <c r="J257" s="8">
        <v>94.42972</v>
      </c>
      <c r="K257" s="8">
        <v>5.39028</v>
      </c>
      <c r="L257" s="8">
        <v>0.18</v>
      </c>
      <c r="M257" s="8">
        <v>0.0</v>
      </c>
      <c r="N257" s="8">
        <v>86.9</v>
      </c>
      <c r="O257" s="8">
        <v>13.1</v>
      </c>
      <c r="P257" s="8">
        <v>0.0</v>
      </c>
      <c r="Q257" s="8">
        <v>0.0</v>
      </c>
      <c r="R257" s="10" t="str">
        <f t="shared" si="1"/>
        <v>No Duplicate</v>
      </c>
      <c r="S257" s="10" t="str">
        <f t="shared" si="2"/>
        <v/>
      </c>
      <c r="T257" s="10" t="str">
        <f t="shared" si="3"/>
        <v/>
      </c>
      <c r="U257" s="10" t="str">
        <f t="shared" si="4"/>
        <v/>
      </c>
      <c r="V257" s="10" t="str">
        <f t="shared" si="5"/>
        <v/>
      </c>
      <c r="W257" s="10">
        <f t="shared" si="6"/>
        <v>89</v>
      </c>
      <c r="X257" s="10">
        <f t="shared" si="16"/>
        <v>94</v>
      </c>
      <c r="Y257" s="10">
        <f t="shared" si="8"/>
        <v>87</v>
      </c>
      <c r="Z257" s="11" t="str">
        <f t="shared" si="9"/>
        <v/>
      </c>
      <c r="AA257" s="10" t="str">
        <f t="shared" si="10"/>
        <v/>
      </c>
      <c r="AB257" s="2" t="str">
        <f t="shared" si="11"/>
        <v/>
      </c>
      <c r="AC257" s="2">
        <f t="shared" si="12"/>
        <v>0</v>
      </c>
      <c r="AD257" s="2" t="str">
        <f t="shared" si="15"/>
        <v/>
      </c>
      <c r="AE257" s="2">
        <f t="shared" si="14"/>
        <v>0</v>
      </c>
    </row>
    <row r="258">
      <c r="A258" s="9" t="s">
        <v>129</v>
      </c>
      <c r="B258" s="9" t="str">
        <f>LOOKUP(A258,Regions!$A$2:$A$233,Regions!$B$2:$B$233)</f>
        <v>Latin America &amp; Caribbean</v>
      </c>
      <c r="C258" s="8">
        <v>2015.0</v>
      </c>
      <c r="D258" s="8">
        <v>378.4830017</v>
      </c>
      <c r="E258" s="8">
        <v>88.98100281</v>
      </c>
      <c r="F258" s="8">
        <v>99.79603</v>
      </c>
      <c r="G258" s="8">
        <v>0.0</v>
      </c>
      <c r="H258" s="8">
        <v>0.2039699954</v>
      </c>
      <c r="I258" s="8">
        <v>0.0</v>
      </c>
      <c r="J258" s="8" t="s">
        <v>4</v>
      </c>
      <c r="K258" s="8" t="s">
        <v>4</v>
      </c>
      <c r="L258" s="8" t="s">
        <v>4</v>
      </c>
      <c r="M258" s="8" t="s">
        <v>4</v>
      </c>
      <c r="N258" s="8" t="s">
        <v>4</v>
      </c>
      <c r="O258" s="8" t="s">
        <v>4</v>
      </c>
      <c r="P258" s="8" t="s">
        <v>4</v>
      </c>
      <c r="Q258" s="8" t="s">
        <v>4</v>
      </c>
      <c r="R258" s="10" t="str">
        <f t="shared" si="1"/>
        <v>No Duplicate</v>
      </c>
      <c r="S258" s="10">
        <f t="shared" si="2"/>
        <v>5</v>
      </c>
      <c r="T258" s="10">
        <f t="shared" si="3"/>
        <v>0.009188156</v>
      </c>
      <c r="U258" s="10" t="str">
        <f t="shared" si="4"/>
        <v>null</v>
      </c>
      <c r="V258" s="10" t="str">
        <f t="shared" si="5"/>
        <v>null</v>
      </c>
      <c r="W258" s="10">
        <f t="shared" si="6"/>
        <v>100</v>
      </c>
      <c r="X258" s="10" t="str">
        <f t="shared" si="16"/>
        <v/>
      </c>
      <c r="Y258" s="10" t="str">
        <f t="shared" si="8"/>
        <v/>
      </c>
      <c r="Z258" s="11" t="str">
        <f t="shared" si="9"/>
        <v>full access</v>
      </c>
      <c r="AA258" s="10" t="str">
        <f t="shared" si="10"/>
        <v/>
      </c>
      <c r="AB258" s="2" t="str">
        <f t="shared" si="11"/>
        <v/>
      </c>
      <c r="AC258" s="2" t="str">
        <f t="shared" si="12"/>
        <v/>
      </c>
      <c r="AD258" s="2" t="str">
        <f t="shared" si="15"/>
        <v/>
      </c>
      <c r="AE258" s="2" t="str">
        <f t="shared" si="14"/>
        <v>null</v>
      </c>
    </row>
    <row r="259">
      <c r="A259" s="9" t="s">
        <v>129</v>
      </c>
      <c r="B259" s="9" t="str">
        <f>LOOKUP(A259,Regions!$A$2:$A$233,Regions!$B$2:$B$233)</f>
        <v>Latin America &amp; Caribbean</v>
      </c>
      <c r="C259" s="8">
        <v>2020.0</v>
      </c>
      <c r="D259" s="8">
        <v>375.2650146</v>
      </c>
      <c r="E259" s="8">
        <v>89.13999939</v>
      </c>
      <c r="F259" s="8">
        <v>99.84197078</v>
      </c>
      <c r="G259" s="8">
        <v>0.0</v>
      </c>
      <c r="H259" s="8">
        <v>0.1580292158</v>
      </c>
      <c r="I259" s="8">
        <v>0.0</v>
      </c>
      <c r="J259" s="8" t="s">
        <v>4</v>
      </c>
      <c r="K259" s="8" t="s">
        <v>4</v>
      </c>
      <c r="L259" s="8" t="s">
        <v>4</v>
      </c>
      <c r="M259" s="8" t="s">
        <v>4</v>
      </c>
      <c r="N259" s="8" t="s">
        <v>4</v>
      </c>
      <c r="O259" s="8" t="s">
        <v>4</v>
      </c>
      <c r="P259" s="8" t="s">
        <v>4</v>
      </c>
      <c r="Q259" s="8" t="s">
        <v>4</v>
      </c>
      <c r="R259" s="10" t="str">
        <f t="shared" si="1"/>
        <v>No Duplicate</v>
      </c>
      <c r="S259" s="10" t="str">
        <f t="shared" si="2"/>
        <v/>
      </c>
      <c r="T259" s="10" t="str">
        <f t="shared" si="3"/>
        <v/>
      </c>
      <c r="U259" s="10" t="str">
        <f t="shared" si="4"/>
        <v/>
      </c>
      <c r="V259" s="10" t="str">
        <f t="shared" si="5"/>
        <v/>
      </c>
      <c r="W259" s="10">
        <f t="shared" si="6"/>
        <v>100</v>
      </c>
      <c r="X259" s="10" t="str">
        <f t="shared" si="16"/>
        <v/>
      </c>
      <c r="Y259" s="10" t="str">
        <f t="shared" si="8"/>
        <v/>
      </c>
      <c r="Z259" s="11" t="str">
        <f t="shared" si="9"/>
        <v/>
      </c>
      <c r="AA259" s="10" t="str">
        <f t="shared" si="10"/>
        <v/>
      </c>
      <c r="AB259" s="2" t="str">
        <f t="shared" si="11"/>
        <v/>
      </c>
      <c r="AC259" s="2">
        <f t="shared" si="12"/>
        <v>0</v>
      </c>
      <c r="AD259" s="2" t="str">
        <f t="shared" si="15"/>
        <v/>
      </c>
      <c r="AE259" s="2">
        <f t="shared" si="14"/>
        <v>0</v>
      </c>
    </row>
    <row r="260">
      <c r="A260" s="9" t="s">
        <v>130</v>
      </c>
      <c r="B260" s="9" t="str">
        <f>LOOKUP(A260,Regions!$A$2:$A$233,Regions!$B$2:$B$233)</f>
        <v>Sub-Saharan Africa</v>
      </c>
      <c r="C260" s="8">
        <v>2015.0</v>
      </c>
      <c r="D260" s="8">
        <v>4046.303955</v>
      </c>
      <c r="E260" s="8">
        <v>51.0890007</v>
      </c>
      <c r="F260" s="8">
        <v>66.9733094</v>
      </c>
      <c r="G260" s="8">
        <v>14.81165357</v>
      </c>
      <c r="H260" s="8">
        <v>17.63702375</v>
      </c>
      <c r="I260" s="8">
        <v>0.5780132824</v>
      </c>
      <c r="J260" s="8">
        <v>46.69284218</v>
      </c>
      <c r="K260" s="8">
        <v>18.20063085</v>
      </c>
      <c r="L260" s="8">
        <v>33.9247615</v>
      </c>
      <c r="M260" s="8">
        <v>1.181765464</v>
      </c>
      <c r="N260" s="8">
        <v>86.38918859</v>
      </c>
      <c r="O260" s="8">
        <v>11.56715369</v>
      </c>
      <c r="P260" s="8">
        <v>2.043657719</v>
      </c>
      <c r="Q260" s="8">
        <v>0.0</v>
      </c>
      <c r="R260" s="10" t="str">
        <f t="shared" si="1"/>
        <v>No Duplicate</v>
      </c>
      <c r="S260" s="10">
        <f t="shared" si="2"/>
        <v>5</v>
      </c>
      <c r="T260" s="10">
        <f t="shared" si="3"/>
        <v>0.941547966</v>
      </c>
      <c r="U260" s="10">
        <f t="shared" si="4"/>
        <v>0.643699344</v>
      </c>
      <c r="V260" s="10">
        <f t="shared" si="5"/>
        <v>0.573901212</v>
      </c>
      <c r="W260" s="10">
        <f t="shared" si="6"/>
        <v>67</v>
      </c>
      <c r="X260" s="10">
        <f t="shared" si="16"/>
        <v>47</v>
      </c>
      <c r="Y260" s="10">
        <f t="shared" si="8"/>
        <v>86</v>
      </c>
      <c r="Z260" s="11" t="str">
        <f t="shared" si="9"/>
        <v/>
      </c>
      <c r="AA260" s="10" t="str">
        <f t="shared" si="10"/>
        <v/>
      </c>
      <c r="AB260" s="2" t="str">
        <f t="shared" si="11"/>
        <v/>
      </c>
      <c r="AC260" s="2">
        <f t="shared" si="12"/>
        <v>0.069798132</v>
      </c>
      <c r="AD260" s="2">
        <f t="shared" si="15"/>
        <v>0.1146486533</v>
      </c>
      <c r="AE260" s="2">
        <f t="shared" si="14"/>
        <v>0.297848622</v>
      </c>
    </row>
    <row r="261">
      <c r="A261" s="9" t="s">
        <v>130</v>
      </c>
      <c r="B261" s="9" t="str">
        <f>LOOKUP(A261,Regions!$A$2:$A$233,Regions!$B$2:$B$233)</f>
        <v>Sub-Saharan Africa</v>
      </c>
      <c r="C261" s="8">
        <v>2020.0</v>
      </c>
      <c r="D261" s="8">
        <v>4649.660156</v>
      </c>
      <c r="E261" s="8">
        <v>55.32699585</v>
      </c>
      <c r="F261" s="8">
        <v>71.68104923</v>
      </c>
      <c r="G261" s="8">
        <v>13.47689193</v>
      </c>
      <c r="H261" s="8">
        <v>14.82032681</v>
      </c>
      <c r="I261" s="8">
        <v>0.02173203433</v>
      </c>
      <c r="J261" s="8">
        <v>49.9113389</v>
      </c>
      <c r="K261" s="8">
        <v>18.49039689</v>
      </c>
      <c r="L261" s="8">
        <v>31.5496173</v>
      </c>
      <c r="M261" s="8">
        <v>0.04864690722</v>
      </c>
      <c r="N261" s="8">
        <v>89.25869465</v>
      </c>
      <c r="O261" s="8">
        <v>9.428808083</v>
      </c>
      <c r="P261" s="8">
        <v>1.31249727</v>
      </c>
      <c r="Q261" s="8">
        <v>0.0</v>
      </c>
      <c r="R261" s="10" t="str">
        <f t="shared" si="1"/>
        <v>No Duplicate</v>
      </c>
      <c r="S261" s="10" t="str">
        <f t="shared" si="2"/>
        <v/>
      </c>
      <c r="T261" s="10" t="str">
        <f t="shared" si="3"/>
        <v/>
      </c>
      <c r="U261" s="10" t="str">
        <f t="shared" si="4"/>
        <v/>
      </c>
      <c r="V261" s="10" t="str">
        <f t="shared" si="5"/>
        <v/>
      </c>
      <c r="W261" s="10">
        <f t="shared" si="6"/>
        <v>72</v>
      </c>
      <c r="X261" s="10">
        <f t="shared" si="16"/>
        <v>50</v>
      </c>
      <c r="Y261" s="10">
        <f t="shared" si="8"/>
        <v>89</v>
      </c>
      <c r="Z261" s="11" t="str">
        <f t="shared" si="9"/>
        <v/>
      </c>
      <c r="AA261" s="10" t="str">
        <f t="shared" si="10"/>
        <v/>
      </c>
      <c r="AB261" s="2" t="str">
        <f t="shared" si="11"/>
        <v/>
      </c>
      <c r="AC261" s="2">
        <f t="shared" si="12"/>
        <v>0</v>
      </c>
      <c r="AD261" s="2" t="str">
        <f t="shared" si="15"/>
        <v/>
      </c>
      <c r="AE261" s="2">
        <f t="shared" si="14"/>
        <v>0</v>
      </c>
    </row>
    <row r="262">
      <c r="A262" s="9" t="s">
        <v>131</v>
      </c>
      <c r="B262" s="9" t="str">
        <f>LOOKUP(A262,Regions!$A$2:$A$233,Regions!$B$2:$B$233)</f>
        <v>Sub-Saharan Africa</v>
      </c>
      <c r="C262" s="8">
        <v>2015.0</v>
      </c>
      <c r="D262" s="8">
        <v>1259.457031</v>
      </c>
      <c r="E262" s="8">
        <v>41.0</v>
      </c>
      <c r="F262" s="8">
        <v>99.86648182</v>
      </c>
      <c r="G262" s="8">
        <v>0.0</v>
      </c>
      <c r="H262" s="8">
        <v>0.1335181809</v>
      </c>
      <c r="I262" s="8">
        <v>0.0</v>
      </c>
      <c r="J262" s="8">
        <v>99.82768234</v>
      </c>
      <c r="K262" s="8">
        <v>0.0</v>
      </c>
      <c r="L262" s="8">
        <v>0.1723176618</v>
      </c>
      <c r="M262" s="8">
        <v>0.0</v>
      </c>
      <c r="N262" s="8">
        <v>99.92231522</v>
      </c>
      <c r="O262" s="8">
        <v>0.0</v>
      </c>
      <c r="P262" s="8">
        <v>0.07768478119</v>
      </c>
      <c r="Q262" s="8">
        <v>0.0</v>
      </c>
      <c r="R262" s="10" t="str">
        <f t="shared" si="1"/>
        <v>No Duplicate</v>
      </c>
      <c r="S262" s="10">
        <f t="shared" si="2"/>
        <v>5</v>
      </c>
      <c r="T262" s="10">
        <f t="shared" si="3"/>
        <v>-0.000045424</v>
      </c>
      <c r="U262" s="10">
        <f t="shared" si="4"/>
        <v>0</v>
      </c>
      <c r="V262" s="10">
        <f t="shared" si="5"/>
        <v>0</v>
      </c>
      <c r="W262" s="10">
        <f t="shared" si="6"/>
        <v>100</v>
      </c>
      <c r="X262" s="10">
        <f t="shared" si="16"/>
        <v>100</v>
      </c>
      <c r="Y262" s="10">
        <f t="shared" si="8"/>
        <v>100</v>
      </c>
      <c r="Z262" s="11" t="str">
        <f t="shared" si="9"/>
        <v>full access</v>
      </c>
      <c r="AA262" s="10" t="str">
        <f t="shared" si="10"/>
        <v>full access</v>
      </c>
      <c r="AB262" s="2" t="str">
        <f t="shared" si="11"/>
        <v>full access</v>
      </c>
      <c r="AC262" s="2">
        <f t="shared" si="12"/>
        <v>0</v>
      </c>
      <c r="AD262" s="2" t="str">
        <f t="shared" si="15"/>
        <v/>
      </c>
      <c r="AE262" s="2">
        <f t="shared" si="14"/>
        <v>0.000045424</v>
      </c>
    </row>
    <row r="263">
      <c r="A263" s="9" t="s">
        <v>131</v>
      </c>
      <c r="B263" s="9" t="str">
        <f>LOOKUP(A263,Regions!$A$2:$A$233,Regions!$B$2:$B$233)</f>
        <v>Sub-Saharan Africa</v>
      </c>
      <c r="C263" s="8">
        <v>2020.0</v>
      </c>
      <c r="D263" s="8">
        <v>1271.766968</v>
      </c>
      <c r="E263" s="8">
        <v>40.75999832</v>
      </c>
      <c r="F263" s="8">
        <v>99.8662547</v>
      </c>
      <c r="G263" s="8">
        <v>0.0</v>
      </c>
      <c r="H263" s="8">
        <v>0.1337453014</v>
      </c>
      <c r="I263" s="8">
        <v>0.0</v>
      </c>
      <c r="J263" s="8">
        <v>99.82768234</v>
      </c>
      <c r="K263" s="8">
        <v>0.0</v>
      </c>
      <c r="L263" s="8">
        <v>0.1723176618</v>
      </c>
      <c r="M263" s="8">
        <v>0.0</v>
      </c>
      <c r="N263" s="8">
        <v>99.92231522</v>
      </c>
      <c r="O263" s="8">
        <v>0.0</v>
      </c>
      <c r="P263" s="8">
        <v>0.07768478119</v>
      </c>
      <c r="Q263" s="8">
        <v>0.0</v>
      </c>
      <c r="R263" s="10" t="str">
        <f t="shared" si="1"/>
        <v>No Duplicate</v>
      </c>
      <c r="S263" s="10" t="str">
        <f t="shared" si="2"/>
        <v/>
      </c>
      <c r="T263" s="10" t="str">
        <f t="shared" si="3"/>
        <v/>
      </c>
      <c r="U263" s="10" t="str">
        <f t="shared" si="4"/>
        <v/>
      </c>
      <c r="V263" s="10" t="str">
        <f t="shared" si="5"/>
        <v/>
      </c>
      <c r="W263" s="10">
        <f t="shared" si="6"/>
        <v>100</v>
      </c>
      <c r="X263" s="10">
        <f t="shared" si="16"/>
        <v>100</v>
      </c>
      <c r="Y263" s="10">
        <f t="shared" si="8"/>
        <v>100</v>
      </c>
      <c r="Z263" s="11" t="str">
        <f t="shared" si="9"/>
        <v/>
      </c>
      <c r="AA263" s="10" t="str">
        <f t="shared" si="10"/>
        <v/>
      </c>
      <c r="AB263" s="2" t="str">
        <f t="shared" si="11"/>
        <v/>
      </c>
      <c r="AC263" s="2">
        <f t="shared" si="12"/>
        <v>0</v>
      </c>
      <c r="AD263" s="2" t="str">
        <f t="shared" si="15"/>
        <v/>
      </c>
      <c r="AE263" s="2">
        <f t="shared" si="14"/>
        <v>0</v>
      </c>
    </row>
    <row r="264">
      <c r="A264" s="9" t="s">
        <v>132</v>
      </c>
      <c r="B264" s="9" t="str">
        <f>LOOKUP(A264,Regions!$A$2:$A$233,Regions!$B$2:$B$233)</f>
        <v>Sub-Saharan Africa</v>
      </c>
      <c r="C264" s="8">
        <v>2015.0</v>
      </c>
      <c r="D264" s="8">
        <v>240.0110016</v>
      </c>
      <c r="E264" s="8">
        <v>46.98900223</v>
      </c>
      <c r="F264" s="8">
        <v>96.83781128</v>
      </c>
      <c r="G264" s="8">
        <v>0.0</v>
      </c>
      <c r="H264" s="8">
        <v>0.2820184669</v>
      </c>
      <c r="I264" s="8">
        <v>2.880170256</v>
      </c>
      <c r="J264" s="8" t="s">
        <v>4</v>
      </c>
      <c r="K264" s="8" t="s">
        <v>4</v>
      </c>
      <c r="L264" s="8" t="s">
        <v>4</v>
      </c>
      <c r="M264" s="8" t="s">
        <v>4</v>
      </c>
      <c r="N264" s="8" t="s">
        <v>4</v>
      </c>
      <c r="O264" s="8" t="s">
        <v>4</v>
      </c>
      <c r="P264" s="8" t="s">
        <v>4</v>
      </c>
      <c r="Q264" s="8" t="s">
        <v>4</v>
      </c>
      <c r="R264" s="10" t="str">
        <f t="shared" si="1"/>
        <v>No Duplicate</v>
      </c>
      <c r="S264" s="10">
        <f t="shared" si="2"/>
        <v>5</v>
      </c>
      <c r="T264" s="10">
        <f t="shared" si="3"/>
        <v>-0.093326314</v>
      </c>
      <c r="U264" s="10" t="str">
        <f t="shared" si="4"/>
        <v>null</v>
      </c>
      <c r="V264" s="10" t="str">
        <f t="shared" si="5"/>
        <v>null</v>
      </c>
      <c r="W264" s="10">
        <f t="shared" si="6"/>
        <v>97</v>
      </c>
      <c r="X264" s="10" t="str">
        <f t="shared" si="16"/>
        <v/>
      </c>
      <c r="Y264" s="10" t="str">
        <f t="shared" si="8"/>
        <v/>
      </c>
      <c r="Z264" s="11" t="str">
        <f t="shared" si="9"/>
        <v/>
      </c>
      <c r="AA264" s="10" t="str">
        <f t="shared" si="10"/>
        <v/>
      </c>
      <c r="AB264" s="2" t="str">
        <f t="shared" si="11"/>
        <v/>
      </c>
      <c r="AC264" s="2" t="str">
        <f t="shared" si="12"/>
        <v/>
      </c>
      <c r="AD264" s="2" t="str">
        <f t="shared" si="15"/>
        <v/>
      </c>
      <c r="AE264" s="2" t="str">
        <f t="shared" si="14"/>
        <v>null</v>
      </c>
    </row>
    <row r="265">
      <c r="A265" s="9" t="s">
        <v>132</v>
      </c>
      <c r="B265" s="9" t="str">
        <f>LOOKUP(A265,Regions!$A$2:$A$233,Regions!$B$2:$B$233)</f>
        <v>Sub-Saharan Africa</v>
      </c>
      <c r="C265" s="8">
        <v>2020.0</v>
      </c>
      <c r="D265" s="8">
        <v>272.8129883</v>
      </c>
      <c r="E265" s="8">
        <v>45.75099945</v>
      </c>
      <c r="F265" s="8">
        <v>96.37117971</v>
      </c>
      <c r="G265" s="8">
        <v>0.0</v>
      </c>
      <c r="H265" s="8">
        <v>3.628820295</v>
      </c>
      <c r="I265" s="8" t="s">
        <v>4</v>
      </c>
      <c r="J265" s="8" t="s">
        <v>4</v>
      </c>
      <c r="K265" s="8" t="s">
        <v>4</v>
      </c>
      <c r="L265" s="8" t="s">
        <v>4</v>
      </c>
      <c r="M265" s="8" t="s">
        <v>4</v>
      </c>
      <c r="N265" s="8" t="s">
        <v>4</v>
      </c>
      <c r="O265" s="8" t="s">
        <v>4</v>
      </c>
      <c r="P265" s="8" t="s">
        <v>4</v>
      </c>
      <c r="Q265" s="8" t="s">
        <v>4</v>
      </c>
      <c r="R265" s="10" t="str">
        <f t="shared" si="1"/>
        <v>No Duplicate</v>
      </c>
      <c r="S265" s="10" t="str">
        <f t="shared" si="2"/>
        <v/>
      </c>
      <c r="T265" s="10" t="str">
        <f t="shared" si="3"/>
        <v/>
      </c>
      <c r="U265" s="10" t="str">
        <f t="shared" si="4"/>
        <v/>
      </c>
      <c r="V265" s="10" t="str">
        <f t="shared" si="5"/>
        <v/>
      </c>
      <c r="W265" s="10">
        <f t="shared" si="6"/>
        <v>96</v>
      </c>
      <c r="X265" s="10" t="str">
        <f t="shared" si="16"/>
        <v/>
      </c>
      <c r="Y265" s="10" t="str">
        <f t="shared" si="8"/>
        <v/>
      </c>
      <c r="Z265" s="11" t="str">
        <f t="shared" si="9"/>
        <v/>
      </c>
      <c r="AA265" s="10" t="str">
        <f t="shared" si="10"/>
        <v/>
      </c>
      <c r="AB265" s="2" t="str">
        <f t="shared" si="11"/>
        <v/>
      </c>
      <c r="AC265" s="2">
        <f t="shared" si="12"/>
        <v>0</v>
      </c>
      <c r="AD265" s="2" t="str">
        <f t="shared" si="15"/>
        <v/>
      </c>
      <c r="AE265" s="2">
        <f t="shared" si="14"/>
        <v>0</v>
      </c>
    </row>
    <row r="266">
      <c r="A266" s="9" t="s">
        <v>133</v>
      </c>
      <c r="B266" s="9" t="str">
        <f>LOOKUP(A266,Regions!$A$2:$A$233,Regions!$B$2:$B$233)</f>
        <v>Latin America &amp; Caribbean</v>
      </c>
      <c r="C266" s="8">
        <v>2015.0</v>
      </c>
      <c r="D266" s="8">
        <v>121858.25</v>
      </c>
      <c r="E266" s="8">
        <v>79.28499603</v>
      </c>
      <c r="F266" s="8">
        <v>98.02544354</v>
      </c>
      <c r="G266" s="8">
        <v>0.0</v>
      </c>
      <c r="H266" s="8">
        <v>1.412360964</v>
      </c>
      <c r="I266" s="8">
        <v>0.5621954921</v>
      </c>
      <c r="J266" s="8">
        <v>93.28669403</v>
      </c>
      <c r="K266" s="8">
        <v>0.0</v>
      </c>
      <c r="L266" s="8">
        <v>4.310938852</v>
      </c>
      <c r="M266" s="8">
        <v>2.402367121</v>
      </c>
      <c r="N266" s="8">
        <v>99.2635529</v>
      </c>
      <c r="O266" s="8">
        <v>0.0</v>
      </c>
      <c r="P266" s="8">
        <v>0.655038006</v>
      </c>
      <c r="Q266" s="8">
        <v>0.08140909465</v>
      </c>
      <c r="R266" s="10" t="str">
        <f t="shared" si="1"/>
        <v>No Duplicate</v>
      </c>
      <c r="S266" s="10">
        <f t="shared" si="2"/>
        <v>5</v>
      </c>
      <c r="T266" s="10">
        <f t="shared" si="3"/>
        <v>0.330824948</v>
      </c>
      <c r="U266" s="10">
        <f t="shared" si="4"/>
        <v>1.01007498</v>
      </c>
      <c r="V266" s="10">
        <f t="shared" si="5"/>
        <v>0.14728942</v>
      </c>
      <c r="W266" s="10">
        <f t="shared" si="6"/>
        <v>98</v>
      </c>
      <c r="X266" s="10">
        <f t="shared" si="16"/>
        <v>93</v>
      </c>
      <c r="Y266" s="10">
        <f t="shared" si="8"/>
        <v>99</v>
      </c>
      <c r="Z266" s="11" t="str">
        <f t="shared" si="9"/>
        <v/>
      </c>
      <c r="AA266" s="10" t="str">
        <f t="shared" si="10"/>
        <v/>
      </c>
      <c r="AB266" s="2" t="str">
        <f t="shared" si="11"/>
        <v/>
      </c>
      <c r="AC266" s="2">
        <f t="shared" si="12"/>
        <v>0.86278556</v>
      </c>
      <c r="AD266" s="2">
        <f t="shared" si="15"/>
        <v>1.490948849</v>
      </c>
      <c r="AE266" s="2">
        <f t="shared" si="14"/>
        <v>0.679250032</v>
      </c>
    </row>
    <row r="267">
      <c r="A267" s="9" t="s">
        <v>133</v>
      </c>
      <c r="B267" s="9" t="str">
        <f>LOOKUP(A267,Regions!$A$2:$A$233,Regions!$B$2:$B$233)</f>
        <v>Latin America &amp; Caribbean</v>
      </c>
      <c r="C267" s="8">
        <v>2020.0</v>
      </c>
      <c r="D267" s="8">
        <v>128932.75</v>
      </c>
      <c r="E267" s="8">
        <v>80.73099518</v>
      </c>
      <c r="F267" s="8">
        <v>99.67956828</v>
      </c>
      <c r="G267" s="8">
        <v>0.0</v>
      </c>
      <c r="H267" s="8">
        <v>0.3204317169</v>
      </c>
      <c r="I267" s="8">
        <v>0.0</v>
      </c>
      <c r="J267" s="8">
        <v>98.33706893</v>
      </c>
      <c r="K267" s="8">
        <v>0.0</v>
      </c>
      <c r="L267" s="8">
        <v>1.662931067</v>
      </c>
      <c r="M267" s="8">
        <v>0.0</v>
      </c>
      <c r="N267" s="8">
        <v>100.0</v>
      </c>
      <c r="O267" s="8">
        <v>0.0</v>
      </c>
      <c r="P267" s="8">
        <v>0.0</v>
      </c>
      <c r="Q267" s="8">
        <v>0.0</v>
      </c>
      <c r="R267" s="10" t="str">
        <f t="shared" si="1"/>
        <v>No Duplicate</v>
      </c>
      <c r="S267" s="10" t="str">
        <f t="shared" si="2"/>
        <v/>
      </c>
      <c r="T267" s="10" t="str">
        <f t="shared" si="3"/>
        <v/>
      </c>
      <c r="U267" s="10" t="str">
        <f t="shared" si="4"/>
        <v/>
      </c>
      <c r="V267" s="10" t="str">
        <f t="shared" si="5"/>
        <v/>
      </c>
      <c r="W267" s="10">
        <f t="shared" si="6"/>
        <v>100</v>
      </c>
      <c r="X267" s="10">
        <f t="shared" si="16"/>
        <v>98</v>
      </c>
      <c r="Y267" s="10">
        <f t="shared" si="8"/>
        <v>100</v>
      </c>
      <c r="Z267" s="11" t="str">
        <f t="shared" si="9"/>
        <v/>
      </c>
      <c r="AA267" s="10" t="str">
        <f t="shared" si="10"/>
        <v/>
      </c>
      <c r="AB267" s="2" t="str">
        <f t="shared" si="11"/>
        <v/>
      </c>
      <c r="AC267" s="2">
        <f t="shared" si="12"/>
        <v>0</v>
      </c>
      <c r="AD267" s="2" t="str">
        <f t="shared" si="15"/>
        <v/>
      </c>
      <c r="AE267" s="2">
        <f t="shared" si="14"/>
        <v>0</v>
      </c>
    </row>
    <row r="268">
      <c r="A268" s="9" t="s">
        <v>134</v>
      </c>
      <c r="B268" s="9" t="str">
        <f>LOOKUP(A268,Regions!$A$2:$A$233,Regions!$B$2:$B$233)</f>
        <v>East Asia &amp; Pacific</v>
      </c>
      <c r="C268" s="8">
        <v>2015.0</v>
      </c>
      <c r="D268" s="8">
        <v>108.8860016</v>
      </c>
      <c r="E268" s="8">
        <v>22.45599937</v>
      </c>
      <c r="F268" s="8">
        <v>88.30815668</v>
      </c>
      <c r="G268" s="8">
        <v>0.0</v>
      </c>
      <c r="H268" s="8">
        <v>11.69184332</v>
      </c>
      <c r="I268" s="8" t="s">
        <v>4</v>
      </c>
      <c r="J268" s="8" t="s">
        <v>4</v>
      </c>
      <c r="K268" s="8" t="s">
        <v>4</v>
      </c>
      <c r="L268" s="8" t="s">
        <v>4</v>
      </c>
      <c r="M268" s="8" t="s">
        <v>4</v>
      </c>
      <c r="N268" s="8" t="s">
        <v>4</v>
      </c>
      <c r="O268" s="8" t="s">
        <v>4</v>
      </c>
      <c r="P268" s="8" t="s">
        <v>4</v>
      </c>
      <c r="Q268" s="8" t="s">
        <v>4</v>
      </c>
      <c r="R268" s="10" t="str">
        <f t="shared" si="1"/>
        <v>No Duplicate</v>
      </c>
      <c r="S268" s="10">
        <f t="shared" si="2"/>
        <v>4</v>
      </c>
      <c r="T268" s="10">
        <f t="shared" si="3"/>
        <v>0</v>
      </c>
      <c r="U268" s="10" t="str">
        <f t="shared" si="4"/>
        <v>null</v>
      </c>
      <c r="V268" s="10" t="str">
        <f t="shared" si="5"/>
        <v>null</v>
      </c>
      <c r="W268" s="10">
        <f t="shared" si="6"/>
        <v>88</v>
      </c>
      <c r="X268" s="10" t="str">
        <f t="shared" si="16"/>
        <v/>
      </c>
      <c r="Y268" s="10" t="str">
        <f t="shared" si="8"/>
        <v/>
      </c>
      <c r="Z268" s="11" t="str">
        <f t="shared" si="9"/>
        <v/>
      </c>
      <c r="AA268" s="10" t="str">
        <f t="shared" si="10"/>
        <v/>
      </c>
      <c r="AB268" s="2" t="str">
        <f t="shared" si="11"/>
        <v/>
      </c>
      <c r="AC268" s="2" t="str">
        <f t="shared" si="12"/>
        <v/>
      </c>
      <c r="AD268" s="2" t="str">
        <f t="shared" si="15"/>
        <v/>
      </c>
      <c r="AE268" s="2" t="str">
        <f t="shared" si="14"/>
        <v>null</v>
      </c>
    </row>
    <row r="269">
      <c r="A269" s="9" t="s">
        <v>134</v>
      </c>
      <c r="B269" s="9" t="str">
        <f>LOOKUP(A269,Regions!$A$2:$A$233,Regions!$B$2:$B$233)</f>
        <v>East Asia &amp; Pacific</v>
      </c>
      <c r="C269" s="8">
        <v>2019.0</v>
      </c>
      <c r="D269" s="8">
        <v>113.810997</v>
      </c>
      <c r="E269" s="8">
        <v>22.81200027</v>
      </c>
      <c r="F269" s="8">
        <v>88.30815668</v>
      </c>
      <c r="G269" s="8">
        <v>0.0</v>
      </c>
      <c r="H269" s="8">
        <v>11.69184332</v>
      </c>
      <c r="I269" s="8" t="s">
        <v>4</v>
      </c>
      <c r="J269" s="8" t="s">
        <v>4</v>
      </c>
      <c r="K269" s="8" t="s">
        <v>4</v>
      </c>
      <c r="L269" s="8" t="s">
        <v>4</v>
      </c>
      <c r="M269" s="8" t="s">
        <v>4</v>
      </c>
      <c r="N269" s="8" t="s">
        <v>4</v>
      </c>
      <c r="O269" s="8" t="s">
        <v>4</v>
      </c>
      <c r="P269" s="8" t="s">
        <v>4</v>
      </c>
      <c r="Q269" s="8" t="s">
        <v>4</v>
      </c>
      <c r="R269" s="10" t="str">
        <f t="shared" si="1"/>
        <v>No Duplicate</v>
      </c>
      <c r="S269" s="10" t="str">
        <f t="shared" si="2"/>
        <v/>
      </c>
      <c r="T269" s="10" t="str">
        <f t="shared" si="3"/>
        <v/>
      </c>
      <c r="U269" s="10" t="str">
        <f t="shared" si="4"/>
        <v/>
      </c>
      <c r="V269" s="10" t="str">
        <f t="shared" si="5"/>
        <v/>
      </c>
      <c r="W269" s="10">
        <f t="shared" si="6"/>
        <v>88</v>
      </c>
      <c r="X269" s="10" t="str">
        <f t="shared" si="16"/>
        <v/>
      </c>
      <c r="Y269" s="10" t="str">
        <f t="shared" si="8"/>
        <v/>
      </c>
      <c r="Z269" s="11" t="str">
        <f t="shared" si="9"/>
        <v/>
      </c>
      <c r="AA269" s="10" t="str">
        <f t="shared" si="10"/>
        <v/>
      </c>
      <c r="AB269" s="2" t="str">
        <f t="shared" si="11"/>
        <v/>
      </c>
      <c r="AC269" s="2">
        <f t="shared" si="12"/>
        <v>0</v>
      </c>
      <c r="AD269" s="2" t="str">
        <f t="shared" si="15"/>
        <v/>
      </c>
      <c r="AE269" s="2">
        <f t="shared" si="14"/>
        <v>0</v>
      </c>
    </row>
    <row r="270">
      <c r="A270" s="9" t="s">
        <v>135</v>
      </c>
      <c r="B270" s="9" t="str">
        <f>LOOKUP(A270,Regions!$A$2:$A$233,Regions!$B$2:$B$233)</f>
        <v>Europe &amp; Central Asia</v>
      </c>
      <c r="C270" s="8">
        <v>2015.0</v>
      </c>
      <c r="D270" s="8">
        <v>37.72299957</v>
      </c>
      <c r="E270" s="8">
        <v>100.0</v>
      </c>
      <c r="F270" s="8">
        <v>100.0</v>
      </c>
      <c r="G270" s="8">
        <v>0.0</v>
      </c>
      <c r="H270" s="8">
        <v>0.0</v>
      </c>
      <c r="I270" s="8">
        <v>0.0</v>
      </c>
      <c r="J270" s="8" t="s">
        <v>4</v>
      </c>
      <c r="K270" s="8" t="s">
        <v>4</v>
      </c>
      <c r="L270" s="8" t="s">
        <v>4</v>
      </c>
      <c r="M270" s="8" t="s">
        <v>4</v>
      </c>
      <c r="N270" s="8">
        <v>100.0</v>
      </c>
      <c r="O270" s="8">
        <v>0.0</v>
      </c>
      <c r="P270" s="8">
        <v>0.0</v>
      </c>
      <c r="Q270" s="8">
        <v>0.0</v>
      </c>
      <c r="R270" s="10" t="str">
        <f t="shared" si="1"/>
        <v>No Duplicate</v>
      </c>
      <c r="S270" s="10">
        <f t="shared" si="2"/>
        <v>5</v>
      </c>
      <c r="T270" s="10">
        <f t="shared" si="3"/>
        <v>0</v>
      </c>
      <c r="U270" s="10" t="str">
        <f t="shared" si="4"/>
        <v>null</v>
      </c>
      <c r="V270" s="10">
        <f t="shared" si="5"/>
        <v>0</v>
      </c>
      <c r="W270" s="10">
        <f t="shared" si="6"/>
        <v>100</v>
      </c>
      <c r="X270" s="10" t="str">
        <f t="shared" si="16"/>
        <v/>
      </c>
      <c r="Y270" s="10">
        <f t="shared" si="8"/>
        <v>100</v>
      </c>
      <c r="Z270" s="11" t="str">
        <f t="shared" si="9"/>
        <v>full access</v>
      </c>
      <c r="AA270" s="10" t="str">
        <f t="shared" si="10"/>
        <v/>
      </c>
      <c r="AB270" s="2" t="str">
        <f t="shared" si="11"/>
        <v>full access</v>
      </c>
      <c r="AC270" s="2" t="str">
        <f t="shared" si="12"/>
        <v/>
      </c>
      <c r="AD270" s="2" t="str">
        <f t="shared" si="15"/>
        <v/>
      </c>
      <c r="AE270" s="2" t="str">
        <f t="shared" si="14"/>
        <v>null</v>
      </c>
    </row>
    <row r="271">
      <c r="A271" s="9" t="s">
        <v>135</v>
      </c>
      <c r="B271" s="9" t="str">
        <f>LOOKUP(A271,Regions!$A$2:$A$233,Regions!$B$2:$B$233)</f>
        <v>Europe &amp; Central Asia</v>
      </c>
      <c r="C271" s="8">
        <v>2020.0</v>
      </c>
      <c r="D271" s="8">
        <v>39.24399948</v>
      </c>
      <c r="E271" s="8">
        <v>100.0</v>
      </c>
      <c r="F271" s="8">
        <v>100.0</v>
      </c>
      <c r="G271" s="8">
        <v>0.0</v>
      </c>
      <c r="H271" s="8">
        <v>0.0</v>
      </c>
      <c r="I271" s="8">
        <v>0.0</v>
      </c>
      <c r="J271" s="8" t="s">
        <v>4</v>
      </c>
      <c r="K271" s="8" t="s">
        <v>4</v>
      </c>
      <c r="L271" s="8" t="s">
        <v>4</v>
      </c>
      <c r="M271" s="8" t="s">
        <v>4</v>
      </c>
      <c r="N271" s="8">
        <v>100.0</v>
      </c>
      <c r="O271" s="8">
        <v>0.0</v>
      </c>
      <c r="P271" s="8">
        <v>0.0</v>
      </c>
      <c r="Q271" s="8">
        <v>0.0</v>
      </c>
      <c r="R271" s="10" t="str">
        <f t="shared" si="1"/>
        <v>No Duplicate</v>
      </c>
      <c r="S271" s="10" t="str">
        <f t="shared" si="2"/>
        <v/>
      </c>
      <c r="T271" s="10" t="str">
        <f t="shared" si="3"/>
        <v/>
      </c>
      <c r="U271" s="10" t="str">
        <f t="shared" si="4"/>
        <v/>
      </c>
      <c r="V271" s="10" t="str">
        <f t="shared" si="5"/>
        <v/>
      </c>
      <c r="W271" s="10">
        <f t="shared" si="6"/>
        <v>100</v>
      </c>
      <c r="X271" s="10" t="str">
        <f t="shared" si="16"/>
        <v/>
      </c>
      <c r="Y271" s="10">
        <f t="shared" si="8"/>
        <v>100</v>
      </c>
      <c r="Z271" s="11" t="str">
        <f t="shared" si="9"/>
        <v/>
      </c>
      <c r="AA271" s="10" t="str">
        <f t="shared" si="10"/>
        <v/>
      </c>
      <c r="AB271" s="2" t="str">
        <f t="shared" si="11"/>
        <v/>
      </c>
      <c r="AC271" s="2">
        <f t="shared" si="12"/>
        <v>0</v>
      </c>
      <c r="AD271" s="2" t="str">
        <f t="shared" si="15"/>
        <v/>
      </c>
      <c r="AE271" s="2">
        <f t="shared" si="14"/>
        <v>0</v>
      </c>
    </row>
    <row r="272">
      <c r="A272" s="9" t="s">
        <v>136</v>
      </c>
      <c r="B272" s="9" t="str">
        <f>LOOKUP(A272,Regions!$A$2:$A$233,Regions!$B$2:$B$233)</f>
        <v>East Asia &amp; Pacific</v>
      </c>
      <c r="C272" s="8">
        <v>2015.0</v>
      </c>
      <c r="D272" s="8">
        <v>2998.433105</v>
      </c>
      <c r="E272" s="8">
        <v>68.22999573</v>
      </c>
      <c r="F272" s="8">
        <v>80.81301209</v>
      </c>
      <c r="G272" s="8">
        <v>3.905181378</v>
      </c>
      <c r="H272" s="8">
        <v>7.578644581</v>
      </c>
      <c r="I272" s="8">
        <v>7.70316195</v>
      </c>
      <c r="J272" s="8">
        <v>52.09388801</v>
      </c>
      <c r="K272" s="8">
        <v>5.33358915</v>
      </c>
      <c r="L272" s="8">
        <v>18.71864336</v>
      </c>
      <c r="M272" s="8">
        <v>23.85387948</v>
      </c>
      <c r="N272" s="8">
        <v>94.18552724</v>
      </c>
      <c r="O272" s="8">
        <v>3.240070405</v>
      </c>
      <c r="P272" s="8">
        <v>2.391515544</v>
      </c>
      <c r="Q272" s="8">
        <v>0.1828868106</v>
      </c>
      <c r="R272" s="10" t="str">
        <f t="shared" si="1"/>
        <v>No Duplicate</v>
      </c>
      <c r="S272" s="10">
        <f t="shared" si="2"/>
        <v>5</v>
      </c>
      <c r="T272" s="10">
        <f t="shared" si="3"/>
        <v>0.936522636</v>
      </c>
      <c r="U272" s="10">
        <f t="shared" si="4"/>
        <v>1.795372626</v>
      </c>
      <c r="V272" s="10">
        <f t="shared" si="5"/>
        <v>0.492087668</v>
      </c>
      <c r="W272" s="10">
        <f t="shared" si="6"/>
        <v>81</v>
      </c>
      <c r="X272" s="10">
        <f t="shared" si="16"/>
        <v>52</v>
      </c>
      <c r="Y272" s="10">
        <f t="shared" si="8"/>
        <v>94</v>
      </c>
      <c r="Z272" s="11" t="str">
        <f t="shared" si="9"/>
        <v/>
      </c>
      <c r="AA272" s="10" t="str">
        <f t="shared" si="10"/>
        <v/>
      </c>
      <c r="AB272" s="2" t="str">
        <f t="shared" si="11"/>
        <v/>
      </c>
      <c r="AC272" s="2">
        <f t="shared" si="12"/>
        <v>1.303284958</v>
      </c>
      <c r="AD272" s="2">
        <f t="shared" si="15"/>
        <v>1.139503896</v>
      </c>
      <c r="AE272" s="2">
        <f t="shared" si="14"/>
        <v>0.85884999</v>
      </c>
    </row>
    <row r="273">
      <c r="A273" s="9" t="s">
        <v>136</v>
      </c>
      <c r="B273" s="9" t="str">
        <f>LOOKUP(A273,Regions!$A$2:$A$233,Regions!$B$2:$B$233)</f>
        <v>East Asia &amp; Pacific</v>
      </c>
      <c r="C273" s="8">
        <v>2020.0</v>
      </c>
      <c r="D273" s="8">
        <v>3278.291992</v>
      </c>
      <c r="E273" s="8">
        <v>68.65699768</v>
      </c>
      <c r="F273" s="8">
        <v>85.49562527</v>
      </c>
      <c r="G273" s="8">
        <v>2.14642893</v>
      </c>
      <c r="H273" s="8">
        <v>6.633366714</v>
      </c>
      <c r="I273" s="8">
        <v>5.724579081</v>
      </c>
      <c r="J273" s="8">
        <v>61.07075114</v>
      </c>
      <c r="K273" s="8">
        <v>3.084170572</v>
      </c>
      <c r="L273" s="8">
        <v>17.58078116</v>
      </c>
      <c r="M273" s="8">
        <v>18.26429713</v>
      </c>
      <c r="N273" s="8">
        <v>96.64596558</v>
      </c>
      <c r="O273" s="8">
        <v>1.718335079</v>
      </c>
      <c r="P273" s="8">
        <v>1.635699341</v>
      </c>
      <c r="Q273" s="8">
        <v>0.0</v>
      </c>
      <c r="R273" s="10" t="str">
        <f t="shared" si="1"/>
        <v>No Duplicate</v>
      </c>
      <c r="S273" s="10" t="str">
        <f t="shared" si="2"/>
        <v/>
      </c>
      <c r="T273" s="10" t="str">
        <f t="shared" si="3"/>
        <v/>
      </c>
      <c r="U273" s="10" t="str">
        <f t="shared" si="4"/>
        <v/>
      </c>
      <c r="V273" s="10" t="str">
        <f t="shared" si="5"/>
        <v/>
      </c>
      <c r="W273" s="10">
        <f t="shared" si="6"/>
        <v>85</v>
      </c>
      <c r="X273" s="10">
        <f t="shared" si="16"/>
        <v>61</v>
      </c>
      <c r="Y273" s="10">
        <f t="shared" si="8"/>
        <v>97</v>
      </c>
      <c r="Z273" s="11" t="str">
        <f t="shared" si="9"/>
        <v/>
      </c>
      <c r="AA273" s="10" t="str">
        <f t="shared" si="10"/>
        <v/>
      </c>
      <c r="AB273" s="2" t="str">
        <f t="shared" si="11"/>
        <v/>
      </c>
      <c r="AC273" s="2">
        <f t="shared" si="12"/>
        <v>0</v>
      </c>
      <c r="AD273" s="2" t="str">
        <f t="shared" si="15"/>
        <v/>
      </c>
      <c r="AE273" s="2">
        <f t="shared" si="14"/>
        <v>0</v>
      </c>
    </row>
    <row r="274">
      <c r="A274" s="9" t="s">
        <v>137</v>
      </c>
      <c r="B274" s="9" t="str">
        <f>LOOKUP(A274,Regions!$A$2:$A$233,Regions!$B$2:$B$233)</f>
        <v>Europe &amp; Central Asia</v>
      </c>
      <c r="C274" s="8">
        <v>2015.0</v>
      </c>
      <c r="D274" s="8">
        <v>626.9569702</v>
      </c>
      <c r="E274" s="8">
        <v>65.80599976</v>
      </c>
      <c r="F274" s="8">
        <v>97.39129537</v>
      </c>
      <c r="G274" s="8">
        <v>1.68690191</v>
      </c>
      <c r="H274" s="8">
        <v>0.8814458462</v>
      </c>
      <c r="I274" s="8">
        <v>0.04035686954</v>
      </c>
      <c r="J274" s="8">
        <v>95.96066218</v>
      </c>
      <c r="K274" s="8">
        <v>1.539303155</v>
      </c>
      <c r="L274" s="8">
        <v>2.38201141</v>
      </c>
      <c r="M274" s="8">
        <v>0.1180232558</v>
      </c>
      <c r="N274" s="8">
        <v>98.13467845</v>
      </c>
      <c r="O274" s="8">
        <v>1.763596913</v>
      </c>
      <c r="P274" s="8">
        <v>0.101724636</v>
      </c>
      <c r="Q274" s="8">
        <v>0.0</v>
      </c>
      <c r="R274" s="10" t="str">
        <f t="shared" si="1"/>
        <v>No Duplicate</v>
      </c>
      <c r="S274" s="10">
        <f t="shared" si="2"/>
        <v>5</v>
      </c>
      <c r="T274" s="10">
        <f t="shared" si="3"/>
        <v>0.29312423</v>
      </c>
      <c r="U274" s="10">
        <f t="shared" si="4"/>
        <v>0.440245072</v>
      </c>
      <c r="V274" s="10">
        <f t="shared" si="5"/>
        <v>0.211412228</v>
      </c>
      <c r="W274" s="10">
        <f t="shared" si="6"/>
        <v>97</v>
      </c>
      <c r="X274" s="10">
        <f t="shared" si="16"/>
        <v>96</v>
      </c>
      <c r="Y274" s="10">
        <f t="shared" si="8"/>
        <v>98</v>
      </c>
      <c r="Z274" s="11" t="str">
        <f t="shared" si="9"/>
        <v/>
      </c>
      <c r="AA274" s="10" t="str">
        <f t="shared" si="10"/>
        <v/>
      </c>
      <c r="AB274" s="2" t="str">
        <f t="shared" si="11"/>
        <v/>
      </c>
      <c r="AC274" s="2">
        <f t="shared" si="12"/>
        <v>0.228832844</v>
      </c>
      <c r="AD274" s="2">
        <f t="shared" si="15"/>
        <v>0.7023103831</v>
      </c>
      <c r="AE274" s="2">
        <f t="shared" si="14"/>
        <v>0.147120842</v>
      </c>
    </row>
    <row r="275">
      <c r="A275" s="9" t="s">
        <v>137</v>
      </c>
      <c r="B275" s="9" t="str">
        <f>LOOKUP(A275,Regions!$A$2:$A$233,Regions!$B$2:$B$233)</f>
        <v>Europe &amp; Central Asia</v>
      </c>
      <c r="C275" s="8">
        <v>2020.0</v>
      </c>
      <c r="D275" s="8">
        <v>628.0620117</v>
      </c>
      <c r="E275" s="8">
        <v>67.48800659</v>
      </c>
      <c r="F275" s="8">
        <v>98.85691652</v>
      </c>
      <c r="G275" s="8">
        <v>0.5454788204</v>
      </c>
      <c r="H275" s="8">
        <v>0.592312011</v>
      </c>
      <c r="I275" s="8">
        <v>0.005292650894</v>
      </c>
      <c r="J275" s="8">
        <v>98.16188754</v>
      </c>
      <c r="K275" s="8">
        <v>0.0</v>
      </c>
      <c r="L275" s="8">
        <v>1.821833386</v>
      </c>
      <c r="M275" s="8">
        <v>0.01627906977</v>
      </c>
      <c r="N275" s="8">
        <v>99.19173959</v>
      </c>
      <c r="O275" s="8">
        <v>0.8082604128</v>
      </c>
      <c r="P275" s="8">
        <v>0.0</v>
      </c>
      <c r="Q275" s="8">
        <v>0.0</v>
      </c>
      <c r="R275" s="10" t="str">
        <f t="shared" si="1"/>
        <v>No Duplicate</v>
      </c>
      <c r="S275" s="10" t="str">
        <f t="shared" si="2"/>
        <v/>
      </c>
      <c r="T275" s="10" t="str">
        <f t="shared" si="3"/>
        <v/>
      </c>
      <c r="U275" s="10" t="str">
        <f t="shared" si="4"/>
        <v/>
      </c>
      <c r="V275" s="10" t="str">
        <f t="shared" si="5"/>
        <v/>
      </c>
      <c r="W275" s="10">
        <f t="shared" si="6"/>
        <v>99</v>
      </c>
      <c r="X275" s="10">
        <f t="shared" si="16"/>
        <v>98</v>
      </c>
      <c r="Y275" s="10">
        <f t="shared" si="8"/>
        <v>99</v>
      </c>
      <c r="Z275" s="11" t="str">
        <f t="shared" si="9"/>
        <v/>
      </c>
      <c r="AA275" s="10" t="str">
        <f t="shared" si="10"/>
        <v/>
      </c>
      <c r="AB275" s="2" t="str">
        <f t="shared" si="11"/>
        <v/>
      </c>
      <c r="AC275" s="2">
        <f t="shared" si="12"/>
        <v>0</v>
      </c>
      <c r="AD275" s="2" t="str">
        <f t="shared" si="15"/>
        <v/>
      </c>
      <c r="AE275" s="2">
        <f t="shared" si="14"/>
        <v>0</v>
      </c>
    </row>
    <row r="276">
      <c r="A276" s="9" t="s">
        <v>138</v>
      </c>
      <c r="B276" s="9" t="str">
        <f>LOOKUP(A276,Regions!$A$2:$A$233,Regions!$B$2:$B$233)</f>
        <v>Latin America &amp; Caribbean</v>
      </c>
      <c r="C276" s="8">
        <v>2015.0</v>
      </c>
      <c r="D276" s="8">
        <v>4.96600008</v>
      </c>
      <c r="E276" s="8">
        <v>9.041000366</v>
      </c>
      <c r="F276" s="8">
        <v>98.07082056</v>
      </c>
      <c r="G276" s="8">
        <v>0.0</v>
      </c>
      <c r="H276" s="8">
        <v>1.929179439</v>
      </c>
      <c r="I276" s="8">
        <v>0.0</v>
      </c>
      <c r="J276" s="8" t="s">
        <v>4</v>
      </c>
      <c r="K276" s="8" t="s">
        <v>4</v>
      </c>
      <c r="L276" s="8" t="s">
        <v>4</v>
      </c>
      <c r="M276" s="8" t="s">
        <v>4</v>
      </c>
      <c r="N276" s="8" t="s">
        <v>4</v>
      </c>
      <c r="O276" s="8" t="s">
        <v>4</v>
      </c>
      <c r="P276" s="8" t="s">
        <v>4</v>
      </c>
      <c r="Q276" s="8" t="s">
        <v>4</v>
      </c>
      <c r="R276" s="10" t="str">
        <f t="shared" si="1"/>
        <v>No Duplicate</v>
      </c>
      <c r="S276" s="10">
        <f t="shared" si="2"/>
        <v>5</v>
      </c>
      <c r="T276" s="10">
        <f t="shared" si="3"/>
        <v>0.001332412</v>
      </c>
      <c r="U276" s="10" t="str">
        <f t="shared" si="4"/>
        <v>null</v>
      </c>
      <c r="V276" s="10" t="str">
        <f t="shared" si="5"/>
        <v>null</v>
      </c>
      <c r="W276" s="10">
        <f t="shared" si="6"/>
        <v>98</v>
      </c>
      <c r="X276" s="10" t="str">
        <f t="shared" si="16"/>
        <v/>
      </c>
      <c r="Y276" s="10" t="str">
        <f t="shared" si="8"/>
        <v/>
      </c>
      <c r="Z276" s="11" t="str">
        <f t="shared" si="9"/>
        <v/>
      </c>
      <c r="AA276" s="10" t="str">
        <f t="shared" si="10"/>
        <v/>
      </c>
      <c r="AB276" s="2" t="str">
        <f t="shared" si="11"/>
        <v/>
      </c>
      <c r="AC276" s="2" t="str">
        <f t="shared" si="12"/>
        <v/>
      </c>
      <c r="AD276" s="2" t="str">
        <f t="shared" si="15"/>
        <v/>
      </c>
      <c r="AE276" s="2" t="str">
        <f t="shared" si="14"/>
        <v>null</v>
      </c>
    </row>
    <row r="277">
      <c r="A277" s="9" t="s">
        <v>138</v>
      </c>
      <c r="B277" s="9" t="str">
        <f>LOOKUP(A277,Regions!$A$2:$A$233,Regions!$B$2:$B$233)</f>
        <v>Latin America &amp; Caribbean</v>
      </c>
      <c r="C277" s="8">
        <v>2020.0</v>
      </c>
      <c r="D277" s="8">
        <v>4.999000072</v>
      </c>
      <c r="E277" s="8">
        <v>9.114999771</v>
      </c>
      <c r="F277" s="8">
        <v>98.07748262</v>
      </c>
      <c r="G277" s="8">
        <v>0.0</v>
      </c>
      <c r="H277" s="8">
        <v>1.922517378</v>
      </c>
      <c r="I277" s="8">
        <v>0.0</v>
      </c>
      <c r="J277" s="8" t="s">
        <v>4</v>
      </c>
      <c r="K277" s="8" t="s">
        <v>4</v>
      </c>
      <c r="L277" s="8" t="s">
        <v>4</v>
      </c>
      <c r="M277" s="8" t="s">
        <v>4</v>
      </c>
      <c r="N277" s="8" t="s">
        <v>4</v>
      </c>
      <c r="O277" s="8" t="s">
        <v>4</v>
      </c>
      <c r="P277" s="8" t="s">
        <v>4</v>
      </c>
      <c r="Q277" s="8" t="s">
        <v>4</v>
      </c>
      <c r="R277" s="10" t="str">
        <f t="shared" si="1"/>
        <v>No Duplicate</v>
      </c>
      <c r="S277" s="10" t="str">
        <f t="shared" si="2"/>
        <v/>
      </c>
      <c r="T277" s="10" t="str">
        <f t="shared" si="3"/>
        <v/>
      </c>
      <c r="U277" s="10" t="str">
        <f t="shared" si="4"/>
        <v/>
      </c>
      <c r="V277" s="10" t="str">
        <f t="shared" si="5"/>
        <v/>
      </c>
      <c r="W277" s="10">
        <f t="shared" si="6"/>
        <v>98</v>
      </c>
      <c r="X277" s="10" t="str">
        <f t="shared" si="16"/>
        <v/>
      </c>
      <c r="Y277" s="10" t="str">
        <f t="shared" si="8"/>
        <v/>
      </c>
      <c r="Z277" s="11" t="str">
        <f t="shared" si="9"/>
        <v/>
      </c>
      <c r="AA277" s="10" t="str">
        <f t="shared" si="10"/>
        <v/>
      </c>
      <c r="AB277" s="2" t="str">
        <f t="shared" si="11"/>
        <v/>
      </c>
      <c r="AC277" s="2">
        <f t="shared" si="12"/>
        <v>0</v>
      </c>
      <c r="AD277" s="2" t="str">
        <f t="shared" si="15"/>
        <v/>
      </c>
      <c r="AE277" s="2">
        <f t="shared" si="14"/>
        <v>0</v>
      </c>
    </row>
    <row r="278">
      <c r="A278" s="9" t="s">
        <v>139</v>
      </c>
      <c r="B278" s="9" t="str">
        <f>LOOKUP(A278,Regions!$A$2:$A$233,Regions!$B$2:$B$233)</f>
        <v>Middle East &amp; North Africa</v>
      </c>
      <c r="C278" s="8">
        <v>2015.0</v>
      </c>
      <c r="D278" s="8">
        <v>34663.60938</v>
      </c>
      <c r="E278" s="8">
        <v>60.80899811</v>
      </c>
      <c r="F278" s="8">
        <v>83.75113288</v>
      </c>
      <c r="G278" s="8">
        <v>5.937188415</v>
      </c>
      <c r="H278" s="8">
        <v>8.517881858</v>
      </c>
      <c r="I278" s="8">
        <v>1.793796851</v>
      </c>
      <c r="J278" s="8">
        <v>64.17252874</v>
      </c>
      <c r="K278" s="8">
        <v>12.25581871</v>
      </c>
      <c r="L278" s="8">
        <v>19.02957964</v>
      </c>
      <c r="M278" s="8">
        <v>4.542072914</v>
      </c>
      <c r="N278" s="8">
        <v>96.36941502</v>
      </c>
      <c r="O278" s="8">
        <v>1.864872571</v>
      </c>
      <c r="P278" s="8">
        <v>1.743161481</v>
      </c>
      <c r="Q278" s="8">
        <v>0.02255092798</v>
      </c>
      <c r="R278" s="10" t="str">
        <f t="shared" si="1"/>
        <v>No Duplicate</v>
      </c>
      <c r="S278" s="10">
        <f t="shared" si="2"/>
        <v>5</v>
      </c>
      <c r="T278" s="10">
        <f t="shared" si="3"/>
        <v>1.33024236</v>
      </c>
      <c r="U278" s="10">
        <f t="shared" si="4"/>
        <v>2.634720044</v>
      </c>
      <c r="V278" s="10">
        <f t="shared" si="5"/>
        <v>0.305466198</v>
      </c>
      <c r="W278" s="10">
        <f t="shared" si="6"/>
        <v>84</v>
      </c>
      <c r="X278" s="10">
        <f t="shared" si="16"/>
        <v>64</v>
      </c>
      <c r="Y278" s="10">
        <f t="shared" si="8"/>
        <v>96</v>
      </c>
      <c r="Z278" s="11" t="str">
        <f t="shared" si="9"/>
        <v/>
      </c>
      <c r="AA278" s="10" t="str">
        <f t="shared" si="10"/>
        <v/>
      </c>
      <c r="AB278" s="2" t="str">
        <f t="shared" si="11"/>
        <v/>
      </c>
      <c r="AC278" s="2">
        <f t="shared" si="12"/>
        <v>2.329253846</v>
      </c>
      <c r="AD278" s="2">
        <f t="shared" si="15"/>
        <v>1.584426056</v>
      </c>
      <c r="AE278" s="2">
        <f t="shared" si="14"/>
        <v>1.304477684</v>
      </c>
    </row>
    <row r="279">
      <c r="A279" s="9" t="s">
        <v>139</v>
      </c>
      <c r="B279" s="9" t="str">
        <f>LOOKUP(A279,Regions!$A$2:$A$233,Regions!$B$2:$B$233)</f>
        <v>Middle East &amp; North Africa</v>
      </c>
      <c r="C279" s="8">
        <v>2020.0</v>
      </c>
      <c r="D279" s="8">
        <v>36910.55859</v>
      </c>
      <c r="E279" s="8">
        <v>63.53199768</v>
      </c>
      <c r="F279" s="8">
        <v>90.40234468</v>
      </c>
      <c r="G279" s="8">
        <v>5.263549601</v>
      </c>
      <c r="H279" s="8">
        <v>2.8776725</v>
      </c>
      <c r="I279" s="8">
        <v>1.456433219</v>
      </c>
      <c r="J279" s="8">
        <v>77.34612896</v>
      </c>
      <c r="K279" s="8">
        <v>12.03707816</v>
      </c>
      <c r="L279" s="8">
        <v>6.623063373</v>
      </c>
      <c r="M279" s="8">
        <v>3.993729502</v>
      </c>
      <c r="N279" s="8">
        <v>97.89674601</v>
      </c>
      <c r="O279" s="8">
        <v>1.375477117</v>
      </c>
      <c r="P279" s="8">
        <v>0.7277768759</v>
      </c>
      <c r="Q279" s="8">
        <v>0.0</v>
      </c>
      <c r="R279" s="10" t="str">
        <f t="shared" si="1"/>
        <v>No Duplicate</v>
      </c>
      <c r="S279" s="10" t="str">
        <f t="shared" si="2"/>
        <v/>
      </c>
      <c r="T279" s="10" t="str">
        <f t="shared" si="3"/>
        <v/>
      </c>
      <c r="U279" s="10" t="str">
        <f t="shared" si="4"/>
        <v/>
      </c>
      <c r="V279" s="10" t="str">
        <f t="shared" si="5"/>
        <v/>
      </c>
      <c r="W279" s="10">
        <f t="shared" si="6"/>
        <v>90</v>
      </c>
      <c r="X279" s="10">
        <f t="shared" si="16"/>
        <v>77</v>
      </c>
      <c r="Y279" s="10">
        <f t="shared" si="8"/>
        <v>98</v>
      </c>
      <c r="Z279" s="11" t="str">
        <f t="shared" si="9"/>
        <v/>
      </c>
      <c r="AA279" s="10" t="str">
        <f t="shared" si="10"/>
        <v/>
      </c>
      <c r="AB279" s="2" t="str">
        <f t="shared" si="11"/>
        <v/>
      </c>
      <c r="AC279" s="2">
        <f t="shared" si="12"/>
        <v>0</v>
      </c>
      <c r="AD279" s="2" t="str">
        <f t="shared" si="15"/>
        <v/>
      </c>
      <c r="AE279" s="2">
        <f t="shared" si="14"/>
        <v>0</v>
      </c>
    </row>
    <row r="280">
      <c r="A280" s="9" t="s">
        <v>140</v>
      </c>
      <c r="B280" s="9" t="str">
        <f>LOOKUP(A280,Regions!$A$2:$A$233,Regions!$B$2:$B$233)</f>
        <v>Sub-Saharan Africa</v>
      </c>
      <c r="C280" s="8">
        <v>2015.0</v>
      </c>
      <c r="D280" s="8">
        <v>27042.00195</v>
      </c>
      <c r="E280" s="8">
        <v>34.40000153</v>
      </c>
      <c r="F280" s="8">
        <v>51.17617521</v>
      </c>
      <c r="G280" s="8">
        <v>10.3714084</v>
      </c>
      <c r="H280" s="8">
        <v>26.51349315</v>
      </c>
      <c r="I280" s="8">
        <v>11.93892324</v>
      </c>
      <c r="J280" s="8">
        <v>35.97137876</v>
      </c>
      <c r="K280" s="8">
        <v>12.36707992</v>
      </c>
      <c r="L280" s="8">
        <v>34.81487395</v>
      </c>
      <c r="M280" s="8">
        <v>16.84666736</v>
      </c>
      <c r="N280" s="8">
        <v>80.17136583</v>
      </c>
      <c r="O280" s="8">
        <v>6.565709571</v>
      </c>
      <c r="P280" s="8">
        <v>10.68295442</v>
      </c>
      <c r="Q280" s="8">
        <v>2.579970181</v>
      </c>
      <c r="R280" s="10" t="str">
        <f t="shared" si="1"/>
        <v>No Duplicate</v>
      </c>
      <c r="S280" s="10">
        <f t="shared" si="2"/>
        <v>5</v>
      </c>
      <c r="T280" s="10">
        <f t="shared" si="3"/>
        <v>2.438650084</v>
      </c>
      <c r="U280" s="10">
        <f t="shared" si="4"/>
        <v>2.579061548</v>
      </c>
      <c r="V280" s="10">
        <f t="shared" si="5"/>
        <v>1.562736418</v>
      </c>
      <c r="W280" s="10">
        <f t="shared" si="6"/>
        <v>51</v>
      </c>
      <c r="X280" s="10">
        <f t="shared" si="16"/>
        <v>36</v>
      </c>
      <c r="Y280" s="10">
        <f t="shared" si="8"/>
        <v>80</v>
      </c>
      <c r="Z280" s="11" t="str">
        <f t="shared" si="9"/>
        <v/>
      </c>
      <c r="AA280" s="10" t="str">
        <f t="shared" si="10"/>
        <v/>
      </c>
      <c r="AB280" s="2" t="str">
        <f t="shared" si="11"/>
        <v/>
      </c>
      <c r="AC280" s="2">
        <f t="shared" si="12"/>
        <v>1.01632513</v>
      </c>
      <c r="AD280" s="2">
        <f t="shared" si="15"/>
        <v>0.4907651886</v>
      </c>
      <c r="AE280" s="2">
        <f t="shared" si="14"/>
        <v>0.140411464</v>
      </c>
    </row>
    <row r="281">
      <c r="A281" s="9" t="s">
        <v>140</v>
      </c>
      <c r="B281" s="9" t="str">
        <f>LOOKUP(A281,Regions!$A$2:$A$233,Regions!$B$2:$B$233)</f>
        <v>Sub-Saharan Africa</v>
      </c>
      <c r="C281" s="8">
        <v>2020.0</v>
      </c>
      <c r="D281" s="8">
        <v>31255.43555</v>
      </c>
      <c r="E281" s="8">
        <v>37.0739975</v>
      </c>
      <c r="F281" s="8">
        <v>63.36942563</v>
      </c>
      <c r="G281" s="8">
        <v>9.975784507</v>
      </c>
      <c r="H281" s="8">
        <v>16.72614511</v>
      </c>
      <c r="I281" s="8">
        <v>9.928644759</v>
      </c>
      <c r="J281" s="8">
        <v>48.8666865</v>
      </c>
      <c r="K281" s="8">
        <v>12.64088359</v>
      </c>
      <c r="L281" s="8">
        <v>23.6862564</v>
      </c>
      <c r="M281" s="8">
        <v>14.80617352</v>
      </c>
      <c r="N281" s="8">
        <v>87.98504792</v>
      </c>
      <c r="O281" s="8">
        <v>5.452291027</v>
      </c>
      <c r="P281" s="8">
        <v>4.912684644</v>
      </c>
      <c r="Q281" s="8">
        <v>1.649976404</v>
      </c>
      <c r="R281" s="10" t="str">
        <f t="shared" si="1"/>
        <v>No Duplicate</v>
      </c>
      <c r="S281" s="10" t="str">
        <f t="shared" si="2"/>
        <v/>
      </c>
      <c r="T281" s="10" t="str">
        <f t="shared" si="3"/>
        <v/>
      </c>
      <c r="U281" s="10" t="str">
        <f t="shared" si="4"/>
        <v/>
      </c>
      <c r="V281" s="10" t="str">
        <f t="shared" si="5"/>
        <v/>
      </c>
      <c r="W281" s="10">
        <f t="shared" si="6"/>
        <v>63</v>
      </c>
      <c r="X281" s="10">
        <f t="shared" si="16"/>
        <v>49</v>
      </c>
      <c r="Y281" s="10">
        <f t="shared" si="8"/>
        <v>88</v>
      </c>
      <c r="Z281" s="11" t="str">
        <f t="shared" si="9"/>
        <v/>
      </c>
      <c r="AA281" s="10" t="str">
        <f t="shared" si="10"/>
        <v/>
      </c>
      <c r="AB281" s="2" t="str">
        <f t="shared" si="11"/>
        <v/>
      </c>
      <c r="AC281" s="2">
        <f t="shared" si="12"/>
        <v>0</v>
      </c>
      <c r="AD281" s="2" t="str">
        <f t="shared" si="15"/>
        <v/>
      </c>
      <c r="AE281" s="2">
        <f t="shared" si="14"/>
        <v>0</v>
      </c>
    </row>
    <row r="282">
      <c r="A282" s="9" t="s">
        <v>141</v>
      </c>
      <c r="B282" s="9" t="str">
        <f>LOOKUP(A282,Regions!$A$2:$A$233,Regions!$B$2:$B$233)</f>
        <v>East Asia &amp; Pacific</v>
      </c>
      <c r="C282" s="8">
        <v>2015.0</v>
      </c>
      <c r="D282" s="8">
        <v>52680.72266</v>
      </c>
      <c r="E282" s="8">
        <v>29.8579998</v>
      </c>
      <c r="F282" s="8">
        <v>73.5874705</v>
      </c>
      <c r="G282" s="8">
        <v>6.835532269</v>
      </c>
      <c r="H282" s="8">
        <v>8.269037119</v>
      </c>
      <c r="I282" s="8">
        <v>11.30796011</v>
      </c>
      <c r="J282" s="8">
        <v>67.24961354</v>
      </c>
      <c r="K282" s="8">
        <v>8.042280354</v>
      </c>
      <c r="L282" s="8">
        <v>10.1459869</v>
      </c>
      <c r="M282" s="8">
        <v>14.56211921</v>
      </c>
      <c r="N282" s="8">
        <v>88.47627629</v>
      </c>
      <c r="O282" s="8">
        <v>4.000656379</v>
      </c>
      <c r="P282" s="8">
        <v>3.859732696</v>
      </c>
      <c r="Q282" s="8">
        <v>3.663334632</v>
      </c>
      <c r="R282" s="10" t="str">
        <f t="shared" si="1"/>
        <v>No Duplicate</v>
      </c>
      <c r="S282" s="10">
        <f t="shared" si="2"/>
        <v>5</v>
      </c>
      <c r="T282" s="10">
        <f t="shared" si="3"/>
        <v>2.026144282</v>
      </c>
      <c r="U282" s="10">
        <f t="shared" si="4"/>
        <v>2.23459023</v>
      </c>
      <c r="V282" s="10">
        <f t="shared" si="5"/>
        <v>1.390321954</v>
      </c>
      <c r="W282" s="10">
        <f t="shared" si="6"/>
        <v>74</v>
      </c>
      <c r="X282" s="10">
        <f t="shared" si="16"/>
        <v>67</v>
      </c>
      <c r="Y282" s="10">
        <f t="shared" si="8"/>
        <v>88</v>
      </c>
      <c r="Z282" s="11" t="str">
        <f t="shared" si="9"/>
        <v/>
      </c>
      <c r="AA282" s="10" t="str">
        <f t="shared" si="10"/>
        <v/>
      </c>
      <c r="AB282" s="2" t="str">
        <f t="shared" si="11"/>
        <v/>
      </c>
      <c r="AC282" s="2">
        <f t="shared" si="12"/>
        <v>0.844268276</v>
      </c>
      <c r="AD282" s="2">
        <f t="shared" si="15"/>
        <v>0.4658144712</v>
      </c>
      <c r="AE282" s="2">
        <f t="shared" si="14"/>
        <v>0.208445948</v>
      </c>
    </row>
    <row r="283">
      <c r="A283" s="9" t="s">
        <v>141</v>
      </c>
      <c r="B283" s="9" t="str">
        <f>LOOKUP(A283,Regions!$A$2:$A$233,Regions!$B$2:$B$233)</f>
        <v>East Asia &amp; Pacific</v>
      </c>
      <c r="C283" s="8">
        <v>2020.0</v>
      </c>
      <c r="D283" s="8">
        <v>54409.79297</v>
      </c>
      <c r="E283" s="8">
        <v>31.14100075</v>
      </c>
      <c r="F283" s="8">
        <v>83.71819191</v>
      </c>
      <c r="G283" s="8">
        <v>1.595436949</v>
      </c>
      <c r="H283" s="8">
        <v>5.10942478</v>
      </c>
      <c r="I283" s="8">
        <v>9.576946362</v>
      </c>
      <c r="J283" s="8">
        <v>78.42256469</v>
      </c>
      <c r="K283" s="8">
        <v>2.316962142</v>
      </c>
      <c r="L283" s="8">
        <v>6.592393694</v>
      </c>
      <c r="M283" s="8">
        <v>12.66807947</v>
      </c>
      <c r="N283" s="8">
        <v>95.42788606</v>
      </c>
      <c r="O283" s="8">
        <v>0.0</v>
      </c>
      <c r="P283" s="8">
        <v>1.830283006</v>
      </c>
      <c r="Q283" s="8">
        <v>2.741830931</v>
      </c>
      <c r="R283" s="10" t="str">
        <f t="shared" si="1"/>
        <v>No Duplicate</v>
      </c>
      <c r="S283" s="10" t="str">
        <f t="shared" si="2"/>
        <v/>
      </c>
      <c r="T283" s="10" t="str">
        <f t="shared" si="3"/>
        <v/>
      </c>
      <c r="U283" s="10" t="str">
        <f t="shared" si="4"/>
        <v/>
      </c>
      <c r="V283" s="10" t="str">
        <f t="shared" si="5"/>
        <v/>
      </c>
      <c r="W283" s="10">
        <f t="shared" si="6"/>
        <v>84</v>
      </c>
      <c r="X283" s="10">
        <f t="shared" si="16"/>
        <v>78</v>
      </c>
      <c r="Y283" s="10">
        <f t="shared" si="8"/>
        <v>95</v>
      </c>
      <c r="Z283" s="11" t="str">
        <f t="shared" si="9"/>
        <v/>
      </c>
      <c r="AA283" s="10" t="str">
        <f t="shared" si="10"/>
        <v/>
      </c>
      <c r="AB283" s="2" t="str">
        <f t="shared" si="11"/>
        <v/>
      </c>
      <c r="AC283" s="2">
        <f t="shared" si="12"/>
        <v>0</v>
      </c>
      <c r="AD283" s="2" t="str">
        <f t="shared" si="15"/>
        <v/>
      </c>
      <c r="AE283" s="2">
        <f t="shared" si="14"/>
        <v>0</v>
      </c>
    </row>
    <row r="284">
      <c r="A284" s="9" t="s">
        <v>158</v>
      </c>
      <c r="B284" s="9" t="str">
        <f>LOOKUP(A284,Regions!$A$2:$A$233,Regions!$B$2:$B$233)</f>
        <v>Sub-Saharan Africa</v>
      </c>
      <c r="C284" s="8">
        <v>2015.0</v>
      </c>
      <c r="D284" s="8">
        <v>2314.900879</v>
      </c>
      <c r="E284" s="8">
        <v>46.90000534</v>
      </c>
      <c r="F284" s="8">
        <v>82.52413515</v>
      </c>
      <c r="G284" s="8">
        <v>7.275476154</v>
      </c>
      <c r="H284" s="8">
        <v>4.416461411</v>
      </c>
      <c r="I284" s="8">
        <v>5.783927281</v>
      </c>
      <c r="J284" s="8">
        <v>70.14103138</v>
      </c>
      <c r="K284" s="8">
        <v>11.72007222</v>
      </c>
      <c r="L284" s="8">
        <v>7.614389637</v>
      </c>
      <c r="M284" s="8">
        <v>10.52450676</v>
      </c>
      <c r="N284" s="8">
        <v>96.54423562</v>
      </c>
      <c r="O284" s="8">
        <v>2.243322298</v>
      </c>
      <c r="P284" s="8">
        <v>0.7957798889</v>
      </c>
      <c r="Q284" s="8">
        <v>0.4166621911</v>
      </c>
      <c r="R284" s="10" t="str">
        <f t="shared" si="1"/>
        <v>No Duplicate</v>
      </c>
      <c r="S284" s="10">
        <f t="shared" si="2"/>
        <v>5</v>
      </c>
      <c r="T284" s="10">
        <f t="shared" si="3"/>
        <v>0.349180226</v>
      </c>
      <c r="U284" s="10">
        <f t="shared" si="4"/>
        <v>0.22302721</v>
      </c>
      <c r="V284" s="10">
        <f t="shared" si="5"/>
        <v>-0.055454054</v>
      </c>
      <c r="W284" s="10">
        <f t="shared" si="6"/>
        <v>83</v>
      </c>
      <c r="X284" s="10">
        <f t="shared" si="16"/>
        <v>70</v>
      </c>
      <c r="Y284" s="10">
        <f t="shared" si="8"/>
        <v>97</v>
      </c>
      <c r="Z284" s="11" t="str">
        <f t="shared" si="9"/>
        <v/>
      </c>
      <c r="AA284" s="10" t="str">
        <f t="shared" si="10"/>
        <v/>
      </c>
      <c r="AB284" s="2" t="str">
        <f t="shared" si="11"/>
        <v/>
      </c>
      <c r="AC284" s="2">
        <f t="shared" si="12"/>
        <v>0.278481264</v>
      </c>
      <c r="AD284" s="2">
        <f t="shared" si="15"/>
        <v>2</v>
      </c>
      <c r="AE284" s="2">
        <f t="shared" si="14"/>
        <v>0.126153016</v>
      </c>
    </row>
    <row r="285">
      <c r="A285" s="9" t="s">
        <v>158</v>
      </c>
      <c r="B285" s="9" t="str">
        <f>LOOKUP(A285,Regions!$A$2:$A$233,Regions!$B$2:$B$233)</f>
        <v>Sub-Saharan Africa</v>
      </c>
      <c r="C285" s="8">
        <v>2020.0</v>
      </c>
      <c r="D285" s="8">
        <v>2540.916016</v>
      </c>
      <c r="E285" s="8">
        <v>52.03300095</v>
      </c>
      <c r="F285" s="8">
        <v>84.27003628</v>
      </c>
      <c r="G285" s="8">
        <v>7.08762751</v>
      </c>
      <c r="H285" s="8">
        <v>3.740143722</v>
      </c>
      <c r="I285" s="8">
        <v>4.902192485</v>
      </c>
      <c r="J285" s="8">
        <v>71.25616743</v>
      </c>
      <c r="K285" s="8">
        <v>11.97218925</v>
      </c>
      <c r="L285" s="8">
        <v>7.081803759</v>
      </c>
      <c r="M285" s="8">
        <v>9.689839563</v>
      </c>
      <c r="N285" s="8">
        <v>96.26696535</v>
      </c>
      <c r="O285" s="8">
        <v>2.584758965</v>
      </c>
      <c r="P285" s="8">
        <v>0.6596102638</v>
      </c>
      <c r="Q285" s="8">
        <v>0.4886654211</v>
      </c>
      <c r="R285" s="10" t="str">
        <f t="shared" si="1"/>
        <v>No Duplicate</v>
      </c>
      <c r="S285" s="10" t="str">
        <f t="shared" si="2"/>
        <v/>
      </c>
      <c r="T285" s="10" t="str">
        <f t="shared" si="3"/>
        <v/>
      </c>
      <c r="U285" s="10" t="str">
        <f t="shared" si="4"/>
        <v/>
      </c>
      <c r="V285" s="10" t="str">
        <f t="shared" si="5"/>
        <v/>
      </c>
      <c r="W285" s="10">
        <f t="shared" si="6"/>
        <v>84</v>
      </c>
      <c r="X285" s="10">
        <f t="shared" si="16"/>
        <v>71</v>
      </c>
      <c r="Y285" s="10">
        <f t="shared" si="8"/>
        <v>96</v>
      </c>
      <c r="Z285" s="11" t="str">
        <f t="shared" si="9"/>
        <v/>
      </c>
      <c r="AA285" s="10" t="str">
        <f t="shared" si="10"/>
        <v/>
      </c>
      <c r="AB285" s="2" t="str">
        <f t="shared" si="11"/>
        <v/>
      </c>
      <c r="AC285" s="2">
        <f t="shared" si="12"/>
        <v>0</v>
      </c>
      <c r="AD285" s="2" t="str">
        <f t="shared" si="15"/>
        <v/>
      </c>
      <c r="AE285" s="2">
        <f t="shared" si="14"/>
        <v>0</v>
      </c>
    </row>
    <row r="286">
      <c r="A286" s="9" t="s">
        <v>159</v>
      </c>
      <c r="B286" s="9" t="str">
        <f>LOOKUP(A286,Regions!$A$2:$A$233,Regions!$B$2:$B$233)</f>
        <v>East Asia &amp; Pacific</v>
      </c>
      <c r="C286" s="8">
        <v>2015.0</v>
      </c>
      <c r="D286" s="8">
        <v>10.3739996</v>
      </c>
      <c r="E286" s="8">
        <v>100.0</v>
      </c>
      <c r="F286" s="8">
        <v>100.0</v>
      </c>
      <c r="G286" s="8">
        <v>0.0</v>
      </c>
      <c r="H286" s="8">
        <v>0.0</v>
      </c>
      <c r="I286" s="8">
        <v>0.0</v>
      </c>
      <c r="J286" s="8" t="s">
        <v>4</v>
      </c>
      <c r="K286" s="8" t="s">
        <v>4</v>
      </c>
      <c r="L286" s="8" t="s">
        <v>4</v>
      </c>
      <c r="M286" s="8" t="s">
        <v>4</v>
      </c>
      <c r="N286" s="8">
        <v>100.0</v>
      </c>
      <c r="O286" s="8">
        <v>0.0</v>
      </c>
      <c r="P286" s="8">
        <v>0.0</v>
      </c>
      <c r="Q286" s="8">
        <v>0.0</v>
      </c>
      <c r="R286" s="10" t="str">
        <f t="shared" si="1"/>
        <v>No Duplicate</v>
      </c>
      <c r="S286" s="10">
        <f t="shared" si="2"/>
        <v>5</v>
      </c>
      <c r="T286" s="10">
        <f t="shared" si="3"/>
        <v>0</v>
      </c>
      <c r="U286" s="10" t="str">
        <f t="shared" si="4"/>
        <v>null</v>
      </c>
      <c r="V286" s="10">
        <f t="shared" si="5"/>
        <v>0</v>
      </c>
      <c r="W286" s="10">
        <f t="shared" si="6"/>
        <v>100</v>
      </c>
      <c r="X286" s="10" t="str">
        <f t="shared" si="16"/>
        <v/>
      </c>
      <c r="Y286" s="10">
        <f t="shared" si="8"/>
        <v>100</v>
      </c>
      <c r="Z286" s="11" t="str">
        <f t="shared" si="9"/>
        <v>full access</v>
      </c>
      <c r="AA286" s="10" t="str">
        <f t="shared" si="10"/>
        <v/>
      </c>
      <c r="AB286" s="2" t="str">
        <f t="shared" si="11"/>
        <v>full access</v>
      </c>
      <c r="AC286" s="2" t="str">
        <f t="shared" si="12"/>
        <v/>
      </c>
      <c r="AD286" s="2" t="str">
        <f t="shared" si="15"/>
        <v/>
      </c>
      <c r="AE286" s="2" t="str">
        <f t="shared" si="14"/>
        <v>null</v>
      </c>
    </row>
    <row r="287">
      <c r="A287" s="9" t="s">
        <v>159</v>
      </c>
      <c r="B287" s="9" t="str">
        <f>LOOKUP(A287,Regions!$A$2:$A$233,Regions!$B$2:$B$233)</f>
        <v>East Asia &amp; Pacific</v>
      </c>
      <c r="C287" s="8">
        <v>2020.0</v>
      </c>
      <c r="D287" s="8">
        <v>10.83399963</v>
      </c>
      <c r="E287" s="8">
        <v>100.0</v>
      </c>
      <c r="F287" s="8">
        <v>100.0</v>
      </c>
      <c r="G287" s="8">
        <v>0.0</v>
      </c>
      <c r="H287" s="8">
        <v>0.0</v>
      </c>
      <c r="I287" s="8">
        <v>0.0</v>
      </c>
      <c r="J287" s="8" t="s">
        <v>4</v>
      </c>
      <c r="K287" s="8" t="s">
        <v>4</v>
      </c>
      <c r="L287" s="8" t="s">
        <v>4</v>
      </c>
      <c r="M287" s="8" t="s">
        <v>4</v>
      </c>
      <c r="N287" s="8">
        <v>100.0</v>
      </c>
      <c r="O287" s="8">
        <v>0.0</v>
      </c>
      <c r="P287" s="8">
        <v>0.0</v>
      </c>
      <c r="Q287" s="8">
        <v>0.0</v>
      </c>
      <c r="R287" s="10" t="str">
        <f t="shared" si="1"/>
        <v>No Duplicate</v>
      </c>
      <c r="S287" s="10" t="str">
        <f t="shared" si="2"/>
        <v/>
      </c>
      <c r="T287" s="10" t="str">
        <f t="shared" si="3"/>
        <v/>
      </c>
      <c r="U287" s="10" t="str">
        <f t="shared" si="4"/>
        <v/>
      </c>
      <c r="V287" s="10" t="str">
        <f t="shared" si="5"/>
        <v/>
      </c>
      <c r="W287" s="10">
        <f t="shared" si="6"/>
        <v>100</v>
      </c>
      <c r="X287" s="10" t="str">
        <f t="shared" si="16"/>
        <v/>
      </c>
      <c r="Y287" s="10">
        <f t="shared" si="8"/>
        <v>100</v>
      </c>
      <c r="Z287" s="11" t="str">
        <f t="shared" si="9"/>
        <v/>
      </c>
      <c r="AA287" s="10" t="str">
        <f t="shared" si="10"/>
        <v/>
      </c>
      <c r="AB287" s="2" t="str">
        <f t="shared" si="11"/>
        <v/>
      </c>
      <c r="AC287" s="2">
        <f t="shared" si="12"/>
        <v>0</v>
      </c>
      <c r="AD287" s="2" t="str">
        <f t="shared" si="15"/>
        <v/>
      </c>
      <c r="AE287" s="2">
        <f t="shared" si="14"/>
        <v>0</v>
      </c>
    </row>
    <row r="288">
      <c r="A288" s="9" t="s">
        <v>160</v>
      </c>
      <c r="B288" s="9" t="str">
        <f>LOOKUP(A288,Regions!$A$2:$A$233,Regions!$B$2:$B$233)</f>
        <v>South Asia</v>
      </c>
      <c r="C288" s="8">
        <v>2015.0</v>
      </c>
      <c r="D288" s="8">
        <v>27015.0332</v>
      </c>
      <c r="E288" s="8">
        <v>18.55699921</v>
      </c>
      <c r="F288" s="8">
        <v>87.80846759</v>
      </c>
      <c r="G288" s="8">
        <v>3.167904459</v>
      </c>
      <c r="H288" s="8">
        <v>7.264208528</v>
      </c>
      <c r="I288" s="8">
        <v>1.759419423</v>
      </c>
      <c r="J288" s="8">
        <v>87.24197964</v>
      </c>
      <c r="K288" s="8">
        <v>3.310271258</v>
      </c>
      <c r="L288" s="8">
        <v>7.531317484</v>
      </c>
      <c r="M288" s="8">
        <v>1.916431618</v>
      </c>
      <c r="N288" s="8">
        <v>90.2946711</v>
      </c>
      <c r="O288" s="8">
        <v>2.543084752</v>
      </c>
      <c r="P288" s="8">
        <v>6.091920182</v>
      </c>
      <c r="Q288" s="8">
        <v>1.07032397</v>
      </c>
      <c r="R288" s="10" t="str">
        <f t="shared" si="1"/>
        <v>No Duplicate</v>
      </c>
      <c r="S288" s="10">
        <f t="shared" si="2"/>
        <v>5</v>
      </c>
      <c r="T288" s="10">
        <f t="shared" si="3"/>
        <v>0.45321484</v>
      </c>
      <c r="U288" s="10">
        <f t="shared" si="4"/>
        <v>0.592258402</v>
      </c>
      <c r="V288" s="10">
        <f t="shared" si="5"/>
        <v>-0.143407588</v>
      </c>
      <c r="W288" s="10">
        <f t="shared" si="6"/>
        <v>88</v>
      </c>
      <c r="X288" s="10">
        <f t="shared" si="16"/>
        <v>87</v>
      </c>
      <c r="Y288" s="10">
        <f t="shared" si="8"/>
        <v>90</v>
      </c>
      <c r="Z288" s="11" t="str">
        <f t="shared" si="9"/>
        <v/>
      </c>
      <c r="AA288" s="10" t="str">
        <f t="shared" si="10"/>
        <v/>
      </c>
      <c r="AB288" s="2" t="str">
        <f t="shared" si="11"/>
        <v/>
      </c>
      <c r="AC288" s="2">
        <f t="shared" si="12"/>
        <v>0.73566599</v>
      </c>
      <c r="AD288" s="2">
        <f t="shared" si="15"/>
        <v>2</v>
      </c>
      <c r="AE288" s="2">
        <f t="shared" si="14"/>
        <v>0.139043562</v>
      </c>
    </row>
    <row r="289">
      <c r="A289" s="9" t="s">
        <v>160</v>
      </c>
      <c r="B289" s="9" t="str">
        <f>LOOKUP(A289,Regions!$A$2:$A$233,Regions!$B$2:$B$233)</f>
        <v>South Asia</v>
      </c>
      <c r="C289" s="8">
        <v>2020.0</v>
      </c>
      <c r="D289" s="8">
        <v>29136.80859</v>
      </c>
      <c r="E289" s="8">
        <v>20.57600021</v>
      </c>
      <c r="F289" s="8">
        <v>90.07454179</v>
      </c>
      <c r="G289" s="8">
        <v>3.979825725</v>
      </c>
      <c r="H289" s="8">
        <v>4.699081176</v>
      </c>
      <c r="I289" s="8">
        <v>1.246551314</v>
      </c>
      <c r="J289" s="8">
        <v>90.20327165</v>
      </c>
      <c r="K289" s="8">
        <v>4.207348246</v>
      </c>
      <c r="L289" s="8">
        <v>4.269023951</v>
      </c>
      <c r="M289" s="8">
        <v>1.320356149</v>
      </c>
      <c r="N289" s="8">
        <v>89.57763316</v>
      </c>
      <c r="O289" s="8">
        <v>3.101581411</v>
      </c>
      <c r="P289" s="8">
        <v>6.359123168</v>
      </c>
      <c r="Q289" s="8">
        <v>0.9616622585</v>
      </c>
      <c r="R289" s="10" t="str">
        <f t="shared" si="1"/>
        <v>No Duplicate</v>
      </c>
      <c r="S289" s="10" t="str">
        <f t="shared" si="2"/>
        <v/>
      </c>
      <c r="T289" s="10" t="str">
        <f t="shared" si="3"/>
        <v/>
      </c>
      <c r="U289" s="10" t="str">
        <f t="shared" si="4"/>
        <v/>
      </c>
      <c r="V289" s="10" t="str">
        <f t="shared" si="5"/>
        <v/>
      </c>
      <c r="W289" s="10">
        <f t="shared" si="6"/>
        <v>90</v>
      </c>
      <c r="X289" s="10">
        <f t="shared" si="16"/>
        <v>90</v>
      </c>
      <c r="Y289" s="10">
        <f t="shared" si="8"/>
        <v>90</v>
      </c>
      <c r="Z289" s="11" t="str">
        <f t="shared" si="9"/>
        <v/>
      </c>
      <c r="AA289" s="10" t="str">
        <f t="shared" si="10"/>
        <v/>
      </c>
      <c r="AB289" s="2" t="str">
        <f t="shared" si="11"/>
        <v/>
      </c>
      <c r="AC289" s="2">
        <f t="shared" si="12"/>
        <v>0</v>
      </c>
      <c r="AD289" s="2" t="str">
        <f t="shared" si="15"/>
        <v/>
      </c>
      <c r="AE289" s="2">
        <f t="shared" si="14"/>
        <v>0</v>
      </c>
    </row>
    <row r="290">
      <c r="A290" s="9" t="s">
        <v>161</v>
      </c>
      <c r="B290" s="9" t="str">
        <f>LOOKUP(A290,Regions!$A$2:$A$233,Regions!$B$2:$B$233)</f>
        <v>Europe &amp; Central Asia</v>
      </c>
      <c r="C290" s="8">
        <v>2015.0</v>
      </c>
      <c r="D290" s="8">
        <v>16938.49219</v>
      </c>
      <c r="E290" s="8">
        <v>90.17299652</v>
      </c>
      <c r="F290" s="8">
        <v>99.99999856</v>
      </c>
      <c r="G290" s="8">
        <v>0.0</v>
      </c>
      <c r="H290" s="8">
        <v>1.441336238E-6</v>
      </c>
      <c r="I290" s="8">
        <v>0.0</v>
      </c>
      <c r="J290" s="8">
        <v>100.0</v>
      </c>
      <c r="K290" s="8">
        <v>0.0</v>
      </c>
      <c r="L290" s="8">
        <v>0.0</v>
      </c>
      <c r="M290" s="8">
        <v>0.0</v>
      </c>
      <c r="N290" s="8">
        <v>100.0</v>
      </c>
      <c r="O290" s="8">
        <v>0.0</v>
      </c>
      <c r="P290" s="8">
        <v>0.0</v>
      </c>
      <c r="Q290" s="8">
        <v>0.0</v>
      </c>
      <c r="R290" s="10" t="str">
        <f t="shared" si="1"/>
        <v>No Duplicate</v>
      </c>
      <c r="S290" s="10">
        <f t="shared" si="2"/>
        <v>5</v>
      </c>
      <c r="T290" s="10">
        <f t="shared" si="3"/>
        <v>0.0000001460000021</v>
      </c>
      <c r="U290" s="10">
        <f t="shared" si="4"/>
        <v>0</v>
      </c>
      <c r="V290" s="10">
        <f t="shared" si="5"/>
        <v>0</v>
      </c>
      <c r="W290" s="10">
        <f t="shared" si="6"/>
        <v>100</v>
      </c>
      <c r="X290" s="10">
        <f t="shared" si="16"/>
        <v>100</v>
      </c>
      <c r="Y290" s="10">
        <f t="shared" si="8"/>
        <v>100</v>
      </c>
      <c r="Z290" s="11" t="str">
        <f t="shared" si="9"/>
        <v>full access</v>
      </c>
      <c r="AA290" s="10" t="str">
        <f t="shared" si="10"/>
        <v>full access</v>
      </c>
      <c r="AB290" s="2" t="str">
        <f t="shared" si="11"/>
        <v>full access</v>
      </c>
      <c r="AC290" s="2">
        <f t="shared" si="12"/>
        <v>0</v>
      </c>
      <c r="AD290" s="2" t="str">
        <f t="shared" si="15"/>
        <v/>
      </c>
      <c r="AE290" s="2">
        <f t="shared" si="14"/>
        <v>0.0000001460000021</v>
      </c>
    </row>
    <row r="291">
      <c r="A291" s="9" t="s">
        <v>161</v>
      </c>
      <c r="B291" s="9" t="str">
        <f>LOOKUP(A291,Regions!$A$2:$A$233,Regions!$B$2:$B$233)</f>
        <v>Europe &amp; Central Asia</v>
      </c>
      <c r="C291" s="8">
        <v>2020.0</v>
      </c>
      <c r="D291" s="8">
        <v>17134.87305</v>
      </c>
      <c r="E291" s="8">
        <v>92.23600006</v>
      </c>
      <c r="F291" s="8">
        <v>99.99999929</v>
      </c>
      <c r="G291" s="8">
        <v>0.0</v>
      </c>
      <c r="H291" s="8">
        <v>7.12408621E-7</v>
      </c>
      <c r="I291" s="8">
        <v>0.0</v>
      </c>
      <c r="J291" s="8">
        <v>100.0</v>
      </c>
      <c r="K291" s="8">
        <v>0.0</v>
      </c>
      <c r="L291" s="8">
        <v>0.0</v>
      </c>
      <c r="M291" s="8">
        <v>0.0</v>
      </c>
      <c r="N291" s="8">
        <v>100.0</v>
      </c>
      <c r="O291" s="8">
        <v>0.0</v>
      </c>
      <c r="P291" s="8">
        <v>0.0</v>
      </c>
      <c r="Q291" s="8">
        <v>0.0</v>
      </c>
      <c r="R291" s="10" t="str">
        <f t="shared" si="1"/>
        <v>No Duplicate</v>
      </c>
      <c r="S291" s="10" t="str">
        <f t="shared" si="2"/>
        <v/>
      </c>
      <c r="T291" s="10" t="str">
        <f t="shared" si="3"/>
        <v/>
      </c>
      <c r="U291" s="10" t="str">
        <f t="shared" si="4"/>
        <v/>
      </c>
      <c r="V291" s="10" t="str">
        <f t="shared" si="5"/>
        <v/>
      </c>
      <c r="W291" s="10">
        <f t="shared" si="6"/>
        <v>100</v>
      </c>
      <c r="X291" s="10">
        <f t="shared" si="16"/>
        <v>100</v>
      </c>
      <c r="Y291" s="10">
        <f t="shared" si="8"/>
        <v>100</v>
      </c>
      <c r="Z291" s="11" t="str">
        <f t="shared" si="9"/>
        <v/>
      </c>
      <c r="AA291" s="10" t="str">
        <f t="shared" si="10"/>
        <v/>
      </c>
      <c r="AB291" s="2" t="str">
        <f t="shared" si="11"/>
        <v/>
      </c>
      <c r="AC291" s="2">
        <f t="shared" si="12"/>
        <v>0</v>
      </c>
      <c r="AD291" s="2" t="str">
        <f t="shared" si="15"/>
        <v/>
      </c>
      <c r="AE291" s="2">
        <f t="shared" si="14"/>
        <v>0</v>
      </c>
    </row>
    <row r="292">
      <c r="A292" s="9" t="s">
        <v>162</v>
      </c>
      <c r="B292" s="9" t="str">
        <f>LOOKUP(A292,Regions!$A$2:$A$233,Regions!$B$2:$B$233)</f>
        <v>East Asia &amp; Pacific</v>
      </c>
      <c r="C292" s="8">
        <v>2015.0</v>
      </c>
      <c r="D292" s="8">
        <v>271.0620117</v>
      </c>
      <c r="E292" s="8">
        <v>69.37900543</v>
      </c>
      <c r="F292" s="8">
        <v>98.13855849</v>
      </c>
      <c r="G292" s="8">
        <v>0.0</v>
      </c>
      <c r="H292" s="8">
        <v>1.861441508</v>
      </c>
      <c r="I292" s="8">
        <v>0.0</v>
      </c>
      <c r="J292" s="8" t="s">
        <v>4</v>
      </c>
      <c r="K292" s="8" t="s">
        <v>4</v>
      </c>
      <c r="L292" s="8" t="s">
        <v>4</v>
      </c>
      <c r="M292" s="8" t="s">
        <v>4</v>
      </c>
      <c r="N292" s="8" t="s">
        <v>4</v>
      </c>
      <c r="O292" s="8" t="s">
        <v>4</v>
      </c>
      <c r="P292" s="8" t="s">
        <v>4</v>
      </c>
      <c r="Q292" s="8" t="s">
        <v>4</v>
      </c>
      <c r="R292" s="10" t="str">
        <f t="shared" si="1"/>
        <v>No Duplicate</v>
      </c>
      <c r="S292" s="10">
        <f t="shared" si="2"/>
        <v>5</v>
      </c>
      <c r="T292" s="10">
        <f t="shared" si="3"/>
        <v>0.233352416</v>
      </c>
      <c r="U292" s="10" t="str">
        <f t="shared" si="4"/>
        <v>null</v>
      </c>
      <c r="V292" s="10" t="str">
        <f t="shared" si="5"/>
        <v>null</v>
      </c>
      <c r="W292" s="10">
        <f t="shared" si="6"/>
        <v>98</v>
      </c>
      <c r="X292" s="10" t="str">
        <f t="shared" si="16"/>
        <v/>
      </c>
      <c r="Y292" s="10" t="str">
        <f t="shared" si="8"/>
        <v/>
      </c>
      <c r="Z292" s="11" t="str">
        <f t="shared" si="9"/>
        <v/>
      </c>
      <c r="AA292" s="10" t="str">
        <f t="shared" si="10"/>
        <v/>
      </c>
      <c r="AB292" s="2" t="str">
        <f t="shared" si="11"/>
        <v/>
      </c>
      <c r="AC292" s="2" t="str">
        <f t="shared" si="12"/>
        <v/>
      </c>
      <c r="AD292" s="2" t="str">
        <f t="shared" si="15"/>
        <v/>
      </c>
      <c r="AE292" s="2" t="str">
        <f t="shared" si="14"/>
        <v>null</v>
      </c>
    </row>
    <row r="293">
      <c r="A293" s="9" t="s">
        <v>162</v>
      </c>
      <c r="B293" s="9" t="str">
        <f>LOOKUP(A293,Regions!$A$2:$A$233,Regions!$B$2:$B$233)</f>
        <v>East Asia &amp; Pacific</v>
      </c>
      <c r="C293" s="8">
        <v>2020.0</v>
      </c>
      <c r="D293" s="8">
        <v>285.4909973</v>
      </c>
      <c r="E293" s="8">
        <v>71.51799774</v>
      </c>
      <c r="F293" s="8">
        <v>99.30532057</v>
      </c>
      <c r="G293" s="8">
        <v>0.0</v>
      </c>
      <c r="H293" s="8">
        <v>0.6946794278</v>
      </c>
      <c r="I293" s="8">
        <v>0.0</v>
      </c>
      <c r="J293" s="8" t="s">
        <v>4</v>
      </c>
      <c r="K293" s="8" t="s">
        <v>4</v>
      </c>
      <c r="L293" s="8" t="s">
        <v>4</v>
      </c>
      <c r="M293" s="8" t="s">
        <v>4</v>
      </c>
      <c r="N293" s="8" t="s">
        <v>4</v>
      </c>
      <c r="O293" s="8" t="s">
        <v>4</v>
      </c>
      <c r="P293" s="8" t="s">
        <v>4</v>
      </c>
      <c r="Q293" s="8" t="s">
        <v>4</v>
      </c>
      <c r="R293" s="10" t="str">
        <f t="shared" si="1"/>
        <v>No Duplicate</v>
      </c>
      <c r="S293" s="10" t="str">
        <f t="shared" si="2"/>
        <v/>
      </c>
      <c r="T293" s="10" t="str">
        <f t="shared" si="3"/>
        <v/>
      </c>
      <c r="U293" s="10" t="str">
        <f t="shared" si="4"/>
        <v/>
      </c>
      <c r="V293" s="10" t="str">
        <f t="shared" si="5"/>
        <v/>
      </c>
      <c r="W293" s="10">
        <f t="shared" si="6"/>
        <v>99</v>
      </c>
      <c r="X293" s="10" t="str">
        <f t="shared" si="16"/>
        <v/>
      </c>
      <c r="Y293" s="10" t="str">
        <f t="shared" si="8"/>
        <v/>
      </c>
      <c r="Z293" s="11" t="str">
        <f t="shared" si="9"/>
        <v/>
      </c>
      <c r="AA293" s="10" t="str">
        <f t="shared" si="10"/>
        <v/>
      </c>
      <c r="AB293" s="2" t="str">
        <f t="shared" si="11"/>
        <v/>
      </c>
      <c r="AC293" s="2">
        <f t="shared" si="12"/>
        <v>0</v>
      </c>
      <c r="AD293" s="2" t="str">
        <f t="shared" si="15"/>
        <v/>
      </c>
      <c r="AE293" s="2">
        <f t="shared" si="14"/>
        <v>0</v>
      </c>
    </row>
    <row r="294">
      <c r="A294" s="9" t="s">
        <v>163</v>
      </c>
      <c r="B294" s="9" t="str">
        <f>LOOKUP(A294,Regions!$A$2:$A$233,Regions!$B$2:$B$233)</f>
        <v>East Asia &amp; Pacific</v>
      </c>
      <c r="C294" s="8">
        <v>2015.0</v>
      </c>
      <c r="D294" s="8">
        <v>4614.526855</v>
      </c>
      <c r="E294" s="8">
        <v>86.34099579</v>
      </c>
      <c r="F294" s="8">
        <v>99.99999735</v>
      </c>
      <c r="G294" s="8">
        <v>0.0</v>
      </c>
      <c r="H294" s="8">
        <v>2.645348403E-6</v>
      </c>
      <c r="I294" s="8">
        <v>0.0</v>
      </c>
      <c r="J294" s="8">
        <v>100.0</v>
      </c>
      <c r="K294" s="8">
        <v>0.0</v>
      </c>
      <c r="L294" s="8">
        <v>0.0</v>
      </c>
      <c r="M294" s="8">
        <v>0.0</v>
      </c>
      <c r="N294" s="8">
        <v>100.0</v>
      </c>
      <c r="O294" s="8">
        <v>0.0</v>
      </c>
      <c r="P294" s="8">
        <v>0.0</v>
      </c>
      <c r="Q294" s="8">
        <v>0.0</v>
      </c>
      <c r="R294" s="10" t="str">
        <f t="shared" si="1"/>
        <v>No Duplicate</v>
      </c>
      <c r="S294" s="10">
        <f t="shared" si="2"/>
        <v>5</v>
      </c>
      <c r="T294" s="10">
        <f t="shared" si="3"/>
        <v>0.0000007899999986</v>
      </c>
      <c r="U294" s="10">
        <f t="shared" si="4"/>
        <v>0</v>
      </c>
      <c r="V294" s="10">
        <f t="shared" si="5"/>
        <v>0</v>
      </c>
      <c r="W294" s="10">
        <f t="shared" si="6"/>
        <v>100</v>
      </c>
      <c r="X294" s="10">
        <f t="shared" si="16"/>
        <v>100</v>
      </c>
      <c r="Y294" s="10">
        <f t="shared" si="8"/>
        <v>100</v>
      </c>
      <c r="Z294" s="11" t="str">
        <f t="shared" si="9"/>
        <v>full access</v>
      </c>
      <c r="AA294" s="10" t="str">
        <f t="shared" si="10"/>
        <v>full access</v>
      </c>
      <c r="AB294" s="2" t="str">
        <f t="shared" si="11"/>
        <v>full access</v>
      </c>
      <c r="AC294" s="2">
        <f t="shared" si="12"/>
        <v>0</v>
      </c>
      <c r="AD294" s="2" t="str">
        <f t="shared" si="15"/>
        <v/>
      </c>
      <c r="AE294" s="2">
        <f t="shared" si="14"/>
        <v>0.0000007899999986</v>
      </c>
    </row>
    <row r="295">
      <c r="A295" s="9" t="s">
        <v>163</v>
      </c>
      <c r="B295" s="9" t="str">
        <f>LOOKUP(A295,Regions!$A$2:$A$233,Regions!$B$2:$B$233)</f>
        <v>East Asia &amp; Pacific</v>
      </c>
      <c r="C295" s="8">
        <v>2020.0</v>
      </c>
      <c r="D295" s="8">
        <v>4822.23291</v>
      </c>
      <c r="E295" s="8">
        <v>86.6989975</v>
      </c>
      <c r="F295" s="8">
        <v>100.0000013</v>
      </c>
      <c r="G295" s="8">
        <v>0.0</v>
      </c>
      <c r="H295" s="8">
        <v>0.0</v>
      </c>
      <c r="I295" s="8">
        <v>0.0</v>
      </c>
      <c r="J295" s="8">
        <v>100.0</v>
      </c>
      <c r="K295" s="8">
        <v>0.0</v>
      </c>
      <c r="L295" s="8">
        <v>0.0</v>
      </c>
      <c r="M295" s="8">
        <v>0.0</v>
      </c>
      <c r="N295" s="8">
        <v>100.0</v>
      </c>
      <c r="O295" s="8">
        <v>0.0</v>
      </c>
      <c r="P295" s="8">
        <v>0.0</v>
      </c>
      <c r="Q295" s="8">
        <v>0.0</v>
      </c>
      <c r="R295" s="10" t="str">
        <f t="shared" si="1"/>
        <v>No Duplicate</v>
      </c>
      <c r="S295" s="10" t="str">
        <f t="shared" si="2"/>
        <v/>
      </c>
      <c r="T295" s="10" t="str">
        <f t="shared" si="3"/>
        <v/>
      </c>
      <c r="U295" s="10" t="str">
        <f t="shared" si="4"/>
        <v/>
      </c>
      <c r="V295" s="10" t="str">
        <f t="shared" si="5"/>
        <v/>
      </c>
      <c r="W295" s="10">
        <f t="shared" si="6"/>
        <v>100</v>
      </c>
      <c r="X295" s="10">
        <f t="shared" si="16"/>
        <v>100</v>
      </c>
      <c r="Y295" s="10">
        <f t="shared" si="8"/>
        <v>100</v>
      </c>
      <c r="Z295" s="11" t="str">
        <f t="shared" si="9"/>
        <v/>
      </c>
      <c r="AA295" s="10" t="str">
        <f t="shared" si="10"/>
        <v/>
      </c>
      <c r="AB295" s="2" t="str">
        <f t="shared" si="11"/>
        <v/>
      </c>
      <c r="AC295" s="2">
        <f t="shared" si="12"/>
        <v>0</v>
      </c>
      <c r="AD295" s="2" t="str">
        <f t="shared" si="15"/>
        <v/>
      </c>
      <c r="AE295" s="2">
        <f t="shared" si="14"/>
        <v>0</v>
      </c>
    </row>
    <row r="296">
      <c r="A296" s="9" t="s">
        <v>164</v>
      </c>
      <c r="B296" s="9" t="str">
        <f>LOOKUP(A296,Regions!$A$2:$A$233,Regions!$B$2:$B$233)</f>
        <v>Latin America &amp; Caribbean</v>
      </c>
      <c r="C296" s="8">
        <v>2015.0</v>
      </c>
      <c r="D296" s="8">
        <v>6223.233887</v>
      </c>
      <c r="E296" s="8">
        <v>57.89499664</v>
      </c>
      <c r="F296" s="8">
        <v>81.35312854</v>
      </c>
      <c r="G296" s="8">
        <v>1.425927388</v>
      </c>
      <c r="H296" s="8">
        <v>13.835759</v>
      </c>
      <c r="I296" s="8">
        <v>3.38518507</v>
      </c>
      <c r="J296" s="8">
        <v>59.50465784</v>
      </c>
      <c r="K296" s="8">
        <v>3.238961865</v>
      </c>
      <c r="L296" s="8">
        <v>29.55960602</v>
      </c>
      <c r="M296" s="8">
        <v>7.696774271</v>
      </c>
      <c r="N296" s="8">
        <v>97.24275488</v>
      </c>
      <c r="O296" s="8">
        <v>0.1073710103</v>
      </c>
      <c r="P296" s="8">
        <v>2.400356622</v>
      </c>
      <c r="Q296" s="8">
        <v>0.2495174846</v>
      </c>
      <c r="R296" s="10" t="str">
        <f t="shared" si="1"/>
        <v>No Duplicate</v>
      </c>
      <c r="S296" s="10">
        <f t="shared" si="2"/>
        <v>5</v>
      </c>
      <c r="T296" s="10">
        <f t="shared" si="3"/>
        <v>0.071125052</v>
      </c>
      <c r="U296" s="10">
        <f t="shared" si="4"/>
        <v>-0.079442242</v>
      </c>
      <c r="V296" s="10">
        <f t="shared" si="5"/>
        <v>0.032840346</v>
      </c>
      <c r="W296" s="10">
        <f t="shared" si="6"/>
        <v>81</v>
      </c>
      <c r="X296" s="10">
        <f t="shared" si="16"/>
        <v>60</v>
      </c>
      <c r="Y296" s="10">
        <f t="shared" si="8"/>
        <v>97</v>
      </c>
      <c r="Z296" s="11" t="str">
        <f t="shared" si="9"/>
        <v/>
      </c>
      <c r="AA296" s="10" t="str">
        <f t="shared" si="10"/>
        <v/>
      </c>
      <c r="AB296" s="2" t="str">
        <f t="shared" si="11"/>
        <v/>
      </c>
      <c r="AC296" s="2">
        <f t="shared" si="12"/>
        <v>-0.112282588</v>
      </c>
      <c r="AD296" s="2">
        <f t="shared" si="15"/>
        <v>2</v>
      </c>
      <c r="AE296" s="2">
        <f t="shared" si="14"/>
        <v>0.150567294</v>
      </c>
    </row>
    <row r="297">
      <c r="A297" s="9" t="s">
        <v>164</v>
      </c>
      <c r="B297" s="9" t="str">
        <f>LOOKUP(A297,Regions!$A$2:$A$233,Regions!$B$2:$B$233)</f>
        <v>Latin America &amp; Caribbean</v>
      </c>
      <c r="C297" s="8">
        <v>2020.0</v>
      </c>
      <c r="D297" s="8">
        <v>6624.554199</v>
      </c>
      <c r="E297" s="8">
        <v>59.01200104</v>
      </c>
      <c r="F297" s="8">
        <v>81.7087538</v>
      </c>
      <c r="G297" s="8">
        <v>1.506645682</v>
      </c>
      <c r="H297" s="8">
        <v>13.53053114</v>
      </c>
      <c r="I297" s="8">
        <v>3.254069378</v>
      </c>
      <c r="J297" s="8">
        <v>59.10744663</v>
      </c>
      <c r="K297" s="8">
        <v>3.520974285</v>
      </c>
      <c r="L297" s="8">
        <v>29.78017368</v>
      </c>
      <c r="M297" s="8">
        <v>7.5914054</v>
      </c>
      <c r="N297" s="8">
        <v>97.40695661</v>
      </c>
      <c r="O297" s="8">
        <v>0.1075523143</v>
      </c>
      <c r="P297" s="8">
        <v>2.244007656</v>
      </c>
      <c r="Q297" s="8">
        <v>0.2414834229</v>
      </c>
      <c r="R297" s="10" t="str">
        <f t="shared" si="1"/>
        <v>No Duplicate</v>
      </c>
      <c r="S297" s="10" t="str">
        <f t="shared" si="2"/>
        <v/>
      </c>
      <c r="T297" s="10" t="str">
        <f t="shared" si="3"/>
        <v/>
      </c>
      <c r="U297" s="10" t="str">
        <f t="shared" si="4"/>
        <v/>
      </c>
      <c r="V297" s="10" t="str">
        <f t="shared" si="5"/>
        <v/>
      </c>
      <c r="W297" s="10">
        <f t="shared" si="6"/>
        <v>82</v>
      </c>
      <c r="X297" s="10">
        <f t="shared" si="16"/>
        <v>59</v>
      </c>
      <c r="Y297" s="10">
        <f t="shared" si="8"/>
        <v>97</v>
      </c>
      <c r="Z297" s="11" t="str">
        <f t="shared" si="9"/>
        <v/>
      </c>
      <c r="AA297" s="10" t="str">
        <f t="shared" si="10"/>
        <v/>
      </c>
      <c r="AB297" s="2" t="str">
        <f t="shared" si="11"/>
        <v/>
      </c>
      <c r="AC297" s="2">
        <f t="shared" si="12"/>
        <v>0</v>
      </c>
      <c r="AD297" s="2" t="str">
        <f t="shared" si="15"/>
        <v/>
      </c>
      <c r="AE297" s="2">
        <f t="shared" si="14"/>
        <v>0</v>
      </c>
    </row>
    <row r="298">
      <c r="A298" s="9" t="s">
        <v>165</v>
      </c>
      <c r="B298" s="9" t="str">
        <f>LOOKUP(A298,Regions!$A$2:$A$233,Regions!$B$2:$B$233)</f>
        <v>Sub-Saharan Africa</v>
      </c>
      <c r="C298" s="8">
        <v>2015.0</v>
      </c>
      <c r="D298" s="8">
        <v>20001.66211</v>
      </c>
      <c r="E298" s="8">
        <v>16.24699974</v>
      </c>
      <c r="F298" s="8">
        <v>45.48245806</v>
      </c>
      <c r="G298" s="8">
        <v>16.12883696</v>
      </c>
      <c r="H298" s="8">
        <v>34.71956001</v>
      </c>
      <c r="I298" s="8">
        <v>3.669144972</v>
      </c>
      <c r="J298" s="8">
        <v>37.32994165</v>
      </c>
      <c r="K298" s="8">
        <v>17.64359486</v>
      </c>
      <c r="L298" s="8">
        <v>40.88848775</v>
      </c>
      <c r="M298" s="8">
        <v>4.137975751</v>
      </c>
      <c r="N298" s="8">
        <v>87.50853904</v>
      </c>
      <c r="O298" s="8">
        <v>8.320286196</v>
      </c>
      <c r="P298" s="8">
        <v>2.918844344</v>
      </c>
      <c r="Q298" s="8">
        <v>1.252330425</v>
      </c>
      <c r="R298" s="10" t="str">
        <f t="shared" si="1"/>
        <v>No Duplicate</v>
      </c>
      <c r="S298" s="10">
        <f t="shared" si="2"/>
        <v>5</v>
      </c>
      <c r="T298" s="10">
        <f t="shared" si="3"/>
        <v>0.285867882</v>
      </c>
      <c r="U298" s="10">
        <f t="shared" si="4"/>
        <v>0.364843534</v>
      </c>
      <c r="V298" s="10">
        <f t="shared" si="5"/>
        <v>-0.338939856</v>
      </c>
      <c r="W298" s="10">
        <f t="shared" si="6"/>
        <v>45</v>
      </c>
      <c r="X298" s="10">
        <f t="shared" si="16"/>
        <v>37</v>
      </c>
      <c r="Y298" s="10">
        <f t="shared" si="8"/>
        <v>88</v>
      </c>
      <c r="Z298" s="11" t="str">
        <f t="shared" si="9"/>
        <v/>
      </c>
      <c r="AA298" s="10" t="str">
        <f t="shared" si="10"/>
        <v/>
      </c>
      <c r="AB298" s="2" t="str">
        <f t="shared" si="11"/>
        <v/>
      </c>
      <c r="AC298" s="2">
        <f t="shared" si="12"/>
        <v>0.70378339</v>
      </c>
      <c r="AD298" s="2">
        <f t="shared" si="15"/>
        <v>2</v>
      </c>
      <c r="AE298" s="2">
        <f t="shared" si="14"/>
        <v>0.078975652</v>
      </c>
    </row>
    <row r="299">
      <c r="A299" s="9" t="s">
        <v>165</v>
      </c>
      <c r="B299" s="9" t="str">
        <f>LOOKUP(A299,Regions!$A$2:$A$233,Regions!$B$2:$B$233)</f>
        <v>Sub-Saharan Africa</v>
      </c>
      <c r="C299" s="8">
        <v>2020.0</v>
      </c>
      <c r="D299" s="8">
        <v>24206.63672</v>
      </c>
      <c r="E299" s="8">
        <v>16.62599945</v>
      </c>
      <c r="F299" s="8">
        <v>46.91179747</v>
      </c>
      <c r="G299" s="8">
        <v>21.6538987</v>
      </c>
      <c r="H299" s="8">
        <v>27.02751244</v>
      </c>
      <c r="I299" s="8">
        <v>4.406791392</v>
      </c>
      <c r="J299" s="8">
        <v>39.15415932</v>
      </c>
      <c r="K299" s="8">
        <v>23.98774039</v>
      </c>
      <c r="L299" s="8">
        <v>31.99150648</v>
      </c>
      <c r="M299" s="8">
        <v>4.866593813</v>
      </c>
      <c r="N299" s="8">
        <v>85.81383976</v>
      </c>
      <c r="O299" s="8">
        <v>9.950440829</v>
      </c>
      <c r="P299" s="8">
        <v>2.13468778</v>
      </c>
      <c r="Q299" s="8">
        <v>2.101031634</v>
      </c>
      <c r="R299" s="10" t="str">
        <f t="shared" si="1"/>
        <v>No Duplicate</v>
      </c>
      <c r="S299" s="10" t="str">
        <f t="shared" si="2"/>
        <v/>
      </c>
      <c r="T299" s="10" t="str">
        <f t="shared" si="3"/>
        <v/>
      </c>
      <c r="U299" s="10" t="str">
        <f t="shared" si="4"/>
        <v/>
      </c>
      <c r="V299" s="10" t="str">
        <f t="shared" si="5"/>
        <v/>
      </c>
      <c r="W299" s="10">
        <f t="shared" si="6"/>
        <v>47</v>
      </c>
      <c r="X299" s="10">
        <f t="shared" si="16"/>
        <v>39</v>
      </c>
      <c r="Y299" s="10">
        <f t="shared" si="8"/>
        <v>86</v>
      </c>
      <c r="Z299" s="11" t="str">
        <f t="shared" si="9"/>
        <v/>
      </c>
      <c r="AA299" s="10" t="str">
        <f t="shared" si="10"/>
        <v/>
      </c>
      <c r="AB299" s="2" t="str">
        <f t="shared" si="11"/>
        <v/>
      </c>
      <c r="AC299" s="2">
        <f t="shared" si="12"/>
        <v>0</v>
      </c>
      <c r="AD299" s="2" t="str">
        <f t="shared" si="15"/>
        <v/>
      </c>
      <c r="AE299" s="2">
        <f t="shared" si="14"/>
        <v>0</v>
      </c>
    </row>
    <row r="300">
      <c r="A300" s="9" t="s">
        <v>166</v>
      </c>
      <c r="B300" s="9" t="str">
        <f>LOOKUP(A300,Regions!$A$2:$A$233,Regions!$B$2:$B$233)</f>
        <v>Sub-Saharan Africa</v>
      </c>
      <c r="C300" s="8">
        <v>2015.0</v>
      </c>
      <c r="D300" s="8">
        <v>181137.4531</v>
      </c>
      <c r="E300" s="8">
        <v>47.83799744</v>
      </c>
      <c r="F300" s="8">
        <v>68.77975546</v>
      </c>
      <c r="G300" s="8">
        <v>6.713550996</v>
      </c>
      <c r="H300" s="8">
        <v>14.73376246</v>
      </c>
      <c r="I300" s="8">
        <v>9.772931086</v>
      </c>
      <c r="J300" s="8">
        <v>53.492449</v>
      </c>
      <c r="K300" s="8">
        <v>7.106440271</v>
      </c>
      <c r="L300" s="8">
        <v>23.1071601</v>
      </c>
      <c r="M300" s="8">
        <v>16.29395062</v>
      </c>
      <c r="N300" s="8">
        <v>85.44885832</v>
      </c>
      <c r="O300" s="8">
        <v>6.285149056</v>
      </c>
      <c r="P300" s="8">
        <v>5.603506118</v>
      </c>
      <c r="Q300" s="8">
        <v>2.662486501</v>
      </c>
      <c r="R300" s="10" t="str">
        <f t="shared" si="1"/>
        <v>No Duplicate</v>
      </c>
      <c r="S300" s="10">
        <f t="shared" si="2"/>
        <v>5</v>
      </c>
      <c r="T300" s="10">
        <f t="shared" si="3"/>
        <v>1.765859584</v>
      </c>
      <c r="U300" s="10">
        <f t="shared" si="4"/>
        <v>1.633152206</v>
      </c>
      <c r="V300" s="10">
        <f t="shared" si="5"/>
        <v>1.381769374</v>
      </c>
      <c r="W300" s="10">
        <f t="shared" si="6"/>
        <v>69</v>
      </c>
      <c r="X300" s="10">
        <f t="shared" si="16"/>
        <v>53</v>
      </c>
      <c r="Y300" s="10">
        <f t="shared" si="8"/>
        <v>85</v>
      </c>
      <c r="Z300" s="11" t="str">
        <f t="shared" si="9"/>
        <v/>
      </c>
      <c r="AA300" s="10" t="str">
        <f t="shared" si="10"/>
        <v/>
      </c>
      <c r="AB300" s="2" t="str">
        <f t="shared" si="11"/>
        <v/>
      </c>
      <c r="AC300" s="2">
        <f t="shared" si="12"/>
        <v>0.251382832</v>
      </c>
      <c r="AD300" s="2">
        <f t="shared" si="15"/>
        <v>0.1667591182</v>
      </c>
      <c r="AE300" s="2">
        <f t="shared" si="14"/>
        <v>0.132707378</v>
      </c>
    </row>
    <row r="301">
      <c r="A301" s="9" t="s">
        <v>166</v>
      </c>
      <c r="B301" s="9" t="str">
        <f>LOOKUP(A301,Regions!$A$2:$A$233,Regions!$B$2:$B$233)</f>
        <v>Sub-Saharan Africa</v>
      </c>
      <c r="C301" s="8">
        <v>2020.0</v>
      </c>
      <c r="D301" s="8">
        <v>206139.5938</v>
      </c>
      <c r="E301" s="8">
        <v>51.95800018</v>
      </c>
      <c r="F301" s="8">
        <v>77.60905338</v>
      </c>
      <c r="G301" s="8">
        <v>4.979399343</v>
      </c>
      <c r="H301" s="8">
        <v>11.79691148</v>
      </c>
      <c r="I301" s="8">
        <v>5.614635794</v>
      </c>
      <c r="J301" s="8">
        <v>61.65821003</v>
      </c>
      <c r="K301" s="8">
        <v>7.128924583</v>
      </c>
      <c r="L301" s="8">
        <v>20.92487535</v>
      </c>
      <c r="M301" s="8">
        <v>10.28799004</v>
      </c>
      <c r="N301" s="8">
        <v>92.35770519</v>
      </c>
      <c r="O301" s="8">
        <v>2.99188065</v>
      </c>
      <c r="P301" s="8">
        <v>3.356908786</v>
      </c>
      <c r="Q301" s="8">
        <v>1.29350537</v>
      </c>
      <c r="R301" s="10" t="str">
        <f t="shared" si="1"/>
        <v>No Duplicate</v>
      </c>
      <c r="S301" s="10" t="str">
        <f t="shared" si="2"/>
        <v/>
      </c>
      <c r="T301" s="10" t="str">
        <f t="shared" si="3"/>
        <v/>
      </c>
      <c r="U301" s="10" t="str">
        <f t="shared" si="4"/>
        <v/>
      </c>
      <c r="V301" s="10" t="str">
        <f t="shared" si="5"/>
        <v/>
      </c>
      <c r="W301" s="10">
        <f t="shared" si="6"/>
        <v>78</v>
      </c>
      <c r="X301" s="10">
        <f t="shared" si="16"/>
        <v>62</v>
      </c>
      <c r="Y301" s="10">
        <f t="shared" si="8"/>
        <v>92</v>
      </c>
      <c r="Z301" s="11" t="str">
        <f t="shared" si="9"/>
        <v/>
      </c>
      <c r="AA301" s="10" t="str">
        <f t="shared" si="10"/>
        <v/>
      </c>
      <c r="AB301" s="2" t="str">
        <f t="shared" si="11"/>
        <v/>
      </c>
      <c r="AC301" s="2">
        <f t="shared" si="12"/>
        <v>0</v>
      </c>
      <c r="AD301" s="2" t="str">
        <f t="shared" si="15"/>
        <v/>
      </c>
      <c r="AE301" s="2">
        <f t="shared" si="14"/>
        <v>0</v>
      </c>
    </row>
    <row r="302">
      <c r="A302" s="9" t="s">
        <v>167</v>
      </c>
      <c r="B302" s="9" t="str">
        <f>LOOKUP(A302,Regions!$A$2:$A$233,Regions!$B$2:$B$233)</f>
        <v>East Asia &amp; Pacific</v>
      </c>
      <c r="C302" s="8">
        <v>2015.0</v>
      </c>
      <c r="D302" s="8">
        <v>1.610000014</v>
      </c>
      <c r="E302" s="8">
        <v>42.56800079</v>
      </c>
      <c r="F302" s="8">
        <v>97.60613941</v>
      </c>
      <c r="G302" s="8">
        <v>0.0</v>
      </c>
      <c r="H302" s="8">
        <v>2.393860594</v>
      </c>
      <c r="I302" s="8">
        <v>0.0</v>
      </c>
      <c r="J302" s="8" t="s">
        <v>4</v>
      </c>
      <c r="K302" s="8" t="s">
        <v>4</v>
      </c>
      <c r="L302" s="8" t="s">
        <v>4</v>
      </c>
      <c r="M302" s="8" t="s">
        <v>4</v>
      </c>
      <c r="N302" s="8" t="s">
        <v>4</v>
      </c>
      <c r="O302" s="8" t="s">
        <v>4</v>
      </c>
      <c r="P302" s="8" t="s">
        <v>4</v>
      </c>
      <c r="Q302" s="8" t="s">
        <v>4</v>
      </c>
      <c r="R302" s="10" t="str">
        <f t="shared" si="1"/>
        <v>No Duplicate</v>
      </c>
      <c r="S302" s="10">
        <f t="shared" si="2"/>
        <v>5</v>
      </c>
      <c r="T302" s="10">
        <f t="shared" si="3"/>
        <v>-0.119052646</v>
      </c>
      <c r="U302" s="10" t="str">
        <f t="shared" si="4"/>
        <v>null</v>
      </c>
      <c r="V302" s="10" t="str">
        <f t="shared" si="5"/>
        <v>null</v>
      </c>
      <c r="W302" s="10">
        <f t="shared" si="6"/>
        <v>98</v>
      </c>
      <c r="X302" s="10" t="str">
        <f t="shared" si="16"/>
        <v/>
      </c>
      <c r="Y302" s="10" t="str">
        <f t="shared" si="8"/>
        <v/>
      </c>
      <c r="Z302" s="11" t="str">
        <f t="shared" si="9"/>
        <v/>
      </c>
      <c r="AA302" s="10" t="str">
        <f t="shared" si="10"/>
        <v/>
      </c>
      <c r="AB302" s="2" t="str">
        <f t="shared" si="11"/>
        <v/>
      </c>
      <c r="AC302" s="2" t="str">
        <f t="shared" si="12"/>
        <v/>
      </c>
      <c r="AD302" s="2" t="str">
        <f t="shared" si="15"/>
        <v/>
      </c>
      <c r="AE302" s="2" t="str">
        <f t="shared" si="14"/>
        <v>null</v>
      </c>
    </row>
    <row r="303">
      <c r="A303" s="9" t="s">
        <v>167</v>
      </c>
      <c r="B303" s="9" t="str">
        <f>LOOKUP(A303,Regions!$A$2:$A$233,Regions!$B$2:$B$233)</f>
        <v>East Asia &amp; Pacific</v>
      </c>
      <c r="C303" s="8">
        <v>2020.0</v>
      </c>
      <c r="D303" s="8">
        <v>1.618000031</v>
      </c>
      <c r="E303" s="8">
        <v>46.20200348</v>
      </c>
      <c r="F303" s="8">
        <v>97.01087618</v>
      </c>
      <c r="G303" s="8">
        <v>0.0</v>
      </c>
      <c r="H303" s="8">
        <v>2.989123822</v>
      </c>
      <c r="I303" s="8">
        <v>0.0</v>
      </c>
      <c r="J303" s="8" t="s">
        <v>4</v>
      </c>
      <c r="K303" s="8" t="s">
        <v>4</v>
      </c>
      <c r="L303" s="8" t="s">
        <v>4</v>
      </c>
      <c r="M303" s="8" t="s">
        <v>4</v>
      </c>
      <c r="N303" s="8" t="s">
        <v>4</v>
      </c>
      <c r="O303" s="8" t="s">
        <v>4</v>
      </c>
      <c r="P303" s="8" t="s">
        <v>4</v>
      </c>
      <c r="Q303" s="8" t="s">
        <v>4</v>
      </c>
      <c r="R303" s="10" t="str">
        <f t="shared" si="1"/>
        <v>No Duplicate</v>
      </c>
      <c r="S303" s="10" t="str">
        <f t="shared" si="2"/>
        <v/>
      </c>
      <c r="T303" s="10" t="str">
        <f t="shared" si="3"/>
        <v/>
      </c>
      <c r="U303" s="10" t="str">
        <f t="shared" si="4"/>
        <v/>
      </c>
      <c r="V303" s="10" t="str">
        <f t="shared" si="5"/>
        <v/>
      </c>
      <c r="W303" s="10">
        <f t="shared" si="6"/>
        <v>97</v>
      </c>
      <c r="X303" s="10" t="str">
        <f t="shared" si="16"/>
        <v/>
      </c>
      <c r="Y303" s="10" t="str">
        <f t="shared" si="8"/>
        <v/>
      </c>
      <c r="Z303" s="11" t="str">
        <f t="shared" si="9"/>
        <v/>
      </c>
      <c r="AA303" s="10" t="str">
        <f t="shared" si="10"/>
        <v/>
      </c>
      <c r="AB303" s="2" t="str">
        <f t="shared" si="11"/>
        <v/>
      </c>
      <c r="AC303" s="2">
        <f t="shared" si="12"/>
        <v>0</v>
      </c>
      <c r="AD303" s="2" t="str">
        <f t="shared" si="15"/>
        <v/>
      </c>
      <c r="AE303" s="2">
        <f t="shared" si="14"/>
        <v>0</v>
      </c>
    </row>
    <row r="304">
      <c r="A304" s="9" t="s">
        <v>168</v>
      </c>
      <c r="B304" s="9" t="str">
        <f>LOOKUP(A304,Regions!$A$2:$A$233,Regions!$B$2:$B$233)</f>
        <v>Europe &amp; Central Asia</v>
      </c>
      <c r="C304" s="8">
        <v>2015.0</v>
      </c>
      <c r="D304" s="8">
        <v>2079.334961</v>
      </c>
      <c r="E304" s="8">
        <v>57.40799713</v>
      </c>
      <c r="F304" s="8">
        <v>97.47233283</v>
      </c>
      <c r="G304" s="8">
        <v>1.885991713</v>
      </c>
      <c r="H304" s="8">
        <v>0.5924731745</v>
      </c>
      <c r="I304" s="8">
        <v>0.04920227976</v>
      </c>
      <c r="J304" s="8">
        <v>97.63323313</v>
      </c>
      <c r="K304" s="8">
        <v>1.2224645</v>
      </c>
      <c r="L304" s="8">
        <v>1.028782373</v>
      </c>
      <c r="M304" s="8">
        <v>0.11552</v>
      </c>
      <c r="N304" s="8">
        <v>97.35295808</v>
      </c>
      <c r="O304" s="8">
        <v>2.37827419</v>
      </c>
      <c r="P304" s="8">
        <v>0.2687677275</v>
      </c>
      <c r="Q304" s="8">
        <v>0.0</v>
      </c>
      <c r="R304" s="10" t="str">
        <f t="shared" si="1"/>
        <v>No Duplicate</v>
      </c>
      <c r="S304" s="10">
        <f t="shared" si="2"/>
        <v>5</v>
      </c>
      <c r="T304" s="10">
        <f t="shared" si="3"/>
        <v>0.054096592</v>
      </c>
      <c r="U304" s="10">
        <f t="shared" si="4"/>
        <v>-0.032903712</v>
      </c>
      <c r="V304" s="10">
        <f t="shared" si="5"/>
        <v>0.116888982</v>
      </c>
      <c r="W304" s="10">
        <f t="shared" si="6"/>
        <v>97</v>
      </c>
      <c r="X304" s="10">
        <f t="shared" si="16"/>
        <v>98</v>
      </c>
      <c r="Y304" s="10">
        <f t="shared" si="8"/>
        <v>97</v>
      </c>
      <c r="Z304" s="11" t="str">
        <f t="shared" si="9"/>
        <v/>
      </c>
      <c r="AA304" s="10" t="str">
        <f t="shared" si="10"/>
        <v/>
      </c>
      <c r="AB304" s="2" t="str">
        <f t="shared" si="11"/>
        <v/>
      </c>
      <c r="AC304" s="2">
        <f t="shared" si="12"/>
        <v>-0.149792694</v>
      </c>
      <c r="AD304" s="2">
        <f t="shared" si="15"/>
        <v>2</v>
      </c>
      <c r="AE304" s="2">
        <f t="shared" si="14"/>
        <v>0.087000304</v>
      </c>
    </row>
    <row r="305">
      <c r="A305" s="9" t="s">
        <v>168</v>
      </c>
      <c r="B305" s="9" t="str">
        <f>LOOKUP(A305,Regions!$A$2:$A$233,Regions!$B$2:$B$233)</f>
        <v>Europe &amp; Central Asia</v>
      </c>
      <c r="C305" s="8">
        <v>2020.0</v>
      </c>
      <c r="D305" s="8">
        <v>2083.379883</v>
      </c>
      <c r="E305" s="8">
        <v>58.48199844</v>
      </c>
      <c r="F305" s="8">
        <v>97.74281579</v>
      </c>
      <c r="G305" s="8">
        <v>1.63499414</v>
      </c>
      <c r="H305" s="8">
        <v>0.5742284762</v>
      </c>
      <c r="I305" s="8">
        <v>0.04796159706</v>
      </c>
      <c r="J305" s="8">
        <v>97.46871457</v>
      </c>
      <c r="K305" s="8">
        <v>1.505202232</v>
      </c>
      <c r="L305" s="8">
        <v>0.9105631982</v>
      </c>
      <c r="M305" s="8">
        <v>0.11552</v>
      </c>
      <c r="N305" s="8">
        <v>97.93740299</v>
      </c>
      <c r="O305" s="8">
        <v>1.727136954</v>
      </c>
      <c r="P305" s="8">
        <v>0.3354600563</v>
      </c>
      <c r="Q305" s="8">
        <v>0.0</v>
      </c>
      <c r="R305" s="10" t="str">
        <f t="shared" si="1"/>
        <v>No Duplicate</v>
      </c>
      <c r="S305" s="10" t="str">
        <f t="shared" si="2"/>
        <v/>
      </c>
      <c r="T305" s="10" t="str">
        <f t="shared" si="3"/>
        <v/>
      </c>
      <c r="U305" s="10" t="str">
        <f t="shared" si="4"/>
        <v/>
      </c>
      <c r="V305" s="10" t="str">
        <f t="shared" si="5"/>
        <v/>
      </c>
      <c r="W305" s="10">
        <f t="shared" si="6"/>
        <v>98</v>
      </c>
      <c r="X305" s="10">
        <f t="shared" si="16"/>
        <v>97</v>
      </c>
      <c r="Y305" s="10">
        <f t="shared" si="8"/>
        <v>98</v>
      </c>
      <c r="Z305" s="11" t="str">
        <f t="shared" si="9"/>
        <v/>
      </c>
      <c r="AA305" s="10" t="str">
        <f t="shared" si="10"/>
        <v/>
      </c>
      <c r="AB305" s="2" t="str">
        <f t="shared" si="11"/>
        <v/>
      </c>
      <c r="AC305" s="2">
        <f t="shared" si="12"/>
        <v>0</v>
      </c>
      <c r="AD305" s="2" t="str">
        <f t="shared" si="15"/>
        <v/>
      </c>
      <c r="AE305" s="2">
        <f t="shared" si="14"/>
        <v>0</v>
      </c>
    </row>
    <row r="306">
      <c r="A306" s="9" t="s">
        <v>169</v>
      </c>
      <c r="B306" s="9" t="str">
        <f>LOOKUP(A306,Regions!$A$2:$A$233,Regions!$B$2:$B$233)</f>
        <v>East Asia &amp; Pacific</v>
      </c>
      <c r="C306" s="8">
        <v>2015.0</v>
      </c>
      <c r="D306" s="8">
        <v>55.77899933</v>
      </c>
      <c r="E306" s="8">
        <v>91.35699463</v>
      </c>
      <c r="F306" s="8">
        <v>99.98018339</v>
      </c>
      <c r="G306" s="8">
        <v>0.0</v>
      </c>
      <c r="H306" s="8">
        <v>0.01981661152</v>
      </c>
      <c r="I306" s="8">
        <v>0.0</v>
      </c>
      <c r="J306" s="8" t="s">
        <v>4</v>
      </c>
      <c r="K306" s="8" t="s">
        <v>4</v>
      </c>
      <c r="L306" s="8" t="s">
        <v>4</v>
      </c>
      <c r="M306" s="8" t="s">
        <v>4</v>
      </c>
      <c r="N306" s="8" t="s">
        <v>4</v>
      </c>
      <c r="O306" s="8" t="s">
        <v>4</v>
      </c>
      <c r="P306" s="8" t="s">
        <v>4</v>
      </c>
      <c r="Q306" s="8" t="s">
        <v>4</v>
      </c>
      <c r="R306" s="10" t="str">
        <f t="shared" si="1"/>
        <v>No Duplicate</v>
      </c>
      <c r="S306" s="10">
        <f t="shared" si="2"/>
        <v>5</v>
      </c>
      <c r="T306" s="10">
        <f t="shared" si="3"/>
        <v>0.003963322</v>
      </c>
      <c r="U306" s="10" t="str">
        <f t="shared" si="4"/>
        <v>null</v>
      </c>
      <c r="V306" s="10" t="str">
        <f t="shared" si="5"/>
        <v>null</v>
      </c>
      <c r="W306" s="10">
        <f t="shared" si="6"/>
        <v>100</v>
      </c>
      <c r="X306" s="10" t="str">
        <f t="shared" si="16"/>
        <v/>
      </c>
      <c r="Y306" s="10" t="str">
        <f t="shared" si="8"/>
        <v/>
      </c>
      <c r="Z306" s="11" t="str">
        <f t="shared" si="9"/>
        <v>full access</v>
      </c>
      <c r="AA306" s="10" t="str">
        <f t="shared" si="10"/>
        <v/>
      </c>
      <c r="AB306" s="2" t="str">
        <f t="shared" si="11"/>
        <v/>
      </c>
      <c r="AC306" s="2" t="str">
        <f t="shared" si="12"/>
        <v/>
      </c>
      <c r="AD306" s="2" t="str">
        <f t="shared" si="15"/>
        <v/>
      </c>
      <c r="AE306" s="2" t="str">
        <f t="shared" si="14"/>
        <v>null</v>
      </c>
    </row>
    <row r="307">
      <c r="A307" s="9" t="s">
        <v>169</v>
      </c>
      <c r="B307" s="9" t="str">
        <f>LOOKUP(A307,Regions!$A$2:$A$233,Regions!$B$2:$B$233)</f>
        <v>East Asia &amp; Pacific</v>
      </c>
      <c r="C307" s="8">
        <v>2020.0</v>
      </c>
      <c r="D307" s="8">
        <v>57.55699921</v>
      </c>
      <c r="E307" s="8">
        <v>91.79799652</v>
      </c>
      <c r="F307" s="8">
        <v>100.0</v>
      </c>
      <c r="G307" s="8">
        <v>0.0</v>
      </c>
      <c r="H307" s="8">
        <v>0.0</v>
      </c>
      <c r="I307" s="8">
        <v>0.0</v>
      </c>
      <c r="J307" s="8" t="s">
        <v>4</v>
      </c>
      <c r="K307" s="8" t="s">
        <v>4</v>
      </c>
      <c r="L307" s="8" t="s">
        <v>4</v>
      </c>
      <c r="M307" s="8" t="s">
        <v>4</v>
      </c>
      <c r="N307" s="8" t="s">
        <v>4</v>
      </c>
      <c r="O307" s="8" t="s">
        <v>4</v>
      </c>
      <c r="P307" s="8" t="s">
        <v>4</v>
      </c>
      <c r="Q307" s="8" t="s">
        <v>4</v>
      </c>
      <c r="R307" s="10" t="str">
        <f t="shared" si="1"/>
        <v>No Duplicate</v>
      </c>
      <c r="S307" s="10" t="str">
        <f t="shared" si="2"/>
        <v/>
      </c>
      <c r="T307" s="10" t="str">
        <f t="shared" si="3"/>
        <v/>
      </c>
      <c r="U307" s="10" t="str">
        <f t="shared" si="4"/>
        <v/>
      </c>
      <c r="V307" s="10" t="str">
        <f t="shared" si="5"/>
        <v/>
      </c>
      <c r="W307" s="10">
        <f t="shared" si="6"/>
        <v>100</v>
      </c>
      <c r="X307" s="10" t="str">
        <f t="shared" si="16"/>
        <v/>
      </c>
      <c r="Y307" s="10" t="str">
        <f t="shared" si="8"/>
        <v/>
      </c>
      <c r="Z307" s="11" t="str">
        <f t="shared" si="9"/>
        <v/>
      </c>
      <c r="AA307" s="10" t="str">
        <f t="shared" si="10"/>
        <v/>
      </c>
      <c r="AB307" s="2" t="str">
        <f t="shared" si="11"/>
        <v/>
      </c>
      <c r="AC307" s="2">
        <f t="shared" si="12"/>
        <v>0</v>
      </c>
      <c r="AD307" s="2" t="str">
        <f t="shared" si="15"/>
        <v/>
      </c>
      <c r="AE307" s="2">
        <f t="shared" si="14"/>
        <v>0</v>
      </c>
    </row>
    <row r="308">
      <c r="A308" s="9" t="s">
        <v>170</v>
      </c>
      <c r="B308" s="9" t="str">
        <f>LOOKUP(A308,Regions!$A$2:$A$233,Regions!$B$2:$B$233)</f>
        <v>Europe &amp; Central Asia</v>
      </c>
      <c r="C308" s="8">
        <v>2015.0</v>
      </c>
      <c r="D308" s="8">
        <v>5199.827148</v>
      </c>
      <c r="E308" s="8">
        <v>81.09099579</v>
      </c>
      <c r="F308" s="8">
        <v>100.0000012</v>
      </c>
      <c r="G308" s="8">
        <v>0.0</v>
      </c>
      <c r="H308" s="8">
        <v>0.0</v>
      </c>
      <c r="I308" s="8">
        <v>0.0</v>
      </c>
      <c r="J308" s="8">
        <v>100.0</v>
      </c>
      <c r="K308" s="8">
        <v>0.0</v>
      </c>
      <c r="L308" s="8">
        <v>0.0</v>
      </c>
      <c r="M308" s="8">
        <v>0.0</v>
      </c>
      <c r="N308" s="8">
        <v>100.0</v>
      </c>
      <c r="O308" s="8">
        <v>0.0</v>
      </c>
      <c r="P308" s="8">
        <v>0.0</v>
      </c>
      <c r="Q308" s="8">
        <v>0.0</v>
      </c>
      <c r="R308" s="10" t="str">
        <f t="shared" si="1"/>
        <v>No Duplicate</v>
      </c>
      <c r="S308" s="10">
        <f t="shared" si="2"/>
        <v>5</v>
      </c>
      <c r="T308" s="10">
        <f t="shared" si="3"/>
        <v>-0.000001140000001</v>
      </c>
      <c r="U308" s="10">
        <f t="shared" si="4"/>
        <v>0</v>
      </c>
      <c r="V308" s="10">
        <f t="shared" si="5"/>
        <v>0</v>
      </c>
      <c r="W308" s="10">
        <f t="shared" si="6"/>
        <v>100</v>
      </c>
      <c r="X308" s="10">
        <f t="shared" si="16"/>
        <v>100</v>
      </c>
      <c r="Y308" s="10">
        <f t="shared" si="8"/>
        <v>100</v>
      </c>
      <c r="Z308" s="11" t="str">
        <f t="shared" si="9"/>
        <v>full access</v>
      </c>
      <c r="AA308" s="10" t="str">
        <f t="shared" si="10"/>
        <v>full access</v>
      </c>
      <c r="AB308" s="2" t="str">
        <f t="shared" si="11"/>
        <v>full access</v>
      </c>
      <c r="AC308" s="2">
        <f t="shared" si="12"/>
        <v>0</v>
      </c>
      <c r="AD308" s="2" t="str">
        <f t="shared" si="15"/>
        <v/>
      </c>
      <c r="AE308" s="2">
        <f t="shared" si="14"/>
        <v>0.000001140000001</v>
      </c>
    </row>
    <row r="309">
      <c r="A309" s="9" t="s">
        <v>170</v>
      </c>
      <c r="B309" s="9" t="str">
        <f>LOOKUP(A309,Regions!$A$2:$A$233,Regions!$B$2:$B$233)</f>
        <v>Europe &amp; Central Asia</v>
      </c>
      <c r="C309" s="8">
        <v>2020.0</v>
      </c>
      <c r="D309" s="8">
        <v>5421.242188</v>
      </c>
      <c r="E309" s="8">
        <v>82.97399139</v>
      </c>
      <c r="F309" s="8">
        <v>99.9999955</v>
      </c>
      <c r="G309" s="8">
        <v>0.0</v>
      </c>
      <c r="H309" s="8">
        <v>4.503407453E-6</v>
      </c>
      <c r="I309" s="8">
        <v>0.0</v>
      </c>
      <c r="J309" s="8">
        <v>100.0</v>
      </c>
      <c r="K309" s="8">
        <v>0.0</v>
      </c>
      <c r="L309" s="8">
        <v>0.0</v>
      </c>
      <c r="M309" s="8">
        <v>0.0</v>
      </c>
      <c r="N309" s="8">
        <v>100.0</v>
      </c>
      <c r="O309" s="8">
        <v>0.0</v>
      </c>
      <c r="P309" s="8">
        <v>0.0</v>
      </c>
      <c r="Q309" s="8">
        <v>0.0</v>
      </c>
      <c r="R309" s="10" t="str">
        <f t="shared" si="1"/>
        <v>No Duplicate</v>
      </c>
      <c r="S309" s="10" t="str">
        <f t="shared" si="2"/>
        <v/>
      </c>
      <c r="T309" s="10" t="str">
        <f t="shared" si="3"/>
        <v/>
      </c>
      <c r="U309" s="10" t="str">
        <f t="shared" si="4"/>
        <v/>
      </c>
      <c r="V309" s="10" t="str">
        <f t="shared" si="5"/>
        <v/>
      </c>
      <c r="W309" s="10">
        <f t="shared" si="6"/>
        <v>100</v>
      </c>
      <c r="X309" s="10">
        <f t="shared" si="16"/>
        <v>100</v>
      </c>
      <c r="Y309" s="10">
        <f t="shared" si="8"/>
        <v>100</v>
      </c>
      <c r="Z309" s="11" t="str">
        <f t="shared" si="9"/>
        <v/>
      </c>
      <c r="AA309" s="10" t="str">
        <f t="shared" si="10"/>
        <v/>
      </c>
      <c r="AB309" s="2" t="str">
        <f t="shared" si="11"/>
        <v/>
      </c>
      <c r="AC309" s="2">
        <f t="shared" si="12"/>
        <v>0</v>
      </c>
      <c r="AD309" s="2" t="str">
        <f t="shared" si="15"/>
        <v/>
      </c>
      <c r="AE309" s="2">
        <f t="shared" si="14"/>
        <v>0</v>
      </c>
    </row>
    <row r="310">
      <c r="A310" s="9" t="s">
        <v>171</v>
      </c>
      <c r="B310" s="9" t="str">
        <f>LOOKUP(A310,Regions!$A$2:$A$233,Regions!$B$2:$B$233)</f>
        <v>Middle East &amp; North Africa</v>
      </c>
      <c r="C310" s="8">
        <v>2015.0</v>
      </c>
      <c r="D310" s="8">
        <v>4267.34082</v>
      </c>
      <c r="E310" s="8">
        <v>81.34999847</v>
      </c>
      <c r="F310" s="8">
        <v>90.23848564</v>
      </c>
      <c r="G310" s="8">
        <v>8.208802788</v>
      </c>
      <c r="H310" s="8">
        <v>1.473142599</v>
      </c>
      <c r="I310" s="8">
        <v>0.0795689751</v>
      </c>
      <c r="J310" s="8">
        <v>74.36690846</v>
      </c>
      <c r="K310" s="8">
        <v>21.09767236</v>
      </c>
      <c r="L310" s="8">
        <v>4.386731832</v>
      </c>
      <c r="M310" s="8">
        <v>0.1486873508</v>
      </c>
      <c r="N310" s="8">
        <v>93.87714508</v>
      </c>
      <c r="O310" s="8">
        <v>5.253947929</v>
      </c>
      <c r="P310" s="8">
        <v>0.8051838421</v>
      </c>
      <c r="Q310" s="8">
        <v>0.06372315036</v>
      </c>
      <c r="R310" s="10" t="str">
        <f t="shared" si="1"/>
        <v>No Duplicate</v>
      </c>
      <c r="S310" s="10">
        <f t="shared" si="2"/>
        <v>5</v>
      </c>
      <c r="T310" s="10">
        <f t="shared" si="3"/>
        <v>0.38590781</v>
      </c>
      <c r="U310" s="10">
        <f t="shared" si="4"/>
        <v>0.37677429</v>
      </c>
      <c r="V310" s="10">
        <f t="shared" si="5"/>
        <v>0.164570984</v>
      </c>
      <c r="W310" s="10">
        <f t="shared" si="6"/>
        <v>90</v>
      </c>
      <c r="X310" s="10">
        <f t="shared" si="16"/>
        <v>74</v>
      </c>
      <c r="Y310" s="10">
        <f t="shared" si="8"/>
        <v>94</v>
      </c>
      <c r="Z310" s="11" t="str">
        <f t="shared" si="9"/>
        <v/>
      </c>
      <c r="AA310" s="10" t="str">
        <f t="shared" si="10"/>
        <v/>
      </c>
      <c r="AB310" s="2" t="str">
        <f t="shared" si="11"/>
        <v/>
      </c>
      <c r="AC310" s="2">
        <f t="shared" si="12"/>
        <v>0.212203306</v>
      </c>
      <c r="AD310" s="2">
        <f t="shared" si="15"/>
        <v>0.783985069</v>
      </c>
      <c r="AE310" s="2">
        <f t="shared" si="14"/>
        <v>0.00913352</v>
      </c>
    </row>
    <row r="311">
      <c r="A311" s="9" t="s">
        <v>171</v>
      </c>
      <c r="B311" s="9" t="str">
        <f>LOOKUP(A311,Regions!$A$2:$A$233,Regions!$B$2:$B$233)</f>
        <v>Middle East &amp; North Africa</v>
      </c>
      <c r="C311" s="8">
        <v>2020.0</v>
      </c>
      <c r="D311" s="8">
        <v>5106.62207</v>
      </c>
      <c r="E311" s="8">
        <v>86.27599335</v>
      </c>
      <c r="F311" s="8">
        <v>92.16802469</v>
      </c>
      <c r="G311" s="8">
        <v>7.541419893</v>
      </c>
      <c r="H311" s="8">
        <v>0.2604052036</v>
      </c>
      <c r="I311" s="8">
        <v>0.03015021745</v>
      </c>
      <c r="J311" s="8">
        <v>76.25077991</v>
      </c>
      <c r="K311" s="8">
        <v>21.63212113</v>
      </c>
      <c r="L311" s="8">
        <v>1.897409218</v>
      </c>
      <c r="M311" s="8">
        <v>0.2196897375</v>
      </c>
      <c r="N311" s="8">
        <v>94.7</v>
      </c>
      <c r="O311" s="8">
        <v>5.3</v>
      </c>
      <c r="P311" s="8">
        <v>0.0</v>
      </c>
      <c r="Q311" s="8">
        <v>0.0</v>
      </c>
      <c r="R311" s="10" t="str">
        <f t="shared" si="1"/>
        <v>No Duplicate</v>
      </c>
      <c r="S311" s="10" t="str">
        <f t="shared" si="2"/>
        <v/>
      </c>
      <c r="T311" s="10" t="str">
        <f t="shared" si="3"/>
        <v/>
      </c>
      <c r="U311" s="10" t="str">
        <f t="shared" si="4"/>
        <v/>
      </c>
      <c r="V311" s="10" t="str">
        <f t="shared" si="5"/>
        <v/>
      </c>
      <c r="W311" s="10">
        <f t="shared" si="6"/>
        <v>92</v>
      </c>
      <c r="X311" s="10">
        <f t="shared" si="16"/>
        <v>76</v>
      </c>
      <c r="Y311" s="10">
        <f t="shared" si="8"/>
        <v>95</v>
      </c>
      <c r="Z311" s="11" t="str">
        <f t="shared" si="9"/>
        <v/>
      </c>
      <c r="AA311" s="10" t="str">
        <f t="shared" si="10"/>
        <v/>
      </c>
      <c r="AB311" s="2" t="str">
        <f t="shared" si="11"/>
        <v/>
      </c>
      <c r="AC311" s="2">
        <f t="shared" si="12"/>
        <v>0</v>
      </c>
      <c r="AD311" s="2" t="str">
        <f t="shared" si="15"/>
        <v/>
      </c>
      <c r="AE311" s="2">
        <f t="shared" si="14"/>
        <v>0</v>
      </c>
    </row>
    <row r="312">
      <c r="A312" s="9" t="s">
        <v>172</v>
      </c>
      <c r="B312" s="9" t="str">
        <f>LOOKUP(A312,Regions!$A$2:$A$233,Regions!$B$2:$B$233)</f>
        <v>South Asia</v>
      </c>
      <c r="C312" s="8">
        <v>2015.0</v>
      </c>
      <c r="D312" s="8">
        <v>199426.9531</v>
      </c>
      <c r="E312" s="8">
        <v>36.02600098</v>
      </c>
      <c r="F312" s="8">
        <v>89.45498234</v>
      </c>
      <c r="G312" s="8">
        <v>3.65595302</v>
      </c>
      <c r="H312" s="8">
        <v>4.42169119</v>
      </c>
      <c r="I312" s="8">
        <v>2.467373447</v>
      </c>
      <c r="J312" s="8">
        <v>87.15095676</v>
      </c>
      <c r="K312" s="8">
        <v>3.956563839</v>
      </c>
      <c r="L312" s="8">
        <v>5.236412879</v>
      </c>
      <c r="M312" s="8">
        <v>3.656066523</v>
      </c>
      <c r="N312" s="8">
        <v>93.54640884</v>
      </c>
      <c r="O312" s="8">
        <v>3.122136433</v>
      </c>
      <c r="P312" s="8">
        <v>2.974930389</v>
      </c>
      <c r="Q312" s="8">
        <v>0.35652434</v>
      </c>
      <c r="R312" s="10" t="str">
        <f t="shared" si="1"/>
        <v>No Duplicate</v>
      </c>
      <c r="S312" s="10">
        <f t="shared" si="2"/>
        <v>5</v>
      </c>
      <c r="T312" s="10">
        <f t="shared" si="3"/>
        <v>0.138796548</v>
      </c>
      <c r="U312" s="10">
        <f t="shared" si="4"/>
        <v>0.2897808</v>
      </c>
      <c r="V312" s="10">
        <f t="shared" si="5"/>
        <v>-0.155671798</v>
      </c>
      <c r="W312" s="10">
        <f t="shared" si="6"/>
        <v>89</v>
      </c>
      <c r="X312" s="10">
        <f t="shared" si="16"/>
        <v>87</v>
      </c>
      <c r="Y312" s="10">
        <f t="shared" si="8"/>
        <v>94</v>
      </c>
      <c r="Z312" s="11" t="str">
        <f t="shared" si="9"/>
        <v/>
      </c>
      <c r="AA312" s="10" t="str">
        <f t="shared" si="10"/>
        <v/>
      </c>
      <c r="AB312" s="2" t="str">
        <f t="shared" si="11"/>
        <v/>
      </c>
      <c r="AC312" s="2">
        <f t="shared" si="12"/>
        <v>0.445452598</v>
      </c>
      <c r="AD312" s="2">
        <f t="shared" si="15"/>
        <v>2</v>
      </c>
      <c r="AE312" s="2">
        <f t="shared" si="14"/>
        <v>0.150984252</v>
      </c>
    </row>
    <row r="313">
      <c r="A313" s="9" t="s">
        <v>172</v>
      </c>
      <c r="B313" s="9" t="str">
        <f>LOOKUP(A313,Regions!$A$2:$A$233,Regions!$B$2:$B$233)</f>
        <v>South Asia</v>
      </c>
      <c r="C313" s="8">
        <v>2020.0</v>
      </c>
      <c r="D313" s="8">
        <v>220892.3281</v>
      </c>
      <c r="E313" s="8">
        <v>37.16500092</v>
      </c>
      <c r="F313" s="8">
        <v>90.14896508</v>
      </c>
      <c r="G313" s="8">
        <v>3.822279525</v>
      </c>
      <c r="H313" s="8">
        <v>4.413307574</v>
      </c>
      <c r="I313" s="8">
        <v>1.61544782</v>
      </c>
      <c r="J313" s="8">
        <v>88.59986076</v>
      </c>
      <c r="K313" s="8">
        <v>3.852278117</v>
      </c>
      <c r="L313" s="8">
        <v>5.174596509</v>
      </c>
      <c r="M313" s="8">
        <v>2.373264617</v>
      </c>
      <c r="N313" s="8">
        <v>92.76804985</v>
      </c>
      <c r="O313" s="8">
        <v>3.771561162</v>
      </c>
      <c r="P313" s="8">
        <v>3.126184571</v>
      </c>
      <c r="Q313" s="8">
        <v>0.3342044223</v>
      </c>
      <c r="R313" s="10" t="str">
        <f t="shared" si="1"/>
        <v>No Duplicate</v>
      </c>
      <c r="S313" s="10" t="str">
        <f t="shared" si="2"/>
        <v/>
      </c>
      <c r="T313" s="10" t="str">
        <f t="shared" si="3"/>
        <v/>
      </c>
      <c r="U313" s="10" t="str">
        <f t="shared" si="4"/>
        <v/>
      </c>
      <c r="V313" s="10" t="str">
        <f t="shared" si="5"/>
        <v/>
      </c>
      <c r="W313" s="10">
        <f t="shared" si="6"/>
        <v>90</v>
      </c>
      <c r="X313" s="10">
        <f t="shared" si="16"/>
        <v>89</v>
      </c>
      <c r="Y313" s="10">
        <f t="shared" si="8"/>
        <v>93</v>
      </c>
      <c r="Z313" s="11" t="str">
        <f t="shared" si="9"/>
        <v/>
      </c>
      <c r="AA313" s="10" t="str">
        <f t="shared" si="10"/>
        <v/>
      </c>
      <c r="AB313" s="2" t="str">
        <f t="shared" si="11"/>
        <v/>
      </c>
      <c r="AC313" s="2">
        <f t="shared" si="12"/>
        <v>0</v>
      </c>
      <c r="AD313" s="2" t="str">
        <f t="shared" si="15"/>
        <v/>
      </c>
      <c r="AE313" s="2">
        <f t="shared" si="14"/>
        <v>0</v>
      </c>
    </row>
    <row r="314">
      <c r="A314" s="9" t="s">
        <v>173</v>
      </c>
      <c r="B314" s="9" t="str">
        <f>LOOKUP(A314,Regions!$A$2:$A$233,Regions!$B$2:$B$233)</f>
        <v>East Asia &amp; Pacific</v>
      </c>
      <c r="C314" s="8">
        <v>2015.0</v>
      </c>
      <c r="D314" s="8">
        <v>17.66500092</v>
      </c>
      <c r="E314" s="8">
        <v>78.15899658</v>
      </c>
      <c r="F314" s="8">
        <v>99.63015085</v>
      </c>
      <c r="G314" s="8">
        <v>0.0</v>
      </c>
      <c r="H314" s="8">
        <v>0.3698491499</v>
      </c>
      <c r="I314" s="8">
        <v>0.0</v>
      </c>
      <c r="J314" s="8">
        <v>99.61387148</v>
      </c>
      <c r="K314" s="8">
        <v>0.0</v>
      </c>
      <c r="L314" s="8">
        <v>0.3861285173</v>
      </c>
      <c r="M314" s="8">
        <v>0.0</v>
      </c>
      <c r="N314" s="8">
        <v>99.63470173</v>
      </c>
      <c r="O314" s="8">
        <v>0.0</v>
      </c>
      <c r="P314" s="8">
        <v>0.3652982706</v>
      </c>
      <c r="Q314" s="8">
        <v>0.0</v>
      </c>
      <c r="R314" s="10" t="str">
        <f t="shared" si="1"/>
        <v>No Duplicate</v>
      </c>
      <c r="S314" s="10">
        <f t="shared" si="2"/>
        <v>5</v>
      </c>
      <c r="T314" s="10">
        <f t="shared" si="3"/>
        <v>0.00547893</v>
      </c>
      <c r="U314" s="10">
        <f t="shared" si="4"/>
        <v>0.02862271</v>
      </c>
      <c r="V314" s="10">
        <f t="shared" si="5"/>
        <v>-0.000099948</v>
      </c>
      <c r="W314" s="10">
        <f t="shared" si="6"/>
        <v>100</v>
      </c>
      <c r="X314" s="10">
        <f t="shared" si="16"/>
        <v>100</v>
      </c>
      <c r="Y314" s="10">
        <f t="shared" si="8"/>
        <v>100</v>
      </c>
      <c r="Z314" s="11" t="str">
        <f t="shared" si="9"/>
        <v>full access</v>
      </c>
      <c r="AA314" s="10" t="str">
        <f t="shared" si="10"/>
        <v>full access</v>
      </c>
      <c r="AB314" s="2" t="str">
        <f t="shared" si="11"/>
        <v>full access</v>
      </c>
      <c r="AC314" s="2">
        <f t="shared" si="12"/>
        <v>0.028722658</v>
      </c>
      <c r="AD314" s="2">
        <f t="shared" si="15"/>
        <v>2</v>
      </c>
      <c r="AE314" s="2">
        <f t="shared" si="14"/>
        <v>0.02314378</v>
      </c>
    </row>
    <row r="315">
      <c r="A315" s="9" t="s">
        <v>173</v>
      </c>
      <c r="B315" s="9" t="str">
        <f>LOOKUP(A315,Regions!$A$2:$A$233,Regions!$B$2:$B$233)</f>
        <v>East Asia &amp; Pacific</v>
      </c>
      <c r="C315" s="8">
        <v>2020.0</v>
      </c>
      <c r="D315" s="8">
        <v>18.09199905</v>
      </c>
      <c r="E315" s="8">
        <v>80.98799896</v>
      </c>
      <c r="F315" s="8">
        <v>99.6575455</v>
      </c>
      <c r="G315" s="8">
        <v>0.0</v>
      </c>
      <c r="H315" s="8">
        <v>0.3424544984</v>
      </c>
      <c r="I315" s="8">
        <v>0.0</v>
      </c>
      <c r="J315" s="8">
        <v>99.75698503</v>
      </c>
      <c r="K315" s="8">
        <v>0.0</v>
      </c>
      <c r="L315" s="8">
        <v>0.2430149677</v>
      </c>
      <c r="M315" s="8">
        <v>0.0</v>
      </c>
      <c r="N315" s="8">
        <v>99.63420199</v>
      </c>
      <c r="O315" s="8">
        <v>0.0</v>
      </c>
      <c r="P315" s="8">
        <v>0.3657980078</v>
      </c>
      <c r="Q315" s="8">
        <v>0.0</v>
      </c>
      <c r="R315" s="10" t="str">
        <f t="shared" si="1"/>
        <v>No Duplicate</v>
      </c>
      <c r="S315" s="10" t="str">
        <f t="shared" si="2"/>
        <v/>
      </c>
      <c r="T315" s="10" t="str">
        <f t="shared" si="3"/>
        <v/>
      </c>
      <c r="U315" s="10" t="str">
        <f t="shared" si="4"/>
        <v/>
      </c>
      <c r="V315" s="10" t="str">
        <f t="shared" si="5"/>
        <v/>
      </c>
      <c r="W315" s="10">
        <f t="shared" si="6"/>
        <v>100</v>
      </c>
      <c r="X315" s="10">
        <f t="shared" si="16"/>
        <v>100</v>
      </c>
      <c r="Y315" s="10">
        <f t="shared" si="8"/>
        <v>100</v>
      </c>
      <c r="Z315" s="11" t="str">
        <f t="shared" si="9"/>
        <v/>
      </c>
      <c r="AA315" s="10" t="str">
        <f t="shared" si="10"/>
        <v/>
      </c>
      <c r="AB315" s="2" t="str">
        <f t="shared" si="11"/>
        <v/>
      </c>
      <c r="AC315" s="2">
        <f t="shared" si="12"/>
        <v>0</v>
      </c>
      <c r="AD315" s="2" t="str">
        <f t="shared" si="15"/>
        <v/>
      </c>
      <c r="AE315" s="2">
        <f t="shared" si="14"/>
        <v>0</v>
      </c>
    </row>
    <row r="316">
      <c r="A316" s="9" t="s">
        <v>174</v>
      </c>
      <c r="B316" s="9" t="str">
        <f>LOOKUP(A316,Regions!$A$2:$A$233,Regions!$B$2:$B$233)</f>
        <v>Latin America &amp; Caribbean</v>
      </c>
      <c r="C316" s="8">
        <v>2015.0</v>
      </c>
      <c r="D316" s="8">
        <v>3968.48999</v>
      </c>
      <c r="E316" s="8">
        <v>66.69599915</v>
      </c>
      <c r="F316" s="8">
        <v>92.90436561</v>
      </c>
      <c r="G316" s="8">
        <v>1.845644171</v>
      </c>
      <c r="H316" s="8">
        <v>3.160016841</v>
      </c>
      <c r="I316" s="8">
        <v>2.08997338</v>
      </c>
      <c r="J316" s="8">
        <v>83.67957953</v>
      </c>
      <c r="K316" s="8">
        <v>1.737106037</v>
      </c>
      <c r="L316" s="8">
        <v>8.379298168</v>
      </c>
      <c r="M316" s="8">
        <v>6.20401626</v>
      </c>
      <c r="N316" s="8">
        <v>97.51067739</v>
      </c>
      <c r="O316" s="8">
        <v>1.899841721</v>
      </c>
      <c r="P316" s="8">
        <v>0.5538148391</v>
      </c>
      <c r="Q316" s="8">
        <v>0.03566604616</v>
      </c>
      <c r="R316" s="10" t="str">
        <f t="shared" si="1"/>
        <v>No Duplicate</v>
      </c>
      <c r="S316" s="10">
        <f t="shared" si="2"/>
        <v>5</v>
      </c>
      <c r="T316" s="10">
        <f t="shared" si="3"/>
        <v>0.29363575</v>
      </c>
      <c r="U316" s="10">
        <f t="shared" si="4"/>
        <v>0.528700746</v>
      </c>
      <c r="V316" s="10">
        <f t="shared" si="5"/>
        <v>0.115643056</v>
      </c>
      <c r="W316" s="10">
        <f t="shared" si="6"/>
        <v>93</v>
      </c>
      <c r="X316" s="10">
        <f t="shared" si="16"/>
        <v>84</v>
      </c>
      <c r="Y316" s="10">
        <f t="shared" si="8"/>
        <v>98</v>
      </c>
      <c r="Z316" s="11" t="str">
        <f t="shared" si="9"/>
        <v/>
      </c>
      <c r="AA316" s="10" t="str">
        <f t="shared" si="10"/>
        <v/>
      </c>
      <c r="AB316" s="2" t="str">
        <f t="shared" si="11"/>
        <v/>
      </c>
      <c r="AC316" s="2">
        <f t="shared" si="12"/>
        <v>0.41305769</v>
      </c>
      <c r="AD316" s="2">
        <f t="shared" si="15"/>
        <v>1.282103401</v>
      </c>
      <c r="AE316" s="2">
        <f t="shared" si="14"/>
        <v>0.235064996</v>
      </c>
    </row>
    <row r="317">
      <c r="A317" s="9" t="s">
        <v>174</v>
      </c>
      <c r="B317" s="9" t="str">
        <f>LOOKUP(A317,Regions!$A$2:$A$233,Regions!$B$2:$B$233)</f>
        <v>Latin America &amp; Caribbean</v>
      </c>
      <c r="C317" s="8">
        <v>2020.0</v>
      </c>
      <c r="D317" s="8">
        <v>4314.768066</v>
      </c>
      <c r="E317" s="8">
        <v>68.41400146</v>
      </c>
      <c r="F317" s="8">
        <v>94.37254436</v>
      </c>
      <c r="G317" s="8">
        <v>1.873480592</v>
      </c>
      <c r="H317" s="8">
        <v>2.262304247</v>
      </c>
      <c r="I317" s="8">
        <v>1.491670799</v>
      </c>
      <c r="J317" s="8">
        <v>86.32308326</v>
      </c>
      <c r="K317" s="8">
        <v>1.791982583</v>
      </c>
      <c r="L317" s="8">
        <v>7.162364342</v>
      </c>
      <c r="M317" s="8">
        <v>4.722569811</v>
      </c>
      <c r="N317" s="8">
        <v>98.08889267</v>
      </c>
      <c r="O317" s="8">
        <v>1.911107333</v>
      </c>
      <c r="P317" s="8">
        <v>0.0</v>
      </c>
      <c r="Q317" s="8">
        <v>0.0</v>
      </c>
      <c r="R317" s="10" t="str">
        <f t="shared" si="1"/>
        <v>No Duplicate</v>
      </c>
      <c r="S317" s="10" t="str">
        <f t="shared" si="2"/>
        <v/>
      </c>
      <c r="T317" s="10" t="str">
        <f t="shared" si="3"/>
        <v/>
      </c>
      <c r="U317" s="10" t="str">
        <f t="shared" si="4"/>
        <v/>
      </c>
      <c r="V317" s="10" t="str">
        <f t="shared" si="5"/>
        <v/>
      </c>
      <c r="W317" s="10">
        <f t="shared" si="6"/>
        <v>94</v>
      </c>
      <c r="X317" s="10">
        <f t="shared" si="16"/>
        <v>86</v>
      </c>
      <c r="Y317" s="10">
        <f t="shared" si="8"/>
        <v>98</v>
      </c>
      <c r="Z317" s="11" t="str">
        <f t="shared" si="9"/>
        <v/>
      </c>
      <c r="AA317" s="10" t="str">
        <f t="shared" si="10"/>
        <v/>
      </c>
      <c r="AB317" s="2" t="str">
        <f t="shared" si="11"/>
        <v/>
      </c>
      <c r="AC317" s="2">
        <f t="shared" si="12"/>
        <v>0</v>
      </c>
      <c r="AD317" s="2" t="str">
        <f t="shared" si="15"/>
        <v/>
      </c>
      <c r="AE317" s="2">
        <f t="shared" si="14"/>
        <v>0</v>
      </c>
    </row>
    <row r="318">
      <c r="A318" s="9" t="s">
        <v>175</v>
      </c>
      <c r="B318" s="9" t="str">
        <f>LOOKUP(A318,Regions!$A$2:$A$233,Regions!$B$2:$B$233)</f>
        <v>East Asia &amp; Pacific</v>
      </c>
      <c r="C318" s="8">
        <v>2015.0</v>
      </c>
      <c r="D318" s="8">
        <v>8107.771973</v>
      </c>
      <c r="E318" s="8">
        <v>13.01200008</v>
      </c>
      <c r="F318" s="8">
        <v>41.48550844</v>
      </c>
      <c r="G318" s="8">
        <v>1.80995308</v>
      </c>
      <c r="H318" s="8">
        <v>21.261052</v>
      </c>
      <c r="I318" s="8">
        <v>35.44348648</v>
      </c>
      <c r="J318" s="8">
        <v>34.990633</v>
      </c>
      <c r="K318" s="8">
        <v>1.804724433</v>
      </c>
      <c r="L318" s="8">
        <v>23.25354875</v>
      </c>
      <c r="M318" s="8">
        <v>39.95109382</v>
      </c>
      <c r="N318" s="8">
        <v>84.90514306</v>
      </c>
      <c r="O318" s="8">
        <v>1.844907912</v>
      </c>
      <c r="P318" s="8">
        <v>7.940776435</v>
      </c>
      <c r="Q318" s="8">
        <v>5.309172598</v>
      </c>
      <c r="R318" s="10" t="str">
        <f t="shared" si="1"/>
        <v>No Duplicate</v>
      </c>
      <c r="S318" s="10">
        <f t="shared" si="2"/>
        <v>5</v>
      </c>
      <c r="T318" s="10">
        <f t="shared" si="3"/>
        <v>0.771701816</v>
      </c>
      <c r="U318" s="10">
        <f t="shared" si="4"/>
        <v>0.816142134</v>
      </c>
      <c r="V318" s="10">
        <f t="shared" si="5"/>
        <v>0.234025716</v>
      </c>
      <c r="W318" s="10">
        <f t="shared" si="6"/>
        <v>41</v>
      </c>
      <c r="X318" s="10">
        <f t="shared" si="16"/>
        <v>35</v>
      </c>
      <c r="Y318" s="10">
        <f t="shared" si="8"/>
        <v>85</v>
      </c>
      <c r="Z318" s="11" t="str">
        <f t="shared" si="9"/>
        <v/>
      </c>
      <c r="AA318" s="10" t="str">
        <f t="shared" si="10"/>
        <v/>
      </c>
      <c r="AB318" s="2" t="str">
        <f t="shared" si="11"/>
        <v/>
      </c>
      <c r="AC318" s="2">
        <f t="shared" si="12"/>
        <v>0.582116418</v>
      </c>
      <c r="AD318" s="2">
        <f t="shared" si="15"/>
        <v>1.108615957</v>
      </c>
      <c r="AE318" s="2">
        <f t="shared" si="14"/>
        <v>0.044440318</v>
      </c>
    </row>
    <row r="319">
      <c r="A319" s="9" t="s">
        <v>175</v>
      </c>
      <c r="B319" s="9" t="str">
        <f>LOOKUP(A319,Regions!$A$2:$A$233,Regions!$B$2:$B$233)</f>
        <v>East Asia &amp; Pacific</v>
      </c>
      <c r="C319" s="8">
        <v>2020.0</v>
      </c>
      <c r="D319" s="8">
        <v>8947.027344</v>
      </c>
      <c r="E319" s="8">
        <v>13.34500027</v>
      </c>
      <c r="F319" s="8">
        <v>45.34401752</v>
      </c>
      <c r="G319" s="8">
        <v>2.128564452</v>
      </c>
      <c r="H319" s="8">
        <v>22.15762495</v>
      </c>
      <c r="I319" s="8">
        <v>30.36979308</v>
      </c>
      <c r="J319" s="8">
        <v>39.07134367</v>
      </c>
      <c r="K319" s="8">
        <v>2.429850293</v>
      </c>
      <c r="L319" s="8">
        <v>24.43180086</v>
      </c>
      <c r="M319" s="8">
        <v>34.06700517</v>
      </c>
      <c r="N319" s="8">
        <v>86.07527164</v>
      </c>
      <c r="O319" s="8">
        <v>0.1721822608</v>
      </c>
      <c r="P319" s="8">
        <v>7.390385564</v>
      </c>
      <c r="Q319" s="8">
        <v>6.362160532</v>
      </c>
      <c r="R319" s="10" t="str">
        <f t="shared" si="1"/>
        <v>No Duplicate</v>
      </c>
      <c r="S319" s="10" t="str">
        <f t="shared" si="2"/>
        <v/>
      </c>
      <c r="T319" s="10" t="str">
        <f t="shared" si="3"/>
        <v/>
      </c>
      <c r="U319" s="10" t="str">
        <f t="shared" si="4"/>
        <v/>
      </c>
      <c r="V319" s="10" t="str">
        <f t="shared" si="5"/>
        <v/>
      </c>
      <c r="W319" s="10">
        <f t="shared" si="6"/>
        <v>45</v>
      </c>
      <c r="X319" s="10">
        <f t="shared" si="16"/>
        <v>39</v>
      </c>
      <c r="Y319" s="10">
        <f t="shared" si="8"/>
        <v>86</v>
      </c>
      <c r="Z319" s="11" t="str">
        <f t="shared" si="9"/>
        <v/>
      </c>
      <c r="AA319" s="10" t="str">
        <f t="shared" si="10"/>
        <v/>
      </c>
      <c r="AB319" s="2" t="str">
        <f t="shared" si="11"/>
        <v/>
      </c>
      <c r="AC319" s="2">
        <f t="shared" si="12"/>
        <v>0</v>
      </c>
      <c r="AD319" s="2" t="str">
        <f t="shared" si="15"/>
        <v/>
      </c>
      <c r="AE319" s="2">
        <f t="shared" si="14"/>
        <v>0</v>
      </c>
    </row>
    <row r="320">
      <c r="A320" s="9" t="s">
        <v>176</v>
      </c>
      <c r="B320" s="9" t="str">
        <f>LOOKUP(A320,Regions!$A$2:$A$233,Regions!$B$2:$B$233)</f>
        <v>Latin America &amp; Caribbean</v>
      </c>
      <c r="C320" s="8">
        <v>2015.0</v>
      </c>
      <c r="D320" s="8">
        <v>6688.746094</v>
      </c>
      <c r="E320" s="8">
        <v>60.75</v>
      </c>
      <c r="F320" s="8">
        <v>96.83621453</v>
      </c>
      <c r="G320" s="8">
        <v>0.328424003</v>
      </c>
      <c r="H320" s="8">
        <v>2.756768199</v>
      </c>
      <c r="I320" s="8">
        <v>0.07859326698</v>
      </c>
      <c r="J320" s="8">
        <v>93.34470029</v>
      </c>
      <c r="K320" s="8">
        <v>0.6976664397</v>
      </c>
      <c r="L320" s="8">
        <v>5.757395646</v>
      </c>
      <c r="M320" s="8">
        <v>0.2002376288</v>
      </c>
      <c r="N320" s="8">
        <v>99.09204873</v>
      </c>
      <c r="O320" s="8">
        <v>0.08985997117</v>
      </c>
      <c r="P320" s="8">
        <v>0.818091301</v>
      </c>
      <c r="Q320" s="8">
        <v>0.0</v>
      </c>
      <c r="R320" s="10" t="str">
        <f t="shared" si="1"/>
        <v>No Duplicate</v>
      </c>
      <c r="S320" s="10">
        <f t="shared" si="2"/>
        <v>5</v>
      </c>
      <c r="T320" s="10">
        <f t="shared" si="3"/>
        <v>0.55145036</v>
      </c>
      <c r="U320" s="10">
        <f t="shared" si="4"/>
        <v>1.153305448</v>
      </c>
      <c r="V320" s="10">
        <f t="shared" si="5"/>
        <v>0.158939962</v>
      </c>
      <c r="W320" s="10">
        <f t="shared" si="6"/>
        <v>97</v>
      </c>
      <c r="X320" s="10">
        <f t="shared" si="16"/>
        <v>93</v>
      </c>
      <c r="Y320" s="10">
        <f t="shared" si="8"/>
        <v>99</v>
      </c>
      <c r="Z320" s="11" t="str">
        <f t="shared" si="9"/>
        <v/>
      </c>
      <c r="AA320" s="10" t="str">
        <f t="shared" si="10"/>
        <v/>
      </c>
      <c r="AB320" s="2" t="str">
        <f t="shared" si="11"/>
        <v/>
      </c>
      <c r="AC320" s="2">
        <f t="shared" si="12"/>
        <v>0.994365486</v>
      </c>
      <c r="AD320" s="2">
        <f t="shared" si="15"/>
        <v>1.515517568</v>
      </c>
      <c r="AE320" s="2">
        <f t="shared" si="14"/>
        <v>0.601855088</v>
      </c>
    </row>
    <row r="321">
      <c r="A321" s="9" t="s">
        <v>176</v>
      </c>
      <c r="B321" s="9" t="str">
        <f>LOOKUP(A321,Regions!$A$2:$A$233,Regions!$B$2:$B$233)</f>
        <v>Latin America &amp; Caribbean</v>
      </c>
      <c r="C321" s="8">
        <v>2020.0</v>
      </c>
      <c r="D321" s="8">
        <v>7132.529785</v>
      </c>
      <c r="E321" s="8">
        <v>62.18299484</v>
      </c>
      <c r="F321" s="8">
        <v>99.59346633</v>
      </c>
      <c r="G321" s="8">
        <v>0.4065302439</v>
      </c>
      <c r="H321" s="8">
        <v>3.4229177E-6</v>
      </c>
      <c r="I321" s="8">
        <v>0.0</v>
      </c>
      <c r="J321" s="8">
        <v>99.11122753</v>
      </c>
      <c r="K321" s="8">
        <v>0.8887724684</v>
      </c>
      <c r="L321" s="8">
        <v>0.0</v>
      </c>
      <c r="M321" s="8">
        <v>0.0</v>
      </c>
      <c r="N321" s="8">
        <v>99.88674854</v>
      </c>
      <c r="O321" s="8">
        <v>0.1132514643</v>
      </c>
      <c r="P321" s="8">
        <v>0.0</v>
      </c>
      <c r="Q321" s="8">
        <v>0.0</v>
      </c>
      <c r="R321" s="10" t="str">
        <f t="shared" si="1"/>
        <v>No Duplicate</v>
      </c>
      <c r="S321" s="10" t="str">
        <f t="shared" si="2"/>
        <v/>
      </c>
      <c r="T321" s="10" t="str">
        <f t="shared" si="3"/>
        <v/>
      </c>
      <c r="U321" s="10" t="str">
        <f t="shared" si="4"/>
        <v/>
      </c>
      <c r="V321" s="10" t="str">
        <f t="shared" si="5"/>
        <v/>
      </c>
      <c r="W321" s="10">
        <f t="shared" si="6"/>
        <v>100</v>
      </c>
      <c r="X321" s="10">
        <f t="shared" si="16"/>
        <v>99</v>
      </c>
      <c r="Y321" s="10">
        <f t="shared" si="8"/>
        <v>100</v>
      </c>
      <c r="Z321" s="11" t="str">
        <f t="shared" si="9"/>
        <v/>
      </c>
      <c r="AA321" s="10" t="str">
        <f t="shared" si="10"/>
        <v/>
      </c>
      <c r="AB321" s="2" t="str">
        <f t="shared" si="11"/>
        <v/>
      </c>
      <c r="AC321" s="2">
        <f t="shared" si="12"/>
        <v>0</v>
      </c>
      <c r="AD321" s="2" t="str">
        <f t="shared" si="15"/>
        <v/>
      </c>
      <c r="AE321" s="2">
        <f t="shared" si="14"/>
        <v>0</v>
      </c>
    </row>
    <row r="322">
      <c r="A322" s="9" t="s">
        <v>177</v>
      </c>
      <c r="B322" s="9" t="str">
        <f>LOOKUP(A322,Regions!$A$2:$A$233,Regions!$B$2:$B$233)</f>
        <v>Latin America &amp; Caribbean</v>
      </c>
      <c r="C322" s="8">
        <v>2015.0</v>
      </c>
      <c r="D322" s="8">
        <v>30470.73828</v>
      </c>
      <c r="E322" s="8">
        <v>77.35700226</v>
      </c>
      <c r="F322" s="8">
        <v>90.28200304</v>
      </c>
      <c r="G322" s="8">
        <v>0.9325834719</v>
      </c>
      <c r="H322" s="8">
        <v>5.763626055</v>
      </c>
      <c r="I322" s="8">
        <v>3.021787439</v>
      </c>
      <c r="J322" s="8">
        <v>73.28762384</v>
      </c>
      <c r="K322" s="8">
        <v>1.523040337</v>
      </c>
      <c r="L322" s="8">
        <v>12.99206766</v>
      </c>
      <c r="M322" s="8">
        <v>12.19726817</v>
      </c>
      <c r="N322" s="8">
        <v>95.25638702</v>
      </c>
      <c r="O322" s="8">
        <v>0.75975209</v>
      </c>
      <c r="P322" s="8">
        <v>3.647808558</v>
      </c>
      <c r="Q322" s="8">
        <v>0.3360523291</v>
      </c>
      <c r="R322" s="10" t="str">
        <f t="shared" si="1"/>
        <v>No Duplicate</v>
      </c>
      <c r="S322" s="10">
        <f t="shared" si="2"/>
        <v>5</v>
      </c>
      <c r="T322" s="10">
        <f t="shared" si="3"/>
        <v>0.571472634</v>
      </c>
      <c r="U322" s="10">
        <f t="shared" si="4"/>
        <v>1.50236293</v>
      </c>
      <c r="V322" s="10">
        <f t="shared" si="5"/>
        <v>0.260691412</v>
      </c>
      <c r="W322" s="10">
        <f t="shared" si="6"/>
        <v>90</v>
      </c>
      <c r="X322" s="10">
        <f t="shared" si="16"/>
        <v>73</v>
      </c>
      <c r="Y322" s="10">
        <f t="shared" si="8"/>
        <v>95</v>
      </c>
      <c r="Z322" s="11" t="str">
        <f t="shared" si="9"/>
        <v/>
      </c>
      <c r="AA322" s="10" t="str">
        <f t="shared" si="10"/>
        <v/>
      </c>
      <c r="AB322" s="2" t="str">
        <f t="shared" si="11"/>
        <v/>
      </c>
      <c r="AC322" s="2">
        <f t="shared" si="12"/>
        <v>1.241671518</v>
      </c>
      <c r="AD322" s="2">
        <f t="shared" si="15"/>
        <v>1.40854594</v>
      </c>
      <c r="AE322" s="2">
        <f t="shared" si="14"/>
        <v>0.930890296</v>
      </c>
    </row>
    <row r="323">
      <c r="A323" s="9" t="s">
        <v>177</v>
      </c>
      <c r="B323" s="9" t="str">
        <f>LOOKUP(A323,Regions!$A$2:$A$233,Regions!$B$2:$B$233)</f>
        <v>Latin America &amp; Caribbean</v>
      </c>
      <c r="C323" s="8">
        <v>2020.0</v>
      </c>
      <c r="D323" s="8">
        <v>32971.84766</v>
      </c>
      <c r="E323" s="8">
        <v>78.2970047</v>
      </c>
      <c r="F323" s="8">
        <v>93.13936621</v>
      </c>
      <c r="G323" s="8">
        <v>0.8495593511</v>
      </c>
      <c r="H323" s="8">
        <v>4.150468349</v>
      </c>
      <c r="I323" s="8">
        <v>1.860606087</v>
      </c>
      <c r="J323" s="8">
        <v>80.79943849</v>
      </c>
      <c r="K323" s="8">
        <v>1.596943771</v>
      </c>
      <c r="L323" s="8">
        <v>9.612691163</v>
      </c>
      <c r="M323" s="8">
        <v>7.990926578</v>
      </c>
      <c r="N323" s="8">
        <v>96.55984408</v>
      </c>
      <c r="O323" s="8">
        <v>0.6423932356</v>
      </c>
      <c r="P323" s="8">
        <v>2.636408693</v>
      </c>
      <c r="Q323" s="8">
        <v>0.1613539953</v>
      </c>
      <c r="R323" s="10" t="str">
        <f t="shared" si="1"/>
        <v>No Duplicate</v>
      </c>
      <c r="S323" s="10" t="str">
        <f t="shared" si="2"/>
        <v/>
      </c>
      <c r="T323" s="10" t="str">
        <f t="shared" si="3"/>
        <v/>
      </c>
      <c r="U323" s="10" t="str">
        <f t="shared" si="4"/>
        <v/>
      </c>
      <c r="V323" s="10" t="str">
        <f t="shared" si="5"/>
        <v/>
      </c>
      <c r="W323" s="10">
        <f t="shared" si="6"/>
        <v>93</v>
      </c>
      <c r="X323" s="10">
        <f t="shared" si="16"/>
        <v>81</v>
      </c>
      <c r="Y323" s="10">
        <f t="shared" si="8"/>
        <v>97</v>
      </c>
      <c r="Z323" s="11" t="str">
        <f t="shared" si="9"/>
        <v/>
      </c>
      <c r="AA323" s="10" t="str">
        <f t="shared" si="10"/>
        <v/>
      </c>
      <c r="AB323" s="2" t="str">
        <f t="shared" si="11"/>
        <v/>
      </c>
      <c r="AC323" s="2">
        <f t="shared" si="12"/>
        <v>0</v>
      </c>
      <c r="AD323" s="2" t="str">
        <f t="shared" si="15"/>
        <v/>
      </c>
      <c r="AE323" s="2">
        <f t="shared" si="14"/>
        <v>0</v>
      </c>
    </row>
    <row r="324">
      <c r="A324" s="9" t="s">
        <v>178</v>
      </c>
      <c r="B324" s="9" t="str">
        <f>LOOKUP(A324,Regions!$A$2:$A$233,Regions!$B$2:$B$233)</f>
        <v>South Asia</v>
      </c>
      <c r="C324" s="8">
        <v>2015.0</v>
      </c>
      <c r="D324" s="8">
        <v>102113.2031</v>
      </c>
      <c r="E324" s="8">
        <v>46.2840004</v>
      </c>
      <c r="F324" s="8">
        <v>92.01770102</v>
      </c>
      <c r="G324" s="8">
        <v>2.920429319</v>
      </c>
      <c r="H324" s="8">
        <v>4.532138462</v>
      </c>
      <c r="I324" s="8">
        <v>0.5297311944</v>
      </c>
      <c r="J324" s="8">
        <v>88.20816233</v>
      </c>
      <c r="K324" s="8">
        <v>3.825892542</v>
      </c>
      <c r="L324" s="8">
        <v>7.111213037</v>
      </c>
      <c r="M324" s="8">
        <v>0.8547320937</v>
      </c>
      <c r="N324" s="8">
        <v>96.43895214</v>
      </c>
      <c r="O324" s="8">
        <v>1.869572353</v>
      </c>
      <c r="P324" s="8">
        <v>1.538931873</v>
      </c>
      <c r="Q324" s="8">
        <v>0.1525436393</v>
      </c>
      <c r="R324" s="10" t="str">
        <f t="shared" si="1"/>
        <v>No Duplicate</v>
      </c>
      <c r="S324" s="10">
        <f t="shared" si="2"/>
        <v>5</v>
      </c>
      <c r="T324" s="10">
        <f t="shared" si="3"/>
        <v>0.418266708</v>
      </c>
      <c r="U324" s="10">
        <f t="shared" si="4"/>
        <v>0.570754178</v>
      </c>
      <c r="V324" s="10">
        <f t="shared" si="5"/>
        <v>0.210076072</v>
      </c>
      <c r="W324" s="10">
        <f t="shared" si="6"/>
        <v>92</v>
      </c>
      <c r="X324" s="10">
        <f t="shared" si="16"/>
        <v>88</v>
      </c>
      <c r="Y324" s="10">
        <f t="shared" si="8"/>
        <v>96</v>
      </c>
      <c r="Z324" s="11" t="str">
        <f t="shared" si="9"/>
        <v/>
      </c>
      <c r="AA324" s="10" t="str">
        <f t="shared" si="10"/>
        <v/>
      </c>
      <c r="AB324" s="2" t="str">
        <f t="shared" si="11"/>
        <v/>
      </c>
      <c r="AC324" s="2">
        <f t="shared" si="12"/>
        <v>0.360678106</v>
      </c>
      <c r="AD324" s="2">
        <f t="shared" si="15"/>
        <v>0.923832308</v>
      </c>
      <c r="AE324" s="2">
        <f t="shared" si="14"/>
        <v>0.15248747</v>
      </c>
    </row>
    <row r="325">
      <c r="A325" s="9" t="s">
        <v>178</v>
      </c>
      <c r="B325" s="9" t="str">
        <f>LOOKUP(A325,Regions!$A$2:$A$233,Regions!$B$2:$B$233)</f>
        <v>South Asia</v>
      </c>
      <c r="C325" s="8">
        <v>2020.0</v>
      </c>
      <c r="D325" s="8">
        <v>109581.0859</v>
      </c>
      <c r="E325" s="8">
        <v>47.40799713</v>
      </c>
      <c r="F325" s="8">
        <v>94.10903456</v>
      </c>
      <c r="G325" s="8">
        <v>2.856486137</v>
      </c>
      <c r="H325" s="8">
        <v>3.034479307</v>
      </c>
      <c r="I325" s="8">
        <v>0.0</v>
      </c>
      <c r="J325" s="8">
        <v>91.06193322</v>
      </c>
      <c r="K325" s="8">
        <v>3.959520428</v>
      </c>
      <c r="L325" s="8">
        <v>4.978546347</v>
      </c>
      <c r="M325" s="8">
        <v>0.0</v>
      </c>
      <c r="N325" s="8">
        <v>97.4893325</v>
      </c>
      <c r="O325" s="8">
        <v>1.632836465</v>
      </c>
      <c r="P325" s="8">
        <v>0.877831036</v>
      </c>
      <c r="Q325" s="8">
        <v>0.0</v>
      </c>
      <c r="R325" s="10" t="str">
        <f t="shared" si="1"/>
        <v>No Duplicate</v>
      </c>
      <c r="S325" s="10" t="str">
        <f t="shared" si="2"/>
        <v/>
      </c>
      <c r="T325" s="10" t="str">
        <f t="shared" si="3"/>
        <v/>
      </c>
      <c r="U325" s="10" t="str">
        <f t="shared" si="4"/>
        <v/>
      </c>
      <c r="V325" s="10" t="str">
        <f t="shared" si="5"/>
        <v/>
      </c>
      <c r="W325" s="10">
        <f t="shared" si="6"/>
        <v>94</v>
      </c>
      <c r="X325" s="10">
        <f t="shared" si="16"/>
        <v>91</v>
      </c>
      <c r="Y325" s="10">
        <f t="shared" si="8"/>
        <v>97</v>
      </c>
      <c r="Z325" s="11" t="str">
        <f t="shared" si="9"/>
        <v/>
      </c>
      <c r="AA325" s="10" t="str">
        <f t="shared" si="10"/>
        <v/>
      </c>
      <c r="AB325" s="2" t="str">
        <f t="shared" si="11"/>
        <v/>
      </c>
      <c r="AC325" s="2">
        <f t="shared" si="12"/>
        <v>0</v>
      </c>
      <c r="AD325" s="2" t="str">
        <f t="shared" si="15"/>
        <v/>
      </c>
      <c r="AE325" s="2">
        <f t="shared" si="14"/>
        <v>0</v>
      </c>
    </row>
    <row r="326">
      <c r="A326" s="9" t="s">
        <v>179</v>
      </c>
      <c r="B326" s="9" t="str">
        <f>LOOKUP(A326,Regions!$A$2:$A$233,Regions!$B$2:$B$233)</f>
        <v>Europe &amp; Central Asia</v>
      </c>
      <c r="C326" s="8">
        <v>2015.0</v>
      </c>
      <c r="D326" s="8">
        <v>38034.07422</v>
      </c>
      <c r="E326" s="8">
        <v>60.27799606</v>
      </c>
      <c r="F326" s="8">
        <v>99.23206988</v>
      </c>
      <c r="G326" s="8">
        <v>0.0</v>
      </c>
      <c r="H326" s="8">
        <v>0.7679301246</v>
      </c>
      <c r="I326" s="8">
        <v>0.0</v>
      </c>
      <c r="J326" s="8">
        <v>98.53790323</v>
      </c>
      <c r="K326" s="8">
        <v>0.0</v>
      </c>
      <c r="L326" s="8">
        <v>1.462096774</v>
      </c>
      <c r="M326" s="8">
        <v>0.0</v>
      </c>
      <c r="N326" s="8">
        <v>99.68951613</v>
      </c>
      <c r="O326" s="8">
        <v>0.0</v>
      </c>
      <c r="P326" s="8">
        <v>0.310483871</v>
      </c>
      <c r="Q326" s="8">
        <v>0.0</v>
      </c>
      <c r="R326" s="10" t="str">
        <f t="shared" si="1"/>
        <v>No Duplicate</v>
      </c>
      <c r="S326" s="10">
        <f t="shared" si="2"/>
        <v>5</v>
      </c>
      <c r="T326" s="10">
        <f t="shared" si="3"/>
        <v>0.146904334</v>
      </c>
      <c r="U326" s="10">
        <f t="shared" si="4"/>
        <v>0.292419354</v>
      </c>
      <c r="V326" s="10">
        <f t="shared" si="5"/>
        <v>0.050967742</v>
      </c>
      <c r="W326" s="10">
        <f t="shared" si="6"/>
        <v>99</v>
      </c>
      <c r="X326" s="10">
        <f t="shared" si="16"/>
        <v>99</v>
      </c>
      <c r="Y326" s="10">
        <f t="shared" si="8"/>
        <v>100</v>
      </c>
      <c r="Z326" s="11" t="str">
        <f t="shared" si="9"/>
        <v/>
      </c>
      <c r="AA326" s="10" t="str">
        <f t="shared" si="10"/>
        <v/>
      </c>
      <c r="AB326" s="2" t="str">
        <f t="shared" si="11"/>
        <v>full access</v>
      </c>
      <c r="AC326" s="2">
        <f t="shared" si="12"/>
        <v>0.241451612</v>
      </c>
      <c r="AD326" s="2">
        <f t="shared" si="15"/>
        <v>1.406294033</v>
      </c>
      <c r="AE326" s="2">
        <f t="shared" si="14"/>
        <v>0.14551502</v>
      </c>
    </row>
    <row r="327">
      <c r="A327" s="9" t="s">
        <v>179</v>
      </c>
      <c r="B327" s="9" t="str">
        <f>LOOKUP(A327,Regions!$A$2:$A$233,Regions!$B$2:$B$233)</f>
        <v>Europe &amp; Central Asia</v>
      </c>
      <c r="C327" s="8">
        <v>2020.0</v>
      </c>
      <c r="D327" s="8">
        <v>37846.60547</v>
      </c>
      <c r="E327" s="8">
        <v>60.04300308</v>
      </c>
      <c r="F327" s="8">
        <v>99.96659155</v>
      </c>
      <c r="G327" s="8">
        <v>0.0</v>
      </c>
      <c r="H327" s="8">
        <v>0.03340844529</v>
      </c>
      <c r="I327" s="8">
        <v>0.0</v>
      </c>
      <c r="J327" s="8">
        <v>100.0</v>
      </c>
      <c r="K327" s="8">
        <v>0.0</v>
      </c>
      <c r="L327" s="8">
        <v>0.0</v>
      </c>
      <c r="M327" s="8">
        <v>0.0</v>
      </c>
      <c r="N327" s="8">
        <v>99.94435484</v>
      </c>
      <c r="O327" s="8">
        <v>0.0</v>
      </c>
      <c r="P327" s="8">
        <v>0.05564516129</v>
      </c>
      <c r="Q327" s="8">
        <v>0.0</v>
      </c>
      <c r="R327" s="10" t="str">
        <f t="shared" si="1"/>
        <v>No Duplicate</v>
      </c>
      <c r="S327" s="10" t="str">
        <f t="shared" si="2"/>
        <v/>
      </c>
      <c r="T327" s="10" t="str">
        <f t="shared" si="3"/>
        <v/>
      </c>
      <c r="U327" s="10" t="str">
        <f t="shared" si="4"/>
        <v/>
      </c>
      <c r="V327" s="10" t="str">
        <f t="shared" si="5"/>
        <v/>
      </c>
      <c r="W327" s="10">
        <f t="shared" si="6"/>
        <v>100</v>
      </c>
      <c r="X327" s="10">
        <f t="shared" si="16"/>
        <v>100</v>
      </c>
      <c r="Y327" s="10">
        <f t="shared" si="8"/>
        <v>100</v>
      </c>
      <c r="Z327" s="11" t="str">
        <f t="shared" si="9"/>
        <v/>
      </c>
      <c r="AA327" s="10" t="str">
        <f t="shared" si="10"/>
        <v/>
      </c>
      <c r="AB327" s="2" t="str">
        <f t="shared" si="11"/>
        <v/>
      </c>
      <c r="AC327" s="2">
        <f t="shared" si="12"/>
        <v>0</v>
      </c>
      <c r="AD327" s="2" t="str">
        <f t="shared" si="15"/>
        <v/>
      </c>
      <c r="AE327" s="2">
        <f t="shared" si="14"/>
        <v>0</v>
      </c>
    </row>
    <row r="328">
      <c r="A328" s="9" t="s">
        <v>180</v>
      </c>
      <c r="B328" s="9" t="str">
        <f>LOOKUP(A328,Regions!$A$2:$A$233,Regions!$B$2:$B$233)</f>
        <v>Europe &amp; Central Asia</v>
      </c>
      <c r="C328" s="8">
        <v>2015.0</v>
      </c>
      <c r="D328" s="8">
        <v>10368.3457</v>
      </c>
      <c r="E328" s="8">
        <v>63.51399994</v>
      </c>
      <c r="F328" s="8">
        <v>99.90468984</v>
      </c>
      <c r="G328" s="8">
        <v>0.0</v>
      </c>
      <c r="H328" s="8">
        <v>0.095310157</v>
      </c>
      <c r="I328" s="8">
        <v>0.0</v>
      </c>
      <c r="J328" s="8">
        <v>99.73877609</v>
      </c>
      <c r="K328" s="8">
        <v>0.0</v>
      </c>
      <c r="L328" s="8">
        <v>0.2612239122</v>
      </c>
      <c r="M328" s="8">
        <v>0.0</v>
      </c>
      <c r="N328" s="8">
        <v>100.0</v>
      </c>
      <c r="O328" s="8">
        <v>0.0</v>
      </c>
      <c r="P328" s="8">
        <v>0.0</v>
      </c>
      <c r="Q328" s="8">
        <v>0.0</v>
      </c>
      <c r="R328" s="10" t="str">
        <f t="shared" si="1"/>
        <v>No Duplicate</v>
      </c>
      <c r="S328" s="10">
        <f t="shared" si="2"/>
        <v>5</v>
      </c>
      <c r="T328" s="10">
        <f t="shared" si="3"/>
        <v>0.001460766</v>
      </c>
      <c r="U328" s="10">
        <f t="shared" si="4"/>
        <v>0</v>
      </c>
      <c r="V328" s="10">
        <f t="shared" si="5"/>
        <v>0</v>
      </c>
      <c r="W328" s="10">
        <f t="shared" si="6"/>
        <v>100</v>
      </c>
      <c r="X328" s="10">
        <f t="shared" si="16"/>
        <v>100</v>
      </c>
      <c r="Y328" s="10">
        <f t="shared" si="8"/>
        <v>100</v>
      </c>
      <c r="Z328" s="11" t="str">
        <f t="shared" si="9"/>
        <v>full access</v>
      </c>
      <c r="AA328" s="10" t="str">
        <f t="shared" si="10"/>
        <v>full access</v>
      </c>
      <c r="AB328" s="2" t="str">
        <f t="shared" si="11"/>
        <v>full access</v>
      </c>
      <c r="AC328" s="2">
        <f t="shared" si="12"/>
        <v>0</v>
      </c>
      <c r="AD328" s="2" t="str">
        <f t="shared" si="15"/>
        <v/>
      </c>
      <c r="AE328" s="2">
        <f t="shared" si="14"/>
        <v>0.001460766</v>
      </c>
    </row>
    <row r="329">
      <c r="A329" s="9" t="s">
        <v>180</v>
      </c>
      <c r="B329" s="9" t="str">
        <f>LOOKUP(A329,Regions!$A$2:$A$233,Regions!$B$2:$B$233)</f>
        <v>Europe &amp; Central Asia</v>
      </c>
      <c r="C329" s="8">
        <v>2020.0</v>
      </c>
      <c r="D329" s="8">
        <v>10196.70703</v>
      </c>
      <c r="E329" s="8">
        <v>66.30999756</v>
      </c>
      <c r="F329" s="8">
        <v>99.91199367</v>
      </c>
      <c r="G329" s="8">
        <v>0.0</v>
      </c>
      <c r="H329" s="8">
        <v>0.08800633369</v>
      </c>
      <c r="I329" s="8">
        <v>0.0</v>
      </c>
      <c r="J329" s="8">
        <v>99.73877609</v>
      </c>
      <c r="K329" s="8">
        <v>0.0</v>
      </c>
      <c r="L329" s="8">
        <v>0.2612239122</v>
      </c>
      <c r="M329" s="8">
        <v>0.0</v>
      </c>
      <c r="N329" s="8">
        <v>100.0</v>
      </c>
      <c r="O329" s="8">
        <v>0.0</v>
      </c>
      <c r="P329" s="8">
        <v>0.0</v>
      </c>
      <c r="Q329" s="8">
        <v>0.0</v>
      </c>
      <c r="R329" s="10" t="str">
        <f t="shared" si="1"/>
        <v>No Duplicate</v>
      </c>
      <c r="S329" s="10" t="str">
        <f t="shared" si="2"/>
        <v/>
      </c>
      <c r="T329" s="10" t="str">
        <f t="shared" si="3"/>
        <v/>
      </c>
      <c r="U329" s="10" t="str">
        <f t="shared" si="4"/>
        <v/>
      </c>
      <c r="V329" s="10" t="str">
        <f t="shared" si="5"/>
        <v/>
      </c>
      <c r="W329" s="10">
        <f t="shared" si="6"/>
        <v>100</v>
      </c>
      <c r="X329" s="10">
        <f t="shared" si="16"/>
        <v>100</v>
      </c>
      <c r="Y329" s="10">
        <f t="shared" si="8"/>
        <v>100</v>
      </c>
      <c r="Z329" s="11" t="str">
        <f t="shared" si="9"/>
        <v/>
      </c>
      <c r="AA329" s="10" t="str">
        <f t="shared" si="10"/>
        <v/>
      </c>
      <c r="AB329" s="2" t="str">
        <f t="shared" si="11"/>
        <v/>
      </c>
      <c r="AC329" s="2">
        <f t="shared" si="12"/>
        <v>0</v>
      </c>
      <c r="AD329" s="2" t="str">
        <f t="shared" si="15"/>
        <v/>
      </c>
      <c r="AE329" s="2">
        <f t="shared" si="14"/>
        <v>0</v>
      </c>
    </row>
    <row r="330">
      <c r="A330" s="9" t="s">
        <v>181</v>
      </c>
      <c r="B330" s="9" t="str">
        <f>LOOKUP(A330,Regions!$A$2:$A$233,Regions!$B$2:$B$233)</f>
        <v>Latin America &amp; Caribbean</v>
      </c>
      <c r="C330" s="8">
        <v>2015.0</v>
      </c>
      <c r="D330" s="8">
        <v>3381.511963</v>
      </c>
      <c r="E330" s="8">
        <v>93.62400055</v>
      </c>
      <c r="F330" s="8">
        <v>99.42544976</v>
      </c>
      <c r="G330" s="8">
        <v>0.0</v>
      </c>
      <c r="H330" s="8">
        <v>0.574550243</v>
      </c>
      <c r="I330" s="8">
        <v>0.0</v>
      </c>
      <c r="J330" s="8" t="s">
        <v>4</v>
      </c>
      <c r="K330" s="8" t="s">
        <v>4</v>
      </c>
      <c r="L330" s="8" t="s">
        <v>4</v>
      </c>
      <c r="M330" s="8" t="s">
        <v>4</v>
      </c>
      <c r="N330" s="8" t="s">
        <v>4</v>
      </c>
      <c r="O330" s="8" t="s">
        <v>4</v>
      </c>
      <c r="P330" s="8" t="s">
        <v>4</v>
      </c>
      <c r="Q330" s="8" t="s">
        <v>4</v>
      </c>
      <c r="R330" s="10" t="str">
        <f t="shared" si="1"/>
        <v>No Duplicate</v>
      </c>
      <c r="S330" s="10">
        <f t="shared" si="2"/>
        <v>5</v>
      </c>
      <c r="T330" s="10">
        <f t="shared" si="3"/>
        <v>0.114910048</v>
      </c>
      <c r="U330" s="10" t="str">
        <f t="shared" si="4"/>
        <v>null</v>
      </c>
      <c r="V330" s="10" t="str">
        <f t="shared" si="5"/>
        <v>null</v>
      </c>
      <c r="W330" s="10">
        <f t="shared" si="6"/>
        <v>99</v>
      </c>
      <c r="X330" s="10" t="str">
        <f t="shared" si="16"/>
        <v/>
      </c>
      <c r="Y330" s="10" t="str">
        <f t="shared" si="8"/>
        <v/>
      </c>
      <c r="Z330" s="11" t="str">
        <f t="shared" si="9"/>
        <v/>
      </c>
      <c r="AA330" s="10" t="str">
        <f t="shared" si="10"/>
        <v/>
      </c>
      <c r="AB330" s="2" t="str">
        <f t="shared" si="11"/>
        <v/>
      </c>
      <c r="AC330" s="2" t="str">
        <f t="shared" si="12"/>
        <v/>
      </c>
      <c r="AD330" s="2" t="str">
        <f t="shared" si="15"/>
        <v/>
      </c>
      <c r="AE330" s="2" t="str">
        <f t="shared" si="14"/>
        <v>null</v>
      </c>
    </row>
    <row r="331">
      <c r="A331" s="9" t="s">
        <v>181</v>
      </c>
      <c r="B331" s="9" t="str">
        <f>LOOKUP(A331,Regions!$A$2:$A$233,Regions!$B$2:$B$233)</f>
        <v>Latin America &amp; Caribbean</v>
      </c>
      <c r="C331" s="8">
        <v>2020.0</v>
      </c>
      <c r="D331" s="8">
        <v>2860.840088</v>
      </c>
      <c r="E331" s="8">
        <v>93.58100128</v>
      </c>
      <c r="F331" s="8">
        <v>100.0</v>
      </c>
      <c r="G331" s="8">
        <v>0.0</v>
      </c>
      <c r="H331" s="8">
        <v>0.0</v>
      </c>
      <c r="I331" s="8">
        <v>0.0</v>
      </c>
      <c r="J331" s="8" t="s">
        <v>4</v>
      </c>
      <c r="K331" s="8" t="s">
        <v>4</v>
      </c>
      <c r="L331" s="8" t="s">
        <v>4</v>
      </c>
      <c r="M331" s="8" t="s">
        <v>4</v>
      </c>
      <c r="N331" s="8" t="s">
        <v>4</v>
      </c>
      <c r="O331" s="8" t="s">
        <v>4</v>
      </c>
      <c r="P331" s="8" t="s">
        <v>4</v>
      </c>
      <c r="Q331" s="8" t="s">
        <v>4</v>
      </c>
      <c r="R331" s="10" t="str">
        <f t="shared" si="1"/>
        <v>No Duplicate</v>
      </c>
      <c r="S331" s="10" t="str">
        <f t="shared" si="2"/>
        <v/>
      </c>
      <c r="T331" s="10" t="str">
        <f t="shared" si="3"/>
        <v/>
      </c>
      <c r="U331" s="10" t="str">
        <f t="shared" si="4"/>
        <v/>
      </c>
      <c r="V331" s="10" t="str">
        <f t="shared" si="5"/>
        <v/>
      </c>
      <c r="W331" s="10">
        <f t="shared" si="6"/>
        <v>100</v>
      </c>
      <c r="X331" s="10" t="str">
        <f t="shared" si="16"/>
        <v/>
      </c>
      <c r="Y331" s="10" t="str">
        <f t="shared" si="8"/>
        <v/>
      </c>
      <c r="Z331" s="11" t="str">
        <f t="shared" si="9"/>
        <v/>
      </c>
      <c r="AA331" s="10" t="str">
        <f t="shared" si="10"/>
        <v/>
      </c>
      <c r="AB331" s="2" t="str">
        <f t="shared" si="11"/>
        <v/>
      </c>
      <c r="AC331" s="2">
        <f t="shared" si="12"/>
        <v>0</v>
      </c>
      <c r="AD331" s="2" t="str">
        <f t="shared" si="15"/>
        <v/>
      </c>
      <c r="AE331" s="2">
        <f t="shared" si="14"/>
        <v>0</v>
      </c>
    </row>
    <row r="332">
      <c r="A332" s="9" t="s">
        <v>182</v>
      </c>
      <c r="B332" s="9" t="str">
        <f>LOOKUP(A332,Regions!$A$2:$A$233,Regions!$B$2:$B$233)</f>
        <v>Europe &amp; Central Asia</v>
      </c>
      <c r="C332" s="8">
        <v>2015.0</v>
      </c>
      <c r="D332" s="8">
        <v>2565.708008</v>
      </c>
      <c r="E332" s="8">
        <v>98.94499207</v>
      </c>
      <c r="F332" s="8">
        <v>99.69150138</v>
      </c>
      <c r="G332" s="8">
        <v>0.0</v>
      </c>
      <c r="H332" s="8">
        <v>0.308498617</v>
      </c>
      <c r="I332" s="8">
        <v>0.0</v>
      </c>
      <c r="J332" s="8" t="s">
        <v>4</v>
      </c>
      <c r="K332" s="8" t="s">
        <v>4</v>
      </c>
      <c r="L332" s="8" t="s">
        <v>4</v>
      </c>
      <c r="M332" s="8" t="s">
        <v>4</v>
      </c>
      <c r="N332" s="8" t="s">
        <v>4</v>
      </c>
      <c r="O332" s="8" t="s">
        <v>4</v>
      </c>
      <c r="P332" s="8" t="s">
        <v>4</v>
      </c>
      <c r="Q332" s="8" t="s">
        <v>4</v>
      </c>
      <c r="R332" s="10" t="str">
        <f t="shared" si="1"/>
        <v>No Duplicate</v>
      </c>
      <c r="S332" s="10">
        <f t="shared" si="2"/>
        <v>5</v>
      </c>
      <c r="T332" s="10">
        <f t="shared" si="3"/>
        <v>-0.024679888</v>
      </c>
      <c r="U332" s="10" t="str">
        <f t="shared" si="4"/>
        <v>null</v>
      </c>
      <c r="V332" s="10" t="str">
        <f t="shared" si="5"/>
        <v>null</v>
      </c>
      <c r="W332" s="10">
        <f t="shared" si="6"/>
        <v>100</v>
      </c>
      <c r="X332" s="10" t="str">
        <f t="shared" si="16"/>
        <v/>
      </c>
      <c r="Y332" s="10" t="str">
        <f t="shared" si="8"/>
        <v/>
      </c>
      <c r="Z332" s="11" t="str">
        <f t="shared" si="9"/>
        <v>full access</v>
      </c>
      <c r="AA332" s="10" t="str">
        <f t="shared" si="10"/>
        <v/>
      </c>
      <c r="AB332" s="2" t="str">
        <f t="shared" si="11"/>
        <v/>
      </c>
      <c r="AC332" s="2" t="str">
        <f t="shared" si="12"/>
        <v/>
      </c>
      <c r="AD332" s="2" t="str">
        <f t="shared" si="15"/>
        <v/>
      </c>
      <c r="AE332" s="2" t="str">
        <f t="shared" si="14"/>
        <v>null</v>
      </c>
    </row>
    <row r="333">
      <c r="A333" s="9" t="s">
        <v>182</v>
      </c>
      <c r="B333" s="9" t="str">
        <f>LOOKUP(A333,Regions!$A$2:$A$233,Regions!$B$2:$B$233)</f>
        <v>Europe &amp; Central Asia</v>
      </c>
      <c r="C333" s="8">
        <v>2020.0</v>
      </c>
      <c r="D333" s="8">
        <v>2881.060059</v>
      </c>
      <c r="E333" s="8">
        <v>99.23500061</v>
      </c>
      <c r="F333" s="8">
        <v>99.56810194</v>
      </c>
      <c r="G333" s="8">
        <v>0.0</v>
      </c>
      <c r="H333" s="8">
        <v>0.4318980637</v>
      </c>
      <c r="I333" s="8">
        <v>0.0</v>
      </c>
      <c r="J333" s="8" t="s">
        <v>4</v>
      </c>
      <c r="K333" s="8" t="s">
        <v>4</v>
      </c>
      <c r="L333" s="8" t="s">
        <v>4</v>
      </c>
      <c r="M333" s="8" t="s">
        <v>4</v>
      </c>
      <c r="N333" s="8" t="s">
        <v>4</v>
      </c>
      <c r="O333" s="8" t="s">
        <v>4</v>
      </c>
      <c r="P333" s="8" t="s">
        <v>4</v>
      </c>
      <c r="Q333" s="8" t="s">
        <v>4</v>
      </c>
      <c r="R333" s="10" t="str">
        <f t="shared" si="1"/>
        <v>No Duplicate</v>
      </c>
      <c r="S333" s="10" t="str">
        <f t="shared" si="2"/>
        <v/>
      </c>
      <c r="T333" s="10" t="str">
        <f t="shared" si="3"/>
        <v/>
      </c>
      <c r="U333" s="10" t="str">
        <f t="shared" si="4"/>
        <v/>
      </c>
      <c r="V333" s="10" t="str">
        <f t="shared" si="5"/>
        <v/>
      </c>
      <c r="W333" s="10">
        <f t="shared" si="6"/>
        <v>100</v>
      </c>
      <c r="X333" s="10" t="str">
        <f t="shared" si="16"/>
        <v/>
      </c>
      <c r="Y333" s="10" t="str">
        <f t="shared" si="8"/>
        <v/>
      </c>
      <c r="Z333" s="11" t="str">
        <f t="shared" si="9"/>
        <v/>
      </c>
      <c r="AA333" s="10" t="str">
        <f t="shared" si="10"/>
        <v/>
      </c>
      <c r="AB333" s="2" t="str">
        <f t="shared" si="11"/>
        <v/>
      </c>
      <c r="AC333" s="2">
        <f t="shared" si="12"/>
        <v>0</v>
      </c>
      <c r="AD333" s="2" t="str">
        <f t="shared" si="15"/>
        <v/>
      </c>
      <c r="AE333" s="2">
        <f t="shared" si="14"/>
        <v>0</v>
      </c>
    </row>
    <row r="334">
      <c r="A334" s="9" t="s">
        <v>183</v>
      </c>
      <c r="B334" s="9" t="str">
        <f>LOOKUP(A334,Regions!$A$2:$A$233,Regions!$B$2:$B$233)</f>
        <v>East Asia &amp; Pacific</v>
      </c>
      <c r="C334" s="8">
        <v>2015.0</v>
      </c>
      <c r="D334" s="8">
        <v>50823.08594</v>
      </c>
      <c r="E334" s="8">
        <v>81.63400269</v>
      </c>
      <c r="F334" s="8">
        <v>99.47274641</v>
      </c>
      <c r="G334" s="8">
        <v>0.0</v>
      </c>
      <c r="H334" s="8">
        <v>0.5272535907</v>
      </c>
      <c r="I334" s="8">
        <v>0.0</v>
      </c>
      <c r="J334" s="8" t="s">
        <v>4</v>
      </c>
      <c r="K334" s="8" t="s">
        <v>4</v>
      </c>
      <c r="L334" s="8" t="s">
        <v>4</v>
      </c>
      <c r="M334" s="8" t="s">
        <v>4</v>
      </c>
      <c r="N334" s="8" t="s">
        <v>4</v>
      </c>
      <c r="O334" s="8" t="s">
        <v>4</v>
      </c>
      <c r="P334" s="8" t="s">
        <v>4</v>
      </c>
      <c r="Q334" s="8" t="s">
        <v>4</v>
      </c>
      <c r="R334" s="10" t="str">
        <f t="shared" si="1"/>
        <v>No Duplicate</v>
      </c>
      <c r="S334" s="10">
        <f t="shared" si="2"/>
        <v>5</v>
      </c>
      <c r="T334" s="10">
        <f t="shared" si="3"/>
        <v>0.091730048</v>
      </c>
      <c r="U334" s="10" t="str">
        <f t="shared" si="4"/>
        <v>null</v>
      </c>
      <c r="V334" s="10" t="str">
        <f t="shared" si="5"/>
        <v>null</v>
      </c>
      <c r="W334" s="10">
        <f t="shared" si="6"/>
        <v>99</v>
      </c>
      <c r="X334" s="10" t="str">
        <f t="shared" si="16"/>
        <v/>
      </c>
      <c r="Y334" s="10" t="str">
        <f t="shared" si="8"/>
        <v/>
      </c>
      <c r="Z334" s="11" t="str">
        <f t="shared" si="9"/>
        <v/>
      </c>
      <c r="AA334" s="10" t="str">
        <f t="shared" si="10"/>
        <v/>
      </c>
      <c r="AB334" s="2" t="str">
        <f t="shared" si="11"/>
        <v/>
      </c>
      <c r="AC334" s="2" t="str">
        <f t="shared" si="12"/>
        <v/>
      </c>
      <c r="AD334" s="2" t="str">
        <f t="shared" si="15"/>
        <v/>
      </c>
      <c r="AE334" s="2" t="str">
        <f t="shared" si="14"/>
        <v>null</v>
      </c>
    </row>
    <row r="335">
      <c r="A335" s="9" t="s">
        <v>183</v>
      </c>
      <c r="B335" s="9" t="str">
        <f>LOOKUP(A335,Regions!$A$2:$A$233,Regions!$B$2:$B$233)</f>
        <v>East Asia &amp; Pacific</v>
      </c>
      <c r="C335" s="8">
        <v>2020.0</v>
      </c>
      <c r="D335" s="8">
        <v>51269.18359</v>
      </c>
      <c r="E335" s="8">
        <v>81.41400146</v>
      </c>
      <c r="F335" s="8">
        <v>99.93139665</v>
      </c>
      <c r="G335" s="8">
        <v>0.0</v>
      </c>
      <c r="H335" s="8">
        <v>0.06860335296</v>
      </c>
      <c r="I335" s="8">
        <v>0.0</v>
      </c>
      <c r="J335" s="8" t="s">
        <v>4</v>
      </c>
      <c r="K335" s="8" t="s">
        <v>4</v>
      </c>
      <c r="L335" s="8" t="s">
        <v>4</v>
      </c>
      <c r="M335" s="8" t="s">
        <v>4</v>
      </c>
      <c r="N335" s="8" t="s">
        <v>4</v>
      </c>
      <c r="O335" s="8" t="s">
        <v>4</v>
      </c>
      <c r="P335" s="8" t="s">
        <v>4</v>
      </c>
      <c r="Q335" s="8" t="s">
        <v>4</v>
      </c>
      <c r="R335" s="10" t="str">
        <f t="shared" si="1"/>
        <v>No Duplicate</v>
      </c>
      <c r="S335" s="10" t="str">
        <f t="shared" si="2"/>
        <v/>
      </c>
      <c r="T335" s="10" t="str">
        <f t="shared" si="3"/>
        <v/>
      </c>
      <c r="U335" s="10" t="str">
        <f t="shared" si="4"/>
        <v/>
      </c>
      <c r="V335" s="10" t="str">
        <f t="shared" si="5"/>
        <v/>
      </c>
      <c r="W335" s="10">
        <f t="shared" si="6"/>
        <v>100</v>
      </c>
      <c r="X335" s="10" t="str">
        <f t="shared" si="16"/>
        <v/>
      </c>
      <c r="Y335" s="10" t="str">
        <f t="shared" si="8"/>
        <v/>
      </c>
      <c r="Z335" s="11" t="str">
        <f t="shared" si="9"/>
        <v/>
      </c>
      <c r="AA335" s="10" t="str">
        <f t="shared" si="10"/>
        <v/>
      </c>
      <c r="AB335" s="2" t="str">
        <f t="shared" si="11"/>
        <v/>
      </c>
      <c r="AC335" s="2">
        <f t="shared" si="12"/>
        <v>0</v>
      </c>
      <c r="AD335" s="2" t="str">
        <f t="shared" si="15"/>
        <v/>
      </c>
      <c r="AE335" s="2">
        <f t="shared" si="14"/>
        <v>0</v>
      </c>
    </row>
    <row r="336">
      <c r="A336" s="9" t="s">
        <v>184</v>
      </c>
      <c r="B336" s="9" t="str">
        <f>LOOKUP(A336,Regions!$A$2:$A$233,Regions!$B$2:$B$233)</f>
        <v>Europe &amp; Central Asia</v>
      </c>
      <c r="C336" s="8">
        <v>2015.0</v>
      </c>
      <c r="D336" s="8">
        <v>4070.705078</v>
      </c>
      <c r="E336" s="8">
        <v>42.48999786</v>
      </c>
      <c r="F336" s="8">
        <v>88.5760319</v>
      </c>
      <c r="G336" s="8">
        <v>1.485629517</v>
      </c>
      <c r="H336" s="8">
        <v>9.938338582</v>
      </c>
      <c r="I336" s="8">
        <v>0.0</v>
      </c>
      <c r="J336" s="8">
        <v>82.54249075</v>
      </c>
      <c r="K336" s="8">
        <v>1.470222482</v>
      </c>
      <c r="L336" s="8">
        <v>15.98728677</v>
      </c>
      <c r="M336" s="8">
        <v>0.0</v>
      </c>
      <c r="N336" s="8">
        <v>96.7423994</v>
      </c>
      <c r="O336" s="8">
        <v>1.506482861</v>
      </c>
      <c r="P336" s="8">
        <v>1.751117739</v>
      </c>
      <c r="Q336" s="8">
        <v>0.0</v>
      </c>
      <c r="R336" s="10" t="str">
        <f t="shared" si="1"/>
        <v>No Duplicate</v>
      </c>
      <c r="S336" s="10">
        <f t="shared" si="2"/>
        <v>5</v>
      </c>
      <c r="T336" s="10">
        <f t="shared" si="3"/>
        <v>0.398786068</v>
      </c>
      <c r="U336" s="10">
        <f t="shared" si="4"/>
        <v>0.587709474</v>
      </c>
      <c r="V336" s="10">
        <f t="shared" si="5"/>
        <v>0.123009016</v>
      </c>
      <c r="W336" s="10">
        <f t="shared" si="6"/>
        <v>89</v>
      </c>
      <c r="X336" s="10">
        <f t="shared" si="16"/>
        <v>83</v>
      </c>
      <c r="Y336" s="10">
        <f t="shared" si="8"/>
        <v>97</v>
      </c>
      <c r="Z336" s="11" t="str">
        <f t="shared" si="9"/>
        <v/>
      </c>
      <c r="AA336" s="10" t="str">
        <f t="shared" si="10"/>
        <v/>
      </c>
      <c r="AB336" s="2" t="str">
        <f t="shared" si="11"/>
        <v/>
      </c>
      <c r="AC336" s="2">
        <f t="shared" si="12"/>
        <v>0.464700458</v>
      </c>
      <c r="AD336" s="2">
        <f t="shared" si="15"/>
        <v>1.307692046</v>
      </c>
      <c r="AE336" s="2">
        <f t="shared" si="14"/>
        <v>0.188923406</v>
      </c>
    </row>
    <row r="337">
      <c r="A337" s="9" t="s">
        <v>184</v>
      </c>
      <c r="B337" s="9" t="str">
        <f>LOOKUP(A337,Regions!$A$2:$A$233,Regions!$B$2:$B$233)</f>
        <v>Europe &amp; Central Asia</v>
      </c>
      <c r="C337" s="8">
        <v>2020.0</v>
      </c>
      <c r="D337" s="8">
        <v>4033.962891</v>
      </c>
      <c r="E337" s="8">
        <v>42.84900284</v>
      </c>
      <c r="F337" s="8">
        <v>90.56996224</v>
      </c>
      <c r="G337" s="8">
        <v>1.519776762</v>
      </c>
      <c r="H337" s="8">
        <v>7.910260997</v>
      </c>
      <c r="I337" s="8">
        <v>0.0</v>
      </c>
      <c r="J337" s="8">
        <v>85.48103812</v>
      </c>
      <c r="K337" s="8">
        <v>1.52256302</v>
      </c>
      <c r="L337" s="8">
        <v>12.99639886</v>
      </c>
      <c r="M337" s="8">
        <v>0.0</v>
      </c>
      <c r="N337" s="8">
        <v>97.35744448</v>
      </c>
      <c r="O337" s="8">
        <v>1.516060408</v>
      </c>
      <c r="P337" s="8">
        <v>1.126495111</v>
      </c>
      <c r="Q337" s="8">
        <v>0.0</v>
      </c>
      <c r="R337" s="10" t="str">
        <f t="shared" si="1"/>
        <v>No Duplicate</v>
      </c>
      <c r="S337" s="10" t="str">
        <f t="shared" si="2"/>
        <v/>
      </c>
      <c r="T337" s="10" t="str">
        <f t="shared" si="3"/>
        <v/>
      </c>
      <c r="U337" s="10" t="str">
        <f t="shared" si="4"/>
        <v/>
      </c>
      <c r="V337" s="10" t="str">
        <f t="shared" si="5"/>
        <v/>
      </c>
      <c r="W337" s="10">
        <f t="shared" si="6"/>
        <v>91</v>
      </c>
      <c r="X337" s="10">
        <f t="shared" si="16"/>
        <v>85</v>
      </c>
      <c r="Y337" s="10">
        <f t="shared" si="8"/>
        <v>97</v>
      </c>
      <c r="Z337" s="11" t="str">
        <f t="shared" si="9"/>
        <v/>
      </c>
      <c r="AA337" s="10" t="str">
        <f t="shared" si="10"/>
        <v/>
      </c>
      <c r="AB337" s="2" t="str">
        <f t="shared" si="11"/>
        <v/>
      </c>
      <c r="AC337" s="2">
        <f t="shared" si="12"/>
        <v>0</v>
      </c>
      <c r="AD337" s="2" t="str">
        <f t="shared" si="15"/>
        <v/>
      </c>
      <c r="AE337" s="2">
        <f t="shared" si="14"/>
        <v>0</v>
      </c>
    </row>
    <row r="338">
      <c r="A338" s="9" t="s">
        <v>185</v>
      </c>
      <c r="B338" s="9" t="str">
        <f>LOOKUP(A338,Regions!$A$2:$A$233,Regions!$B$2:$B$233)</f>
        <v>Sub-Saharan Africa</v>
      </c>
      <c r="C338" s="8">
        <v>2015.0</v>
      </c>
      <c r="D338" s="8">
        <v>863.3590088</v>
      </c>
      <c r="E338" s="8">
        <v>99.33900452</v>
      </c>
      <c r="F338" s="8">
        <v>99.91153019</v>
      </c>
      <c r="G338" s="8">
        <v>0.0</v>
      </c>
      <c r="H338" s="8">
        <v>0.0884698141</v>
      </c>
      <c r="I338" s="8">
        <v>0.0</v>
      </c>
      <c r="J338" s="8" t="s">
        <v>4</v>
      </c>
      <c r="K338" s="8" t="s">
        <v>4</v>
      </c>
      <c r="L338" s="8" t="s">
        <v>4</v>
      </c>
      <c r="M338" s="8" t="s">
        <v>4</v>
      </c>
      <c r="N338" s="8" t="s">
        <v>4</v>
      </c>
      <c r="O338" s="8" t="s">
        <v>4</v>
      </c>
      <c r="P338" s="8" t="s">
        <v>4</v>
      </c>
      <c r="Q338" s="8" t="s">
        <v>4</v>
      </c>
      <c r="R338" s="10" t="str">
        <f t="shared" si="1"/>
        <v>No Duplicate</v>
      </c>
      <c r="S338" s="10">
        <f t="shared" si="2"/>
        <v>5</v>
      </c>
      <c r="T338" s="10">
        <f t="shared" si="3"/>
        <v>0.017693962</v>
      </c>
      <c r="U338" s="10" t="str">
        <f t="shared" si="4"/>
        <v>null</v>
      </c>
      <c r="V338" s="10" t="str">
        <f t="shared" si="5"/>
        <v>null</v>
      </c>
      <c r="W338" s="10">
        <f t="shared" si="6"/>
        <v>100</v>
      </c>
      <c r="X338" s="10" t="str">
        <f t="shared" si="16"/>
        <v/>
      </c>
      <c r="Y338" s="10" t="str">
        <f t="shared" si="8"/>
        <v/>
      </c>
      <c r="Z338" s="11" t="str">
        <f t="shared" si="9"/>
        <v>full access</v>
      </c>
      <c r="AA338" s="10" t="str">
        <f t="shared" si="10"/>
        <v/>
      </c>
      <c r="AB338" s="2" t="str">
        <f t="shared" si="11"/>
        <v/>
      </c>
      <c r="AC338" s="2" t="str">
        <f t="shared" si="12"/>
        <v/>
      </c>
      <c r="AD338" s="2" t="str">
        <f t="shared" si="15"/>
        <v/>
      </c>
      <c r="AE338" s="2" t="str">
        <f t="shared" si="14"/>
        <v>null</v>
      </c>
    </row>
    <row r="339">
      <c r="A339" s="9" t="s">
        <v>185</v>
      </c>
      <c r="B339" s="9" t="str">
        <f>LOOKUP(A339,Regions!$A$2:$A$233,Regions!$B$2:$B$233)</f>
        <v>Sub-Saharan Africa</v>
      </c>
      <c r="C339" s="8">
        <v>2020.0</v>
      </c>
      <c r="D339" s="8">
        <v>895.3079834</v>
      </c>
      <c r="E339" s="8">
        <v>99.65900421</v>
      </c>
      <c r="F339" s="8">
        <v>100.0</v>
      </c>
      <c r="G339" s="8">
        <v>0.0</v>
      </c>
      <c r="H339" s="8">
        <v>0.0</v>
      </c>
      <c r="I339" s="8">
        <v>0.0</v>
      </c>
      <c r="J339" s="8" t="s">
        <v>4</v>
      </c>
      <c r="K339" s="8" t="s">
        <v>4</v>
      </c>
      <c r="L339" s="8" t="s">
        <v>4</v>
      </c>
      <c r="M339" s="8" t="s">
        <v>4</v>
      </c>
      <c r="N339" s="8" t="s">
        <v>4</v>
      </c>
      <c r="O339" s="8" t="s">
        <v>4</v>
      </c>
      <c r="P339" s="8" t="s">
        <v>4</v>
      </c>
      <c r="Q339" s="8" t="s">
        <v>4</v>
      </c>
      <c r="R339" s="10" t="str">
        <f t="shared" si="1"/>
        <v>No Duplicate</v>
      </c>
      <c r="S339" s="10" t="str">
        <f t="shared" si="2"/>
        <v/>
      </c>
      <c r="T339" s="10" t="str">
        <f t="shared" si="3"/>
        <v/>
      </c>
      <c r="U339" s="10" t="str">
        <f t="shared" si="4"/>
        <v/>
      </c>
      <c r="V339" s="10" t="str">
        <f t="shared" si="5"/>
        <v/>
      </c>
      <c r="W339" s="10">
        <f t="shared" si="6"/>
        <v>100</v>
      </c>
      <c r="X339" s="10" t="str">
        <f t="shared" si="16"/>
        <v/>
      </c>
      <c r="Y339" s="10" t="str">
        <f t="shared" si="8"/>
        <v/>
      </c>
      <c r="Z339" s="11" t="str">
        <f t="shared" si="9"/>
        <v/>
      </c>
      <c r="AA339" s="10" t="str">
        <f t="shared" si="10"/>
        <v/>
      </c>
      <c r="AB339" s="2" t="str">
        <f t="shared" si="11"/>
        <v/>
      </c>
      <c r="AC339" s="2">
        <f t="shared" si="12"/>
        <v>0</v>
      </c>
      <c r="AD339" s="2" t="str">
        <f t="shared" si="15"/>
        <v/>
      </c>
      <c r="AE339" s="2">
        <f t="shared" si="14"/>
        <v>0</v>
      </c>
    </row>
    <row r="340">
      <c r="A340" s="9" t="s">
        <v>186</v>
      </c>
      <c r="B340" s="9" t="str">
        <f>LOOKUP(A340,Regions!$A$2:$A$233,Regions!$B$2:$B$233)</f>
        <v>Europe &amp; Central Asia</v>
      </c>
      <c r="C340" s="8">
        <v>2015.0</v>
      </c>
      <c r="D340" s="8">
        <v>19925.18164</v>
      </c>
      <c r="E340" s="8">
        <v>53.88699722</v>
      </c>
      <c r="F340" s="8">
        <v>100.0</v>
      </c>
      <c r="G340" s="8">
        <v>0.0</v>
      </c>
      <c r="H340" s="8">
        <v>0.0</v>
      </c>
      <c r="I340" s="8">
        <v>0.0</v>
      </c>
      <c r="J340" s="8">
        <v>100.0</v>
      </c>
      <c r="K340" s="8">
        <v>0.0</v>
      </c>
      <c r="L340" s="8">
        <v>0.0</v>
      </c>
      <c r="M340" s="8">
        <v>0.0</v>
      </c>
      <c r="N340" s="8">
        <v>100.0</v>
      </c>
      <c r="O340" s="8">
        <v>0.0</v>
      </c>
      <c r="P340" s="8">
        <v>0.0</v>
      </c>
      <c r="Q340" s="8">
        <v>0.0</v>
      </c>
      <c r="R340" s="10" t="str">
        <f t="shared" si="1"/>
        <v>No Duplicate</v>
      </c>
      <c r="S340" s="10">
        <f t="shared" si="2"/>
        <v>5</v>
      </c>
      <c r="T340" s="10">
        <f t="shared" si="3"/>
        <v>0</v>
      </c>
      <c r="U340" s="10">
        <f t="shared" si="4"/>
        <v>0</v>
      </c>
      <c r="V340" s="10">
        <f t="shared" si="5"/>
        <v>0</v>
      </c>
      <c r="W340" s="10">
        <f t="shared" si="6"/>
        <v>100</v>
      </c>
      <c r="X340" s="10">
        <f t="shared" si="16"/>
        <v>100</v>
      </c>
      <c r="Y340" s="10">
        <f t="shared" si="8"/>
        <v>100</v>
      </c>
      <c r="Z340" s="11" t="str">
        <f t="shared" si="9"/>
        <v>full access</v>
      </c>
      <c r="AA340" s="10" t="str">
        <f t="shared" si="10"/>
        <v>full access</v>
      </c>
      <c r="AB340" s="2" t="str">
        <f t="shared" si="11"/>
        <v>full access</v>
      </c>
      <c r="AC340" s="2">
        <f t="shared" si="12"/>
        <v>0</v>
      </c>
      <c r="AD340" s="2" t="str">
        <f t="shared" si="15"/>
        <v/>
      </c>
      <c r="AE340" s="2">
        <f t="shared" si="14"/>
        <v>0</v>
      </c>
    </row>
    <row r="341">
      <c r="A341" s="9" t="s">
        <v>186</v>
      </c>
      <c r="B341" s="9" t="str">
        <f>LOOKUP(A341,Regions!$A$2:$A$233,Regions!$B$2:$B$233)</f>
        <v>Europe &amp; Central Asia</v>
      </c>
      <c r="C341" s="8">
        <v>2020.0</v>
      </c>
      <c r="D341" s="8">
        <v>19237.68164</v>
      </c>
      <c r="E341" s="8">
        <v>54.19400024</v>
      </c>
      <c r="F341" s="8">
        <v>100.0</v>
      </c>
      <c r="G341" s="8">
        <v>0.0</v>
      </c>
      <c r="H341" s="8">
        <v>0.0</v>
      </c>
      <c r="I341" s="8">
        <v>0.0</v>
      </c>
      <c r="J341" s="8">
        <v>100.0</v>
      </c>
      <c r="K341" s="8">
        <v>0.0</v>
      </c>
      <c r="L341" s="8">
        <v>0.0</v>
      </c>
      <c r="M341" s="8">
        <v>0.0</v>
      </c>
      <c r="N341" s="8">
        <v>100.0</v>
      </c>
      <c r="O341" s="8">
        <v>0.0</v>
      </c>
      <c r="P341" s="8">
        <v>0.0</v>
      </c>
      <c r="Q341" s="8">
        <v>0.0</v>
      </c>
      <c r="R341" s="10" t="str">
        <f t="shared" si="1"/>
        <v>No Duplicate</v>
      </c>
      <c r="S341" s="10" t="str">
        <f t="shared" si="2"/>
        <v/>
      </c>
      <c r="T341" s="10" t="str">
        <f t="shared" si="3"/>
        <v/>
      </c>
      <c r="U341" s="10" t="str">
        <f t="shared" si="4"/>
        <v/>
      </c>
      <c r="V341" s="10" t="str">
        <f t="shared" si="5"/>
        <v/>
      </c>
      <c r="W341" s="10">
        <f t="shared" si="6"/>
        <v>100</v>
      </c>
      <c r="X341" s="10">
        <f t="shared" si="16"/>
        <v>100</v>
      </c>
      <c r="Y341" s="10">
        <f t="shared" si="8"/>
        <v>100</v>
      </c>
      <c r="Z341" s="11" t="str">
        <f t="shared" si="9"/>
        <v/>
      </c>
      <c r="AA341" s="10" t="str">
        <f t="shared" si="10"/>
        <v/>
      </c>
      <c r="AB341" s="2" t="str">
        <f t="shared" si="11"/>
        <v/>
      </c>
      <c r="AC341" s="2">
        <f t="shared" si="12"/>
        <v>0</v>
      </c>
      <c r="AD341" s="2" t="str">
        <f t="shared" si="15"/>
        <v/>
      </c>
      <c r="AE341" s="2">
        <f t="shared" si="14"/>
        <v>0</v>
      </c>
    </row>
    <row r="342">
      <c r="A342" s="9" t="s">
        <v>187</v>
      </c>
      <c r="B342" s="9" t="str">
        <f>LOOKUP(A342,Regions!$A$2:$A$233,Regions!$B$2:$B$233)</f>
        <v>Europe &amp; Central Asia</v>
      </c>
      <c r="C342" s="8">
        <v>2015.0</v>
      </c>
      <c r="D342" s="8">
        <v>144985.0625</v>
      </c>
      <c r="E342" s="8">
        <v>74.04999542</v>
      </c>
      <c r="F342" s="8">
        <v>96.52715543</v>
      </c>
      <c r="G342" s="8">
        <v>0.6244865344</v>
      </c>
      <c r="H342" s="8">
        <v>2.848358036</v>
      </c>
      <c r="I342" s="8" t="s">
        <v>4</v>
      </c>
      <c r="J342" s="8">
        <v>90.11010901</v>
      </c>
      <c r="K342" s="8">
        <v>1.558364042</v>
      </c>
      <c r="L342" s="8">
        <v>8.331526946</v>
      </c>
      <c r="M342" s="8" t="s">
        <v>4</v>
      </c>
      <c r="N342" s="8">
        <v>98.77593489</v>
      </c>
      <c r="O342" s="8">
        <v>0.2972194631</v>
      </c>
      <c r="P342" s="8">
        <v>0.726845642</v>
      </c>
      <c r="Q342" s="8">
        <v>0.2</v>
      </c>
      <c r="R342" s="10" t="str">
        <f t="shared" si="1"/>
        <v>No Duplicate</v>
      </c>
      <c r="S342" s="10">
        <f t="shared" si="2"/>
        <v>5</v>
      </c>
      <c r="T342" s="10">
        <f t="shared" si="3"/>
        <v>0.093078528</v>
      </c>
      <c r="U342" s="10">
        <f t="shared" si="4"/>
        <v>0.28679859</v>
      </c>
      <c r="V342" s="10">
        <f t="shared" si="5"/>
        <v>0.011332944</v>
      </c>
      <c r="W342" s="10">
        <f t="shared" si="6"/>
        <v>97</v>
      </c>
      <c r="X342" s="10">
        <f t="shared" si="16"/>
        <v>90</v>
      </c>
      <c r="Y342" s="10">
        <f t="shared" si="8"/>
        <v>99</v>
      </c>
      <c r="Z342" s="11" t="str">
        <f t="shared" si="9"/>
        <v/>
      </c>
      <c r="AA342" s="10" t="str">
        <f t="shared" si="10"/>
        <v/>
      </c>
      <c r="AB342" s="2" t="str">
        <f t="shared" si="11"/>
        <v/>
      </c>
      <c r="AC342" s="2">
        <f t="shared" si="12"/>
        <v>0.275465646</v>
      </c>
      <c r="AD342" s="2">
        <f t="shared" si="15"/>
        <v>1.847947061</v>
      </c>
      <c r="AE342" s="2">
        <f t="shared" si="14"/>
        <v>0.193720062</v>
      </c>
    </row>
    <row r="343">
      <c r="A343" s="9" t="s">
        <v>187</v>
      </c>
      <c r="B343" s="9" t="str">
        <f>LOOKUP(A343,Regions!$A$2:$A$233,Regions!$B$2:$B$233)</f>
        <v>Europe &amp; Central Asia</v>
      </c>
      <c r="C343" s="8">
        <v>2020.0</v>
      </c>
      <c r="D343" s="8">
        <v>145934.4531</v>
      </c>
      <c r="E343" s="8">
        <v>74.75400543</v>
      </c>
      <c r="F343" s="8">
        <v>96.99254807</v>
      </c>
      <c r="G343" s="8">
        <v>0.6219963766</v>
      </c>
      <c r="H343" s="8">
        <v>2.38545555</v>
      </c>
      <c r="I343" s="8" t="s">
        <v>4</v>
      </c>
      <c r="J343" s="8">
        <v>91.54410196</v>
      </c>
      <c r="K343" s="8">
        <v>1.583163513</v>
      </c>
      <c r="L343" s="8">
        <v>6.872734531</v>
      </c>
      <c r="M343" s="8" t="s">
        <v>4</v>
      </c>
      <c r="N343" s="8">
        <v>98.83259961</v>
      </c>
      <c r="O343" s="8">
        <v>0.2973899687</v>
      </c>
      <c r="P343" s="8">
        <v>0.6700104236</v>
      </c>
      <c r="Q343" s="8">
        <v>0.2</v>
      </c>
      <c r="R343" s="10" t="str">
        <f t="shared" si="1"/>
        <v>No Duplicate</v>
      </c>
      <c r="S343" s="10" t="str">
        <f t="shared" si="2"/>
        <v/>
      </c>
      <c r="T343" s="10" t="str">
        <f t="shared" si="3"/>
        <v/>
      </c>
      <c r="U343" s="10" t="str">
        <f t="shared" si="4"/>
        <v/>
      </c>
      <c r="V343" s="10" t="str">
        <f t="shared" si="5"/>
        <v/>
      </c>
      <c r="W343" s="10">
        <f t="shared" si="6"/>
        <v>97</v>
      </c>
      <c r="X343" s="10">
        <f t="shared" si="16"/>
        <v>92</v>
      </c>
      <c r="Y343" s="10">
        <f t="shared" si="8"/>
        <v>99</v>
      </c>
      <c r="Z343" s="11" t="str">
        <f t="shared" si="9"/>
        <v/>
      </c>
      <c r="AA343" s="10" t="str">
        <f t="shared" si="10"/>
        <v/>
      </c>
      <c r="AB343" s="2" t="str">
        <f t="shared" si="11"/>
        <v/>
      </c>
      <c r="AC343" s="2">
        <f t="shared" si="12"/>
        <v>0</v>
      </c>
      <c r="AD343" s="2" t="str">
        <f t="shared" si="15"/>
        <v/>
      </c>
      <c r="AE343" s="2">
        <f t="shared" si="14"/>
        <v>0</v>
      </c>
    </row>
    <row r="344">
      <c r="A344" s="9" t="s">
        <v>188</v>
      </c>
      <c r="B344" s="9" t="str">
        <f>LOOKUP(A344,Regions!$A$2:$A$233,Regions!$B$2:$B$233)</f>
        <v>Sub-Saharan Africa</v>
      </c>
      <c r="C344" s="8">
        <v>2015.0</v>
      </c>
      <c r="D344" s="8">
        <v>11369.06641</v>
      </c>
      <c r="E344" s="8">
        <v>17.00399971</v>
      </c>
      <c r="F344" s="8">
        <v>57.12177402</v>
      </c>
      <c r="G344" s="8">
        <v>22.15404615</v>
      </c>
      <c r="H344" s="8">
        <v>13.45013172</v>
      </c>
      <c r="I344" s="8">
        <v>7.27404811</v>
      </c>
      <c r="J344" s="8">
        <v>52.35270956</v>
      </c>
      <c r="K344" s="8">
        <v>24.60883866</v>
      </c>
      <c r="L344" s="8">
        <v>14.98060354</v>
      </c>
      <c r="M344" s="8">
        <v>8.057848241</v>
      </c>
      <c r="N344" s="8">
        <v>80.39943738</v>
      </c>
      <c r="O344" s="8">
        <v>10.17228262</v>
      </c>
      <c r="P344" s="8">
        <v>5.979935166</v>
      </c>
      <c r="Q344" s="8">
        <v>3.448344828</v>
      </c>
      <c r="R344" s="10" t="str">
        <f t="shared" si="1"/>
        <v>No Duplicate</v>
      </c>
      <c r="S344" s="10">
        <f t="shared" si="2"/>
        <v>5</v>
      </c>
      <c r="T344" s="10">
        <f t="shared" si="3"/>
        <v>0.658545426</v>
      </c>
      <c r="U344" s="10">
        <f t="shared" si="4"/>
        <v>0.657951734</v>
      </c>
      <c r="V344" s="10">
        <f t="shared" si="5"/>
        <v>0.523632384</v>
      </c>
      <c r="W344" s="10">
        <f t="shared" si="6"/>
        <v>57</v>
      </c>
      <c r="X344" s="10">
        <f t="shared" si="16"/>
        <v>52</v>
      </c>
      <c r="Y344" s="10">
        <f t="shared" si="8"/>
        <v>80</v>
      </c>
      <c r="Z344" s="11" t="str">
        <f t="shared" si="9"/>
        <v/>
      </c>
      <c r="AA344" s="10" t="str">
        <f t="shared" si="10"/>
        <v/>
      </c>
      <c r="AB344" s="2" t="str">
        <f t="shared" si="11"/>
        <v/>
      </c>
      <c r="AC344" s="2">
        <f t="shared" si="12"/>
        <v>0.13431935</v>
      </c>
      <c r="AD344" s="2">
        <f t="shared" si="15"/>
        <v>0.2273546977</v>
      </c>
      <c r="AE344" s="2">
        <f t="shared" si="14"/>
        <v>0.000593692</v>
      </c>
    </row>
    <row r="345">
      <c r="A345" s="9" t="s">
        <v>188</v>
      </c>
      <c r="B345" s="9" t="str">
        <f>LOOKUP(A345,Regions!$A$2:$A$233,Regions!$B$2:$B$233)</f>
        <v>Sub-Saharan Africa</v>
      </c>
      <c r="C345" s="8">
        <v>2020.0</v>
      </c>
      <c r="D345" s="8">
        <v>12952.20898</v>
      </c>
      <c r="E345" s="8">
        <v>17.43200111</v>
      </c>
      <c r="F345" s="8">
        <v>60.41450115</v>
      </c>
      <c r="G345" s="8">
        <v>22.3207193</v>
      </c>
      <c r="H345" s="8">
        <v>13.15480415</v>
      </c>
      <c r="I345" s="8">
        <v>4.109975401</v>
      </c>
      <c r="J345" s="8">
        <v>55.64246823</v>
      </c>
      <c r="K345" s="8">
        <v>25.08014133</v>
      </c>
      <c r="L345" s="8">
        <v>14.77886772</v>
      </c>
      <c r="M345" s="8">
        <v>4.498522714</v>
      </c>
      <c r="N345" s="8">
        <v>83.0175993</v>
      </c>
      <c r="O345" s="8">
        <v>9.250506251</v>
      </c>
      <c r="P345" s="8">
        <v>5.462303057</v>
      </c>
      <c r="Q345" s="8">
        <v>2.269591394</v>
      </c>
      <c r="R345" s="10" t="str">
        <f t="shared" si="1"/>
        <v>No Duplicate</v>
      </c>
      <c r="S345" s="10" t="str">
        <f t="shared" si="2"/>
        <v/>
      </c>
      <c r="T345" s="10" t="str">
        <f t="shared" si="3"/>
        <v/>
      </c>
      <c r="U345" s="10" t="str">
        <f t="shared" si="4"/>
        <v/>
      </c>
      <c r="V345" s="10" t="str">
        <f t="shared" si="5"/>
        <v/>
      </c>
      <c r="W345" s="10">
        <f t="shared" si="6"/>
        <v>60</v>
      </c>
      <c r="X345" s="10">
        <f t="shared" si="16"/>
        <v>56</v>
      </c>
      <c r="Y345" s="10">
        <f t="shared" si="8"/>
        <v>83</v>
      </c>
      <c r="Z345" s="11" t="str">
        <f t="shared" si="9"/>
        <v/>
      </c>
      <c r="AA345" s="10" t="str">
        <f t="shared" si="10"/>
        <v/>
      </c>
      <c r="AB345" s="2" t="str">
        <f t="shared" si="11"/>
        <v/>
      </c>
      <c r="AC345" s="2">
        <f t="shared" si="12"/>
        <v>0</v>
      </c>
      <c r="AD345" s="2" t="str">
        <f t="shared" si="15"/>
        <v/>
      </c>
      <c r="AE345" s="2">
        <f t="shared" si="14"/>
        <v>0</v>
      </c>
    </row>
    <row r="346">
      <c r="A346" s="9" t="s">
        <v>189</v>
      </c>
      <c r="B346" s="9" t="str">
        <f>LOOKUP(A346,Regions!$A$2:$A$233,Regions!$B$2:$B$233)</f>
        <v>Latin America &amp; Caribbean</v>
      </c>
      <c r="C346" s="8">
        <v>2015.0</v>
      </c>
      <c r="D346" s="8">
        <v>9.696</v>
      </c>
      <c r="E346" s="8">
        <v>100.0</v>
      </c>
      <c r="F346" s="8">
        <v>99.96491927</v>
      </c>
      <c r="G346" s="8">
        <v>0.0</v>
      </c>
      <c r="H346" s="8">
        <v>0.0350807263</v>
      </c>
      <c r="I346" s="8">
        <v>0.0</v>
      </c>
      <c r="J346" s="8" t="s">
        <v>4</v>
      </c>
      <c r="K346" s="8" t="s">
        <v>4</v>
      </c>
      <c r="L346" s="8" t="s">
        <v>4</v>
      </c>
      <c r="M346" s="8" t="s">
        <v>4</v>
      </c>
      <c r="N346" s="8">
        <v>99.96491927</v>
      </c>
      <c r="O346" s="8">
        <v>0.0</v>
      </c>
      <c r="P346" s="8">
        <v>0.0350807263</v>
      </c>
      <c r="Q346" s="8">
        <v>0.0</v>
      </c>
      <c r="R346" s="10" t="str">
        <f t="shared" si="1"/>
        <v>No Duplicate</v>
      </c>
      <c r="S346" s="10">
        <f t="shared" si="2"/>
        <v>5</v>
      </c>
      <c r="T346" s="10">
        <f t="shared" si="3"/>
        <v>0.007016146</v>
      </c>
      <c r="U346" s="10" t="str">
        <f t="shared" si="4"/>
        <v>null</v>
      </c>
      <c r="V346" s="10">
        <f t="shared" si="5"/>
        <v>0.007016146</v>
      </c>
      <c r="W346" s="10">
        <f t="shared" si="6"/>
        <v>100</v>
      </c>
      <c r="X346" s="10" t="str">
        <f t="shared" si="16"/>
        <v/>
      </c>
      <c r="Y346" s="10">
        <f t="shared" si="8"/>
        <v>100</v>
      </c>
      <c r="Z346" s="11" t="str">
        <f t="shared" si="9"/>
        <v>full access</v>
      </c>
      <c r="AA346" s="10" t="str">
        <f t="shared" si="10"/>
        <v/>
      </c>
      <c r="AB346" s="2" t="str">
        <f t="shared" si="11"/>
        <v>full access</v>
      </c>
      <c r="AC346" s="2" t="str">
        <f t="shared" si="12"/>
        <v/>
      </c>
      <c r="AD346" s="2" t="str">
        <f t="shared" si="15"/>
        <v/>
      </c>
      <c r="AE346" s="2" t="str">
        <f t="shared" si="14"/>
        <v>null</v>
      </c>
    </row>
    <row r="347">
      <c r="A347" s="9" t="s">
        <v>189</v>
      </c>
      <c r="B347" s="9" t="str">
        <f>LOOKUP(A347,Regions!$A$2:$A$233,Regions!$B$2:$B$233)</f>
        <v>Latin America &amp; Caribbean</v>
      </c>
      <c r="C347" s="8">
        <v>2020.0</v>
      </c>
      <c r="D347" s="8">
        <v>9.885</v>
      </c>
      <c r="E347" s="8">
        <v>100.0</v>
      </c>
      <c r="F347" s="8">
        <v>100.0</v>
      </c>
      <c r="G347" s="8">
        <v>0.0</v>
      </c>
      <c r="H347" s="8">
        <v>0.0</v>
      </c>
      <c r="I347" s="8">
        <v>0.0</v>
      </c>
      <c r="J347" s="8" t="s">
        <v>4</v>
      </c>
      <c r="K347" s="8" t="s">
        <v>4</v>
      </c>
      <c r="L347" s="8" t="s">
        <v>4</v>
      </c>
      <c r="M347" s="8" t="s">
        <v>4</v>
      </c>
      <c r="N347" s="8">
        <v>100.0</v>
      </c>
      <c r="O347" s="8">
        <v>0.0</v>
      </c>
      <c r="P347" s="8">
        <v>0.0</v>
      </c>
      <c r="Q347" s="8">
        <v>0.0</v>
      </c>
      <c r="R347" s="10" t="str">
        <f t="shared" si="1"/>
        <v>No Duplicate</v>
      </c>
      <c r="S347" s="10" t="str">
        <f t="shared" si="2"/>
        <v/>
      </c>
      <c r="T347" s="10" t="str">
        <f t="shared" si="3"/>
        <v/>
      </c>
      <c r="U347" s="10" t="str">
        <f t="shared" si="4"/>
        <v/>
      </c>
      <c r="V347" s="10" t="str">
        <f t="shared" si="5"/>
        <v/>
      </c>
      <c r="W347" s="10">
        <f t="shared" si="6"/>
        <v>100</v>
      </c>
      <c r="X347" s="10" t="str">
        <f t="shared" si="16"/>
        <v/>
      </c>
      <c r="Y347" s="10">
        <f t="shared" si="8"/>
        <v>100</v>
      </c>
      <c r="Z347" s="11" t="str">
        <f t="shared" si="9"/>
        <v/>
      </c>
      <c r="AA347" s="10" t="str">
        <f t="shared" si="10"/>
        <v/>
      </c>
      <c r="AB347" s="2" t="str">
        <f t="shared" si="11"/>
        <v/>
      </c>
      <c r="AC347" s="2">
        <f t="shared" si="12"/>
        <v>0</v>
      </c>
      <c r="AD347" s="2" t="str">
        <f t="shared" si="15"/>
        <v/>
      </c>
      <c r="AE347" s="2">
        <f t="shared" si="14"/>
        <v>0</v>
      </c>
    </row>
    <row r="348">
      <c r="A348" s="9" t="s">
        <v>190</v>
      </c>
      <c r="B348" s="9" t="str">
        <f>LOOKUP(A348,Regions!$A$2:$A$233,Regions!$B$2:$B$233)</f>
        <v>Sub-Saharan Africa</v>
      </c>
      <c r="C348" s="8">
        <v>2015.0</v>
      </c>
      <c r="D348" s="8">
        <v>5.868999958</v>
      </c>
      <c r="E348" s="8">
        <v>39.5399971</v>
      </c>
      <c r="F348" s="8">
        <v>98.95</v>
      </c>
      <c r="G348" s="8">
        <v>0.0</v>
      </c>
      <c r="H348" s="8">
        <v>1.05</v>
      </c>
      <c r="I348" s="8">
        <v>0.0</v>
      </c>
      <c r="J348" s="8" t="s">
        <v>4</v>
      </c>
      <c r="K348" s="8" t="s">
        <v>4</v>
      </c>
      <c r="L348" s="8" t="s">
        <v>4</v>
      </c>
      <c r="M348" s="8" t="s">
        <v>4</v>
      </c>
      <c r="N348" s="8" t="s">
        <v>4</v>
      </c>
      <c r="O348" s="8" t="s">
        <v>4</v>
      </c>
      <c r="P348" s="8" t="s">
        <v>4</v>
      </c>
      <c r="Q348" s="8" t="s">
        <v>4</v>
      </c>
      <c r="R348" s="10" t="str">
        <f t="shared" si="1"/>
        <v>No Duplicate</v>
      </c>
      <c r="S348" s="10">
        <f t="shared" si="2"/>
        <v>5</v>
      </c>
      <c r="T348" s="10">
        <f t="shared" si="3"/>
        <v>0.03</v>
      </c>
      <c r="U348" s="10" t="str">
        <f t="shared" si="4"/>
        <v>null</v>
      </c>
      <c r="V348" s="10" t="str">
        <f t="shared" si="5"/>
        <v>null</v>
      </c>
      <c r="W348" s="10">
        <f t="shared" si="6"/>
        <v>99</v>
      </c>
      <c r="X348" s="10" t="str">
        <f t="shared" si="16"/>
        <v/>
      </c>
      <c r="Y348" s="10" t="str">
        <f t="shared" si="8"/>
        <v/>
      </c>
      <c r="Z348" s="11" t="str">
        <f t="shared" si="9"/>
        <v/>
      </c>
      <c r="AA348" s="10" t="str">
        <f t="shared" si="10"/>
        <v/>
      </c>
      <c r="AB348" s="2" t="str">
        <f t="shared" si="11"/>
        <v/>
      </c>
      <c r="AC348" s="2" t="str">
        <f t="shared" si="12"/>
        <v/>
      </c>
      <c r="AD348" s="2" t="str">
        <f t="shared" si="15"/>
        <v/>
      </c>
      <c r="AE348" s="2" t="str">
        <f t="shared" si="14"/>
        <v>null</v>
      </c>
    </row>
    <row r="349">
      <c r="A349" s="9" t="s">
        <v>190</v>
      </c>
      <c r="B349" s="9" t="str">
        <f>LOOKUP(A349,Regions!$A$2:$A$233,Regions!$B$2:$B$233)</f>
        <v>Sub-Saharan Africa</v>
      </c>
      <c r="C349" s="8">
        <v>2020.0</v>
      </c>
      <c r="D349" s="8">
        <v>6.071000099</v>
      </c>
      <c r="E349" s="8">
        <v>40.08200073</v>
      </c>
      <c r="F349" s="8">
        <v>99.1</v>
      </c>
      <c r="G349" s="8">
        <v>0.0</v>
      </c>
      <c r="H349" s="8">
        <v>0.9</v>
      </c>
      <c r="I349" s="8">
        <v>0.0</v>
      </c>
      <c r="J349" s="8" t="s">
        <v>4</v>
      </c>
      <c r="K349" s="8" t="s">
        <v>4</v>
      </c>
      <c r="L349" s="8" t="s">
        <v>4</v>
      </c>
      <c r="M349" s="8" t="s">
        <v>4</v>
      </c>
      <c r="N349" s="8" t="s">
        <v>4</v>
      </c>
      <c r="O349" s="8" t="s">
        <v>4</v>
      </c>
      <c r="P349" s="8" t="s">
        <v>4</v>
      </c>
      <c r="Q349" s="8" t="s">
        <v>4</v>
      </c>
      <c r="R349" s="10" t="str">
        <f t="shared" si="1"/>
        <v>No Duplicate</v>
      </c>
      <c r="S349" s="10" t="str">
        <f t="shared" si="2"/>
        <v/>
      </c>
      <c r="T349" s="10" t="str">
        <f t="shared" si="3"/>
        <v/>
      </c>
      <c r="U349" s="10" t="str">
        <f t="shared" si="4"/>
        <v/>
      </c>
      <c r="V349" s="10" t="str">
        <f t="shared" si="5"/>
        <v/>
      </c>
      <c r="W349" s="10">
        <f t="shared" si="6"/>
        <v>99</v>
      </c>
      <c r="X349" s="10" t="str">
        <f t="shared" si="16"/>
        <v/>
      </c>
      <c r="Y349" s="10" t="str">
        <f t="shared" si="8"/>
        <v/>
      </c>
      <c r="Z349" s="11" t="str">
        <f t="shared" si="9"/>
        <v/>
      </c>
      <c r="AA349" s="10" t="str">
        <f t="shared" si="10"/>
        <v/>
      </c>
      <c r="AB349" s="2" t="str">
        <f t="shared" si="11"/>
        <v/>
      </c>
      <c r="AC349" s="2">
        <f t="shared" si="12"/>
        <v>0</v>
      </c>
      <c r="AD349" s="2" t="str">
        <f t="shared" si="15"/>
        <v/>
      </c>
      <c r="AE349" s="2">
        <f t="shared" si="14"/>
        <v>0</v>
      </c>
    </row>
    <row r="350">
      <c r="A350" s="9" t="s">
        <v>191</v>
      </c>
      <c r="B350" s="9" t="str">
        <f>LOOKUP(A350,Regions!$A$2:$A$233,Regions!$B$2:$B$233)</f>
        <v>Latin America &amp; Caribbean</v>
      </c>
      <c r="C350" s="8">
        <v>2015.0</v>
      </c>
      <c r="D350" s="8">
        <v>51.20399857</v>
      </c>
      <c r="E350" s="8">
        <v>30.82700157</v>
      </c>
      <c r="F350" s="8">
        <v>98.61185413</v>
      </c>
      <c r="G350" s="8">
        <v>0.0</v>
      </c>
      <c r="H350" s="8">
        <v>1.388145868</v>
      </c>
      <c r="I350" s="8">
        <v>0.0</v>
      </c>
      <c r="J350" s="8" t="s">
        <v>4</v>
      </c>
      <c r="K350" s="8" t="s">
        <v>4</v>
      </c>
      <c r="L350" s="8" t="s">
        <v>4</v>
      </c>
      <c r="M350" s="8" t="s">
        <v>4</v>
      </c>
      <c r="N350" s="8" t="s">
        <v>4</v>
      </c>
      <c r="O350" s="8" t="s">
        <v>4</v>
      </c>
      <c r="P350" s="8" t="s">
        <v>4</v>
      </c>
      <c r="Q350" s="8" t="s">
        <v>4</v>
      </c>
      <c r="R350" s="10" t="str">
        <f t="shared" si="1"/>
        <v>No Duplicate</v>
      </c>
      <c r="S350" s="10">
        <f t="shared" si="2"/>
        <v>2</v>
      </c>
      <c r="T350" s="10">
        <f t="shared" si="3"/>
        <v>0</v>
      </c>
      <c r="U350" s="10" t="str">
        <f t="shared" si="4"/>
        <v>null</v>
      </c>
      <c r="V350" s="10" t="str">
        <f t="shared" si="5"/>
        <v>null</v>
      </c>
      <c r="W350" s="10">
        <f t="shared" si="6"/>
        <v>99</v>
      </c>
      <c r="X350" s="10" t="str">
        <f t="shared" si="16"/>
        <v/>
      </c>
      <c r="Y350" s="10" t="str">
        <f t="shared" si="8"/>
        <v/>
      </c>
      <c r="Z350" s="11" t="str">
        <f t="shared" si="9"/>
        <v/>
      </c>
      <c r="AA350" s="10" t="str">
        <f t="shared" si="10"/>
        <v/>
      </c>
      <c r="AB350" s="2" t="str">
        <f t="shared" si="11"/>
        <v/>
      </c>
      <c r="AC350" s="2" t="str">
        <f t="shared" si="12"/>
        <v/>
      </c>
      <c r="AD350" s="2" t="str">
        <f t="shared" si="15"/>
        <v/>
      </c>
      <c r="AE350" s="2" t="str">
        <f t="shared" si="14"/>
        <v>null</v>
      </c>
    </row>
    <row r="351">
      <c r="A351" s="9" t="s">
        <v>191</v>
      </c>
      <c r="B351" s="9" t="str">
        <f>LOOKUP(A351,Regions!$A$2:$A$233,Regions!$B$2:$B$233)</f>
        <v>Latin America &amp; Caribbean</v>
      </c>
      <c r="C351" s="8">
        <v>2017.0</v>
      </c>
      <c r="D351" s="8">
        <v>52.0359993</v>
      </c>
      <c r="E351" s="8">
        <v>30.7729969</v>
      </c>
      <c r="F351" s="8">
        <v>98.61185413</v>
      </c>
      <c r="G351" s="8">
        <v>0.0</v>
      </c>
      <c r="H351" s="8">
        <v>1.388145868</v>
      </c>
      <c r="I351" s="8">
        <v>0.0</v>
      </c>
      <c r="J351" s="8" t="s">
        <v>4</v>
      </c>
      <c r="K351" s="8" t="s">
        <v>4</v>
      </c>
      <c r="L351" s="8" t="s">
        <v>4</v>
      </c>
      <c r="M351" s="8" t="s">
        <v>4</v>
      </c>
      <c r="N351" s="8" t="s">
        <v>4</v>
      </c>
      <c r="O351" s="8" t="s">
        <v>4</v>
      </c>
      <c r="P351" s="8" t="s">
        <v>4</v>
      </c>
      <c r="Q351" s="8" t="s">
        <v>4</v>
      </c>
      <c r="R351" s="10" t="str">
        <f t="shared" si="1"/>
        <v>No Duplicate</v>
      </c>
      <c r="S351" s="10" t="str">
        <f t="shared" si="2"/>
        <v/>
      </c>
      <c r="T351" s="10" t="str">
        <f t="shared" si="3"/>
        <v/>
      </c>
      <c r="U351" s="10" t="str">
        <f t="shared" si="4"/>
        <v/>
      </c>
      <c r="V351" s="10" t="str">
        <f t="shared" si="5"/>
        <v/>
      </c>
      <c r="W351" s="10">
        <f t="shared" si="6"/>
        <v>99</v>
      </c>
      <c r="X351" s="10" t="str">
        <f t="shared" si="16"/>
        <v/>
      </c>
      <c r="Y351" s="10" t="str">
        <f t="shared" si="8"/>
        <v/>
      </c>
      <c r="Z351" s="11" t="str">
        <f t="shared" si="9"/>
        <v/>
      </c>
      <c r="AA351" s="10" t="str">
        <f t="shared" si="10"/>
        <v/>
      </c>
      <c r="AB351" s="2" t="str">
        <f t="shared" si="11"/>
        <v/>
      </c>
      <c r="AC351" s="2">
        <f t="shared" si="12"/>
        <v>0</v>
      </c>
      <c r="AD351" s="2" t="str">
        <f t="shared" si="15"/>
        <v/>
      </c>
      <c r="AE351" s="2">
        <f t="shared" si="14"/>
        <v>0</v>
      </c>
    </row>
    <row r="352">
      <c r="A352" s="9" t="s">
        <v>192</v>
      </c>
      <c r="B352" s="9" t="str">
        <f>LOOKUP(A352,Regions!$A$2:$A$233,Regions!$B$2:$B$233)</f>
        <v>Latin America &amp; Caribbean</v>
      </c>
      <c r="C352" s="8">
        <v>2015.0</v>
      </c>
      <c r="D352" s="8">
        <v>179.1309967</v>
      </c>
      <c r="E352" s="8">
        <v>18.51499939</v>
      </c>
      <c r="F352" s="8">
        <v>95.56809428</v>
      </c>
      <c r="G352" s="8">
        <v>1.790210415</v>
      </c>
      <c r="H352" s="8">
        <v>2.641695303</v>
      </c>
      <c r="I352" s="8">
        <v>0.0</v>
      </c>
      <c r="J352" s="8">
        <v>95.31226124</v>
      </c>
      <c r="K352" s="8">
        <v>1.707252381</v>
      </c>
      <c r="L352" s="8">
        <v>2.980486378</v>
      </c>
      <c r="M352" s="8">
        <v>0.0</v>
      </c>
      <c r="N352" s="8">
        <v>96.69403318</v>
      </c>
      <c r="O352" s="8">
        <v>2.155311103</v>
      </c>
      <c r="P352" s="8">
        <v>1.150655713</v>
      </c>
      <c r="Q352" s="8">
        <v>0.0</v>
      </c>
      <c r="R352" s="10" t="str">
        <f t="shared" si="1"/>
        <v>No Duplicate</v>
      </c>
      <c r="S352" s="10">
        <f t="shared" si="2"/>
        <v>5</v>
      </c>
      <c r="T352" s="10">
        <f t="shared" si="3"/>
        <v>0.263950058</v>
      </c>
      <c r="U352" s="10">
        <f t="shared" si="4"/>
        <v>0.300352518</v>
      </c>
      <c r="V352" s="10">
        <f t="shared" si="5"/>
        <v>0.102357802</v>
      </c>
      <c r="W352" s="10">
        <f t="shared" si="6"/>
        <v>96</v>
      </c>
      <c r="X352" s="10">
        <f t="shared" si="16"/>
        <v>95</v>
      </c>
      <c r="Y352" s="10">
        <f t="shared" si="8"/>
        <v>97</v>
      </c>
      <c r="Z352" s="11" t="str">
        <f t="shared" si="9"/>
        <v/>
      </c>
      <c r="AA352" s="10" t="str">
        <f t="shared" si="10"/>
        <v/>
      </c>
      <c r="AB352" s="2" t="str">
        <f t="shared" si="11"/>
        <v/>
      </c>
      <c r="AC352" s="2">
        <f t="shared" si="12"/>
        <v>0.197994716</v>
      </c>
      <c r="AD352" s="2">
        <f t="shared" si="15"/>
        <v>0.9833108623</v>
      </c>
      <c r="AE352" s="2">
        <f t="shared" si="14"/>
        <v>0.03640246</v>
      </c>
    </row>
    <row r="353">
      <c r="A353" s="9" t="s">
        <v>192</v>
      </c>
      <c r="B353" s="9" t="str">
        <f>LOOKUP(A353,Regions!$A$2:$A$233,Regions!$B$2:$B$233)</f>
        <v>Latin America &amp; Caribbean</v>
      </c>
      <c r="C353" s="8">
        <v>2020.0</v>
      </c>
      <c r="D353" s="8">
        <v>183.6289978</v>
      </c>
      <c r="E353" s="8">
        <v>18.8409996</v>
      </c>
      <c r="F353" s="8">
        <v>96.88784457</v>
      </c>
      <c r="G353" s="8">
        <v>1.815652166</v>
      </c>
      <c r="H353" s="8">
        <v>1.296503269</v>
      </c>
      <c r="I353" s="8">
        <v>0.0</v>
      </c>
      <c r="J353" s="8">
        <v>96.81402383</v>
      </c>
      <c r="K353" s="8">
        <v>1.734152255</v>
      </c>
      <c r="L353" s="8">
        <v>1.451823918</v>
      </c>
      <c r="M353" s="8">
        <v>0.0</v>
      </c>
      <c r="N353" s="8">
        <v>97.20582219</v>
      </c>
      <c r="O353" s="8">
        <v>2.166718886</v>
      </c>
      <c r="P353" s="8">
        <v>0.6274589237</v>
      </c>
      <c r="Q353" s="8">
        <v>0.0</v>
      </c>
      <c r="R353" s="10" t="str">
        <f t="shared" si="1"/>
        <v>No Duplicate</v>
      </c>
      <c r="S353" s="10" t="str">
        <f t="shared" si="2"/>
        <v/>
      </c>
      <c r="T353" s="10" t="str">
        <f t="shared" si="3"/>
        <v/>
      </c>
      <c r="U353" s="10" t="str">
        <f t="shared" si="4"/>
        <v/>
      </c>
      <c r="V353" s="10" t="str">
        <f t="shared" si="5"/>
        <v/>
      </c>
      <c r="W353" s="10">
        <f t="shared" si="6"/>
        <v>97</v>
      </c>
      <c r="X353" s="10">
        <f t="shared" si="16"/>
        <v>97</v>
      </c>
      <c r="Y353" s="10">
        <f t="shared" si="8"/>
        <v>97</v>
      </c>
      <c r="Z353" s="11" t="str">
        <f t="shared" si="9"/>
        <v/>
      </c>
      <c r="AA353" s="10" t="str">
        <f t="shared" si="10"/>
        <v/>
      </c>
      <c r="AB353" s="2" t="str">
        <f t="shared" si="11"/>
        <v/>
      </c>
      <c r="AC353" s="2">
        <f t="shared" si="12"/>
        <v>0</v>
      </c>
      <c r="AD353" s="2" t="str">
        <f t="shared" si="15"/>
        <v/>
      </c>
      <c r="AE353" s="2">
        <f t="shared" si="14"/>
        <v>0</v>
      </c>
    </row>
    <row r="354">
      <c r="A354" s="9" t="s">
        <v>193</v>
      </c>
      <c r="B354" s="9" t="str">
        <f>LOOKUP(A354,Regions!$A$2:$A$233,Regions!$B$2:$B$233)</f>
        <v>Latin America &amp; Caribbean</v>
      </c>
      <c r="C354" s="8">
        <v>2015.0</v>
      </c>
      <c r="D354" s="8">
        <v>35.865</v>
      </c>
      <c r="E354" s="8">
        <v>100.0</v>
      </c>
      <c r="F354" s="8">
        <v>99.9997742</v>
      </c>
      <c r="G354" s="8">
        <v>0.0</v>
      </c>
      <c r="H354" s="8">
        <v>2.258038882E-4</v>
      </c>
      <c r="I354" s="8">
        <v>0.0</v>
      </c>
      <c r="J354" s="8" t="s">
        <v>4</v>
      </c>
      <c r="K354" s="8" t="s">
        <v>4</v>
      </c>
      <c r="L354" s="8" t="s">
        <v>4</v>
      </c>
      <c r="M354" s="8" t="s">
        <v>4</v>
      </c>
      <c r="N354" s="8">
        <v>99.9997742</v>
      </c>
      <c r="O354" s="8">
        <v>0.0</v>
      </c>
      <c r="P354" s="8">
        <v>2.258038882E-4</v>
      </c>
      <c r="Q354" s="8">
        <v>0.0</v>
      </c>
      <c r="R354" s="10" t="str">
        <f t="shared" si="1"/>
        <v>No Duplicate</v>
      </c>
      <c r="S354" s="10">
        <f t="shared" si="2"/>
        <v>5</v>
      </c>
      <c r="T354" s="10">
        <f t="shared" si="3"/>
        <v>-0.000100562</v>
      </c>
      <c r="U354" s="10" t="str">
        <f t="shared" si="4"/>
        <v>null</v>
      </c>
      <c r="V354" s="10">
        <f t="shared" si="5"/>
        <v>-0.000100562</v>
      </c>
      <c r="W354" s="10">
        <f t="shared" si="6"/>
        <v>100</v>
      </c>
      <c r="X354" s="10" t="str">
        <f t="shared" si="16"/>
        <v/>
      </c>
      <c r="Y354" s="10">
        <f t="shared" si="8"/>
        <v>100</v>
      </c>
      <c r="Z354" s="11" t="str">
        <f t="shared" si="9"/>
        <v>full access</v>
      </c>
      <c r="AA354" s="10" t="str">
        <f t="shared" si="10"/>
        <v/>
      </c>
      <c r="AB354" s="2" t="str">
        <f t="shared" si="11"/>
        <v>full access</v>
      </c>
      <c r="AC354" s="2" t="str">
        <f t="shared" si="12"/>
        <v/>
      </c>
      <c r="AD354" s="2" t="str">
        <f t="shared" si="15"/>
        <v/>
      </c>
      <c r="AE354" s="2" t="str">
        <f t="shared" si="14"/>
        <v>null</v>
      </c>
    </row>
    <row r="355">
      <c r="A355" s="9" t="s">
        <v>193</v>
      </c>
      <c r="B355" s="9" t="str">
        <f>LOOKUP(A355,Regions!$A$2:$A$233,Regions!$B$2:$B$233)</f>
        <v>Latin America &amp; Caribbean</v>
      </c>
      <c r="C355" s="8">
        <v>2020.0</v>
      </c>
      <c r="D355" s="8">
        <v>38.659</v>
      </c>
      <c r="E355" s="8">
        <v>100.0</v>
      </c>
      <c r="F355" s="8">
        <v>99.99927139</v>
      </c>
      <c r="G355" s="8">
        <v>0.0</v>
      </c>
      <c r="H355" s="8">
        <v>7.286105507E-4</v>
      </c>
      <c r="I355" s="8">
        <v>0.0</v>
      </c>
      <c r="J355" s="8" t="s">
        <v>4</v>
      </c>
      <c r="K355" s="8" t="s">
        <v>4</v>
      </c>
      <c r="L355" s="8" t="s">
        <v>4</v>
      </c>
      <c r="M355" s="8" t="s">
        <v>4</v>
      </c>
      <c r="N355" s="8">
        <v>99.99927139</v>
      </c>
      <c r="O355" s="8">
        <v>0.0</v>
      </c>
      <c r="P355" s="8">
        <v>7.286105507E-4</v>
      </c>
      <c r="Q355" s="8">
        <v>0.0</v>
      </c>
      <c r="R355" s="10" t="str">
        <f t="shared" si="1"/>
        <v>No Duplicate</v>
      </c>
      <c r="S355" s="10" t="str">
        <f t="shared" si="2"/>
        <v/>
      </c>
      <c r="T355" s="10" t="str">
        <f t="shared" si="3"/>
        <v/>
      </c>
      <c r="U355" s="10" t="str">
        <f t="shared" si="4"/>
        <v/>
      </c>
      <c r="V355" s="10" t="str">
        <f t="shared" si="5"/>
        <v/>
      </c>
      <c r="W355" s="10">
        <f t="shared" si="6"/>
        <v>100</v>
      </c>
      <c r="X355" s="10" t="str">
        <f t="shared" si="16"/>
        <v/>
      </c>
      <c r="Y355" s="10">
        <f t="shared" si="8"/>
        <v>100</v>
      </c>
      <c r="Z355" s="11" t="str">
        <f t="shared" si="9"/>
        <v/>
      </c>
      <c r="AA355" s="10" t="str">
        <f t="shared" si="10"/>
        <v/>
      </c>
      <c r="AB355" s="2" t="str">
        <f t="shared" si="11"/>
        <v/>
      </c>
      <c r="AC355" s="2">
        <f t="shared" si="12"/>
        <v>0</v>
      </c>
      <c r="AD355" s="2" t="str">
        <f t="shared" si="15"/>
        <v/>
      </c>
      <c r="AE355" s="2">
        <f t="shared" si="14"/>
        <v>0</v>
      </c>
    </row>
    <row r="356">
      <c r="A356" s="9" t="s">
        <v>194</v>
      </c>
      <c r="B356" s="9" t="str">
        <f>LOOKUP(A356,Regions!$A$2:$A$233,Regions!$B$2:$B$233)</f>
        <v>North America</v>
      </c>
      <c r="C356" s="8">
        <v>2015.0</v>
      </c>
      <c r="D356" s="8">
        <v>5.992000103</v>
      </c>
      <c r="E356" s="8">
        <v>89.88899994</v>
      </c>
      <c r="F356" s="8">
        <v>91.4</v>
      </c>
      <c r="G356" s="8">
        <v>0.0</v>
      </c>
      <c r="H356" s="8">
        <v>8.6</v>
      </c>
      <c r="I356" s="8">
        <v>0.0</v>
      </c>
      <c r="J356" s="8" t="s">
        <v>4</v>
      </c>
      <c r="K356" s="8" t="s">
        <v>4</v>
      </c>
      <c r="L356" s="8" t="s">
        <v>4</v>
      </c>
      <c r="M356" s="8" t="s">
        <v>4</v>
      </c>
      <c r="N356" s="8" t="s">
        <v>4</v>
      </c>
      <c r="O356" s="8" t="s">
        <v>4</v>
      </c>
      <c r="P356" s="8" t="s">
        <v>4</v>
      </c>
      <c r="Q356" s="8" t="s">
        <v>4</v>
      </c>
      <c r="R356" s="10" t="str">
        <f t="shared" si="1"/>
        <v>No Duplicate</v>
      </c>
      <c r="S356" s="10">
        <f t="shared" si="2"/>
        <v>5</v>
      </c>
      <c r="T356" s="10">
        <f t="shared" si="3"/>
        <v>0</v>
      </c>
      <c r="U356" s="10" t="str">
        <f t="shared" si="4"/>
        <v>null</v>
      </c>
      <c r="V356" s="10" t="str">
        <f t="shared" si="5"/>
        <v>null</v>
      </c>
      <c r="W356" s="10">
        <f t="shared" si="6"/>
        <v>91</v>
      </c>
      <c r="X356" s="10" t="str">
        <f t="shared" si="16"/>
        <v/>
      </c>
      <c r="Y356" s="10" t="str">
        <f t="shared" si="8"/>
        <v/>
      </c>
      <c r="Z356" s="11" t="str">
        <f t="shared" si="9"/>
        <v/>
      </c>
      <c r="AA356" s="10" t="str">
        <f t="shared" si="10"/>
        <v/>
      </c>
      <c r="AB356" s="2" t="str">
        <f t="shared" si="11"/>
        <v/>
      </c>
      <c r="AC356" s="2" t="str">
        <f t="shared" si="12"/>
        <v/>
      </c>
      <c r="AD356" s="2" t="str">
        <f t="shared" si="15"/>
        <v/>
      </c>
      <c r="AE356" s="2" t="str">
        <f t="shared" si="14"/>
        <v>null</v>
      </c>
    </row>
    <row r="357">
      <c r="A357" s="9" t="s">
        <v>194</v>
      </c>
      <c r="B357" s="9" t="str">
        <f>LOOKUP(A357,Regions!$A$2:$A$233,Regions!$B$2:$B$233)</f>
        <v>North America</v>
      </c>
      <c r="C357" s="8">
        <v>2020.0</v>
      </c>
      <c r="D357" s="8">
        <v>5.795000076</v>
      </c>
      <c r="E357" s="8">
        <v>89.96199799</v>
      </c>
      <c r="F357" s="8">
        <v>91.4</v>
      </c>
      <c r="G357" s="8">
        <v>0.0</v>
      </c>
      <c r="H357" s="8">
        <v>8.6</v>
      </c>
      <c r="I357" s="8">
        <v>0.0</v>
      </c>
      <c r="J357" s="8" t="s">
        <v>4</v>
      </c>
      <c r="K357" s="8" t="s">
        <v>4</v>
      </c>
      <c r="L357" s="8" t="s">
        <v>4</v>
      </c>
      <c r="M357" s="8" t="s">
        <v>4</v>
      </c>
      <c r="N357" s="8" t="s">
        <v>4</v>
      </c>
      <c r="O357" s="8" t="s">
        <v>4</v>
      </c>
      <c r="P357" s="8" t="s">
        <v>4</v>
      </c>
      <c r="Q357" s="8" t="s">
        <v>4</v>
      </c>
      <c r="R357" s="10" t="str">
        <f t="shared" si="1"/>
        <v>No Duplicate</v>
      </c>
      <c r="S357" s="10" t="str">
        <f t="shared" si="2"/>
        <v/>
      </c>
      <c r="T357" s="10" t="str">
        <f t="shared" si="3"/>
        <v/>
      </c>
      <c r="U357" s="10" t="str">
        <f t="shared" si="4"/>
        <v/>
      </c>
      <c r="V357" s="10" t="str">
        <f t="shared" si="5"/>
        <v/>
      </c>
      <c r="W357" s="10">
        <f t="shared" si="6"/>
        <v>91</v>
      </c>
      <c r="X357" s="10" t="str">
        <f t="shared" si="16"/>
        <v/>
      </c>
      <c r="Y357" s="10" t="str">
        <f t="shared" si="8"/>
        <v/>
      </c>
      <c r="Z357" s="11" t="str">
        <f t="shared" si="9"/>
        <v/>
      </c>
      <c r="AA357" s="10" t="str">
        <f t="shared" si="10"/>
        <v/>
      </c>
      <c r="AB357" s="2" t="str">
        <f t="shared" si="11"/>
        <v/>
      </c>
      <c r="AC357" s="2">
        <f t="shared" si="12"/>
        <v>0</v>
      </c>
      <c r="AD357" s="2" t="str">
        <f t="shared" si="15"/>
        <v/>
      </c>
      <c r="AE357" s="2">
        <f t="shared" si="14"/>
        <v>0</v>
      </c>
    </row>
    <row r="358">
      <c r="A358" s="9" t="s">
        <v>195</v>
      </c>
      <c r="B358" s="9" t="str">
        <f>LOOKUP(A358,Regions!$A$2:$A$233,Regions!$B$2:$B$233)</f>
        <v>Latin America &amp; Caribbean</v>
      </c>
      <c r="C358" s="8">
        <v>2015.0</v>
      </c>
      <c r="D358" s="8">
        <v>109.1350021</v>
      </c>
      <c r="E358" s="8">
        <v>50.96399689</v>
      </c>
      <c r="F358" s="8">
        <v>95.1452199</v>
      </c>
      <c r="G358" s="8">
        <v>0.0</v>
      </c>
      <c r="H358" s="8">
        <v>4.070093703</v>
      </c>
      <c r="I358" s="8">
        <v>0.784686397</v>
      </c>
      <c r="J358" s="8" t="s">
        <v>4</v>
      </c>
      <c r="K358" s="8" t="s">
        <v>4</v>
      </c>
      <c r="L358" s="8" t="s">
        <v>4</v>
      </c>
      <c r="M358" s="8" t="s">
        <v>4</v>
      </c>
      <c r="N358" s="8" t="s">
        <v>4</v>
      </c>
      <c r="O358" s="8" t="s">
        <v>4</v>
      </c>
      <c r="P358" s="8" t="s">
        <v>4</v>
      </c>
      <c r="Q358" s="8" t="s">
        <v>4</v>
      </c>
      <c r="R358" s="10" t="str">
        <f t="shared" si="1"/>
        <v>No Duplicate</v>
      </c>
      <c r="S358" s="10">
        <f t="shared" si="2"/>
        <v>3</v>
      </c>
      <c r="T358" s="10">
        <f t="shared" si="3"/>
        <v>0</v>
      </c>
      <c r="U358" s="10" t="str">
        <f t="shared" si="4"/>
        <v>null</v>
      </c>
      <c r="V358" s="10" t="str">
        <f t="shared" si="5"/>
        <v>null</v>
      </c>
      <c r="W358" s="10">
        <f t="shared" si="6"/>
        <v>95</v>
      </c>
      <c r="X358" s="10" t="str">
        <f t="shared" si="16"/>
        <v/>
      </c>
      <c r="Y358" s="10" t="str">
        <f t="shared" si="8"/>
        <v/>
      </c>
      <c r="Z358" s="11" t="str">
        <f t="shared" si="9"/>
        <v/>
      </c>
      <c r="AA358" s="10" t="str">
        <f t="shared" si="10"/>
        <v/>
      </c>
      <c r="AB358" s="2" t="str">
        <f t="shared" si="11"/>
        <v/>
      </c>
      <c r="AC358" s="2" t="str">
        <f t="shared" si="12"/>
        <v/>
      </c>
      <c r="AD358" s="2" t="str">
        <f t="shared" si="15"/>
        <v/>
      </c>
      <c r="AE358" s="2" t="str">
        <f t="shared" si="14"/>
        <v>null</v>
      </c>
    </row>
    <row r="359">
      <c r="A359" s="9" t="s">
        <v>195</v>
      </c>
      <c r="B359" s="9" t="str">
        <f>LOOKUP(A359,Regions!$A$2:$A$233,Regions!$B$2:$B$233)</f>
        <v>Latin America &amp; Caribbean</v>
      </c>
      <c r="C359" s="8">
        <v>2018.0</v>
      </c>
      <c r="D359" s="8">
        <v>110.2099991</v>
      </c>
      <c r="E359" s="8">
        <v>52.19799805</v>
      </c>
      <c r="F359" s="8">
        <v>95.1452199</v>
      </c>
      <c r="G359" s="8">
        <v>0.0</v>
      </c>
      <c r="H359" s="8">
        <v>4.8547801</v>
      </c>
      <c r="I359" s="8" t="s">
        <v>4</v>
      </c>
      <c r="J359" s="8" t="s">
        <v>4</v>
      </c>
      <c r="K359" s="8" t="s">
        <v>4</v>
      </c>
      <c r="L359" s="8" t="s">
        <v>4</v>
      </c>
      <c r="M359" s="8" t="s">
        <v>4</v>
      </c>
      <c r="N359" s="8" t="s">
        <v>4</v>
      </c>
      <c r="O359" s="8" t="s">
        <v>4</v>
      </c>
      <c r="P359" s="8" t="s">
        <v>4</v>
      </c>
      <c r="Q359" s="8" t="s">
        <v>4</v>
      </c>
      <c r="R359" s="10" t="str">
        <f t="shared" si="1"/>
        <v>No Duplicate</v>
      </c>
      <c r="S359" s="10" t="str">
        <f t="shared" si="2"/>
        <v/>
      </c>
      <c r="T359" s="10" t="str">
        <f t="shared" si="3"/>
        <v/>
      </c>
      <c r="U359" s="10" t="str">
        <f t="shared" si="4"/>
        <v/>
      </c>
      <c r="V359" s="10" t="str">
        <f t="shared" si="5"/>
        <v/>
      </c>
      <c r="W359" s="10">
        <f t="shared" si="6"/>
        <v>95</v>
      </c>
      <c r="X359" s="10" t="str">
        <f t="shared" si="16"/>
        <v/>
      </c>
      <c r="Y359" s="10" t="str">
        <f t="shared" si="8"/>
        <v/>
      </c>
      <c r="Z359" s="11" t="str">
        <f t="shared" si="9"/>
        <v/>
      </c>
      <c r="AA359" s="10" t="str">
        <f t="shared" si="10"/>
        <v/>
      </c>
      <c r="AB359" s="2" t="str">
        <f t="shared" si="11"/>
        <v/>
      </c>
      <c r="AC359" s="2">
        <f t="shared" si="12"/>
        <v>0</v>
      </c>
      <c r="AD359" s="2" t="str">
        <f t="shared" si="15"/>
        <v/>
      </c>
      <c r="AE359" s="2">
        <f t="shared" si="14"/>
        <v>0</v>
      </c>
    </row>
    <row r="360">
      <c r="A360" s="9" t="s">
        <v>196</v>
      </c>
      <c r="B360" s="9" t="str">
        <f>LOOKUP(A360,Regions!$A$2:$A$233,Regions!$B$2:$B$233)</f>
        <v>East Asia &amp; Pacific</v>
      </c>
      <c r="C360" s="8">
        <v>2015.0</v>
      </c>
      <c r="D360" s="8">
        <v>193.5099945</v>
      </c>
      <c r="E360" s="8">
        <v>18.91400146</v>
      </c>
      <c r="F360" s="8">
        <v>91.32139736</v>
      </c>
      <c r="G360" s="8">
        <v>6.499281296</v>
      </c>
      <c r="H360" s="8">
        <v>1.929815904</v>
      </c>
      <c r="I360" s="8">
        <v>0.2495054413</v>
      </c>
      <c r="J360" s="8">
        <v>91.38641565</v>
      </c>
      <c r="K360" s="8">
        <v>6.194005024</v>
      </c>
      <c r="L360" s="8">
        <v>2.148529534</v>
      </c>
      <c r="M360" s="8">
        <v>0.2710497959</v>
      </c>
      <c r="N360" s="8">
        <v>91.04264868</v>
      </c>
      <c r="O360" s="8">
        <v>7.808027061</v>
      </c>
      <c r="P360" s="8">
        <v>0.9921814015</v>
      </c>
      <c r="Q360" s="8">
        <v>0.1571428571</v>
      </c>
      <c r="R360" s="10" t="str">
        <f t="shared" si="1"/>
        <v>No Duplicate</v>
      </c>
      <c r="S360" s="10">
        <f t="shared" si="2"/>
        <v>5</v>
      </c>
      <c r="T360" s="10">
        <f t="shared" si="3"/>
        <v>0.103265438</v>
      </c>
      <c r="U360" s="10">
        <f t="shared" si="4"/>
        <v>0.078781444</v>
      </c>
      <c r="V360" s="10">
        <f t="shared" si="5"/>
        <v>0.211708264</v>
      </c>
      <c r="W360" s="10">
        <f t="shared" si="6"/>
        <v>91</v>
      </c>
      <c r="X360" s="10">
        <f t="shared" si="16"/>
        <v>91</v>
      </c>
      <c r="Y360" s="10">
        <f t="shared" si="8"/>
        <v>91</v>
      </c>
      <c r="Z360" s="11" t="str">
        <f t="shared" si="9"/>
        <v/>
      </c>
      <c r="AA360" s="10" t="str">
        <f t="shared" si="10"/>
        <v/>
      </c>
      <c r="AB360" s="2" t="str">
        <f t="shared" si="11"/>
        <v/>
      </c>
      <c r="AC360" s="2">
        <f t="shared" si="12"/>
        <v>-0.13292682</v>
      </c>
      <c r="AD360" s="2">
        <f t="shared" si="15"/>
        <v>0.9151912535</v>
      </c>
      <c r="AE360" s="2">
        <f t="shared" si="14"/>
        <v>0.024483994</v>
      </c>
    </row>
    <row r="361">
      <c r="A361" s="9" t="s">
        <v>196</v>
      </c>
      <c r="B361" s="9" t="str">
        <f>LOOKUP(A361,Regions!$A$2:$A$233,Regions!$B$2:$B$233)</f>
        <v>East Asia &amp; Pacific</v>
      </c>
      <c r="C361" s="8">
        <v>2020.0</v>
      </c>
      <c r="D361" s="8">
        <v>198.4100037</v>
      </c>
      <c r="E361" s="8">
        <v>17.88899994</v>
      </c>
      <c r="F361" s="8">
        <v>91.83772455</v>
      </c>
      <c r="G361" s="8">
        <v>6.520899952</v>
      </c>
      <c r="H361" s="8">
        <v>1.418623428</v>
      </c>
      <c r="I361" s="8">
        <v>0.2227520679</v>
      </c>
      <c r="J361" s="8">
        <v>91.78032287</v>
      </c>
      <c r="K361" s="8">
        <v>6.220703339</v>
      </c>
      <c r="L361" s="8">
        <v>1.72769216</v>
      </c>
      <c r="M361" s="8">
        <v>0.2712816327</v>
      </c>
      <c r="N361" s="8">
        <v>92.10119</v>
      </c>
      <c r="O361" s="8">
        <v>7.89881</v>
      </c>
      <c r="P361" s="8">
        <v>0.0</v>
      </c>
      <c r="Q361" s="8">
        <v>0.0</v>
      </c>
      <c r="R361" s="10" t="str">
        <f t="shared" si="1"/>
        <v>No Duplicate</v>
      </c>
      <c r="S361" s="10" t="str">
        <f t="shared" si="2"/>
        <v/>
      </c>
      <c r="T361" s="10" t="str">
        <f t="shared" si="3"/>
        <v/>
      </c>
      <c r="U361" s="10" t="str">
        <f t="shared" si="4"/>
        <v/>
      </c>
      <c r="V361" s="10" t="str">
        <f t="shared" si="5"/>
        <v/>
      </c>
      <c r="W361" s="10">
        <f t="shared" si="6"/>
        <v>92</v>
      </c>
      <c r="X361" s="10">
        <f t="shared" si="16"/>
        <v>92</v>
      </c>
      <c r="Y361" s="10">
        <f t="shared" si="8"/>
        <v>92</v>
      </c>
      <c r="Z361" s="11" t="str">
        <f t="shared" si="9"/>
        <v/>
      </c>
      <c r="AA361" s="10" t="str">
        <f t="shared" si="10"/>
        <v/>
      </c>
      <c r="AB361" s="2" t="str">
        <f t="shared" si="11"/>
        <v/>
      </c>
      <c r="AC361" s="2">
        <f t="shared" si="12"/>
        <v>0</v>
      </c>
      <c r="AD361" s="2" t="str">
        <f t="shared" si="15"/>
        <v/>
      </c>
      <c r="AE361" s="2">
        <f t="shared" si="14"/>
        <v>0</v>
      </c>
    </row>
    <row r="362">
      <c r="A362" s="9" t="s">
        <v>197</v>
      </c>
      <c r="B362" s="9" t="str">
        <f>LOOKUP(A362,Regions!$A$2:$A$233,Regions!$B$2:$B$233)</f>
        <v>Europe &amp; Central Asia</v>
      </c>
      <c r="C362" s="8">
        <v>2015.0</v>
      </c>
      <c r="D362" s="8">
        <v>33.27000046</v>
      </c>
      <c r="E362" s="8">
        <v>96.73899841</v>
      </c>
      <c r="F362" s="8">
        <v>100.0</v>
      </c>
      <c r="G362" s="8">
        <v>0.0</v>
      </c>
      <c r="H362" s="8">
        <v>0.0</v>
      </c>
      <c r="I362" s="8">
        <v>0.0</v>
      </c>
      <c r="J362" s="8" t="s">
        <v>4</v>
      </c>
      <c r="K362" s="8" t="s">
        <v>4</v>
      </c>
      <c r="L362" s="8" t="s">
        <v>4</v>
      </c>
      <c r="M362" s="8" t="s">
        <v>4</v>
      </c>
      <c r="N362" s="8" t="s">
        <v>4</v>
      </c>
      <c r="O362" s="8" t="s">
        <v>4</v>
      </c>
      <c r="P362" s="8" t="s">
        <v>4</v>
      </c>
      <c r="Q362" s="8" t="s">
        <v>4</v>
      </c>
      <c r="R362" s="10" t="str">
        <f t="shared" si="1"/>
        <v>No Duplicate</v>
      </c>
      <c r="S362" s="10">
        <f t="shared" si="2"/>
        <v>5</v>
      </c>
      <c r="T362" s="10">
        <f t="shared" si="3"/>
        <v>0</v>
      </c>
      <c r="U362" s="10" t="str">
        <f t="shared" si="4"/>
        <v>null</v>
      </c>
      <c r="V362" s="10" t="str">
        <f t="shared" si="5"/>
        <v>null</v>
      </c>
      <c r="W362" s="10">
        <f t="shared" si="6"/>
        <v>100</v>
      </c>
      <c r="X362" s="10" t="str">
        <f t="shared" si="16"/>
        <v/>
      </c>
      <c r="Y362" s="10" t="str">
        <f t="shared" si="8"/>
        <v/>
      </c>
      <c r="Z362" s="11" t="str">
        <f t="shared" si="9"/>
        <v>full access</v>
      </c>
      <c r="AA362" s="10" t="str">
        <f t="shared" si="10"/>
        <v/>
      </c>
      <c r="AB362" s="2" t="str">
        <f t="shared" si="11"/>
        <v/>
      </c>
      <c r="AC362" s="2" t="str">
        <f t="shared" si="12"/>
        <v/>
      </c>
      <c r="AD362" s="2" t="str">
        <f t="shared" si="15"/>
        <v/>
      </c>
      <c r="AE362" s="2" t="str">
        <f t="shared" si="14"/>
        <v>null</v>
      </c>
    </row>
    <row r="363">
      <c r="A363" s="9" t="s">
        <v>197</v>
      </c>
      <c r="B363" s="9" t="str">
        <f>LOOKUP(A363,Regions!$A$2:$A$233,Regions!$B$2:$B$233)</f>
        <v>Europe &amp; Central Asia</v>
      </c>
      <c r="C363" s="8">
        <v>2020.0</v>
      </c>
      <c r="D363" s="8">
        <v>33.93799973</v>
      </c>
      <c r="E363" s="8">
        <v>97.49900055</v>
      </c>
      <c r="F363" s="8">
        <v>100.0</v>
      </c>
      <c r="G363" s="8">
        <v>0.0</v>
      </c>
      <c r="H363" s="8">
        <v>0.0</v>
      </c>
      <c r="I363" s="8">
        <v>0.0</v>
      </c>
      <c r="J363" s="8" t="s">
        <v>4</v>
      </c>
      <c r="K363" s="8" t="s">
        <v>4</v>
      </c>
      <c r="L363" s="8" t="s">
        <v>4</v>
      </c>
      <c r="M363" s="8" t="s">
        <v>4</v>
      </c>
      <c r="N363" s="8" t="s">
        <v>4</v>
      </c>
      <c r="O363" s="8" t="s">
        <v>4</v>
      </c>
      <c r="P363" s="8" t="s">
        <v>4</v>
      </c>
      <c r="Q363" s="8" t="s">
        <v>4</v>
      </c>
      <c r="R363" s="10" t="str">
        <f t="shared" si="1"/>
        <v>No Duplicate</v>
      </c>
      <c r="S363" s="10" t="str">
        <f t="shared" si="2"/>
        <v/>
      </c>
      <c r="T363" s="10" t="str">
        <f t="shared" si="3"/>
        <v/>
      </c>
      <c r="U363" s="10" t="str">
        <f t="shared" si="4"/>
        <v/>
      </c>
      <c r="V363" s="10" t="str">
        <f t="shared" si="5"/>
        <v/>
      </c>
      <c r="W363" s="10">
        <f t="shared" si="6"/>
        <v>100</v>
      </c>
      <c r="X363" s="10" t="str">
        <f t="shared" si="16"/>
        <v/>
      </c>
      <c r="Y363" s="10" t="str">
        <f t="shared" si="8"/>
        <v/>
      </c>
      <c r="Z363" s="11" t="str">
        <f t="shared" si="9"/>
        <v/>
      </c>
      <c r="AA363" s="10" t="str">
        <f t="shared" si="10"/>
        <v/>
      </c>
      <c r="AB363" s="2" t="str">
        <f t="shared" si="11"/>
        <v/>
      </c>
      <c r="AC363" s="2">
        <f t="shared" si="12"/>
        <v>0</v>
      </c>
      <c r="AD363" s="2" t="str">
        <f t="shared" si="15"/>
        <v/>
      </c>
      <c r="AE363" s="2">
        <f t="shared" si="14"/>
        <v>0</v>
      </c>
    </row>
    <row r="364">
      <c r="A364" s="9" t="s">
        <v>198</v>
      </c>
      <c r="B364" s="9" t="str">
        <f>LOOKUP(A364,Regions!$A$2:$A$233,Regions!$B$2:$B$233)</f>
        <v>Sub-Saharan Africa</v>
      </c>
      <c r="C364" s="8">
        <v>2015.0</v>
      </c>
      <c r="D364" s="8">
        <v>199.4389954</v>
      </c>
      <c r="E364" s="8">
        <v>70.1740036</v>
      </c>
      <c r="F364" s="8">
        <v>77.12422979</v>
      </c>
      <c r="G364" s="8">
        <v>18.34430682</v>
      </c>
      <c r="H364" s="8">
        <v>1.859577121</v>
      </c>
      <c r="I364" s="8">
        <v>2.671886269</v>
      </c>
      <c r="J364" s="8">
        <v>71.28271664</v>
      </c>
      <c r="K364" s="8">
        <v>17.07304495</v>
      </c>
      <c r="L364" s="8">
        <v>4.118479256</v>
      </c>
      <c r="M364" s="8">
        <v>7.525759155</v>
      </c>
      <c r="N364" s="8">
        <v>79.607041</v>
      </c>
      <c r="O364" s="8">
        <v>18.88462966</v>
      </c>
      <c r="P364" s="8">
        <v>0.8994805634</v>
      </c>
      <c r="Q364" s="8">
        <v>0.6088487774</v>
      </c>
      <c r="R364" s="10" t="str">
        <f t="shared" si="1"/>
        <v>No Duplicate</v>
      </c>
      <c r="S364" s="10">
        <f t="shared" si="2"/>
        <v>5</v>
      </c>
      <c r="T364" s="10">
        <f t="shared" si="3"/>
        <v>0.220445074</v>
      </c>
      <c r="U364" s="10">
        <f t="shared" si="4"/>
        <v>0.60357957</v>
      </c>
      <c r="V364" s="10">
        <f t="shared" si="5"/>
        <v>-0.00529962</v>
      </c>
      <c r="W364" s="10">
        <f t="shared" si="6"/>
        <v>77</v>
      </c>
      <c r="X364" s="10">
        <f t="shared" si="16"/>
        <v>71</v>
      </c>
      <c r="Y364" s="10">
        <f t="shared" si="8"/>
        <v>80</v>
      </c>
      <c r="Z364" s="11" t="str">
        <f t="shared" si="9"/>
        <v/>
      </c>
      <c r="AA364" s="10" t="str">
        <f t="shared" si="10"/>
        <v/>
      </c>
      <c r="AB364" s="2" t="str">
        <f t="shared" si="11"/>
        <v/>
      </c>
      <c r="AC364" s="2">
        <f t="shared" si="12"/>
        <v>0.60887919</v>
      </c>
      <c r="AD364" s="2">
        <f t="shared" si="15"/>
        <v>2</v>
      </c>
      <c r="AE364" s="2">
        <f t="shared" si="14"/>
        <v>0.383134496</v>
      </c>
    </row>
    <row r="365">
      <c r="A365" s="9" t="s">
        <v>198</v>
      </c>
      <c r="B365" s="9" t="str">
        <f>LOOKUP(A365,Regions!$A$2:$A$233,Regions!$B$2:$B$233)</f>
        <v>Sub-Saharan Africa</v>
      </c>
      <c r="C365" s="8">
        <v>2020.0</v>
      </c>
      <c r="D365" s="8">
        <v>219.1609955</v>
      </c>
      <c r="E365" s="8">
        <v>74.35400391</v>
      </c>
      <c r="F365" s="8">
        <v>78.22645516</v>
      </c>
      <c r="G365" s="8">
        <v>20.23798298</v>
      </c>
      <c r="H365" s="8">
        <v>0.4435199284</v>
      </c>
      <c r="I365" s="8">
        <v>1.09204193</v>
      </c>
      <c r="J365" s="8">
        <v>74.30061449</v>
      </c>
      <c r="K365" s="8">
        <v>19.71184258</v>
      </c>
      <c r="L365" s="8">
        <v>1.729405704</v>
      </c>
      <c r="M365" s="8">
        <v>4.258137228</v>
      </c>
      <c r="N365" s="8">
        <v>79.5805429</v>
      </c>
      <c r="O365" s="8">
        <v>20.4194571</v>
      </c>
      <c r="P365" s="8">
        <v>0.0</v>
      </c>
      <c r="Q365" s="8">
        <v>0.0</v>
      </c>
      <c r="R365" s="10" t="str">
        <f t="shared" si="1"/>
        <v>No Duplicate</v>
      </c>
      <c r="S365" s="10" t="str">
        <f t="shared" si="2"/>
        <v/>
      </c>
      <c r="T365" s="10" t="str">
        <f t="shared" si="3"/>
        <v/>
      </c>
      <c r="U365" s="10" t="str">
        <f t="shared" si="4"/>
        <v/>
      </c>
      <c r="V365" s="10" t="str">
        <f t="shared" si="5"/>
        <v/>
      </c>
      <c r="W365" s="10">
        <f t="shared" si="6"/>
        <v>78</v>
      </c>
      <c r="X365" s="10">
        <f t="shared" si="16"/>
        <v>74</v>
      </c>
      <c r="Y365" s="10">
        <f t="shared" si="8"/>
        <v>80</v>
      </c>
      <c r="Z365" s="11" t="str">
        <f t="shared" si="9"/>
        <v/>
      </c>
      <c r="AA365" s="10" t="str">
        <f t="shared" si="10"/>
        <v/>
      </c>
      <c r="AB365" s="2" t="str">
        <f t="shared" si="11"/>
        <v/>
      </c>
      <c r="AC365" s="2">
        <f t="shared" si="12"/>
        <v>0</v>
      </c>
      <c r="AD365" s="2" t="str">
        <f t="shared" si="15"/>
        <v/>
      </c>
      <c r="AE365" s="2">
        <f t="shared" si="14"/>
        <v>0</v>
      </c>
    </row>
    <row r="366">
      <c r="A366" s="9" t="s">
        <v>199</v>
      </c>
      <c r="B366" s="9" t="str">
        <f>LOOKUP(A366,Regions!$A$2:$A$233,Regions!$B$2:$B$233)</f>
        <v>Europe &amp; Central Asia</v>
      </c>
      <c r="C366" s="8">
        <v>2015.0</v>
      </c>
      <c r="D366" s="8">
        <v>31717.67578</v>
      </c>
      <c r="E366" s="8">
        <v>83.18000031</v>
      </c>
      <c r="F366" s="8">
        <v>99.54802638</v>
      </c>
      <c r="G366" s="8">
        <v>0.0</v>
      </c>
      <c r="H366" s="8">
        <v>0.4519736166</v>
      </c>
      <c r="I366" s="8">
        <v>0.0</v>
      </c>
      <c r="J366" s="8" t="s">
        <v>4</v>
      </c>
      <c r="K366" s="8" t="s">
        <v>4</v>
      </c>
      <c r="L366" s="8" t="s">
        <v>4</v>
      </c>
      <c r="M366" s="8" t="s">
        <v>4</v>
      </c>
      <c r="N366" s="8" t="s">
        <v>4</v>
      </c>
      <c r="O366" s="8" t="s">
        <v>4</v>
      </c>
      <c r="P366" s="8" t="s">
        <v>4</v>
      </c>
      <c r="Q366" s="8" t="s">
        <v>4</v>
      </c>
      <c r="R366" s="10" t="str">
        <f t="shared" si="1"/>
        <v>No Duplicate</v>
      </c>
      <c r="S366" s="10">
        <f t="shared" si="2"/>
        <v>5</v>
      </c>
      <c r="T366" s="10">
        <f t="shared" si="3"/>
        <v>0.090394724</v>
      </c>
      <c r="U366" s="10" t="str">
        <f t="shared" si="4"/>
        <v>null</v>
      </c>
      <c r="V366" s="10" t="str">
        <f t="shared" si="5"/>
        <v>null</v>
      </c>
      <c r="W366" s="10">
        <f t="shared" si="6"/>
        <v>100</v>
      </c>
      <c r="X366" s="10" t="str">
        <f t="shared" si="16"/>
        <v/>
      </c>
      <c r="Y366" s="10" t="str">
        <f t="shared" si="8"/>
        <v/>
      </c>
      <c r="Z366" s="11" t="str">
        <f t="shared" si="9"/>
        <v>full access</v>
      </c>
      <c r="AA366" s="10" t="str">
        <f t="shared" si="10"/>
        <v/>
      </c>
      <c r="AB366" s="2" t="str">
        <f t="shared" si="11"/>
        <v/>
      </c>
      <c r="AC366" s="2" t="str">
        <f t="shared" si="12"/>
        <v/>
      </c>
      <c r="AD366" s="2" t="str">
        <f t="shared" si="15"/>
        <v/>
      </c>
      <c r="AE366" s="2" t="str">
        <f t="shared" si="14"/>
        <v>null</v>
      </c>
    </row>
    <row r="367">
      <c r="A367" s="9" t="s">
        <v>199</v>
      </c>
      <c r="B367" s="9" t="str">
        <f>LOOKUP(A367,Regions!$A$2:$A$233,Regions!$B$2:$B$233)</f>
        <v>Europe &amp; Central Asia</v>
      </c>
      <c r="C367" s="8">
        <v>2020.0</v>
      </c>
      <c r="D367" s="8">
        <v>34813.86719</v>
      </c>
      <c r="E367" s="8">
        <v>84.28700256</v>
      </c>
      <c r="F367" s="8">
        <v>100.0</v>
      </c>
      <c r="G367" s="8">
        <v>0.0</v>
      </c>
      <c r="H367" s="8">
        <v>0.0</v>
      </c>
      <c r="I367" s="8">
        <v>0.0</v>
      </c>
      <c r="J367" s="8" t="s">
        <v>4</v>
      </c>
      <c r="K367" s="8" t="s">
        <v>4</v>
      </c>
      <c r="L367" s="8" t="s">
        <v>4</v>
      </c>
      <c r="M367" s="8" t="s">
        <v>4</v>
      </c>
      <c r="N367" s="8" t="s">
        <v>4</v>
      </c>
      <c r="O367" s="8" t="s">
        <v>4</v>
      </c>
      <c r="P367" s="8" t="s">
        <v>4</v>
      </c>
      <c r="Q367" s="8" t="s">
        <v>4</v>
      </c>
      <c r="R367" s="10" t="str">
        <f t="shared" si="1"/>
        <v>No Duplicate</v>
      </c>
      <c r="S367" s="10" t="str">
        <f t="shared" si="2"/>
        <v/>
      </c>
      <c r="T367" s="10" t="str">
        <f t="shared" si="3"/>
        <v/>
      </c>
      <c r="U367" s="10" t="str">
        <f t="shared" si="4"/>
        <v/>
      </c>
      <c r="V367" s="10" t="str">
        <f t="shared" si="5"/>
        <v/>
      </c>
      <c r="W367" s="10">
        <f t="shared" si="6"/>
        <v>100</v>
      </c>
      <c r="X367" s="10" t="str">
        <f t="shared" si="16"/>
        <v/>
      </c>
      <c r="Y367" s="10" t="str">
        <f t="shared" si="8"/>
        <v/>
      </c>
      <c r="Z367" s="11" t="str">
        <f t="shared" si="9"/>
        <v/>
      </c>
      <c r="AA367" s="10" t="str">
        <f t="shared" si="10"/>
        <v/>
      </c>
      <c r="AB367" s="2" t="str">
        <f t="shared" si="11"/>
        <v/>
      </c>
      <c r="AC367" s="2">
        <f t="shared" si="12"/>
        <v>0</v>
      </c>
      <c r="AD367" s="2" t="str">
        <f t="shared" si="15"/>
        <v/>
      </c>
      <c r="AE367" s="2">
        <f t="shared" si="14"/>
        <v>0</v>
      </c>
    </row>
    <row r="368">
      <c r="A368" s="9" t="s">
        <v>200</v>
      </c>
      <c r="B368" s="9" t="str">
        <f>LOOKUP(A368,Regions!$A$2:$A$233,Regions!$B$2:$B$233)</f>
        <v>Sub-Saharan Africa</v>
      </c>
      <c r="C368" s="8">
        <v>2015.0</v>
      </c>
      <c r="D368" s="8">
        <v>14578.4502</v>
      </c>
      <c r="E368" s="8">
        <v>45.86200333</v>
      </c>
      <c r="F368" s="8">
        <v>78.60209362</v>
      </c>
      <c r="G368" s="8">
        <v>3.392145635</v>
      </c>
      <c r="H368" s="8">
        <v>17.59491318</v>
      </c>
      <c r="I368" s="8">
        <v>0.4108475646</v>
      </c>
      <c r="J368" s="8">
        <v>65.94120156</v>
      </c>
      <c r="K368" s="8">
        <v>5.253411854</v>
      </c>
      <c r="L368" s="8">
        <v>28.07919255</v>
      </c>
      <c r="M368" s="8">
        <v>0.7261940369</v>
      </c>
      <c r="N368" s="8">
        <v>93.54769776</v>
      </c>
      <c r="O368" s="8">
        <v>1.195005973</v>
      </c>
      <c r="P368" s="8">
        <v>5.218700794</v>
      </c>
      <c r="Q368" s="8">
        <v>0.03859547379</v>
      </c>
      <c r="R368" s="10" t="str">
        <f t="shared" si="1"/>
        <v>No Duplicate</v>
      </c>
      <c r="S368" s="10">
        <f t="shared" si="2"/>
        <v>5</v>
      </c>
      <c r="T368" s="10">
        <f t="shared" si="3"/>
        <v>1.260628834</v>
      </c>
      <c r="U368" s="10">
        <f t="shared" si="4"/>
        <v>1.860345328</v>
      </c>
      <c r="V368" s="10">
        <f t="shared" si="5"/>
        <v>0.354800636</v>
      </c>
      <c r="W368" s="10">
        <f t="shared" si="6"/>
        <v>79</v>
      </c>
      <c r="X368" s="10">
        <f t="shared" si="16"/>
        <v>66</v>
      </c>
      <c r="Y368" s="10">
        <f t="shared" si="8"/>
        <v>94</v>
      </c>
      <c r="Z368" s="11" t="str">
        <f t="shared" si="9"/>
        <v/>
      </c>
      <c r="AA368" s="10" t="str">
        <f t="shared" si="10"/>
        <v/>
      </c>
      <c r="AB368" s="2" t="str">
        <f t="shared" si="11"/>
        <v/>
      </c>
      <c r="AC368" s="2">
        <f t="shared" si="12"/>
        <v>1.505544692</v>
      </c>
      <c r="AD368" s="2">
        <f t="shared" si="15"/>
        <v>1.359318723</v>
      </c>
      <c r="AE368" s="2">
        <f t="shared" si="14"/>
        <v>0.599716494</v>
      </c>
    </row>
    <row r="369">
      <c r="A369" s="9" t="s">
        <v>200</v>
      </c>
      <c r="B369" s="9" t="str">
        <f>LOOKUP(A369,Regions!$A$2:$A$233,Regions!$B$2:$B$233)</f>
        <v>Sub-Saharan Africa</v>
      </c>
      <c r="C369" s="8">
        <v>2020.0</v>
      </c>
      <c r="D369" s="8">
        <v>16743.92969</v>
      </c>
      <c r="E369" s="8">
        <v>48.12200165</v>
      </c>
      <c r="F369" s="8">
        <v>84.90523779</v>
      </c>
      <c r="G369" s="8">
        <v>2.387217509</v>
      </c>
      <c r="H369" s="8">
        <v>12.60781566</v>
      </c>
      <c r="I369" s="8">
        <v>0.09972904042</v>
      </c>
      <c r="J369" s="8">
        <v>75.2429282</v>
      </c>
      <c r="K369" s="8">
        <v>4.052382433</v>
      </c>
      <c r="L369" s="8">
        <v>20.51245174</v>
      </c>
      <c r="M369" s="8">
        <v>0.1922376314</v>
      </c>
      <c r="N369" s="8">
        <v>95.32170094</v>
      </c>
      <c r="O369" s="8">
        <v>0.5920836567</v>
      </c>
      <c r="P369" s="8">
        <v>4.086215402</v>
      </c>
      <c r="Q369" s="8">
        <v>0.0</v>
      </c>
      <c r="R369" s="10" t="str">
        <f t="shared" si="1"/>
        <v>No Duplicate</v>
      </c>
      <c r="S369" s="10" t="str">
        <f t="shared" si="2"/>
        <v/>
      </c>
      <c r="T369" s="10" t="str">
        <f t="shared" si="3"/>
        <v/>
      </c>
      <c r="U369" s="10" t="str">
        <f t="shared" si="4"/>
        <v/>
      </c>
      <c r="V369" s="10" t="str">
        <f t="shared" si="5"/>
        <v/>
      </c>
      <c r="W369" s="10">
        <f t="shared" si="6"/>
        <v>85</v>
      </c>
      <c r="X369" s="10">
        <f t="shared" si="16"/>
        <v>75</v>
      </c>
      <c r="Y369" s="10">
        <f t="shared" si="8"/>
        <v>95</v>
      </c>
      <c r="Z369" s="11" t="str">
        <f t="shared" si="9"/>
        <v/>
      </c>
      <c r="AA369" s="10" t="str">
        <f t="shared" si="10"/>
        <v/>
      </c>
      <c r="AB369" s="2" t="str">
        <f t="shared" si="11"/>
        <v/>
      </c>
      <c r="AC369" s="2">
        <f t="shared" si="12"/>
        <v>0</v>
      </c>
      <c r="AD369" s="2" t="str">
        <f t="shared" si="15"/>
        <v/>
      </c>
      <c r="AE369" s="2">
        <f t="shared" si="14"/>
        <v>0</v>
      </c>
    </row>
    <row r="370">
      <c r="A370" s="9" t="s">
        <v>201</v>
      </c>
      <c r="B370" s="9" t="str">
        <f>LOOKUP(A370,Regions!$A$2:$A$233,Regions!$B$2:$B$233)</f>
        <v>Europe &amp; Central Asia</v>
      </c>
      <c r="C370" s="8">
        <v>2015.0</v>
      </c>
      <c r="D370" s="8">
        <v>8876.777344</v>
      </c>
      <c r="E370" s="8">
        <v>55.69599915</v>
      </c>
      <c r="F370" s="8">
        <v>93.3864573</v>
      </c>
      <c r="G370" s="8">
        <v>6.112096052</v>
      </c>
      <c r="H370" s="8">
        <v>0.4835436344</v>
      </c>
      <c r="I370" s="8">
        <v>0.01790301579</v>
      </c>
      <c r="J370" s="8">
        <v>94.72352905</v>
      </c>
      <c r="K370" s="8">
        <v>4.600438201</v>
      </c>
      <c r="L370" s="8">
        <v>0.6356232686</v>
      </c>
      <c r="M370" s="8">
        <v>0.040409478</v>
      </c>
      <c r="N370" s="8">
        <v>92.32286869</v>
      </c>
      <c r="O370" s="8">
        <v>7.314561109</v>
      </c>
      <c r="P370" s="8">
        <v>0.3625701971</v>
      </c>
      <c r="Q370" s="8">
        <v>0.0</v>
      </c>
      <c r="R370" s="10" t="str">
        <f t="shared" si="1"/>
        <v>No Duplicate</v>
      </c>
      <c r="S370" s="10">
        <f t="shared" si="2"/>
        <v>5</v>
      </c>
      <c r="T370" s="10">
        <f t="shared" si="3"/>
        <v>0.381814404</v>
      </c>
      <c r="U370" s="10">
        <f t="shared" si="4"/>
        <v>0.22428914</v>
      </c>
      <c r="V370" s="10">
        <f t="shared" si="5"/>
        <v>0.50974024</v>
      </c>
      <c r="W370" s="10">
        <f t="shared" si="6"/>
        <v>93</v>
      </c>
      <c r="X370" s="10">
        <f t="shared" si="16"/>
        <v>95</v>
      </c>
      <c r="Y370" s="10">
        <f t="shared" si="8"/>
        <v>92</v>
      </c>
      <c r="Z370" s="11" t="str">
        <f t="shared" si="9"/>
        <v/>
      </c>
      <c r="AA370" s="10" t="str">
        <f t="shared" si="10"/>
        <v/>
      </c>
      <c r="AB370" s="2" t="str">
        <f t="shared" si="11"/>
        <v/>
      </c>
      <c r="AC370" s="2">
        <f t="shared" si="12"/>
        <v>-0.2854511</v>
      </c>
      <c r="AD370" s="2">
        <f t="shared" si="15"/>
        <v>0.777764781</v>
      </c>
      <c r="AE370" s="2">
        <f t="shared" si="14"/>
        <v>0.157525264</v>
      </c>
    </row>
    <row r="371">
      <c r="A371" s="9" t="s">
        <v>201</v>
      </c>
      <c r="B371" s="9" t="str">
        <f>LOOKUP(A371,Regions!$A$2:$A$233,Regions!$B$2:$B$233)</f>
        <v>Europe &amp; Central Asia</v>
      </c>
      <c r="C371" s="8">
        <v>2020.0</v>
      </c>
      <c r="D371" s="8">
        <v>8737.370117</v>
      </c>
      <c r="E371" s="8">
        <v>56.44599915</v>
      </c>
      <c r="F371" s="8">
        <v>95.29552932</v>
      </c>
      <c r="G371" s="8">
        <v>4.244199279</v>
      </c>
      <c r="H371" s="8">
        <v>0.4437204778</v>
      </c>
      <c r="I371" s="8">
        <v>0.01655092647</v>
      </c>
      <c r="J371" s="8">
        <v>95.84497475</v>
      </c>
      <c r="K371" s="8">
        <v>3.545864028</v>
      </c>
      <c r="L371" s="8">
        <v>0.5711602866</v>
      </c>
      <c r="M371" s="8">
        <v>0.03800093141</v>
      </c>
      <c r="N371" s="8">
        <v>94.87156989</v>
      </c>
      <c r="O371" s="8">
        <v>4.783037865</v>
      </c>
      <c r="P371" s="8">
        <v>0.3453922445</v>
      </c>
      <c r="Q371" s="8">
        <v>0.0</v>
      </c>
      <c r="R371" s="10" t="str">
        <f t="shared" si="1"/>
        <v>No Duplicate</v>
      </c>
      <c r="S371" s="10" t="str">
        <f t="shared" si="2"/>
        <v/>
      </c>
      <c r="T371" s="10" t="str">
        <f t="shared" si="3"/>
        <v/>
      </c>
      <c r="U371" s="10" t="str">
        <f t="shared" si="4"/>
        <v/>
      </c>
      <c r="V371" s="10" t="str">
        <f t="shared" si="5"/>
        <v/>
      </c>
      <c r="W371" s="10">
        <f t="shared" si="6"/>
        <v>95</v>
      </c>
      <c r="X371" s="10">
        <f t="shared" si="16"/>
        <v>96</v>
      </c>
      <c r="Y371" s="10">
        <f t="shared" si="8"/>
        <v>95</v>
      </c>
      <c r="Z371" s="11" t="str">
        <f t="shared" si="9"/>
        <v/>
      </c>
      <c r="AA371" s="10" t="str">
        <f t="shared" si="10"/>
        <v/>
      </c>
      <c r="AB371" s="2" t="str">
        <f t="shared" si="11"/>
        <v/>
      </c>
      <c r="AC371" s="2">
        <f t="shared" si="12"/>
        <v>0</v>
      </c>
      <c r="AD371" s="2" t="str">
        <f t="shared" si="15"/>
        <v/>
      </c>
      <c r="AE371" s="2">
        <f t="shared" si="14"/>
        <v>0</v>
      </c>
    </row>
    <row r="372">
      <c r="A372" s="9" t="s">
        <v>202</v>
      </c>
      <c r="B372" s="9" t="str">
        <f>LOOKUP(A372,Regions!$A$2:$A$233,Regions!$B$2:$B$233)</f>
        <v>East Asia &amp; Pacific</v>
      </c>
      <c r="C372" s="8">
        <v>2015.0</v>
      </c>
      <c r="D372" s="8">
        <v>94.98100281</v>
      </c>
      <c r="E372" s="8">
        <v>55.40000153</v>
      </c>
      <c r="F372" s="8">
        <v>96.2508915</v>
      </c>
      <c r="G372" s="8">
        <v>0.0</v>
      </c>
      <c r="H372" s="8">
        <v>0.0</v>
      </c>
      <c r="I372" s="8">
        <v>3.749108502</v>
      </c>
      <c r="J372" s="8" t="s">
        <v>4</v>
      </c>
      <c r="K372" s="8" t="s">
        <v>4</v>
      </c>
      <c r="L372" s="8" t="s">
        <v>4</v>
      </c>
      <c r="M372" s="8" t="s">
        <v>4</v>
      </c>
      <c r="N372" s="8" t="s">
        <v>4</v>
      </c>
      <c r="O372" s="8" t="s">
        <v>4</v>
      </c>
      <c r="P372" s="8" t="s">
        <v>4</v>
      </c>
      <c r="Q372" s="8" t="s">
        <v>4</v>
      </c>
      <c r="R372" s="10" t="str">
        <f t="shared" si="1"/>
        <v>No Duplicate</v>
      </c>
      <c r="S372" s="10">
        <f t="shared" si="2"/>
        <v>4</v>
      </c>
      <c r="T372" s="10">
        <f t="shared" si="3"/>
        <v>0.1502138475</v>
      </c>
      <c r="U372" s="10" t="str">
        <f t="shared" si="4"/>
        <v>null</v>
      </c>
      <c r="V372" s="10" t="str">
        <f t="shared" si="5"/>
        <v>null</v>
      </c>
      <c r="W372" s="10">
        <f t="shared" si="6"/>
        <v>96</v>
      </c>
      <c r="X372" s="10" t="str">
        <f t="shared" si="16"/>
        <v/>
      </c>
      <c r="Y372" s="10" t="str">
        <f t="shared" si="8"/>
        <v/>
      </c>
      <c r="Z372" s="11" t="str">
        <f t="shared" si="9"/>
        <v/>
      </c>
      <c r="AA372" s="10" t="str">
        <f t="shared" si="10"/>
        <v/>
      </c>
      <c r="AB372" s="2" t="str">
        <f t="shared" si="11"/>
        <v/>
      </c>
      <c r="AC372" s="2" t="str">
        <f t="shared" si="12"/>
        <v/>
      </c>
      <c r="AD372" s="2" t="str">
        <f t="shared" si="15"/>
        <v/>
      </c>
      <c r="AE372" s="2" t="str">
        <f t="shared" si="14"/>
        <v>null</v>
      </c>
    </row>
    <row r="373">
      <c r="A373" s="9" t="s">
        <v>202</v>
      </c>
      <c r="B373" s="9" t="str">
        <f>LOOKUP(A373,Regions!$A$2:$A$233,Regions!$B$2:$B$233)</f>
        <v>East Asia &amp; Pacific</v>
      </c>
      <c r="C373" s="8">
        <v>2019.0</v>
      </c>
      <c r="D373" s="8">
        <v>97.74099731</v>
      </c>
      <c r="E373" s="8">
        <v>57.1190033</v>
      </c>
      <c r="F373" s="8">
        <v>96.85174689</v>
      </c>
      <c r="G373" s="8">
        <v>0.0</v>
      </c>
      <c r="H373" s="8">
        <v>3.148253109</v>
      </c>
      <c r="I373" s="8" t="s">
        <v>4</v>
      </c>
      <c r="J373" s="8" t="s">
        <v>4</v>
      </c>
      <c r="K373" s="8" t="s">
        <v>4</v>
      </c>
      <c r="L373" s="8" t="s">
        <v>4</v>
      </c>
      <c r="M373" s="8" t="s">
        <v>4</v>
      </c>
      <c r="N373" s="8" t="s">
        <v>4</v>
      </c>
      <c r="O373" s="8" t="s">
        <v>4</v>
      </c>
      <c r="P373" s="8" t="s">
        <v>4</v>
      </c>
      <c r="Q373" s="8" t="s">
        <v>4</v>
      </c>
      <c r="R373" s="10" t="str">
        <f t="shared" si="1"/>
        <v>No Duplicate</v>
      </c>
      <c r="S373" s="10" t="str">
        <f t="shared" si="2"/>
        <v/>
      </c>
      <c r="T373" s="10" t="str">
        <f t="shared" si="3"/>
        <v/>
      </c>
      <c r="U373" s="10" t="str">
        <f t="shared" si="4"/>
        <v/>
      </c>
      <c r="V373" s="10" t="str">
        <f t="shared" si="5"/>
        <v/>
      </c>
      <c r="W373" s="10">
        <f t="shared" si="6"/>
        <v>97</v>
      </c>
      <c r="X373" s="10" t="str">
        <f t="shared" si="16"/>
        <v/>
      </c>
      <c r="Y373" s="10" t="str">
        <f t="shared" si="8"/>
        <v/>
      </c>
      <c r="Z373" s="11" t="str">
        <f t="shared" si="9"/>
        <v/>
      </c>
      <c r="AA373" s="10" t="str">
        <f t="shared" si="10"/>
        <v/>
      </c>
      <c r="AB373" s="2" t="str">
        <f t="shared" si="11"/>
        <v/>
      </c>
      <c r="AC373" s="2">
        <f t="shared" si="12"/>
        <v>0</v>
      </c>
      <c r="AD373" s="2" t="str">
        <f t="shared" si="15"/>
        <v/>
      </c>
      <c r="AE373" s="2">
        <f t="shared" si="14"/>
        <v>0</v>
      </c>
    </row>
    <row r="374">
      <c r="A374" s="9" t="s">
        <v>203</v>
      </c>
      <c r="B374" s="9" t="str">
        <f>LOOKUP(A374,Regions!$A$2:$A$233,Regions!$B$2:$B$233)</f>
        <v>Sub-Saharan Africa</v>
      </c>
      <c r="C374" s="8">
        <v>2015.0</v>
      </c>
      <c r="D374" s="8">
        <v>7171.90918</v>
      </c>
      <c r="E374" s="8">
        <v>40.82899857</v>
      </c>
      <c r="F374" s="8">
        <v>57.84746516</v>
      </c>
      <c r="G374" s="8">
        <v>8.196957957</v>
      </c>
      <c r="H374" s="8">
        <v>15.91095456</v>
      </c>
      <c r="I374" s="8">
        <v>18.04462232</v>
      </c>
      <c r="J374" s="8">
        <v>45.52971384</v>
      </c>
      <c r="K374" s="8">
        <v>4.840494472</v>
      </c>
      <c r="L374" s="8">
        <v>21.71696143</v>
      </c>
      <c r="M374" s="8">
        <v>27.91283027</v>
      </c>
      <c r="N374" s="8">
        <v>75.69883758</v>
      </c>
      <c r="O374" s="8">
        <v>13.06127759</v>
      </c>
      <c r="P374" s="8">
        <v>7.496659761</v>
      </c>
      <c r="Q374" s="8">
        <v>3.743225068</v>
      </c>
      <c r="R374" s="10" t="str">
        <f t="shared" si="1"/>
        <v>No Duplicate</v>
      </c>
      <c r="S374" s="10">
        <f t="shared" si="2"/>
        <v>5</v>
      </c>
      <c r="T374" s="10">
        <f t="shared" si="3"/>
        <v>1.183764092</v>
      </c>
      <c r="U374" s="10">
        <f t="shared" si="4"/>
        <v>1.444597766</v>
      </c>
      <c r="V374" s="10">
        <f t="shared" si="5"/>
        <v>0.542560016</v>
      </c>
      <c r="W374" s="10">
        <f t="shared" si="6"/>
        <v>58</v>
      </c>
      <c r="X374" s="10">
        <f t="shared" si="16"/>
        <v>46</v>
      </c>
      <c r="Y374" s="10">
        <f t="shared" si="8"/>
        <v>76</v>
      </c>
      <c r="Z374" s="11" t="str">
        <f t="shared" si="9"/>
        <v/>
      </c>
      <c r="AA374" s="10" t="str">
        <f t="shared" si="10"/>
        <v/>
      </c>
      <c r="AB374" s="2" t="str">
        <f t="shared" si="11"/>
        <v/>
      </c>
      <c r="AC374" s="2">
        <f t="shared" si="12"/>
        <v>0.90203775</v>
      </c>
      <c r="AD374" s="2">
        <f t="shared" si="15"/>
        <v>0.9078672647</v>
      </c>
      <c r="AE374" s="2">
        <f t="shared" si="14"/>
        <v>0.260833674</v>
      </c>
    </row>
    <row r="375">
      <c r="A375" s="9" t="s">
        <v>203</v>
      </c>
      <c r="B375" s="9" t="str">
        <f>LOOKUP(A375,Regions!$A$2:$A$233,Regions!$B$2:$B$233)</f>
        <v>Sub-Saharan Africa</v>
      </c>
      <c r="C375" s="8">
        <v>2020.0</v>
      </c>
      <c r="D375" s="8">
        <v>7976.984863</v>
      </c>
      <c r="E375" s="8">
        <v>42.92300034</v>
      </c>
      <c r="F375" s="8">
        <v>63.76628562</v>
      </c>
      <c r="G375" s="8">
        <v>9.023316357</v>
      </c>
      <c r="H375" s="8">
        <v>15.5639457</v>
      </c>
      <c r="I375" s="8">
        <v>11.64645233</v>
      </c>
      <c r="J375" s="8">
        <v>52.75270267</v>
      </c>
      <c r="K375" s="8">
        <v>5.221136889</v>
      </c>
      <c r="L375" s="8">
        <v>23.14294909</v>
      </c>
      <c r="M375" s="8">
        <v>18.88321135</v>
      </c>
      <c r="N375" s="8">
        <v>78.41163766</v>
      </c>
      <c r="O375" s="8">
        <v>14.07927743</v>
      </c>
      <c r="P375" s="8">
        <v>5.485735437</v>
      </c>
      <c r="Q375" s="8">
        <v>2.023349475</v>
      </c>
      <c r="R375" s="10" t="str">
        <f t="shared" si="1"/>
        <v>No Duplicate</v>
      </c>
      <c r="S375" s="10" t="str">
        <f t="shared" si="2"/>
        <v/>
      </c>
      <c r="T375" s="10" t="str">
        <f t="shared" si="3"/>
        <v/>
      </c>
      <c r="U375" s="10" t="str">
        <f t="shared" si="4"/>
        <v/>
      </c>
      <c r="V375" s="10" t="str">
        <f t="shared" si="5"/>
        <v/>
      </c>
      <c r="W375" s="10">
        <f t="shared" si="6"/>
        <v>64</v>
      </c>
      <c r="X375" s="10">
        <f t="shared" si="16"/>
        <v>53</v>
      </c>
      <c r="Y375" s="10">
        <f t="shared" si="8"/>
        <v>78</v>
      </c>
      <c r="Z375" s="11" t="str">
        <f t="shared" si="9"/>
        <v/>
      </c>
      <c r="AA375" s="10" t="str">
        <f t="shared" si="10"/>
        <v/>
      </c>
      <c r="AB375" s="2" t="str">
        <f t="shared" si="11"/>
        <v/>
      </c>
      <c r="AC375" s="2">
        <f t="shared" si="12"/>
        <v>0</v>
      </c>
      <c r="AD375" s="2" t="str">
        <f t="shared" si="15"/>
        <v/>
      </c>
      <c r="AE375" s="2">
        <f t="shared" si="14"/>
        <v>0</v>
      </c>
    </row>
    <row r="376">
      <c r="A376" s="9" t="s">
        <v>204</v>
      </c>
      <c r="B376" s="9" t="str">
        <f>LOOKUP(A376,Regions!$A$2:$A$233,Regions!$B$2:$B$233)</f>
        <v>East Asia &amp; Pacific</v>
      </c>
      <c r="C376" s="8">
        <v>2015.0</v>
      </c>
      <c r="D376" s="8">
        <v>5592.143066</v>
      </c>
      <c r="E376" s="8">
        <v>100.0</v>
      </c>
      <c r="F376" s="8">
        <v>100.0</v>
      </c>
      <c r="G376" s="8">
        <v>0.0</v>
      </c>
      <c r="H376" s="8">
        <v>0.0</v>
      </c>
      <c r="I376" s="8">
        <v>0.0</v>
      </c>
      <c r="J376" s="8" t="s">
        <v>4</v>
      </c>
      <c r="K376" s="8" t="s">
        <v>4</v>
      </c>
      <c r="L376" s="8" t="s">
        <v>4</v>
      </c>
      <c r="M376" s="8" t="s">
        <v>4</v>
      </c>
      <c r="N376" s="8">
        <v>100.0</v>
      </c>
      <c r="O376" s="8">
        <v>0.0</v>
      </c>
      <c r="P376" s="8">
        <v>0.0</v>
      </c>
      <c r="Q376" s="8">
        <v>0.0</v>
      </c>
      <c r="R376" s="10" t="str">
        <f t="shared" si="1"/>
        <v>No Duplicate</v>
      </c>
      <c r="S376" s="10">
        <f t="shared" si="2"/>
        <v>5</v>
      </c>
      <c r="T376" s="10">
        <f t="shared" si="3"/>
        <v>0</v>
      </c>
      <c r="U376" s="10" t="str">
        <f t="shared" si="4"/>
        <v>null</v>
      </c>
      <c r="V376" s="10">
        <f t="shared" si="5"/>
        <v>0</v>
      </c>
      <c r="W376" s="10">
        <f t="shared" si="6"/>
        <v>100</v>
      </c>
      <c r="X376" s="10" t="str">
        <f t="shared" si="16"/>
        <v/>
      </c>
      <c r="Y376" s="10">
        <f t="shared" si="8"/>
        <v>100</v>
      </c>
      <c r="Z376" s="11" t="str">
        <f t="shared" si="9"/>
        <v>full access</v>
      </c>
      <c r="AA376" s="10" t="str">
        <f t="shared" si="10"/>
        <v/>
      </c>
      <c r="AB376" s="2" t="str">
        <f t="shared" si="11"/>
        <v>full access</v>
      </c>
      <c r="AC376" s="2" t="str">
        <f t="shared" si="12"/>
        <v/>
      </c>
      <c r="AD376" s="2" t="str">
        <f t="shared" si="15"/>
        <v/>
      </c>
      <c r="AE376" s="2" t="str">
        <f t="shared" si="14"/>
        <v>null</v>
      </c>
    </row>
    <row r="377">
      <c r="A377" s="9" t="s">
        <v>204</v>
      </c>
      <c r="B377" s="9" t="str">
        <f>LOOKUP(A377,Regions!$A$2:$A$233,Regions!$B$2:$B$233)</f>
        <v>East Asia &amp; Pacific</v>
      </c>
      <c r="C377" s="8">
        <v>2020.0</v>
      </c>
      <c r="D377" s="8">
        <v>5850.342773</v>
      </c>
      <c r="E377" s="8">
        <v>100.0</v>
      </c>
      <c r="F377" s="8">
        <v>100.0</v>
      </c>
      <c r="G377" s="8">
        <v>0.0</v>
      </c>
      <c r="H377" s="8">
        <v>0.0</v>
      </c>
      <c r="I377" s="8">
        <v>0.0</v>
      </c>
      <c r="J377" s="8" t="s">
        <v>4</v>
      </c>
      <c r="K377" s="8" t="s">
        <v>4</v>
      </c>
      <c r="L377" s="8" t="s">
        <v>4</v>
      </c>
      <c r="M377" s="8" t="s">
        <v>4</v>
      </c>
      <c r="N377" s="8">
        <v>100.0</v>
      </c>
      <c r="O377" s="8">
        <v>0.0</v>
      </c>
      <c r="P377" s="8">
        <v>0.0</v>
      </c>
      <c r="Q377" s="8">
        <v>0.0</v>
      </c>
      <c r="R377" s="10" t="str">
        <f t="shared" si="1"/>
        <v>No Duplicate</v>
      </c>
      <c r="S377" s="10" t="str">
        <f t="shared" si="2"/>
        <v/>
      </c>
      <c r="T377" s="10" t="str">
        <f t="shared" si="3"/>
        <v/>
      </c>
      <c r="U377" s="10" t="str">
        <f t="shared" si="4"/>
        <v/>
      </c>
      <c r="V377" s="10" t="str">
        <f t="shared" si="5"/>
        <v/>
      </c>
      <c r="W377" s="10">
        <f t="shared" si="6"/>
        <v>100</v>
      </c>
      <c r="X377" s="10" t="str">
        <f t="shared" si="16"/>
        <v/>
      </c>
      <c r="Y377" s="10">
        <f t="shared" si="8"/>
        <v>100</v>
      </c>
      <c r="Z377" s="11" t="str">
        <f t="shared" si="9"/>
        <v/>
      </c>
      <c r="AA377" s="10" t="str">
        <f t="shared" si="10"/>
        <v/>
      </c>
      <c r="AB377" s="2" t="str">
        <f t="shared" si="11"/>
        <v/>
      </c>
      <c r="AC377" s="2">
        <f t="shared" si="12"/>
        <v>0</v>
      </c>
      <c r="AD377" s="2" t="str">
        <f t="shared" si="15"/>
        <v/>
      </c>
      <c r="AE377" s="2">
        <f t="shared" si="14"/>
        <v>0</v>
      </c>
    </row>
    <row r="378">
      <c r="A378" s="9" t="s">
        <v>205</v>
      </c>
      <c r="B378" s="9" t="str">
        <f>LOOKUP(A378,Regions!$A$2:$A$233,Regions!$B$2:$B$233)</f>
        <v>Latin America &amp; Caribbean</v>
      </c>
      <c r="C378" s="8">
        <v>2015.0</v>
      </c>
      <c r="D378" s="8">
        <v>39.96699905</v>
      </c>
      <c r="E378" s="8">
        <v>100.0</v>
      </c>
      <c r="F378" s="8">
        <v>95.31117933</v>
      </c>
      <c r="G378" s="8">
        <v>0.0</v>
      </c>
      <c r="H378" s="8">
        <v>4.68882067</v>
      </c>
      <c r="I378" s="8">
        <v>0.0</v>
      </c>
      <c r="J378" s="8" t="s">
        <v>4</v>
      </c>
      <c r="K378" s="8" t="s">
        <v>4</v>
      </c>
      <c r="L378" s="8" t="s">
        <v>4</v>
      </c>
      <c r="M378" s="8" t="s">
        <v>4</v>
      </c>
      <c r="N378" s="8">
        <v>95.31117933</v>
      </c>
      <c r="O378" s="8">
        <v>0.0</v>
      </c>
      <c r="P378" s="8">
        <v>4.68882067</v>
      </c>
      <c r="Q378" s="8">
        <v>0.0</v>
      </c>
      <c r="R378" s="10" t="str">
        <f t="shared" si="1"/>
        <v>No Duplicate</v>
      </c>
      <c r="S378" s="10">
        <f t="shared" si="2"/>
        <v>2</v>
      </c>
      <c r="T378" s="10">
        <f t="shared" si="3"/>
        <v>0</v>
      </c>
      <c r="U378" s="10" t="str">
        <f t="shared" si="4"/>
        <v>null</v>
      </c>
      <c r="V378" s="10">
        <f t="shared" si="5"/>
        <v>0</v>
      </c>
      <c r="W378" s="10">
        <f t="shared" si="6"/>
        <v>95</v>
      </c>
      <c r="X378" s="10" t="str">
        <f t="shared" si="16"/>
        <v/>
      </c>
      <c r="Y378" s="10">
        <f t="shared" si="8"/>
        <v>95</v>
      </c>
      <c r="Z378" s="11" t="str">
        <f t="shared" si="9"/>
        <v/>
      </c>
      <c r="AA378" s="10" t="str">
        <f t="shared" si="10"/>
        <v/>
      </c>
      <c r="AB378" s="2" t="str">
        <f t="shared" si="11"/>
        <v/>
      </c>
      <c r="AC378" s="2" t="str">
        <f t="shared" si="12"/>
        <v/>
      </c>
      <c r="AD378" s="2" t="str">
        <f t="shared" si="15"/>
        <v/>
      </c>
      <c r="AE378" s="2" t="str">
        <f t="shared" si="14"/>
        <v>null</v>
      </c>
    </row>
    <row r="379">
      <c r="A379" s="9" t="s">
        <v>205</v>
      </c>
      <c r="B379" s="9" t="str">
        <f>LOOKUP(A379,Regions!$A$2:$A$233,Regions!$B$2:$B$233)</f>
        <v>Latin America &amp; Caribbean</v>
      </c>
      <c r="C379" s="8">
        <v>2017.0</v>
      </c>
      <c r="D379" s="8">
        <v>41.44400024</v>
      </c>
      <c r="E379" s="8">
        <v>100.0</v>
      </c>
      <c r="F379" s="8">
        <v>95.31117933</v>
      </c>
      <c r="G379" s="8">
        <v>0.0</v>
      </c>
      <c r="H379" s="8">
        <v>4.68882067</v>
      </c>
      <c r="I379" s="8">
        <v>0.0</v>
      </c>
      <c r="J379" s="8" t="s">
        <v>4</v>
      </c>
      <c r="K379" s="8" t="s">
        <v>4</v>
      </c>
      <c r="L379" s="8" t="s">
        <v>4</v>
      </c>
      <c r="M379" s="8" t="s">
        <v>4</v>
      </c>
      <c r="N379" s="8">
        <v>95.31117933</v>
      </c>
      <c r="O379" s="8">
        <v>0.0</v>
      </c>
      <c r="P379" s="8">
        <v>4.68882067</v>
      </c>
      <c r="Q379" s="8">
        <v>0.0</v>
      </c>
      <c r="R379" s="10" t="str">
        <f t="shared" si="1"/>
        <v>No Duplicate</v>
      </c>
      <c r="S379" s="10" t="str">
        <f t="shared" si="2"/>
        <v/>
      </c>
      <c r="T379" s="10" t="str">
        <f t="shared" si="3"/>
        <v/>
      </c>
      <c r="U379" s="10" t="str">
        <f t="shared" si="4"/>
        <v/>
      </c>
      <c r="V379" s="10" t="str">
        <f t="shared" si="5"/>
        <v/>
      </c>
      <c r="W379" s="10">
        <f t="shared" si="6"/>
        <v>95</v>
      </c>
      <c r="X379" s="10" t="str">
        <f t="shared" si="16"/>
        <v/>
      </c>
      <c r="Y379" s="10">
        <f t="shared" si="8"/>
        <v>95</v>
      </c>
      <c r="Z379" s="11" t="str">
        <f t="shared" si="9"/>
        <v/>
      </c>
      <c r="AA379" s="10" t="str">
        <f t="shared" si="10"/>
        <v/>
      </c>
      <c r="AB379" s="2" t="str">
        <f t="shared" si="11"/>
        <v/>
      </c>
      <c r="AC379" s="2">
        <f t="shared" si="12"/>
        <v>0</v>
      </c>
      <c r="AD379" s="2" t="str">
        <f t="shared" si="15"/>
        <v/>
      </c>
      <c r="AE379" s="2">
        <f t="shared" si="14"/>
        <v>0</v>
      </c>
    </row>
    <row r="380">
      <c r="A380" s="9" t="s">
        <v>206</v>
      </c>
      <c r="B380" s="9" t="str">
        <f>LOOKUP(A380,Regions!$A$2:$A$233,Regions!$B$2:$B$233)</f>
        <v>Europe &amp; Central Asia</v>
      </c>
      <c r="C380" s="8">
        <v>2015.0</v>
      </c>
      <c r="D380" s="8">
        <v>5435.61377</v>
      </c>
      <c r="E380" s="8">
        <v>53.88899994</v>
      </c>
      <c r="F380" s="8">
        <v>99.78718913</v>
      </c>
      <c r="G380" s="8">
        <v>0.2128108674</v>
      </c>
      <c r="H380" s="8">
        <v>0.0</v>
      </c>
      <c r="I380" s="8">
        <v>0.0</v>
      </c>
      <c r="J380" s="8">
        <v>100.0</v>
      </c>
      <c r="K380" s="8">
        <v>0.0</v>
      </c>
      <c r="L380" s="8">
        <v>0.0</v>
      </c>
      <c r="M380" s="8">
        <v>0.0</v>
      </c>
      <c r="N380" s="8">
        <v>99.60509406</v>
      </c>
      <c r="O380" s="8">
        <v>0.3949059374</v>
      </c>
      <c r="P380" s="8">
        <v>0.0</v>
      </c>
      <c r="Q380" s="8">
        <v>0.0</v>
      </c>
      <c r="R380" s="10" t="str">
        <f t="shared" si="1"/>
        <v>No Duplicate</v>
      </c>
      <c r="S380" s="10">
        <f t="shared" si="2"/>
        <v>5</v>
      </c>
      <c r="T380" s="10">
        <f t="shared" si="3"/>
        <v>0.00010189</v>
      </c>
      <c r="U380" s="10">
        <f t="shared" si="4"/>
        <v>0</v>
      </c>
      <c r="V380" s="10">
        <f t="shared" si="5"/>
        <v>0</v>
      </c>
      <c r="W380" s="10">
        <f t="shared" si="6"/>
        <v>100</v>
      </c>
      <c r="X380" s="10">
        <f t="shared" si="16"/>
        <v>100</v>
      </c>
      <c r="Y380" s="10">
        <f t="shared" si="8"/>
        <v>100</v>
      </c>
      <c r="Z380" s="11" t="str">
        <f t="shared" si="9"/>
        <v>full access</v>
      </c>
      <c r="AA380" s="10" t="str">
        <f t="shared" si="10"/>
        <v>full access</v>
      </c>
      <c r="AB380" s="2" t="str">
        <f t="shared" si="11"/>
        <v>full access</v>
      </c>
      <c r="AC380" s="2">
        <f t="shared" si="12"/>
        <v>0</v>
      </c>
      <c r="AD380" s="2" t="str">
        <f t="shared" si="15"/>
        <v/>
      </c>
      <c r="AE380" s="2">
        <f t="shared" si="14"/>
        <v>0.00010189</v>
      </c>
    </row>
    <row r="381">
      <c r="A381" s="9" t="s">
        <v>206</v>
      </c>
      <c r="B381" s="9" t="str">
        <f>LOOKUP(A381,Regions!$A$2:$A$233,Regions!$B$2:$B$233)</f>
        <v>Europe &amp; Central Asia</v>
      </c>
      <c r="C381" s="8">
        <v>2020.0</v>
      </c>
      <c r="D381" s="8">
        <v>5459.643066</v>
      </c>
      <c r="E381" s="8">
        <v>53.75999832</v>
      </c>
      <c r="F381" s="8">
        <v>99.78769858</v>
      </c>
      <c r="G381" s="8">
        <v>0.2123014241</v>
      </c>
      <c r="H381" s="8">
        <v>0.0</v>
      </c>
      <c r="I381" s="8">
        <v>0.0</v>
      </c>
      <c r="J381" s="8">
        <v>100.0</v>
      </c>
      <c r="K381" s="8">
        <v>0.0</v>
      </c>
      <c r="L381" s="8">
        <v>0.0</v>
      </c>
      <c r="M381" s="8">
        <v>0.0</v>
      </c>
      <c r="N381" s="8">
        <v>99.60509406</v>
      </c>
      <c r="O381" s="8">
        <v>0.3949059374</v>
      </c>
      <c r="P381" s="8">
        <v>0.0</v>
      </c>
      <c r="Q381" s="8">
        <v>0.0</v>
      </c>
      <c r="R381" s="10" t="str">
        <f t="shared" si="1"/>
        <v>No Duplicate</v>
      </c>
      <c r="S381" s="10" t="str">
        <f t="shared" si="2"/>
        <v/>
      </c>
      <c r="T381" s="10" t="str">
        <f t="shared" si="3"/>
        <v/>
      </c>
      <c r="U381" s="10" t="str">
        <f t="shared" si="4"/>
        <v/>
      </c>
      <c r="V381" s="10" t="str">
        <f t="shared" si="5"/>
        <v/>
      </c>
      <c r="W381" s="10">
        <f t="shared" si="6"/>
        <v>100</v>
      </c>
      <c r="X381" s="10">
        <f t="shared" si="16"/>
        <v>100</v>
      </c>
      <c r="Y381" s="10">
        <f t="shared" si="8"/>
        <v>100</v>
      </c>
      <c r="Z381" s="11" t="str">
        <f t="shared" si="9"/>
        <v/>
      </c>
      <c r="AA381" s="10" t="str">
        <f t="shared" si="10"/>
        <v/>
      </c>
      <c r="AB381" s="2" t="str">
        <f t="shared" si="11"/>
        <v/>
      </c>
      <c r="AC381" s="2">
        <f t="shared" si="12"/>
        <v>0</v>
      </c>
      <c r="AD381" s="2" t="str">
        <f t="shared" si="15"/>
        <v/>
      </c>
      <c r="AE381" s="2">
        <f t="shared" si="14"/>
        <v>0</v>
      </c>
    </row>
    <row r="382">
      <c r="A382" s="9" t="s">
        <v>207</v>
      </c>
      <c r="B382" s="9" t="str">
        <f>LOOKUP(A382,Regions!$A$2:$A$233,Regions!$B$2:$B$233)</f>
        <v>Europe &amp; Central Asia</v>
      </c>
      <c r="C382" s="8">
        <v>2015.0</v>
      </c>
      <c r="D382" s="8">
        <v>2071.198975</v>
      </c>
      <c r="E382" s="8">
        <v>53.78100586</v>
      </c>
      <c r="F382" s="8">
        <v>99.5</v>
      </c>
      <c r="G382" s="8">
        <v>0.0</v>
      </c>
      <c r="H382" s="8">
        <v>0.5</v>
      </c>
      <c r="I382" s="8">
        <v>0.0</v>
      </c>
      <c r="J382" s="8" t="s">
        <v>4</v>
      </c>
      <c r="K382" s="8" t="s">
        <v>4</v>
      </c>
      <c r="L382" s="8" t="s">
        <v>4</v>
      </c>
      <c r="M382" s="8" t="s">
        <v>4</v>
      </c>
      <c r="N382" s="8" t="s">
        <v>4</v>
      </c>
      <c r="O382" s="8" t="s">
        <v>4</v>
      </c>
      <c r="P382" s="8" t="s">
        <v>4</v>
      </c>
      <c r="Q382" s="8" t="s">
        <v>4</v>
      </c>
      <c r="R382" s="10" t="str">
        <f t="shared" si="1"/>
        <v>No Duplicate</v>
      </c>
      <c r="S382" s="10">
        <f t="shared" si="2"/>
        <v>5</v>
      </c>
      <c r="T382" s="10">
        <f t="shared" si="3"/>
        <v>0</v>
      </c>
      <c r="U382" s="10" t="str">
        <f t="shared" si="4"/>
        <v>null</v>
      </c>
      <c r="V382" s="10" t="str">
        <f t="shared" si="5"/>
        <v>null</v>
      </c>
      <c r="W382" s="10">
        <f t="shared" si="6"/>
        <v>100</v>
      </c>
      <c r="X382" s="10" t="str">
        <f t="shared" si="16"/>
        <v/>
      </c>
      <c r="Y382" s="10" t="str">
        <f t="shared" si="8"/>
        <v/>
      </c>
      <c r="Z382" s="11" t="str">
        <f t="shared" si="9"/>
        <v>full access</v>
      </c>
      <c r="AA382" s="10" t="str">
        <f t="shared" si="10"/>
        <v/>
      </c>
      <c r="AB382" s="2" t="str">
        <f t="shared" si="11"/>
        <v/>
      </c>
      <c r="AC382" s="2" t="str">
        <f t="shared" si="12"/>
        <v/>
      </c>
      <c r="AD382" s="2" t="str">
        <f t="shared" si="15"/>
        <v/>
      </c>
      <c r="AE382" s="2" t="str">
        <f t="shared" si="14"/>
        <v>null</v>
      </c>
    </row>
    <row r="383">
      <c r="A383" s="9" t="s">
        <v>207</v>
      </c>
      <c r="B383" s="9" t="str">
        <f>LOOKUP(A383,Regions!$A$2:$A$233,Regions!$B$2:$B$233)</f>
        <v>Europe &amp; Central Asia</v>
      </c>
      <c r="C383" s="8">
        <v>2020.0</v>
      </c>
      <c r="D383" s="8">
        <v>2078.931885</v>
      </c>
      <c r="E383" s="8">
        <v>55.11800385</v>
      </c>
      <c r="F383" s="8">
        <v>99.5</v>
      </c>
      <c r="G383" s="8">
        <v>0.0</v>
      </c>
      <c r="H383" s="8">
        <v>0.5</v>
      </c>
      <c r="I383" s="8">
        <v>0.0</v>
      </c>
      <c r="J383" s="8" t="s">
        <v>4</v>
      </c>
      <c r="K383" s="8" t="s">
        <v>4</v>
      </c>
      <c r="L383" s="8" t="s">
        <v>4</v>
      </c>
      <c r="M383" s="8" t="s">
        <v>4</v>
      </c>
      <c r="N383" s="8" t="s">
        <v>4</v>
      </c>
      <c r="O383" s="8" t="s">
        <v>4</v>
      </c>
      <c r="P383" s="8" t="s">
        <v>4</v>
      </c>
      <c r="Q383" s="8" t="s">
        <v>4</v>
      </c>
      <c r="R383" s="10" t="str">
        <f t="shared" si="1"/>
        <v>No Duplicate</v>
      </c>
      <c r="S383" s="10" t="str">
        <f t="shared" si="2"/>
        <v/>
      </c>
      <c r="T383" s="10" t="str">
        <f t="shared" si="3"/>
        <v/>
      </c>
      <c r="U383" s="10" t="str">
        <f t="shared" si="4"/>
        <v/>
      </c>
      <c r="V383" s="10" t="str">
        <f t="shared" si="5"/>
        <v/>
      </c>
      <c r="W383" s="10">
        <f t="shared" si="6"/>
        <v>100</v>
      </c>
      <c r="X383" s="10" t="str">
        <f t="shared" si="16"/>
        <v/>
      </c>
      <c r="Y383" s="10" t="str">
        <f t="shared" si="8"/>
        <v/>
      </c>
      <c r="Z383" s="11" t="str">
        <f t="shared" si="9"/>
        <v/>
      </c>
      <c r="AA383" s="10" t="str">
        <f t="shared" si="10"/>
        <v/>
      </c>
      <c r="AB383" s="2" t="str">
        <f t="shared" si="11"/>
        <v/>
      </c>
      <c r="AC383" s="2">
        <f t="shared" si="12"/>
        <v>0</v>
      </c>
      <c r="AD383" s="2" t="str">
        <f t="shared" si="15"/>
        <v/>
      </c>
      <c r="AE383" s="2">
        <f t="shared" si="14"/>
        <v>0</v>
      </c>
    </row>
    <row r="384">
      <c r="A384" s="9" t="s">
        <v>208</v>
      </c>
      <c r="B384" s="9" t="str">
        <f>LOOKUP(A384,Regions!$A$2:$A$233,Regions!$B$2:$B$233)</f>
        <v>East Asia &amp; Pacific</v>
      </c>
      <c r="C384" s="8">
        <v>2015.0</v>
      </c>
      <c r="D384" s="8">
        <v>603.1329956</v>
      </c>
      <c r="E384" s="8">
        <v>22.3599987</v>
      </c>
      <c r="F384" s="8">
        <v>69.32991889</v>
      </c>
      <c r="G384" s="8">
        <v>5.705267634</v>
      </c>
      <c r="H384" s="8">
        <v>18.98898125</v>
      </c>
      <c r="I384" s="8">
        <v>5.975832221</v>
      </c>
      <c r="J384" s="8">
        <v>63.01213819</v>
      </c>
      <c r="K384" s="8">
        <v>6.338468203</v>
      </c>
      <c r="L384" s="8">
        <v>23.28459564</v>
      </c>
      <c r="M384" s="8">
        <v>7.364797966</v>
      </c>
      <c r="N384" s="8">
        <v>91.26697205</v>
      </c>
      <c r="O384" s="8">
        <v>3.506623017</v>
      </c>
      <c r="P384" s="8">
        <v>4.073439607</v>
      </c>
      <c r="Q384" s="8">
        <v>1.152965328</v>
      </c>
      <c r="R384" s="10" t="str">
        <f t="shared" si="1"/>
        <v>No Duplicate</v>
      </c>
      <c r="S384" s="10">
        <f t="shared" si="2"/>
        <v>5</v>
      </c>
      <c r="T384" s="10">
        <f t="shared" si="3"/>
        <v>-0.40577867</v>
      </c>
      <c r="U384" s="10">
        <f t="shared" si="4"/>
        <v>-0.72137414</v>
      </c>
      <c r="V384" s="10">
        <f t="shared" si="5"/>
        <v>0.028760968</v>
      </c>
      <c r="W384" s="10">
        <f t="shared" si="6"/>
        <v>69</v>
      </c>
      <c r="X384" s="10">
        <f t="shared" si="16"/>
        <v>63</v>
      </c>
      <c r="Y384" s="10">
        <f t="shared" si="8"/>
        <v>91</v>
      </c>
      <c r="Z384" s="11" t="str">
        <f t="shared" si="9"/>
        <v/>
      </c>
      <c r="AA384" s="10" t="str">
        <f t="shared" si="10"/>
        <v/>
      </c>
      <c r="AB384" s="2" t="str">
        <f t="shared" si="11"/>
        <v/>
      </c>
      <c r="AC384" s="2">
        <f t="shared" si="12"/>
        <v>-0.750135108</v>
      </c>
      <c r="AD384" s="2">
        <f t="shared" si="15"/>
        <v>2</v>
      </c>
      <c r="AE384" s="2">
        <f t="shared" si="14"/>
        <v>0.31559547</v>
      </c>
    </row>
    <row r="385">
      <c r="A385" s="9" t="s">
        <v>208</v>
      </c>
      <c r="B385" s="9" t="str">
        <f>LOOKUP(A385,Regions!$A$2:$A$233,Regions!$B$2:$B$233)</f>
        <v>East Asia &amp; Pacific</v>
      </c>
      <c r="C385" s="8">
        <v>2020.0</v>
      </c>
      <c r="D385" s="8">
        <v>686.8779907</v>
      </c>
      <c r="E385" s="8">
        <v>24.67000008</v>
      </c>
      <c r="F385" s="8">
        <v>67.30102554</v>
      </c>
      <c r="G385" s="8">
        <v>5.79547831</v>
      </c>
      <c r="H385" s="8">
        <v>21.26784313</v>
      </c>
      <c r="I385" s="8">
        <v>5.635653025</v>
      </c>
      <c r="J385" s="8">
        <v>59.40526749</v>
      </c>
      <c r="K385" s="8">
        <v>6.528523649</v>
      </c>
      <c r="L385" s="8">
        <v>26.955911</v>
      </c>
      <c r="M385" s="8">
        <v>7.110297857</v>
      </c>
      <c r="N385" s="8">
        <v>91.41077689</v>
      </c>
      <c r="O385" s="8">
        <v>3.557120425</v>
      </c>
      <c r="P385" s="8">
        <v>3.899286137</v>
      </c>
      <c r="Q385" s="8">
        <v>1.132816553</v>
      </c>
      <c r="R385" s="10" t="str">
        <f t="shared" si="1"/>
        <v>No Duplicate</v>
      </c>
      <c r="S385" s="10" t="str">
        <f t="shared" si="2"/>
        <v/>
      </c>
      <c r="T385" s="10" t="str">
        <f t="shared" si="3"/>
        <v/>
      </c>
      <c r="U385" s="10" t="str">
        <f t="shared" si="4"/>
        <v/>
      </c>
      <c r="V385" s="10" t="str">
        <f t="shared" si="5"/>
        <v/>
      </c>
      <c r="W385" s="10">
        <f t="shared" si="6"/>
        <v>67</v>
      </c>
      <c r="X385" s="10">
        <f t="shared" si="16"/>
        <v>59</v>
      </c>
      <c r="Y385" s="10">
        <f t="shared" si="8"/>
        <v>91</v>
      </c>
      <c r="Z385" s="11" t="str">
        <f t="shared" si="9"/>
        <v/>
      </c>
      <c r="AA385" s="10" t="str">
        <f t="shared" si="10"/>
        <v/>
      </c>
      <c r="AB385" s="2" t="str">
        <f t="shared" si="11"/>
        <v/>
      </c>
      <c r="AC385" s="2">
        <f t="shared" si="12"/>
        <v>0</v>
      </c>
      <c r="AD385" s="2" t="str">
        <f t="shared" si="15"/>
        <v/>
      </c>
      <c r="AE385" s="2">
        <f t="shared" si="14"/>
        <v>0</v>
      </c>
    </row>
    <row r="386">
      <c r="A386" s="9" t="s">
        <v>209</v>
      </c>
      <c r="B386" s="9" t="str">
        <f>LOOKUP(A386,Regions!$A$2:$A$233,Regions!$B$2:$B$233)</f>
        <v>Sub-Saharan Africa</v>
      </c>
      <c r="C386" s="8">
        <v>2015.0</v>
      </c>
      <c r="D386" s="8">
        <v>13797.2041</v>
      </c>
      <c r="E386" s="8">
        <v>43.24500275</v>
      </c>
      <c r="F386" s="8">
        <v>48.71115368</v>
      </c>
      <c r="G386" s="8">
        <v>23.40618776</v>
      </c>
      <c r="H386" s="8">
        <v>20.15410676</v>
      </c>
      <c r="I386" s="8">
        <v>7.728551789</v>
      </c>
      <c r="J386" s="8">
        <v>29.2281926</v>
      </c>
      <c r="K386" s="8">
        <v>28.88714853</v>
      </c>
      <c r="L386" s="8">
        <v>28.97578886</v>
      </c>
      <c r="M386" s="8">
        <v>12.90887001</v>
      </c>
      <c r="N386" s="8">
        <v>74.28070864</v>
      </c>
      <c r="O386" s="8">
        <v>16.21294199</v>
      </c>
      <c r="P386" s="8">
        <v>8.576478283</v>
      </c>
      <c r="Q386" s="8">
        <v>0.9298710922</v>
      </c>
      <c r="R386" s="10" t="str">
        <f t="shared" si="1"/>
        <v>No Duplicate</v>
      </c>
      <c r="S386" s="10">
        <f t="shared" si="2"/>
        <v>5</v>
      </c>
      <c r="T386" s="10">
        <f t="shared" si="3"/>
        <v>1.553163942</v>
      </c>
      <c r="U386" s="10">
        <f t="shared" si="4"/>
        <v>1.569534044</v>
      </c>
      <c r="V386" s="10">
        <f t="shared" si="5"/>
        <v>0.96851942</v>
      </c>
      <c r="W386" s="10">
        <f t="shared" si="6"/>
        <v>49</v>
      </c>
      <c r="X386" s="10">
        <f t="shared" si="16"/>
        <v>29</v>
      </c>
      <c r="Y386" s="10">
        <f t="shared" si="8"/>
        <v>74</v>
      </c>
      <c r="Z386" s="11" t="str">
        <f t="shared" si="9"/>
        <v/>
      </c>
      <c r="AA386" s="10" t="str">
        <f t="shared" si="10"/>
        <v/>
      </c>
      <c r="AB386" s="2" t="str">
        <f t="shared" si="11"/>
        <v/>
      </c>
      <c r="AC386" s="2">
        <f t="shared" si="12"/>
        <v>0.601014624</v>
      </c>
      <c r="AD386" s="2">
        <f t="shared" si="15"/>
        <v>0.4736028082</v>
      </c>
      <c r="AE386" s="2">
        <f t="shared" si="14"/>
        <v>0.016370102</v>
      </c>
    </row>
    <row r="387">
      <c r="A387" s="9" t="s">
        <v>209</v>
      </c>
      <c r="B387" s="9" t="str">
        <f>LOOKUP(A387,Regions!$A$2:$A$233,Regions!$B$2:$B$233)</f>
        <v>Sub-Saharan Africa</v>
      </c>
      <c r="C387" s="8">
        <v>2020.0</v>
      </c>
      <c r="D387" s="8">
        <v>15893.21875</v>
      </c>
      <c r="E387" s="8">
        <v>46.14099884</v>
      </c>
      <c r="F387" s="8">
        <v>56.47697339</v>
      </c>
      <c r="G387" s="8">
        <v>27.70419956</v>
      </c>
      <c r="H387" s="8">
        <v>13.41704303</v>
      </c>
      <c r="I387" s="8">
        <v>2.401784021</v>
      </c>
      <c r="J387" s="8">
        <v>37.07586282</v>
      </c>
      <c r="K387" s="8">
        <v>36.64324958</v>
      </c>
      <c r="L387" s="8">
        <v>21.82149546</v>
      </c>
      <c r="M387" s="8">
        <v>4.459392143</v>
      </c>
      <c r="N387" s="8">
        <v>79.12330574</v>
      </c>
      <c r="O387" s="8">
        <v>17.26991556</v>
      </c>
      <c r="P387" s="8">
        <v>3.606778703</v>
      </c>
      <c r="Q387" s="8">
        <v>0.0</v>
      </c>
      <c r="R387" s="10" t="str">
        <f t="shared" si="1"/>
        <v>No Duplicate</v>
      </c>
      <c r="S387" s="10" t="str">
        <f t="shared" si="2"/>
        <v/>
      </c>
      <c r="T387" s="10" t="str">
        <f t="shared" si="3"/>
        <v/>
      </c>
      <c r="U387" s="10" t="str">
        <f t="shared" si="4"/>
        <v/>
      </c>
      <c r="V387" s="10" t="str">
        <f t="shared" si="5"/>
        <v/>
      </c>
      <c r="W387" s="10">
        <f t="shared" si="6"/>
        <v>56</v>
      </c>
      <c r="X387" s="10">
        <f t="shared" si="16"/>
        <v>37</v>
      </c>
      <c r="Y387" s="10">
        <f t="shared" si="8"/>
        <v>79</v>
      </c>
      <c r="Z387" s="11" t="str">
        <f t="shared" si="9"/>
        <v/>
      </c>
      <c r="AA387" s="10" t="str">
        <f t="shared" si="10"/>
        <v/>
      </c>
      <c r="AB387" s="2" t="str">
        <f t="shared" si="11"/>
        <v/>
      </c>
      <c r="AC387" s="2">
        <f t="shared" si="12"/>
        <v>0</v>
      </c>
      <c r="AD387" s="2" t="str">
        <f t="shared" si="15"/>
        <v/>
      </c>
      <c r="AE387" s="2">
        <f t="shared" si="14"/>
        <v>0</v>
      </c>
    </row>
    <row r="388">
      <c r="A388" s="9" t="s">
        <v>210</v>
      </c>
      <c r="B388" s="9" t="str">
        <f>LOOKUP(A388,Regions!$A$2:$A$233,Regions!$B$2:$B$233)</f>
        <v>Sub-Saharan Africa</v>
      </c>
      <c r="C388" s="8">
        <v>2015.0</v>
      </c>
      <c r="D388" s="8">
        <v>55386.36719</v>
      </c>
      <c r="E388" s="8">
        <v>64.82800293</v>
      </c>
      <c r="F388" s="8">
        <v>91.87634387</v>
      </c>
      <c r="G388" s="8">
        <v>2.803155965</v>
      </c>
      <c r="H388" s="8">
        <v>2.078820804</v>
      </c>
      <c r="I388" s="8">
        <v>3.241679359</v>
      </c>
      <c r="J388" s="8">
        <v>79.03373853</v>
      </c>
      <c r="K388" s="8">
        <v>6.61766745</v>
      </c>
      <c r="L388" s="8">
        <v>5.131945818</v>
      </c>
      <c r="M388" s="8">
        <v>9.216648202</v>
      </c>
      <c r="N388" s="8">
        <v>98.84401345</v>
      </c>
      <c r="O388" s="8">
        <v>0.7336182863</v>
      </c>
      <c r="P388" s="8">
        <v>0.4223682597</v>
      </c>
      <c r="Q388" s="8">
        <v>0.0</v>
      </c>
      <c r="R388" s="10" t="str">
        <f t="shared" si="1"/>
        <v>No Duplicate</v>
      </c>
      <c r="S388" s="10">
        <f t="shared" si="2"/>
        <v>5</v>
      </c>
      <c r="T388" s="10">
        <f t="shared" si="3"/>
        <v>0.401742714</v>
      </c>
      <c r="U388" s="10">
        <f t="shared" si="4"/>
        <v>0.85914853</v>
      </c>
      <c r="V388" s="10">
        <f t="shared" si="5"/>
        <v>0.031450278</v>
      </c>
      <c r="W388" s="10">
        <f t="shared" si="6"/>
        <v>92</v>
      </c>
      <c r="X388" s="10">
        <f t="shared" si="16"/>
        <v>79</v>
      </c>
      <c r="Y388" s="10">
        <f t="shared" si="8"/>
        <v>99</v>
      </c>
      <c r="Z388" s="11" t="str">
        <f t="shared" si="9"/>
        <v/>
      </c>
      <c r="AA388" s="10" t="str">
        <f t="shared" si="10"/>
        <v/>
      </c>
      <c r="AB388" s="2" t="str">
        <f t="shared" si="11"/>
        <v/>
      </c>
      <c r="AC388" s="2">
        <f t="shared" si="12"/>
        <v>0.827698252</v>
      </c>
      <c r="AD388" s="2">
        <f t="shared" si="15"/>
        <v>1.858745475</v>
      </c>
      <c r="AE388" s="2">
        <f t="shared" si="14"/>
        <v>0.457405816</v>
      </c>
    </row>
    <row r="389">
      <c r="A389" s="9" t="s">
        <v>210</v>
      </c>
      <c r="B389" s="9" t="str">
        <f>LOOKUP(A389,Regions!$A$2:$A$233,Regions!$B$2:$B$233)</f>
        <v>Sub-Saharan Africa</v>
      </c>
      <c r="C389" s="8">
        <v>2020.0</v>
      </c>
      <c r="D389" s="8">
        <v>59308.69141</v>
      </c>
      <c r="E389" s="8">
        <v>67.35400391</v>
      </c>
      <c r="F389" s="8">
        <v>93.88505744</v>
      </c>
      <c r="G389" s="8">
        <v>2.772736186</v>
      </c>
      <c r="H389" s="8">
        <v>1.410816657</v>
      </c>
      <c r="I389" s="8">
        <v>1.931389712</v>
      </c>
      <c r="J389" s="8">
        <v>83.32948118</v>
      </c>
      <c r="K389" s="8">
        <v>6.977359359</v>
      </c>
      <c r="L389" s="8">
        <v>3.776999287</v>
      </c>
      <c r="M389" s="8">
        <v>5.916160173</v>
      </c>
      <c r="N389" s="8">
        <v>99.00126484</v>
      </c>
      <c r="O389" s="8">
        <v>0.734785403</v>
      </c>
      <c r="P389" s="8">
        <v>0.2639497547</v>
      </c>
      <c r="Q389" s="8">
        <v>0.0</v>
      </c>
      <c r="R389" s="10" t="str">
        <f t="shared" si="1"/>
        <v>No Duplicate</v>
      </c>
      <c r="S389" s="10" t="str">
        <f t="shared" si="2"/>
        <v/>
      </c>
      <c r="T389" s="10" t="str">
        <f t="shared" si="3"/>
        <v/>
      </c>
      <c r="U389" s="10" t="str">
        <f t="shared" si="4"/>
        <v/>
      </c>
      <c r="V389" s="10" t="str">
        <f t="shared" si="5"/>
        <v/>
      </c>
      <c r="W389" s="10">
        <f t="shared" si="6"/>
        <v>94</v>
      </c>
      <c r="X389" s="10">
        <f t="shared" si="16"/>
        <v>83</v>
      </c>
      <c r="Y389" s="10">
        <f t="shared" si="8"/>
        <v>99</v>
      </c>
      <c r="Z389" s="11" t="str">
        <f t="shared" si="9"/>
        <v/>
      </c>
      <c r="AA389" s="10" t="str">
        <f t="shared" si="10"/>
        <v/>
      </c>
      <c r="AB389" s="2" t="str">
        <f t="shared" si="11"/>
        <v/>
      </c>
      <c r="AC389" s="2">
        <f t="shared" si="12"/>
        <v>0</v>
      </c>
      <c r="AD389" s="2" t="str">
        <f t="shared" si="15"/>
        <v/>
      </c>
      <c r="AE389" s="2">
        <f t="shared" si="14"/>
        <v>0</v>
      </c>
    </row>
    <row r="390">
      <c r="A390" s="9" t="s">
        <v>211</v>
      </c>
      <c r="B390" s="9" t="str">
        <f>LOOKUP(A390,Regions!$A$2:$A$233,Regions!$B$2:$B$233)</f>
        <v>Sub-Saharan Africa</v>
      </c>
      <c r="C390" s="8">
        <v>2015.0</v>
      </c>
      <c r="D390" s="8">
        <v>10715.65723</v>
      </c>
      <c r="E390" s="8">
        <v>18.85199928</v>
      </c>
      <c r="F390" s="8">
        <v>41.24750946</v>
      </c>
      <c r="G390" s="8">
        <v>30.69573713</v>
      </c>
      <c r="H390" s="8">
        <v>13.55439295</v>
      </c>
      <c r="I390" s="8">
        <v>14.50236045</v>
      </c>
      <c r="J390" s="8">
        <v>36.72677973</v>
      </c>
      <c r="K390" s="8">
        <v>32.66279967</v>
      </c>
      <c r="L390" s="8">
        <v>14.31006538</v>
      </c>
      <c r="M390" s="8">
        <v>16.30035522</v>
      </c>
      <c r="N390" s="8">
        <v>60.70687736</v>
      </c>
      <c r="O390" s="8">
        <v>22.22855395</v>
      </c>
      <c r="P390" s="8">
        <v>10.30163914</v>
      </c>
      <c r="Q390" s="8">
        <v>6.762929552</v>
      </c>
      <c r="R390" s="10" t="str">
        <f t="shared" si="1"/>
        <v>No Duplicate</v>
      </c>
      <c r="S390" s="10">
        <f t="shared" si="2"/>
        <v>5</v>
      </c>
      <c r="T390" s="10">
        <f t="shared" si="3"/>
        <v>-0.059316458</v>
      </c>
      <c r="U390" s="10">
        <f t="shared" si="4"/>
        <v>-0.626630184</v>
      </c>
      <c r="V390" s="10">
        <f t="shared" si="5"/>
        <v>1.862165418</v>
      </c>
      <c r="W390" s="10">
        <f t="shared" si="6"/>
        <v>41</v>
      </c>
      <c r="X390" s="10">
        <f t="shared" si="16"/>
        <v>37</v>
      </c>
      <c r="Y390" s="10">
        <f t="shared" si="8"/>
        <v>61</v>
      </c>
      <c r="Z390" s="11" t="str">
        <f t="shared" si="9"/>
        <v/>
      </c>
      <c r="AA390" s="10" t="str">
        <f t="shared" si="10"/>
        <v/>
      </c>
      <c r="AB390" s="2" t="str">
        <f t="shared" si="11"/>
        <v/>
      </c>
      <c r="AC390" s="2">
        <f t="shared" si="12"/>
        <v>-2.488795602</v>
      </c>
      <c r="AD390" s="2">
        <f t="shared" si="15"/>
        <v>2</v>
      </c>
      <c r="AE390" s="2">
        <f t="shared" si="14"/>
        <v>0.567313726</v>
      </c>
    </row>
    <row r="391">
      <c r="A391" s="9" t="s">
        <v>211</v>
      </c>
      <c r="B391" s="9" t="str">
        <f>LOOKUP(A391,Regions!$A$2:$A$233,Regions!$B$2:$B$233)</f>
        <v>Sub-Saharan Africa</v>
      </c>
      <c r="C391" s="8">
        <v>2020.0</v>
      </c>
      <c r="D391" s="8">
        <v>11193.72852</v>
      </c>
      <c r="E391" s="8">
        <v>20.1989994</v>
      </c>
      <c r="F391" s="8">
        <v>40.95092717</v>
      </c>
      <c r="G391" s="8">
        <v>37.42696287</v>
      </c>
      <c r="H391" s="8">
        <v>13.53755519</v>
      </c>
      <c r="I391" s="8">
        <v>8.084554762</v>
      </c>
      <c r="J391" s="8">
        <v>33.59362881</v>
      </c>
      <c r="K391" s="8">
        <v>42.16438068</v>
      </c>
      <c r="L391" s="8">
        <v>14.11109616</v>
      </c>
      <c r="M391" s="8">
        <v>10.13089435</v>
      </c>
      <c r="N391" s="8">
        <v>70.01770445</v>
      </c>
      <c r="O391" s="8">
        <v>18.71066092</v>
      </c>
      <c r="P391" s="8">
        <v>11.27163464</v>
      </c>
      <c r="Q391" s="8">
        <v>0.0</v>
      </c>
      <c r="R391" s="10" t="str">
        <f t="shared" si="1"/>
        <v>No Duplicate</v>
      </c>
      <c r="S391" s="10" t="str">
        <f t="shared" si="2"/>
        <v/>
      </c>
      <c r="T391" s="10" t="str">
        <f t="shared" si="3"/>
        <v/>
      </c>
      <c r="U391" s="10" t="str">
        <f t="shared" si="4"/>
        <v/>
      </c>
      <c r="V391" s="10" t="str">
        <f t="shared" si="5"/>
        <v/>
      </c>
      <c r="W391" s="10">
        <f t="shared" si="6"/>
        <v>41</v>
      </c>
      <c r="X391" s="10">
        <f t="shared" si="16"/>
        <v>34</v>
      </c>
      <c r="Y391" s="10">
        <f t="shared" si="8"/>
        <v>70</v>
      </c>
      <c r="Z391" s="11" t="str">
        <f t="shared" si="9"/>
        <v/>
      </c>
      <c r="AA391" s="10" t="str">
        <f t="shared" si="10"/>
        <v/>
      </c>
      <c r="AB391" s="2" t="str">
        <f t="shared" si="11"/>
        <v/>
      </c>
      <c r="AC391" s="2">
        <f t="shared" si="12"/>
        <v>0</v>
      </c>
      <c r="AD391" s="2" t="str">
        <f t="shared" si="15"/>
        <v/>
      </c>
      <c r="AE391" s="2">
        <f t="shared" si="14"/>
        <v>0</v>
      </c>
    </row>
    <row r="392">
      <c r="A392" s="9" t="s">
        <v>212</v>
      </c>
      <c r="B392" s="9" t="str">
        <f>LOOKUP(A392,Regions!$A$2:$A$233,Regions!$B$2:$B$233)</f>
        <v>Europe &amp; Central Asia</v>
      </c>
      <c r="C392" s="8">
        <v>2015.0</v>
      </c>
      <c r="D392" s="8">
        <v>46671.91797</v>
      </c>
      <c r="E392" s="8">
        <v>79.60199738</v>
      </c>
      <c r="F392" s="8">
        <v>99.92672046</v>
      </c>
      <c r="G392" s="8">
        <v>0.0</v>
      </c>
      <c r="H392" s="8">
        <v>0.07327954441</v>
      </c>
      <c r="I392" s="8">
        <v>0.0</v>
      </c>
      <c r="J392" s="8">
        <v>100.0</v>
      </c>
      <c r="K392" s="8">
        <v>0.0</v>
      </c>
      <c r="L392" s="8">
        <v>0.0</v>
      </c>
      <c r="M392" s="8">
        <v>0.0</v>
      </c>
      <c r="N392" s="8">
        <v>99.90794521</v>
      </c>
      <c r="O392" s="8">
        <v>0.0</v>
      </c>
      <c r="P392" s="8">
        <v>0.09205479452</v>
      </c>
      <c r="Q392" s="8">
        <v>0.0</v>
      </c>
      <c r="R392" s="10" t="str">
        <f t="shared" si="1"/>
        <v>No Duplicate</v>
      </c>
      <c r="S392" s="10">
        <f t="shared" si="2"/>
        <v>5</v>
      </c>
      <c r="T392" s="10">
        <f t="shared" si="3"/>
        <v>-0.00022157</v>
      </c>
      <c r="U392" s="10">
        <f t="shared" si="4"/>
        <v>0</v>
      </c>
      <c r="V392" s="10">
        <f t="shared" si="5"/>
        <v>0</v>
      </c>
      <c r="W392" s="10">
        <f t="shared" si="6"/>
        <v>100</v>
      </c>
      <c r="X392" s="10">
        <f t="shared" si="16"/>
        <v>100</v>
      </c>
      <c r="Y392" s="10">
        <f t="shared" si="8"/>
        <v>100</v>
      </c>
      <c r="Z392" s="11" t="str">
        <f t="shared" si="9"/>
        <v>full access</v>
      </c>
      <c r="AA392" s="10" t="str">
        <f t="shared" si="10"/>
        <v>full access</v>
      </c>
      <c r="AB392" s="2" t="str">
        <f t="shared" si="11"/>
        <v>full access</v>
      </c>
      <c r="AC392" s="2">
        <f t="shared" si="12"/>
        <v>0</v>
      </c>
      <c r="AD392" s="2" t="str">
        <f t="shared" si="15"/>
        <v/>
      </c>
      <c r="AE392" s="2">
        <f t="shared" si="14"/>
        <v>0.00022157</v>
      </c>
    </row>
    <row r="393">
      <c r="A393" s="9" t="s">
        <v>212</v>
      </c>
      <c r="B393" s="9" t="str">
        <f>LOOKUP(A393,Regions!$A$2:$A$233,Regions!$B$2:$B$233)</f>
        <v>Europe &amp; Central Asia</v>
      </c>
      <c r="C393" s="8">
        <v>2020.0</v>
      </c>
      <c r="D393" s="8">
        <v>46754.78125</v>
      </c>
      <c r="E393" s="8">
        <v>80.80999756</v>
      </c>
      <c r="F393" s="8">
        <v>99.92561261</v>
      </c>
      <c r="G393" s="8">
        <v>0.0</v>
      </c>
      <c r="H393" s="8">
        <v>0.07438739142</v>
      </c>
      <c r="I393" s="8">
        <v>0.0</v>
      </c>
      <c r="J393" s="8">
        <v>100.0</v>
      </c>
      <c r="K393" s="8">
        <v>0.0</v>
      </c>
      <c r="L393" s="8">
        <v>0.0</v>
      </c>
      <c r="M393" s="8">
        <v>0.0</v>
      </c>
      <c r="N393" s="8">
        <v>99.90794521</v>
      </c>
      <c r="O393" s="8">
        <v>0.0</v>
      </c>
      <c r="P393" s="8">
        <v>0.09205479452</v>
      </c>
      <c r="Q393" s="8">
        <v>0.0</v>
      </c>
      <c r="R393" s="10" t="str">
        <f t="shared" si="1"/>
        <v>No Duplicate</v>
      </c>
      <c r="S393" s="10" t="str">
        <f t="shared" si="2"/>
        <v/>
      </c>
      <c r="T393" s="10" t="str">
        <f t="shared" si="3"/>
        <v/>
      </c>
      <c r="U393" s="10" t="str">
        <f t="shared" si="4"/>
        <v/>
      </c>
      <c r="V393" s="10" t="str">
        <f t="shared" si="5"/>
        <v/>
      </c>
      <c r="W393" s="10">
        <f t="shared" si="6"/>
        <v>100</v>
      </c>
      <c r="X393" s="10">
        <f t="shared" si="16"/>
        <v>100</v>
      </c>
      <c r="Y393" s="10">
        <f t="shared" si="8"/>
        <v>100</v>
      </c>
      <c r="Z393" s="11" t="str">
        <f t="shared" si="9"/>
        <v/>
      </c>
      <c r="AA393" s="10" t="str">
        <f t="shared" si="10"/>
        <v/>
      </c>
      <c r="AB393" s="2" t="str">
        <f t="shared" si="11"/>
        <v/>
      </c>
      <c r="AC393" s="2">
        <f t="shared" si="12"/>
        <v>0</v>
      </c>
      <c r="AD393" s="2" t="str">
        <f t="shared" si="15"/>
        <v/>
      </c>
      <c r="AE393" s="2">
        <f t="shared" si="14"/>
        <v>0</v>
      </c>
    </row>
    <row r="394">
      <c r="A394" s="9" t="s">
        <v>213</v>
      </c>
      <c r="B394" s="9" t="str">
        <f>LOOKUP(A394,Regions!$A$2:$A$233,Regions!$B$2:$B$233)</f>
        <v>South Asia</v>
      </c>
      <c r="C394" s="8">
        <v>2015.0</v>
      </c>
      <c r="D394" s="8">
        <v>20908.02344</v>
      </c>
      <c r="E394" s="8">
        <v>18.25600052</v>
      </c>
      <c r="F394" s="8">
        <v>90.11102857</v>
      </c>
      <c r="G394" s="8">
        <v>0.9128012935</v>
      </c>
      <c r="H394" s="8">
        <v>6.761522893</v>
      </c>
      <c r="I394" s="8">
        <v>2.214647247</v>
      </c>
      <c r="J394" s="8">
        <v>88.25710614</v>
      </c>
      <c r="K394" s="8">
        <v>1.016290258</v>
      </c>
      <c r="L394" s="8">
        <v>8.017356135</v>
      </c>
      <c r="M394" s="8">
        <v>2.709247463</v>
      </c>
      <c r="N394" s="8">
        <v>98.41224652</v>
      </c>
      <c r="O394" s="8">
        <v>0.4494138094</v>
      </c>
      <c r="P394" s="8">
        <v>1.138339672</v>
      </c>
      <c r="Q394" s="8">
        <v>0.0</v>
      </c>
      <c r="R394" s="10" t="str">
        <f t="shared" si="1"/>
        <v>No Duplicate</v>
      </c>
      <c r="S394" s="10">
        <f t="shared" si="2"/>
        <v>5</v>
      </c>
      <c r="T394" s="10">
        <f t="shared" si="3"/>
        <v>0.42331016</v>
      </c>
      <c r="U394" s="10">
        <f t="shared" si="4"/>
        <v>0.456065912</v>
      </c>
      <c r="V394" s="10">
        <f t="shared" si="5"/>
        <v>0.231426734</v>
      </c>
      <c r="W394" s="10">
        <f t="shared" si="6"/>
        <v>90</v>
      </c>
      <c r="X394" s="10">
        <f t="shared" si="16"/>
        <v>88</v>
      </c>
      <c r="Y394" s="10">
        <f t="shared" si="8"/>
        <v>98</v>
      </c>
      <c r="Z394" s="11" t="str">
        <f t="shared" si="9"/>
        <v/>
      </c>
      <c r="AA394" s="10" t="str">
        <f t="shared" si="10"/>
        <v/>
      </c>
      <c r="AB394" s="2" t="str">
        <f t="shared" si="11"/>
        <v/>
      </c>
      <c r="AC394" s="2">
        <f t="shared" si="12"/>
        <v>0.224639178</v>
      </c>
      <c r="AD394" s="2">
        <f t="shared" si="15"/>
        <v>0.6535027809</v>
      </c>
      <c r="AE394" s="2">
        <f t="shared" si="14"/>
        <v>0.032755752</v>
      </c>
    </row>
    <row r="395">
      <c r="A395" s="9" t="s">
        <v>213</v>
      </c>
      <c r="B395" s="9" t="str">
        <f>LOOKUP(A395,Regions!$A$2:$A$233,Regions!$B$2:$B$233)</f>
        <v>South Asia</v>
      </c>
      <c r="C395" s="8">
        <v>2020.0</v>
      </c>
      <c r="D395" s="8">
        <v>21413.25</v>
      </c>
      <c r="E395" s="8">
        <v>18.71299934</v>
      </c>
      <c r="F395" s="8">
        <v>92.22757937</v>
      </c>
      <c r="G395" s="8">
        <v>0.5954581495</v>
      </c>
      <c r="H395" s="8">
        <v>5.348927064</v>
      </c>
      <c r="I395" s="8">
        <v>1.82803542</v>
      </c>
      <c r="J395" s="8">
        <v>90.5374357</v>
      </c>
      <c r="K395" s="8">
        <v>0.7032099038</v>
      </c>
      <c r="L395" s="8">
        <v>6.510488612</v>
      </c>
      <c r="M395" s="8">
        <v>2.248865782</v>
      </c>
      <c r="N395" s="8">
        <v>99.56938019</v>
      </c>
      <c r="O395" s="8">
        <v>0.1273977901</v>
      </c>
      <c r="P395" s="8">
        <v>0.3032220202</v>
      </c>
      <c r="Q395" s="8">
        <v>0.0</v>
      </c>
      <c r="R395" s="10" t="str">
        <f t="shared" si="1"/>
        <v>No Duplicate</v>
      </c>
      <c r="S395" s="10" t="str">
        <f t="shared" si="2"/>
        <v/>
      </c>
      <c r="T395" s="10" t="str">
        <f t="shared" si="3"/>
        <v/>
      </c>
      <c r="U395" s="10" t="str">
        <f t="shared" si="4"/>
        <v/>
      </c>
      <c r="V395" s="10" t="str">
        <f t="shared" si="5"/>
        <v/>
      </c>
      <c r="W395" s="10">
        <f t="shared" si="6"/>
        <v>92</v>
      </c>
      <c r="X395" s="10">
        <f t="shared" si="16"/>
        <v>91</v>
      </c>
      <c r="Y395" s="10">
        <f t="shared" si="8"/>
        <v>100</v>
      </c>
      <c r="Z395" s="11" t="str">
        <f t="shared" si="9"/>
        <v/>
      </c>
      <c r="AA395" s="10" t="str">
        <f t="shared" si="10"/>
        <v/>
      </c>
      <c r="AB395" s="2" t="str">
        <f t="shared" si="11"/>
        <v/>
      </c>
      <c r="AC395" s="2">
        <f t="shared" si="12"/>
        <v>0</v>
      </c>
      <c r="AD395" s="2" t="str">
        <f t="shared" si="15"/>
        <v/>
      </c>
      <c r="AE395" s="2">
        <f t="shared" si="14"/>
        <v>0</v>
      </c>
    </row>
    <row r="396">
      <c r="A396" s="9" t="s">
        <v>214</v>
      </c>
      <c r="B396" s="9" t="str">
        <f>LOOKUP(A396,Regions!$A$2:$A$233,Regions!$B$2:$B$233)</f>
        <v>Middle East &amp; North Africa</v>
      </c>
      <c r="C396" s="8">
        <v>2015.0</v>
      </c>
      <c r="D396" s="8">
        <v>38902.94922</v>
      </c>
      <c r="E396" s="8">
        <v>33.89400101</v>
      </c>
      <c r="F396" s="8">
        <v>58.95025332</v>
      </c>
      <c r="G396" s="8">
        <v>26.11181598</v>
      </c>
      <c r="H396" s="8">
        <v>5.635847128</v>
      </c>
      <c r="I396" s="8">
        <v>9.302083569</v>
      </c>
      <c r="J396" s="8">
        <v>51.70743773</v>
      </c>
      <c r="K396" s="8">
        <v>26.68778964</v>
      </c>
      <c r="L396" s="8">
        <v>8.122567512</v>
      </c>
      <c r="M396" s="8">
        <v>13.48220513</v>
      </c>
      <c r="N396" s="8">
        <v>73.07645757</v>
      </c>
      <c r="O396" s="8">
        <v>24.98845154</v>
      </c>
      <c r="P396" s="8">
        <v>0.7858106217</v>
      </c>
      <c r="Q396" s="8">
        <v>1.14928027</v>
      </c>
      <c r="R396" s="10" t="str">
        <f t="shared" si="1"/>
        <v>No Duplicate</v>
      </c>
      <c r="S396" s="10">
        <f t="shared" si="2"/>
        <v>5</v>
      </c>
      <c r="T396" s="10">
        <f t="shared" si="3"/>
        <v>0.299684456</v>
      </c>
      <c r="U396" s="10">
        <f t="shared" si="4"/>
        <v>0.298317868</v>
      </c>
      <c r="V396" s="10">
        <f t="shared" si="5"/>
        <v>0.137440398</v>
      </c>
      <c r="W396" s="10">
        <f t="shared" si="6"/>
        <v>59</v>
      </c>
      <c r="X396" s="10">
        <f t="shared" si="16"/>
        <v>52</v>
      </c>
      <c r="Y396" s="10">
        <f t="shared" si="8"/>
        <v>73</v>
      </c>
      <c r="Z396" s="11" t="str">
        <f t="shared" si="9"/>
        <v/>
      </c>
      <c r="AA396" s="10" t="str">
        <f t="shared" si="10"/>
        <v/>
      </c>
      <c r="AB396" s="2" t="str">
        <f t="shared" si="11"/>
        <v/>
      </c>
      <c r="AC396" s="2">
        <f t="shared" si="12"/>
        <v>0.16087747</v>
      </c>
      <c r="AD396" s="2">
        <f t="shared" si="15"/>
        <v>0.7383794298</v>
      </c>
      <c r="AE396" s="2">
        <f t="shared" si="14"/>
        <v>0.001366588</v>
      </c>
    </row>
    <row r="397">
      <c r="A397" s="9" t="s">
        <v>214</v>
      </c>
      <c r="B397" s="9" t="str">
        <f>LOOKUP(A397,Regions!$A$2:$A$233,Regions!$B$2:$B$233)</f>
        <v>Middle East &amp; North Africa</v>
      </c>
      <c r="C397" s="8">
        <v>2020.0</v>
      </c>
      <c r="D397" s="8">
        <v>43849.26953</v>
      </c>
      <c r="E397" s="8">
        <v>35.25299835</v>
      </c>
      <c r="F397" s="8">
        <v>60.4486756</v>
      </c>
      <c r="G397" s="8">
        <v>26.67001975</v>
      </c>
      <c r="H397" s="8">
        <v>3.650217875</v>
      </c>
      <c r="I397" s="8">
        <v>9.231086774</v>
      </c>
      <c r="J397" s="8">
        <v>53.19902707</v>
      </c>
      <c r="K397" s="8">
        <v>27.45764451</v>
      </c>
      <c r="L397" s="8">
        <v>5.637660008</v>
      </c>
      <c r="M397" s="8">
        <v>13.70566842</v>
      </c>
      <c r="N397" s="8">
        <v>73.76365956</v>
      </c>
      <c r="O397" s="8">
        <v>25.22343986</v>
      </c>
      <c r="P397" s="8">
        <v>0.0</v>
      </c>
      <c r="Q397" s="8">
        <v>1.012900581</v>
      </c>
      <c r="R397" s="10" t="str">
        <f t="shared" si="1"/>
        <v>No Duplicate</v>
      </c>
      <c r="S397" s="10" t="str">
        <f t="shared" si="2"/>
        <v/>
      </c>
      <c r="T397" s="10" t="str">
        <f t="shared" si="3"/>
        <v/>
      </c>
      <c r="U397" s="10" t="str">
        <f t="shared" si="4"/>
        <v/>
      </c>
      <c r="V397" s="10" t="str">
        <f t="shared" si="5"/>
        <v/>
      </c>
      <c r="W397" s="10">
        <f t="shared" si="6"/>
        <v>60</v>
      </c>
      <c r="X397" s="10">
        <f t="shared" si="16"/>
        <v>53</v>
      </c>
      <c r="Y397" s="10">
        <f t="shared" si="8"/>
        <v>74</v>
      </c>
      <c r="Z397" s="11" t="str">
        <f t="shared" si="9"/>
        <v/>
      </c>
      <c r="AA397" s="10" t="str">
        <f t="shared" si="10"/>
        <v/>
      </c>
      <c r="AB397" s="2" t="str">
        <f t="shared" si="11"/>
        <v/>
      </c>
      <c r="AC397" s="2">
        <f t="shared" si="12"/>
        <v>0</v>
      </c>
      <c r="AD397" s="2" t="str">
        <f t="shared" si="15"/>
        <v/>
      </c>
      <c r="AE397" s="2">
        <f t="shared" si="14"/>
        <v>0</v>
      </c>
    </row>
    <row r="398">
      <c r="A398" s="9" t="s">
        <v>215</v>
      </c>
      <c r="B398" s="9" t="str">
        <f>LOOKUP(A398,Regions!$A$2:$A$233,Regions!$B$2:$B$233)</f>
        <v>Latin America &amp; Caribbean</v>
      </c>
      <c r="C398" s="8">
        <v>2015.0</v>
      </c>
      <c r="D398" s="8">
        <v>559.1359863</v>
      </c>
      <c r="E398" s="8">
        <v>66.05599976</v>
      </c>
      <c r="F398" s="8">
        <v>95.74769217</v>
      </c>
      <c r="G398" s="8">
        <v>0.8828013983</v>
      </c>
      <c r="H398" s="8">
        <v>1.013834976</v>
      </c>
      <c r="I398" s="8">
        <v>2.35567146</v>
      </c>
      <c r="J398" s="8">
        <v>90.57961632</v>
      </c>
      <c r="K398" s="8">
        <v>1.285032142</v>
      </c>
      <c r="L398" s="8">
        <v>1.200506574</v>
      </c>
      <c r="M398" s="8">
        <v>6.934844965</v>
      </c>
      <c r="N398" s="8">
        <v>98.4033997</v>
      </c>
      <c r="O398" s="8">
        <v>0.6761083333</v>
      </c>
      <c r="P398" s="8">
        <v>0.9179065142</v>
      </c>
      <c r="Q398" s="8">
        <v>0.002585454545</v>
      </c>
      <c r="R398" s="10" t="str">
        <f t="shared" si="1"/>
        <v>No Duplicate</v>
      </c>
      <c r="S398" s="10">
        <f t="shared" si="2"/>
        <v>5</v>
      </c>
      <c r="T398" s="10">
        <f t="shared" si="3"/>
        <v>0.4483879</v>
      </c>
      <c r="U398" s="10">
        <f t="shared" si="4"/>
        <v>1.198959262</v>
      </c>
      <c r="V398" s="10">
        <f t="shared" si="5"/>
        <v>0.062090834</v>
      </c>
      <c r="W398" s="10">
        <f t="shared" si="6"/>
        <v>96</v>
      </c>
      <c r="X398" s="10">
        <f t="shared" si="16"/>
        <v>91</v>
      </c>
      <c r="Y398" s="10">
        <f t="shared" si="8"/>
        <v>98</v>
      </c>
      <c r="Z398" s="11" t="str">
        <f t="shared" si="9"/>
        <v/>
      </c>
      <c r="AA398" s="10" t="str">
        <f t="shared" si="10"/>
        <v/>
      </c>
      <c r="AB398" s="2" t="str">
        <f t="shared" si="11"/>
        <v/>
      </c>
      <c r="AC398" s="2">
        <f t="shared" si="12"/>
        <v>1.136868428</v>
      </c>
      <c r="AD398" s="2">
        <f t="shared" si="15"/>
        <v>1.803050381</v>
      </c>
      <c r="AE398" s="2">
        <f t="shared" si="14"/>
        <v>0.750571362</v>
      </c>
    </row>
    <row r="399">
      <c r="A399" s="9" t="s">
        <v>215</v>
      </c>
      <c r="B399" s="9" t="str">
        <f>LOOKUP(A399,Regions!$A$2:$A$233,Regions!$B$2:$B$233)</f>
        <v>Latin America &amp; Caribbean</v>
      </c>
      <c r="C399" s="8">
        <v>2020.0</v>
      </c>
      <c r="D399" s="8">
        <v>586.6339722</v>
      </c>
      <c r="E399" s="8">
        <v>66.14900208</v>
      </c>
      <c r="F399" s="8">
        <v>97.98963167</v>
      </c>
      <c r="G399" s="8">
        <v>1.067246941</v>
      </c>
      <c r="H399" s="8">
        <v>0.3793365073</v>
      </c>
      <c r="I399" s="8">
        <v>0.563784884</v>
      </c>
      <c r="J399" s="8">
        <v>96.57441263</v>
      </c>
      <c r="K399" s="8">
        <v>1.60029586</v>
      </c>
      <c r="L399" s="8">
        <v>0.1598017947</v>
      </c>
      <c r="M399" s="8">
        <v>1.66548972</v>
      </c>
      <c r="N399" s="8">
        <v>98.71385387</v>
      </c>
      <c r="O399" s="8">
        <v>0.7944652371</v>
      </c>
      <c r="P399" s="8">
        <v>0.4916808925</v>
      </c>
      <c r="Q399" s="8">
        <v>0.0</v>
      </c>
      <c r="R399" s="10" t="str">
        <f t="shared" si="1"/>
        <v>No Duplicate</v>
      </c>
      <c r="S399" s="10" t="str">
        <f t="shared" si="2"/>
        <v/>
      </c>
      <c r="T399" s="10" t="str">
        <f t="shared" si="3"/>
        <v/>
      </c>
      <c r="U399" s="10" t="str">
        <f t="shared" si="4"/>
        <v/>
      </c>
      <c r="V399" s="10" t="str">
        <f t="shared" si="5"/>
        <v/>
      </c>
      <c r="W399" s="10">
        <f t="shared" si="6"/>
        <v>98</v>
      </c>
      <c r="X399" s="10">
        <f t="shared" si="16"/>
        <v>97</v>
      </c>
      <c r="Y399" s="10">
        <f t="shared" si="8"/>
        <v>99</v>
      </c>
      <c r="Z399" s="11" t="str">
        <f t="shared" si="9"/>
        <v/>
      </c>
      <c r="AA399" s="10" t="str">
        <f t="shared" si="10"/>
        <v/>
      </c>
      <c r="AB399" s="2" t="str">
        <f t="shared" si="11"/>
        <v/>
      </c>
      <c r="AC399" s="2">
        <f t="shared" si="12"/>
        <v>0</v>
      </c>
      <c r="AD399" s="2" t="str">
        <f t="shared" si="15"/>
        <v/>
      </c>
      <c r="AE399" s="2">
        <f t="shared" si="14"/>
        <v>0</v>
      </c>
    </row>
    <row r="400">
      <c r="A400" s="9" t="s">
        <v>216</v>
      </c>
      <c r="B400" s="9" t="str">
        <f>LOOKUP(A400,Regions!$A$2:$A$233,Regions!$B$2:$B$233)</f>
        <v>Europe &amp; Central Asia</v>
      </c>
      <c r="C400" s="8">
        <v>2015.0</v>
      </c>
      <c r="D400" s="8">
        <v>9764.949219</v>
      </c>
      <c r="E400" s="8">
        <v>86.5530014</v>
      </c>
      <c r="F400" s="8">
        <v>99.78123103</v>
      </c>
      <c r="G400" s="8">
        <v>0.0</v>
      </c>
      <c r="H400" s="8">
        <v>0.2187689729</v>
      </c>
      <c r="I400" s="8">
        <v>0.0</v>
      </c>
      <c r="J400" s="8">
        <v>99.54998653</v>
      </c>
      <c r="K400" s="8">
        <v>0.0</v>
      </c>
      <c r="L400" s="8">
        <v>0.4500134657</v>
      </c>
      <c r="M400" s="8">
        <v>0.0</v>
      </c>
      <c r="N400" s="8">
        <v>99.81716039</v>
      </c>
      <c r="O400" s="8">
        <v>0.0</v>
      </c>
      <c r="P400" s="8">
        <v>0.1828396148</v>
      </c>
      <c r="Q400" s="8">
        <v>0.0</v>
      </c>
      <c r="R400" s="10" t="str">
        <f t="shared" si="1"/>
        <v>No Duplicate</v>
      </c>
      <c r="S400" s="10">
        <f t="shared" si="2"/>
        <v>5</v>
      </c>
      <c r="T400" s="10">
        <f t="shared" si="3"/>
        <v>0.00912732</v>
      </c>
      <c r="U400" s="10">
        <f t="shared" si="4"/>
        <v>0.033877642</v>
      </c>
      <c r="V400" s="10">
        <f t="shared" si="5"/>
        <v>0.004879458</v>
      </c>
      <c r="W400" s="10">
        <f t="shared" si="6"/>
        <v>100</v>
      </c>
      <c r="X400" s="10">
        <f t="shared" si="16"/>
        <v>100</v>
      </c>
      <c r="Y400" s="10">
        <f t="shared" si="8"/>
        <v>100</v>
      </c>
      <c r="Z400" s="11" t="str">
        <f t="shared" si="9"/>
        <v>full access</v>
      </c>
      <c r="AA400" s="10" t="str">
        <f t="shared" si="10"/>
        <v>full access</v>
      </c>
      <c r="AB400" s="2" t="str">
        <f t="shared" si="11"/>
        <v>full access</v>
      </c>
      <c r="AC400" s="2">
        <f t="shared" si="12"/>
        <v>0.028998184</v>
      </c>
      <c r="AD400" s="2">
        <f t="shared" si="15"/>
        <v>1.496406284</v>
      </c>
      <c r="AE400" s="2">
        <f t="shared" si="14"/>
        <v>0.024750322</v>
      </c>
    </row>
    <row r="401">
      <c r="A401" s="9" t="s">
        <v>216</v>
      </c>
      <c r="B401" s="9" t="str">
        <f>LOOKUP(A401,Regions!$A$2:$A$233,Regions!$B$2:$B$233)</f>
        <v>Europe &amp; Central Asia</v>
      </c>
      <c r="C401" s="8">
        <v>2020.0</v>
      </c>
      <c r="D401" s="8">
        <v>10099.26953</v>
      </c>
      <c r="E401" s="8">
        <v>87.97699738</v>
      </c>
      <c r="F401" s="8">
        <v>99.82686763</v>
      </c>
      <c r="G401" s="8">
        <v>0.0</v>
      </c>
      <c r="H401" s="8">
        <v>0.1731323735</v>
      </c>
      <c r="I401" s="8">
        <v>0.0</v>
      </c>
      <c r="J401" s="8">
        <v>99.71937474</v>
      </c>
      <c r="K401" s="8">
        <v>0.0</v>
      </c>
      <c r="L401" s="8">
        <v>0.2806252626</v>
      </c>
      <c r="M401" s="8">
        <v>0.0</v>
      </c>
      <c r="N401" s="8">
        <v>99.84155768</v>
      </c>
      <c r="O401" s="8">
        <v>0.0</v>
      </c>
      <c r="P401" s="8">
        <v>0.1584423157</v>
      </c>
      <c r="Q401" s="8">
        <v>0.0</v>
      </c>
      <c r="R401" s="10" t="str">
        <f t="shared" si="1"/>
        <v>No Duplicate</v>
      </c>
      <c r="S401" s="10" t="str">
        <f t="shared" si="2"/>
        <v/>
      </c>
      <c r="T401" s="10" t="str">
        <f t="shared" si="3"/>
        <v/>
      </c>
      <c r="U401" s="10" t="str">
        <f t="shared" si="4"/>
        <v/>
      </c>
      <c r="V401" s="10" t="str">
        <f t="shared" si="5"/>
        <v/>
      </c>
      <c r="W401" s="10">
        <f t="shared" si="6"/>
        <v>100</v>
      </c>
      <c r="X401" s="10">
        <f t="shared" si="16"/>
        <v>100</v>
      </c>
      <c r="Y401" s="10">
        <f t="shared" si="8"/>
        <v>100</v>
      </c>
      <c r="Z401" s="11" t="str">
        <f t="shared" si="9"/>
        <v/>
      </c>
      <c r="AA401" s="10" t="str">
        <f t="shared" si="10"/>
        <v/>
      </c>
      <c r="AB401" s="2" t="str">
        <f t="shared" si="11"/>
        <v/>
      </c>
      <c r="AC401" s="2">
        <f t="shared" si="12"/>
        <v>0</v>
      </c>
      <c r="AD401" s="2" t="str">
        <f t="shared" si="15"/>
        <v/>
      </c>
      <c r="AE401" s="2">
        <f t="shared" si="14"/>
        <v>0</v>
      </c>
    </row>
    <row r="402">
      <c r="A402" s="9" t="s">
        <v>217</v>
      </c>
      <c r="B402" s="9" t="str">
        <f>LOOKUP(A402,Regions!$A$2:$A$233,Regions!$B$2:$B$233)</f>
        <v>Europe &amp; Central Asia</v>
      </c>
      <c r="C402" s="8">
        <v>2015.0</v>
      </c>
      <c r="D402" s="8">
        <v>8296.775391</v>
      </c>
      <c r="E402" s="8">
        <v>73.71800232</v>
      </c>
      <c r="F402" s="8">
        <v>100.0</v>
      </c>
      <c r="G402" s="8">
        <v>0.0</v>
      </c>
      <c r="H402" s="8">
        <v>0.0</v>
      </c>
      <c r="I402" s="8">
        <v>0.0</v>
      </c>
      <c r="J402" s="8">
        <v>100.0</v>
      </c>
      <c r="K402" s="8">
        <v>0.0</v>
      </c>
      <c r="L402" s="8">
        <v>0.0</v>
      </c>
      <c r="M402" s="8">
        <v>0.0</v>
      </c>
      <c r="N402" s="8">
        <v>100.0</v>
      </c>
      <c r="O402" s="8">
        <v>0.0</v>
      </c>
      <c r="P402" s="8">
        <v>0.0</v>
      </c>
      <c r="Q402" s="8">
        <v>0.0</v>
      </c>
      <c r="R402" s="10" t="str">
        <f t="shared" si="1"/>
        <v>No Duplicate</v>
      </c>
      <c r="S402" s="10">
        <f t="shared" si="2"/>
        <v>5</v>
      </c>
      <c r="T402" s="10">
        <f t="shared" si="3"/>
        <v>0.0000005600000009</v>
      </c>
      <c r="U402" s="10">
        <f t="shared" si="4"/>
        <v>0</v>
      </c>
      <c r="V402" s="10">
        <f t="shared" si="5"/>
        <v>0</v>
      </c>
      <c r="W402" s="10">
        <f t="shared" si="6"/>
        <v>100</v>
      </c>
      <c r="X402" s="10">
        <f t="shared" si="16"/>
        <v>100</v>
      </c>
      <c r="Y402" s="10">
        <f t="shared" si="8"/>
        <v>100</v>
      </c>
      <c r="Z402" s="11" t="str">
        <f t="shared" si="9"/>
        <v>full access</v>
      </c>
      <c r="AA402" s="10" t="str">
        <f t="shared" si="10"/>
        <v>full access</v>
      </c>
      <c r="AB402" s="2" t="str">
        <f t="shared" si="11"/>
        <v>full access</v>
      </c>
      <c r="AC402" s="2">
        <f t="shared" si="12"/>
        <v>0</v>
      </c>
      <c r="AD402" s="2" t="str">
        <f t="shared" si="15"/>
        <v/>
      </c>
      <c r="AE402" s="2">
        <f t="shared" si="14"/>
        <v>0.0000005600000009</v>
      </c>
    </row>
    <row r="403">
      <c r="A403" s="9" t="s">
        <v>217</v>
      </c>
      <c r="B403" s="9" t="str">
        <f>LOOKUP(A403,Regions!$A$2:$A$233,Regions!$B$2:$B$233)</f>
        <v>Europe &amp; Central Asia</v>
      </c>
      <c r="C403" s="8">
        <v>2020.0</v>
      </c>
      <c r="D403" s="8">
        <v>8654.618164</v>
      </c>
      <c r="E403" s="8">
        <v>73.91500092</v>
      </c>
      <c r="F403" s="8">
        <v>100.0000028</v>
      </c>
      <c r="G403" s="8">
        <v>0.0</v>
      </c>
      <c r="H403" s="8">
        <v>0.0</v>
      </c>
      <c r="I403" s="8">
        <v>0.0</v>
      </c>
      <c r="J403" s="8">
        <v>100.0</v>
      </c>
      <c r="K403" s="8">
        <v>0.0</v>
      </c>
      <c r="L403" s="8">
        <v>0.0</v>
      </c>
      <c r="M403" s="8">
        <v>0.0</v>
      </c>
      <c r="N403" s="8">
        <v>100.0</v>
      </c>
      <c r="O403" s="8">
        <v>0.0</v>
      </c>
      <c r="P403" s="8">
        <v>0.0</v>
      </c>
      <c r="Q403" s="8">
        <v>0.0</v>
      </c>
      <c r="R403" s="10" t="str">
        <f t="shared" si="1"/>
        <v>No Duplicate</v>
      </c>
      <c r="S403" s="10" t="str">
        <f t="shared" si="2"/>
        <v/>
      </c>
      <c r="T403" s="10" t="str">
        <f t="shared" si="3"/>
        <v/>
      </c>
      <c r="U403" s="10" t="str">
        <f t="shared" si="4"/>
        <v/>
      </c>
      <c r="V403" s="10" t="str">
        <f t="shared" si="5"/>
        <v/>
      </c>
      <c r="W403" s="10">
        <f t="shared" si="6"/>
        <v>100</v>
      </c>
      <c r="X403" s="10">
        <f t="shared" si="16"/>
        <v>100</v>
      </c>
      <c r="Y403" s="10">
        <f t="shared" si="8"/>
        <v>100</v>
      </c>
      <c r="Z403" s="11" t="str">
        <f t="shared" si="9"/>
        <v/>
      </c>
      <c r="AA403" s="10" t="str">
        <f t="shared" si="10"/>
        <v/>
      </c>
      <c r="AB403" s="2" t="str">
        <f t="shared" si="11"/>
        <v/>
      </c>
      <c r="AC403" s="2">
        <f t="shared" si="12"/>
        <v>0</v>
      </c>
      <c r="AD403" s="2" t="str">
        <f t="shared" si="15"/>
        <v/>
      </c>
      <c r="AE403" s="2">
        <f t="shared" si="14"/>
        <v>0</v>
      </c>
    </row>
    <row r="404">
      <c r="A404" s="9" t="s">
        <v>218</v>
      </c>
      <c r="B404" s="9" t="str">
        <f>LOOKUP(A404,Regions!$A$2:$A$233,Regions!$B$2:$B$233)</f>
        <v>Middle East &amp; North Africa</v>
      </c>
      <c r="C404" s="8">
        <v>2015.0</v>
      </c>
      <c r="D404" s="8">
        <v>17997.41016</v>
      </c>
      <c r="E404" s="8">
        <v>52.16799927</v>
      </c>
      <c r="F404" s="8">
        <v>93.50961148</v>
      </c>
      <c r="G404" s="8">
        <v>5.968083628</v>
      </c>
      <c r="H404" s="8">
        <v>0.5223048883</v>
      </c>
      <c r="I404" s="8">
        <v>0.0</v>
      </c>
      <c r="J404" s="8">
        <v>91.3857051</v>
      </c>
      <c r="K404" s="8">
        <v>7.857323656</v>
      </c>
      <c r="L404" s="8">
        <v>0.7569712439</v>
      </c>
      <c r="M404" s="8">
        <v>0.0</v>
      </c>
      <c r="N404" s="8">
        <v>95.45698719</v>
      </c>
      <c r="O404" s="8">
        <v>4.235869737</v>
      </c>
      <c r="P404" s="8">
        <v>0.3071430695</v>
      </c>
      <c r="Q404" s="8">
        <v>0.0</v>
      </c>
      <c r="R404" s="10" t="str">
        <f t="shared" si="1"/>
        <v>No Duplicate</v>
      </c>
      <c r="S404" s="10">
        <f t="shared" si="2"/>
        <v>5</v>
      </c>
      <c r="T404" s="10">
        <f t="shared" si="3"/>
        <v>0.08324914</v>
      </c>
      <c r="U404" s="10">
        <f t="shared" si="4"/>
        <v>0.13940798</v>
      </c>
      <c r="V404" s="10">
        <f t="shared" si="5"/>
        <v>-0.010364566</v>
      </c>
      <c r="W404" s="10">
        <f t="shared" si="6"/>
        <v>94</v>
      </c>
      <c r="X404" s="10">
        <f t="shared" si="16"/>
        <v>91</v>
      </c>
      <c r="Y404" s="10">
        <f t="shared" si="8"/>
        <v>95</v>
      </c>
      <c r="Z404" s="11" t="str">
        <f t="shared" si="9"/>
        <v/>
      </c>
      <c r="AA404" s="10" t="str">
        <f t="shared" si="10"/>
        <v/>
      </c>
      <c r="AB404" s="2" t="str">
        <f t="shared" si="11"/>
        <v/>
      </c>
      <c r="AC404" s="2">
        <f t="shared" si="12"/>
        <v>0.149772546</v>
      </c>
      <c r="AD404" s="2">
        <f t="shared" si="15"/>
        <v>2</v>
      </c>
      <c r="AE404" s="2">
        <f t="shared" si="14"/>
        <v>0.05615884</v>
      </c>
    </row>
    <row r="405">
      <c r="A405" s="9" t="s">
        <v>218</v>
      </c>
      <c r="B405" s="9" t="str">
        <f>LOOKUP(A405,Regions!$A$2:$A$233,Regions!$B$2:$B$233)</f>
        <v>Middle East &amp; North Africa</v>
      </c>
      <c r="C405" s="8">
        <v>2020.0</v>
      </c>
      <c r="D405" s="8">
        <v>17500.65625</v>
      </c>
      <c r="E405" s="8">
        <v>55.47500229</v>
      </c>
      <c r="F405" s="8">
        <v>93.92585718</v>
      </c>
      <c r="G405" s="8">
        <v>5.873730768</v>
      </c>
      <c r="H405" s="8">
        <v>0.2004120542</v>
      </c>
      <c r="I405" s="8">
        <v>0.0</v>
      </c>
      <c r="J405" s="8">
        <v>92.082745</v>
      </c>
      <c r="K405" s="8">
        <v>7.917255</v>
      </c>
      <c r="L405" s="8">
        <v>0.0</v>
      </c>
      <c r="M405" s="8">
        <v>0.0</v>
      </c>
      <c r="N405" s="8">
        <v>95.40516436</v>
      </c>
      <c r="O405" s="8">
        <v>4.233570117</v>
      </c>
      <c r="P405" s="8">
        <v>0.361265525</v>
      </c>
      <c r="Q405" s="8">
        <v>0.0</v>
      </c>
      <c r="R405" s="10" t="str">
        <f t="shared" si="1"/>
        <v>No Duplicate</v>
      </c>
      <c r="S405" s="10" t="str">
        <f t="shared" si="2"/>
        <v/>
      </c>
      <c r="T405" s="10" t="str">
        <f t="shared" si="3"/>
        <v/>
      </c>
      <c r="U405" s="10" t="str">
        <f t="shared" si="4"/>
        <v/>
      </c>
      <c r="V405" s="10" t="str">
        <f t="shared" si="5"/>
        <v/>
      </c>
      <c r="W405" s="10">
        <f t="shared" si="6"/>
        <v>94</v>
      </c>
      <c r="X405" s="10">
        <f t="shared" si="16"/>
        <v>92</v>
      </c>
      <c r="Y405" s="10">
        <f t="shared" si="8"/>
        <v>95</v>
      </c>
      <c r="Z405" s="11" t="str">
        <f t="shared" si="9"/>
        <v/>
      </c>
      <c r="AA405" s="10" t="str">
        <f t="shared" si="10"/>
        <v/>
      </c>
      <c r="AB405" s="2" t="str">
        <f t="shared" si="11"/>
        <v/>
      </c>
      <c r="AC405" s="2">
        <f t="shared" si="12"/>
        <v>0</v>
      </c>
      <c r="AD405" s="2" t="str">
        <f t="shared" si="15"/>
        <v/>
      </c>
      <c r="AE405" s="2">
        <f t="shared" si="14"/>
        <v>0</v>
      </c>
    </row>
    <row r="406">
      <c r="A406" s="9" t="s">
        <v>219</v>
      </c>
      <c r="B406" s="9" t="str">
        <f>LOOKUP(A406,Regions!$A$2:$A$233,Regions!$B$2:$B$233)</f>
        <v>Europe &amp; Central Asia</v>
      </c>
      <c r="C406" s="8">
        <v>2015.0</v>
      </c>
      <c r="D406" s="8">
        <v>8454.018555</v>
      </c>
      <c r="E406" s="8">
        <v>26.74200058</v>
      </c>
      <c r="F406" s="8">
        <v>76.23949551</v>
      </c>
      <c r="G406" s="8">
        <v>3.050011091</v>
      </c>
      <c r="H406" s="8">
        <v>3.944733748</v>
      </c>
      <c r="I406" s="8">
        <v>16.76575965</v>
      </c>
      <c r="J406" s="8">
        <v>69.55218206</v>
      </c>
      <c r="K406" s="8">
        <v>3.681021887</v>
      </c>
      <c r="L406" s="8">
        <v>4.857485512</v>
      </c>
      <c r="M406" s="8">
        <v>21.90931054</v>
      </c>
      <c r="N406" s="8">
        <v>94.55895539</v>
      </c>
      <c r="O406" s="8">
        <v>1.321396987</v>
      </c>
      <c r="P406" s="8">
        <v>1.444318955</v>
      </c>
      <c r="Q406" s="8">
        <v>2.675328663</v>
      </c>
      <c r="R406" s="10" t="str">
        <f t="shared" si="1"/>
        <v>No Duplicate</v>
      </c>
      <c r="S406" s="10">
        <f t="shared" si="2"/>
        <v>5</v>
      </c>
      <c r="T406" s="10">
        <f t="shared" si="3"/>
        <v>1.122583902</v>
      </c>
      <c r="U406" s="10">
        <f t="shared" si="4"/>
        <v>1.418283428</v>
      </c>
      <c r="V406" s="10">
        <f t="shared" si="5"/>
        <v>0.204333694</v>
      </c>
      <c r="W406" s="10">
        <f t="shared" si="6"/>
        <v>76</v>
      </c>
      <c r="X406" s="10">
        <f t="shared" si="16"/>
        <v>70</v>
      </c>
      <c r="Y406" s="10">
        <f t="shared" si="8"/>
        <v>95</v>
      </c>
      <c r="Z406" s="11" t="str">
        <f t="shared" si="9"/>
        <v/>
      </c>
      <c r="AA406" s="10" t="str">
        <f t="shared" si="10"/>
        <v/>
      </c>
      <c r="AB406" s="2" t="str">
        <f t="shared" si="11"/>
        <v/>
      </c>
      <c r="AC406" s="2">
        <f t="shared" si="12"/>
        <v>1.213949734</v>
      </c>
      <c r="AD406" s="2">
        <f t="shared" si="15"/>
        <v>1.496286114</v>
      </c>
      <c r="AE406" s="2">
        <f t="shared" si="14"/>
        <v>0.295699526</v>
      </c>
    </row>
    <row r="407">
      <c r="A407" s="9" t="s">
        <v>219</v>
      </c>
      <c r="B407" s="9" t="str">
        <f>LOOKUP(A407,Regions!$A$2:$A$233,Regions!$B$2:$B$233)</f>
        <v>Europe &amp; Central Asia</v>
      </c>
      <c r="C407" s="8">
        <v>2020.0</v>
      </c>
      <c r="D407" s="8">
        <v>9537.641602</v>
      </c>
      <c r="E407" s="8">
        <v>27.50599861</v>
      </c>
      <c r="F407" s="8">
        <v>81.85241502</v>
      </c>
      <c r="G407" s="8">
        <v>2.568363935</v>
      </c>
      <c r="H407" s="8">
        <v>3.421857005</v>
      </c>
      <c r="I407" s="8">
        <v>12.15736404</v>
      </c>
      <c r="J407" s="8">
        <v>76.6435992</v>
      </c>
      <c r="K407" s="8">
        <v>3.207143928</v>
      </c>
      <c r="L407" s="8">
        <v>4.140706948</v>
      </c>
      <c r="M407" s="8">
        <v>16.00854992</v>
      </c>
      <c r="N407" s="8">
        <v>95.58062386</v>
      </c>
      <c r="O407" s="8">
        <v>0.8848144763</v>
      </c>
      <c r="P407" s="8">
        <v>1.527268323</v>
      </c>
      <c r="Q407" s="8">
        <v>2.007293339</v>
      </c>
      <c r="R407" s="10" t="str">
        <f t="shared" si="1"/>
        <v>No Duplicate</v>
      </c>
      <c r="S407" s="10" t="str">
        <f t="shared" si="2"/>
        <v/>
      </c>
      <c r="T407" s="10" t="str">
        <f t="shared" si="3"/>
        <v/>
      </c>
      <c r="U407" s="10" t="str">
        <f t="shared" si="4"/>
        <v/>
      </c>
      <c r="V407" s="10" t="str">
        <f t="shared" si="5"/>
        <v/>
      </c>
      <c r="W407" s="10">
        <f t="shared" si="6"/>
        <v>82</v>
      </c>
      <c r="X407" s="10">
        <f t="shared" si="16"/>
        <v>77</v>
      </c>
      <c r="Y407" s="10">
        <f t="shared" si="8"/>
        <v>96</v>
      </c>
      <c r="Z407" s="11" t="str">
        <f t="shared" si="9"/>
        <v/>
      </c>
      <c r="AA407" s="10" t="str">
        <f t="shared" si="10"/>
        <v/>
      </c>
      <c r="AB407" s="2" t="str">
        <f t="shared" si="11"/>
        <v/>
      </c>
      <c r="AC407" s="2">
        <f t="shared" si="12"/>
        <v>0</v>
      </c>
      <c r="AD407" s="2" t="str">
        <f t="shared" si="15"/>
        <v/>
      </c>
      <c r="AE407" s="2">
        <f t="shared" si="14"/>
        <v>0</v>
      </c>
    </row>
    <row r="408">
      <c r="A408" s="9" t="s">
        <v>220</v>
      </c>
      <c r="B408" s="9" t="str">
        <f>LOOKUP(A408,Regions!$A$2:$A$233,Regions!$B$2:$B$233)</f>
        <v>East Asia &amp; Pacific</v>
      </c>
      <c r="C408" s="8">
        <v>2015.0</v>
      </c>
      <c r="D408" s="8">
        <v>68714.51563</v>
      </c>
      <c r="E408" s="8">
        <v>47.69400406</v>
      </c>
      <c r="F408" s="8">
        <v>99.25917058</v>
      </c>
      <c r="G408" s="8">
        <v>0.2176525852</v>
      </c>
      <c r="H408" s="8">
        <v>0.1822513237</v>
      </c>
      <c r="I408" s="8">
        <v>0.3409255143</v>
      </c>
      <c r="J408" s="8">
        <v>98.87951671</v>
      </c>
      <c r="K408" s="8">
        <v>0.2456716052</v>
      </c>
      <c r="L408" s="8">
        <v>0.2230211905</v>
      </c>
      <c r="M408" s="8">
        <v>0.65179049</v>
      </c>
      <c r="N408" s="8">
        <v>99.67553684</v>
      </c>
      <c r="O408" s="8">
        <v>0.1869241354</v>
      </c>
      <c r="P408" s="8">
        <v>0.1375390245</v>
      </c>
      <c r="Q408" s="8">
        <v>0.0</v>
      </c>
      <c r="R408" s="10" t="str">
        <f t="shared" si="1"/>
        <v>No Duplicate</v>
      </c>
      <c r="S408" s="10">
        <f t="shared" si="2"/>
        <v>5</v>
      </c>
      <c r="T408" s="10">
        <f t="shared" si="3"/>
        <v>0.148165884</v>
      </c>
      <c r="U408" s="10">
        <f t="shared" si="4"/>
        <v>0.224096658</v>
      </c>
      <c r="V408" s="10">
        <f t="shared" si="5"/>
        <v>0.064892632</v>
      </c>
      <c r="W408" s="10">
        <f t="shared" si="6"/>
        <v>99</v>
      </c>
      <c r="X408" s="10">
        <f t="shared" si="16"/>
        <v>99</v>
      </c>
      <c r="Y408" s="10">
        <f t="shared" si="8"/>
        <v>100</v>
      </c>
      <c r="Z408" s="11" t="str">
        <f t="shared" si="9"/>
        <v/>
      </c>
      <c r="AA408" s="10" t="str">
        <f t="shared" si="10"/>
        <v/>
      </c>
      <c r="AB408" s="2" t="str">
        <f t="shared" si="11"/>
        <v>full access</v>
      </c>
      <c r="AC408" s="2">
        <f t="shared" si="12"/>
        <v>0.159204026</v>
      </c>
      <c r="AD408" s="2">
        <f t="shared" si="15"/>
        <v>1.101798797</v>
      </c>
      <c r="AE408" s="2">
        <f t="shared" si="14"/>
        <v>0.075930774</v>
      </c>
    </row>
    <row r="409">
      <c r="A409" s="9" t="s">
        <v>220</v>
      </c>
      <c r="B409" s="9" t="str">
        <f>LOOKUP(A409,Regions!$A$2:$A$233,Regions!$B$2:$B$233)</f>
        <v>East Asia &amp; Pacific</v>
      </c>
      <c r="C409" s="8">
        <v>2020.0</v>
      </c>
      <c r="D409" s="8">
        <v>69799.97656</v>
      </c>
      <c r="E409" s="8">
        <v>51.43000031</v>
      </c>
      <c r="F409" s="8">
        <v>100.0</v>
      </c>
      <c r="G409" s="8">
        <v>0.0</v>
      </c>
      <c r="H409" s="8">
        <v>0.0</v>
      </c>
      <c r="I409" s="8">
        <v>0.0</v>
      </c>
      <c r="J409" s="8">
        <v>100.0</v>
      </c>
      <c r="K409" s="8">
        <v>0.0</v>
      </c>
      <c r="L409" s="8">
        <v>0.0</v>
      </c>
      <c r="M409" s="8">
        <v>0.0</v>
      </c>
      <c r="N409" s="8">
        <v>100.0</v>
      </c>
      <c r="O409" s="8">
        <v>0.0</v>
      </c>
      <c r="P409" s="8">
        <v>0.0</v>
      </c>
      <c r="Q409" s="8">
        <v>0.0</v>
      </c>
      <c r="R409" s="10" t="str">
        <f t="shared" si="1"/>
        <v>No Duplicate</v>
      </c>
      <c r="S409" s="10" t="str">
        <f t="shared" si="2"/>
        <v/>
      </c>
      <c r="T409" s="10" t="str">
        <f t="shared" si="3"/>
        <v/>
      </c>
      <c r="U409" s="10" t="str">
        <f t="shared" si="4"/>
        <v/>
      </c>
      <c r="V409" s="10" t="str">
        <f t="shared" si="5"/>
        <v/>
      </c>
      <c r="W409" s="10">
        <f t="shared" si="6"/>
        <v>100</v>
      </c>
      <c r="X409" s="10">
        <f t="shared" si="16"/>
        <v>100</v>
      </c>
      <c r="Y409" s="10">
        <f t="shared" si="8"/>
        <v>100</v>
      </c>
      <c r="Z409" s="11" t="str">
        <f t="shared" si="9"/>
        <v/>
      </c>
      <c r="AA409" s="10" t="str">
        <f t="shared" si="10"/>
        <v/>
      </c>
      <c r="AB409" s="2" t="str">
        <f t="shared" si="11"/>
        <v/>
      </c>
      <c r="AC409" s="2">
        <f t="shared" si="12"/>
        <v>0</v>
      </c>
      <c r="AD409" s="2" t="str">
        <f t="shared" si="15"/>
        <v/>
      </c>
      <c r="AE409" s="2">
        <f t="shared" si="14"/>
        <v>0</v>
      </c>
    </row>
    <row r="410">
      <c r="A410" s="9" t="s">
        <v>221</v>
      </c>
      <c r="B410" s="9" t="str">
        <f>LOOKUP(A410,Regions!$A$2:$A$233,Regions!$B$2:$B$233)</f>
        <v>East Asia &amp; Pacific</v>
      </c>
      <c r="C410" s="8">
        <v>2015.0</v>
      </c>
      <c r="D410" s="8">
        <v>1196.293945</v>
      </c>
      <c r="E410" s="8">
        <v>29.48999977</v>
      </c>
      <c r="F410" s="8">
        <v>75.25010371</v>
      </c>
      <c r="G410" s="8">
        <v>3.486316247</v>
      </c>
      <c r="H410" s="8">
        <v>16.46074672</v>
      </c>
      <c r="I410" s="8">
        <v>4.802833323</v>
      </c>
      <c r="J410" s="8">
        <v>68.95938975</v>
      </c>
      <c r="K410" s="8">
        <v>4.20850771</v>
      </c>
      <c r="L410" s="8">
        <v>20.19524109</v>
      </c>
      <c r="M410" s="8">
        <v>6.63686145</v>
      </c>
      <c r="N410" s="8">
        <v>90.29108123</v>
      </c>
      <c r="O410" s="8">
        <v>1.759571234</v>
      </c>
      <c r="P410" s="8">
        <v>7.5316383</v>
      </c>
      <c r="Q410" s="8">
        <v>0.4177092401</v>
      </c>
      <c r="R410" s="10" t="str">
        <f t="shared" si="1"/>
        <v>No Duplicate</v>
      </c>
      <c r="S410" s="10">
        <f t="shared" si="2"/>
        <v>5</v>
      </c>
      <c r="T410" s="10">
        <f t="shared" si="3"/>
        <v>2.049099498</v>
      </c>
      <c r="U410" s="10">
        <f t="shared" si="4"/>
        <v>2.305681174</v>
      </c>
      <c r="V410" s="10">
        <f t="shared" si="5"/>
        <v>1.237175338</v>
      </c>
      <c r="W410" s="10">
        <f t="shared" si="6"/>
        <v>75</v>
      </c>
      <c r="X410" s="10">
        <f t="shared" si="16"/>
        <v>69</v>
      </c>
      <c r="Y410" s="10">
        <f t="shared" si="8"/>
        <v>90</v>
      </c>
      <c r="Z410" s="11" t="str">
        <f t="shared" si="9"/>
        <v/>
      </c>
      <c r="AA410" s="10" t="str">
        <f t="shared" si="10"/>
        <v/>
      </c>
      <c r="AB410" s="2" t="str">
        <f t="shared" si="11"/>
        <v/>
      </c>
      <c r="AC410" s="2">
        <f t="shared" si="12"/>
        <v>1.068505836</v>
      </c>
      <c r="AD410" s="2">
        <f t="shared" si="15"/>
        <v>0.6031888858</v>
      </c>
      <c r="AE410" s="2">
        <f t="shared" si="14"/>
        <v>0.256581676</v>
      </c>
    </row>
    <row r="411">
      <c r="A411" s="9" t="s">
        <v>221</v>
      </c>
      <c r="B411" s="9" t="str">
        <f>LOOKUP(A411,Regions!$A$2:$A$233,Regions!$B$2:$B$233)</f>
        <v>East Asia &amp; Pacific</v>
      </c>
      <c r="C411" s="8">
        <v>2020.0</v>
      </c>
      <c r="D411" s="8">
        <v>1318.442017</v>
      </c>
      <c r="E411" s="8">
        <v>31.31999969</v>
      </c>
      <c r="F411" s="8">
        <v>85.4956012</v>
      </c>
      <c r="G411" s="8">
        <v>1.88586597</v>
      </c>
      <c r="H411" s="8">
        <v>8.360029397</v>
      </c>
      <c r="I411" s="8">
        <v>4.258503433</v>
      </c>
      <c r="J411" s="8">
        <v>80.48779562</v>
      </c>
      <c r="K411" s="8">
        <v>2.049364675</v>
      </c>
      <c r="L411" s="8">
        <v>11.26233968</v>
      </c>
      <c r="M411" s="8">
        <v>6.200500018</v>
      </c>
      <c r="N411" s="8">
        <v>96.47695792</v>
      </c>
      <c r="O411" s="8">
        <v>1.527338152</v>
      </c>
      <c r="P411" s="8">
        <v>1.995703929</v>
      </c>
      <c r="Q411" s="8">
        <v>0.0</v>
      </c>
      <c r="R411" s="10" t="str">
        <f t="shared" si="1"/>
        <v>No Duplicate</v>
      </c>
      <c r="S411" s="10" t="str">
        <f t="shared" si="2"/>
        <v/>
      </c>
      <c r="T411" s="10" t="str">
        <f t="shared" si="3"/>
        <v/>
      </c>
      <c r="U411" s="10" t="str">
        <f t="shared" si="4"/>
        <v/>
      </c>
      <c r="V411" s="10" t="str">
        <f t="shared" si="5"/>
        <v/>
      </c>
      <c r="W411" s="10">
        <f t="shared" si="6"/>
        <v>85</v>
      </c>
      <c r="X411" s="10">
        <f t="shared" si="16"/>
        <v>80</v>
      </c>
      <c r="Y411" s="10">
        <f t="shared" si="8"/>
        <v>96</v>
      </c>
      <c r="Z411" s="11" t="str">
        <f t="shared" si="9"/>
        <v/>
      </c>
      <c r="AA411" s="10" t="str">
        <f t="shared" si="10"/>
        <v/>
      </c>
      <c r="AB411" s="2" t="str">
        <f t="shared" si="11"/>
        <v/>
      </c>
      <c r="AC411" s="2">
        <f t="shared" si="12"/>
        <v>0</v>
      </c>
      <c r="AD411" s="2" t="str">
        <f t="shared" si="15"/>
        <v/>
      </c>
      <c r="AE411" s="2">
        <f t="shared" si="14"/>
        <v>0</v>
      </c>
    </row>
    <row r="412">
      <c r="A412" s="9" t="s">
        <v>222</v>
      </c>
      <c r="B412" s="9" t="str">
        <f>LOOKUP(A412,Regions!$A$2:$A$233,Regions!$B$2:$B$233)</f>
        <v>Sub-Saharan Africa</v>
      </c>
      <c r="C412" s="8">
        <v>2015.0</v>
      </c>
      <c r="D412" s="8">
        <v>7323.162109</v>
      </c>
      <c r="E412" s="8">
        <v>40.09999847</v>
      </c>
      <c r="F412" s="8">
        <v>63.63712635</v>
      </c>
      <c r="G412" s="8">
        <v>5.665767965</v>
      </c>
      <c r="H412" s="8">
        <v>17.17891539</v>
      </c>
      <c r="I412" s="8">
        <v>13.51819029</v>
      </c>
      <c r="J412" s="8">
        <v>47.24218328</v>
      </c>
      <c r="K412" s="8">
        <v>7.334652284</v>
      </c>
      <c r="L412" s="8">
        <v>23.47003618</v>
      </c>
      <c r="M412" s="8">
        <v>21.95312825</v>
      </c>
      <c r="N412" s="8">
        <v>88.1273297</v>
      </c>
      <c r="O412" s="8">
        <v>3.172845838</v>
      </c>
      <c r="P412" s="8">
        <v>7.781455041</v>
      </c>
      <c r="Q412" s="8">
        <v>0.9183694177</v>
      </c>
      <c r="R412" s="10" t="str">
        <f t="shared" si="1"/>
        <v>No Duplicate</v>
      </c>
      <c r="S412" s="10">
        <f t="shared" si="2"/>
        <v>5</v>
      </c>
      <c r="T412" s="10">
        <f t="shared" si="3"/>
        <v>0.989318748</v>
      </c>
      <c r="U412" s="10">
        <f t="shared" si="4"/>
        <v>0.975073894</v>
      </c>
      <c r="V412" s="10">
        <f t="shared" si="5"/>
        <v>0.492516062</v>
      </c>
      <c r="W412" s="10">
        <f t="shared" si="6"/>
        <v>64</v>
      </c>
      <c r="X412" s="10">
        <f t="shared" si="16"/>
        <v>47</v>
      </c>
      <c r="Y412" s="10">
        <f t="shared" si="8"/>
        <v>88</v>
      </c>
      <c r="Z412" s="11" t="str">
        <f t="shared" si="9"/>
        <v/>
      </c>
      <c r="AA412" s="10" t="str">
        <f t="shared" si="10"/>
        <v/>
      </c>
      <c r="AB412" s="2" t="str">
        <f t="shared" si="11"/>
        <v/>
      </c>
      <c r="AC412" s="2">
        <f t="shared" si="12"/>
        <v>0.482557832</v>
      </c>
      <c r="AD412" s="2">
        <f t="shared" si="15"/>
        <v>0.6576194257</v>
      </c>
      <c r="AE412" s="2">
        <f t="shared" si="14"/>
        <v>0.014244854</v>
      </c>
    </row>
    <row r="413">
      <c r="A413" s="9" t="s">
        <v>222</v>
      </c>
      <c r="B413" s="9" t="str">
        <f>LOOKUP(A413,Regions!$A$2:$A$233,Regions!$B$2:$B$233)</f>
        <v>Sub-Saharan Africa</v>
      </c>
      <c r="C413" s="8">
        <v>2020.0</v>
      </c>
      <c r="D413" s="8">
        <v>8278.737305</v>
      </c>
      <c r="E413" s="8">
        <v>42.79999924</v>
      </c>
      <c r="F413" s="8">
        <v>68.58372009</v>
      </c>
      <c r="G413" s="8">
        <v>6.065434765</v>
      </c>
      <c r="H413" s="8">
        <v>14.16432245</v>
      </c>
      <c r="I413" s="8">
        <v>11.18652269</v>
      </c>
      <c r="J413" s="8">
        <v>52.11755275</v>
      </c>
      <c r="K413" s="8">
        <v>8.187542019</v>
      </c>
      <c r="L413" s="8">
        <v>20.7910842</v>
      </c>
      <c r="M413" s="8">
        <v>18.90382103</v>
      </c>
      <c r="N413" s="8">
        <v>90.58991001</v>
      </c>
      <c r="O413" s="8">
        <v>3.229348056</v>
      </c>
      <c r="P413" s="8">
        <v>5.307990528</v>
      </c>
      <c r="Q413" s="8">
        <v>0.8727514049</v>
      </c>
      <c r="R413" s="10" t="str">
        <f t="shared" si="1"/>
        <v>No Duplicate</v>
      </c>
      <c r="S413" s="10" t="str">
        <f t="shared" si="2"/>
        <v/>
      </c>
      <c r="T413" s="10" t="str">
        <f t="shared" si="3"/>
        <v/>
      </c>
      <c r="U413" s="10" t="str">
        <f t="shared" si="4"/>
        <v/>
      </c>
      <c r="V413" s="10" t="str">
        <f t="shared" si="5"/>
        <v/>
      </c>
      <c r="W413" s="10">
        <f t="shared" si="6"/>
        <v>69</v>
      </c>
      <c r="X413" s="10">
        <f t="shared" si="16"/>
        <v>52</v>
      </c>
      <c r="Y413" s="10">
        <f t="shared" si="8"/>
        <v>91</v>
      </c>
      <c r="Z413" s="11" t="str">
        <f t="shared" si="9"/>
        <v/>
      </c>
      <c r="AA413" s="10" t="str">
        <f t="shared" si="10"/>
        <v/>
      </c>
      <c r="AB413" s="2" t="str">
        <f t="shared" si="11"/>
        <v/>
      </c>
      <c r="AC413" s="2">
        <f t="shared" si="12"/>
        <v>0</v>
      </c>
      <c r="AD413" s="2" t="str">
        <f t="shared" si="15"/>
        <v/>
      </c>
      <c r="AE413" s="2">
        <f t="shared" si="14"/>
        <v>0</v>
      </c>
    </row>
    <row r="414">
      <c r="A414" s="9" t="s">
        <v>223</v>
      </c>
      <c r="B414" s="9" t="str">
        <f>LOOKUP(A414,Regions!$A$2:$A$233,Regions!$B$2:$B$233)</f>
        <v>East Asia &amp; Pacific</v>
      </c>
      <c r="C414" s="8">
        <v>2015.0</v>
      </c>
      <c r="D414" s="8">
        <v>1.246999979</v>
      </c>
      <c r="E414" s="8">
        <v>0.0</v>
      </c>
      <c r="F414" s="8">
        <v>99.457396</v>
      </c>
      <c r="G414" s="8">
        <v>0.0</v>
      </c>
      <c r="H414" s="8">
        <v>0.542604</v>
      </c>
      <c r="I414" s="8">
        <v>0.0</v>
      </c>
      <c r="J414" s="8">
        <v>99.457396</v>
      </c>
      <c r="K414" s="8">
        <v>0.0</v>
      </c>
      <c r="L414" s="8">
        <v>0.542604</v>
      </c>
      <c r="M414" s="8">
        <v>0.0</v>
      </c>
      <c r="N414" s="8" t="s">
        <v>4</v>
      </c>
      <c r="O414" s="8" t="s">
        <v>4</v>
      </c>
      <c r="P414" s="8" t="s">
        <v>4</v>
      </c>
      <c r="Q414" s="8" t="s">
        <v>4</v>
      </c>
      <c r="R414" s="10" t="str">
        <f t="shared" si="1"/>
        <v>No Duplicate</v>
      </c>
      <c r="S414" s="10">
        <f t="shared" si="2"/>
        <v>5</v>
      </c>
      <c r="T414" s="10">
        <f t="shared" si="3"/>
        <v>0.05005613</v>
      </c>
      <c r="U414" s="10">
        <f t="shared" si="4"/>
        <v>0.05005613</v>
      </c>
      <c r="V414" s="10" t="str">
        <f t="shared" si="5"/>
        <v>null</v>
      </c>
      <c r="W414" s="10">
        <f t="shared" si="6"/>
        <v>99</v>
      </c>
      <c r="X414" s="10">
        <f t="shared" si="16"/>
        <v>99</v>
      </c>
      <c r="Y414" s="10" t="str">
        <f t="shared" si="8"/>
        <v/>
      </c>
      <c r="Z414" s="11" t="str">
        <f t="shared" si="9"/>
        <v/>
      </c>
      <c r="AA414" s="10" t="str">
        <f t="shared" si="10"/>
        <v/>
      </c>
      <c r="AB414" s="2" t="str">
        <f t="shared" si="11"/>
        <v/>
      </c>
      <c r="AC414" s="2" t="str">
        <f t="shared" si="12"/>
        <v/>
      </c>
      <c r="AD414" s="2" t="str">
        <f t="shared" si="15"/>
        <v/>
      </c>
      <c r="AE414" s="2">
        <f t="shared" si="14"/>
        <v>0</v>
      </c>
    </row>
    <row r="415">
      <c r="A415" s="9" t="s">
        <v>223</v>
      </c>
      <c r="B415" s="9" t="str">
        <f>LOOKUP(A415,Regions!$A$2:$A$233,Regions!$B$2:$B$233)</f>
        <v>East Asia &amp; Pacific</v>
      </c>
      <c r="C415" s="8">
        <v>2020.0</v>
      </c>
      <c r="D415" s="8">
        <v>1.350000024</v>
      </c>
      <c r="E415" s="8">
        <v>0.0</v>
      </c>
      <c r="F415" s="8">
        <v>99.70767665</v>
      </c>
      <c r="G415" s="8">
        <v>0.0</v>
      </c>
      <c r="H415" s="8">
        <v>0.2923233459</v>
      </c>
      <c r="I415" s="8">
        <v>0.0</v>
      </c>
      <c r="J415" s="8">
        <v>99.70767665</v>
      </c>
      <c r="K415" s="8">
        <v>0.0</v>
      </c>
      <c r="L415" s="8">
        <v>0.2923233459</v>
      </c>
      <c r="M415" s="8">
        <v>0.0</v>
      </c>
      <c r="N415" s="8" t="s">
        <v>4</v>
      </c>
      <c r="O415" s="8" t="s">
        <v>4</v>
      </c>
      <c r="P415" s="8" t="s">
        <v>4</v>
      </c>
      <c r="Q415" s="8" t="s">
        <v>4</v>
      </c>
      <c r="R415" s="10" t="str">
        <f t="shared" si="1"/>
        <v>No Duplicate</v>
      </c>
      <c r="S415" s="10" t="str">
        <f t="shared" si="2"/>
        <v/>
      </c>
      <c r="T415" s="10" t="str">
        <f t="shared" si="3"/>
        <v/>
      </c>
      <c r="U415" s="10" t="str">
        <f t="shared" si="4"/>
        <v/>
      </c>
      <c r="V415" s="10" t="str">
        <f t="shared" si="5"/>
        <v/>
      </c>
      <c r="W415" s="10">
        <f t="shared" si="6"/>
        <v>100</v>
      </c>
      <c r="X415" s="10">
        <f t="shared" si="16"/>
        <v>100</v>
      </c>
      <c r="Y415" s="10" t="str">
        <f t="shared" si="8"/>
        <v/>
      </c>
      <c r="Z415" s="11" t="str">
        <f t="shared" si="9"/>
        <v/>
      </c>
      <c r="AA415" s="10" t="str">
        <f t="shared" si="10"/>
        <v/>
      </c>
      <c r="AB415" s="2" t="str">
        <f t="shared" si="11"/>
        <v/>
      </c>
      <c r="AC415" s="2">
        <f t="shared" si="12"/>
        <v>0</v>
      </c>
      <c r="AD415" s="2" t="str">
        <f t="shared" si="15"/>
        <v/>
      </c>
      <c r="AE415" s="2">
        <f t="shared" si="14"/>
        <v>0</v>
      </c>
    </row>
    <row r="416">
      <c r="A416" s="9" t="s">
        <v>224</v>
      </c>
      <c r="B416" s="9" t="str">
        <f>LOOKUP(A416,Regions!$A$2:$A$233,Regions!$B$2:$B$233)</f>
        <v>East Asia &amp; Pacific</v>
      </c>
      <c r="C416" s="8">
        <v>2015.0</v>
      </c>
      <c r="D416" s="8">
        <v>100.7799988</v>
      </c>
      <c r="E416" s="8">
        <v>23.27499962</v>
      </c>
      <c r="F416" s="8">
        <v>98.54970535</v>
      </c>
      <c r="G416" s="8">
        <v>0.8789821223</v>
      </c>
      <c r="H416" s="8">
        <v>0.5713125286</v>
      </c>
      <c r="I416" s="8">
        <v>0.0</v>
      </c>
      <c r="J416" s="8">
        <v>98.39304823</v>
      </c>
      <c r="K416" s="8">
        <v>1.102319124</v>
      </c>
      <c r="L416" s="8">
        <v>0.5046326475</v>
      </c>
      <c r="M416" s="8">
        <v>0.0</v>
      </c>
      <c r="N416" s="8">
        <v>99.06611056</v>
      </c>
      <c r="O416" s="8">
        <v>0.142761567</v>
      </c>
      <c r="P416" s="8">
        <v>0.7911278728</v>
      </c>
      <c r="Q416" s="8">
        <v>0.0</v>
      </c>
      <c r="R416" s="10" t="str">
        <f t="shared" si="1"/>
        <v>No Duplicate</v>
      </c>
      <c r="S416" s="10">
        <f t="shared" si="2"/>
        <v>5</v>
      </c>
      <c r="T416" s="10">
        <f t="shared" si="3"/>
        <v>0.036275096</v>
      </c>
      <c r="U416" s="10">
        <f t="shared" si="4"/>
        <v>0.015006062</v>
      </c>
      <c r="V416" s="10">
        <f t="shared" si="5"/>
        <v>0.108109526</v>
      </c>
      <c r="W416" s="10">
        <f t="shared" si="6"/>
        <v>99</v>
      </c>
      <c r="X416" s="10">
        <f t="shared" si="16"/>
        <v>98</v>
      </c>
      <c r="Y416" s="10">
        <f t="shared" si="8"/>
        <v>99</v>
      </c>
      <c r="Z416" s="11" t="str">
        <f t="shared" si="9"/>
        <v/>
      </c>
      <c r="AA416" s="10" t="str">
        <f t="shared" si="10"/>
        <v/>
      </c>
      <c r="AB416" s="2" t="str">
        <f t="shared" si="11"/>
        <v/>
      </c>
      <c r="AC416" s="2">
        <f t="shared" si="12"/>
        <v>-0.093103464</v>
      </c>
      <c r="AD416" s="2">
        <f t="shared" si="15"/>
        <v>1.512456148</v>
      </c>
      <c r="AE416" s="2">
        <f t="shared" si="14"/>
        <v>0.021269034</v>
      </c>
    </row>
    <row r="417">
      <c r="A417" s="9" t="s">
        <v>224</v>
      </c>
      <c r="B417" s="9" t="str">
        <f>LOOKUP(A417,Regions!$A$2:$A$233,Regions!$B$2:$B$233)</f>
        <v>East Asia &amp; Pacific</v>
      </c>
      <c r="C417" s="8">
        <v>2020.0</v>
      </c>
      <c r="D417" s="8">
        <v>105.6969986</v>
      </c>
      <c r="E417" s="8">
        <v>23.09899902</v>
      </c>
      <c r="F417" s="8">
        <v>98.73108083</v>
      </c>
      <c r="G417" s="8">
        <v>0.8814972962</v>
      </c>
      <c r="H417" s="8">
        <v>0.3874218777</v>
      </c>
      <c r="I417" s="8">
        <v>0.0</v>
      </c>
      <c r="J417" s="8">
        <v>98.46807854</v>
      </c>
      <c r="K417" s="8">
        <v>1.103159706</v>
      </c>
      <c r="L417" s="8">
        <v>0.4287617551</v>
      </c>
      <c r="M417" s="8">
        <v>0.0</v>
      </c>
      <c r="N417" s="8">
        <v>99.60665819</v>
      </c>
      <c r="O417" s="8">
        <v>0.143540536</v>
      </c>
      <c r="P417" s="8">
        <v>0.2498012758</v>
      </c>
      <c r="Q417" s="8">
        <v>0.0</v>
      </c>
      <c r="R417" s="10" t="str">
        <f t="shared" si="1"/>
        <v>No Duplicate</v>
      </c>
      <c r="S417" s="10" t="str">
        <f t="shared" si="2"/>
        <v/>
      </c>
      <c r="T417" s="10" t="str">
        <f t="shared" si="3"/>
        <v/>
      </c>
      <c r="U417" s="10" t="str">
        <f t="shared" si="4"/>
        <v/>
      </c>
      <c r="V417" s="10" t="str">
        <f t="shared" si="5"/>
        <v/>
      </c>
      <c r="W417" s="10">
        <f t="shared" si="6"/>
        <v>99</v>
      </c>
      <c r="X417" s="10">
        <f t="shared" si="16"/>
        <v>98</v>
      </c>
      <c r="Y417" s="10">
        <f t="shared" si="8"/>
        <v>100</v>
      </c>
      <c r="Z417" s="11" t="str">
        <f t="shared" si="9"/>
        <v/>
      </c>
      <c r="AA417" s="10" t="str">
        <f t="shared" si="10"/>
        <v/>
      </c>
      <c r="AB417" s="2" t="str">
        <f t="shared" si="11"/>
        <v/>
      </c>
      <c r="AC417" s="2">
        <f t="shared" si="12"/>
        <v>0</v>
      </c>
      <c r="AD417" s="2" t="str">
        <f t="shared" si="15"/>
        <v/>
      </c>
      <c r="AE417" s="2">
        <f t="shared" si="14"/>
        <v>0</v>
      </c>
    </row>
    <row r="418">
      <c r="A418" s="9" t="s">
        <v>225</v>
      </c>
      <c r="B418" s="9" t="str">
        <f>LOOKUP(A418,Regions!$A$2:$A$233,Regions!$B$2:$B$233)</f>
        <v>Latin America &amp; Caribbean</v>
      </c>
      <c r="C418" s="8">
        <v>2015.0</v>
      </c>
      <c r="D418" s="8">
        <v>1370.332031</v>
      </c>
      <c r="E418" s="8">
        <v>53.31900024</v>
      </c>
      <c r="F418" s="8">
        <v>98.13617765</v>
      </c>
      <c r="G418" s="8">
        <v>1.116422256</v>
      </c>
      <c r="H418" s="8">
        <v>0.5692819234</v>
      </c>
      <c r="I418" s="8">
        <v>0.1781181726</v>
      </c>
      <c r="J418" s="8" t="s">
        <v>4</v>
      </c>
      <c r="K418" s="8" t="s">
        <v>4</v>
      </c>
      <c r="L418" s="8" t="s">
        <v>4</v>
      </c>
      <c r="M418" s="8" t="s">
        <v>4</v>
      </c>
      <c r="N418" s="8" t="s">
        <v>4</v>
      </c>
      <c r="O418" s="8" t="s">
        <v>4</v>
      </c>
      <c r="P418" s="8" t="s">
        <v>4</v>
      </c>
      <c r="Q418" s="8" t="s">
        <v>4</v>
      </c>
      <c r="R418" s="10" t="str">
        <f t="shared" si="1"/>
        <v>No Duplicate</v>
      </c>
      <c r="S418" s="10">
        <f t="shared" si="2"/>
        <v>5</v>
      </c>
      <c r="T418" s="10">
        <f t="shared" si="3"/>
        <v>0.147798624</v>
      </c>
      <c r="U418" s="10" t="str">
        <f t="shared" si="4"/>
        <v>null</v>
      </c>
      <c r="V418" s="10" t="str">
        <f t="shared" si="5"/>
        <v>null</v>
      </c>
      <c r="W418" s="10">
        <f t="shared" si="6"/>
        <v>98</v>
      </c>
      <c r="X418" s="10" t="str">
        <f t="shared" si="16"/>
        <v/>
      </c>
      <c r="Y418" s="10" t="str">
        <f t="shared" si="8"/>
        <v/>
      </c>
      <c r="Z418" s="11" t="str">
        <f t="shared" si="9"/>
        <v/>
      </c>
      <c r="AA418" s="10" t="str">
        <f t="shared" si="10"/>
        <v/>
      </c>
      <c r="AB418" s="2" t="str">
        <f t="shared" si="11"/>
        <v/>
      </c>
      <c r="AC418" s="2" t="str">
        <f t="shared" si="12"/>
        <v/>
      </c>
      <c r="AD418" s="2" t="str">
        <f t="shared" si="15"/>
        <v/>
      </c>
      <c r="AE418" s="2" t="str">
        <f t="shared" si="14"/>
        <v>null</v>
      </c>
    </row>
    <row r="419">
      <c r="A419" s="9" t="s">
        <v>225</v>
      </c>
      <c r="B419" s="9" t="str">
        <f>LOOKUP(A419,Regions!$A$2:$A$233,Regions!$B$2:$B$233)</f>
        <v>Latin America &amp; Caribbean</v>
      </c>
      <c r="C419" s="8">
        <v>2020.0</v>
      </c>
      <c r="D419" s="8">
        <v>1399.490967</v>
      </c>
      <c r="E419" s="8">
        <v>53.2140007</v>
      </c>
      <c r="F419" s="8">
        <v>98.87517077</v>
      </c>
      <c r="G419" s="8">
        <v>1.124829231</v>
      </c>
      <c r="H419" s="8">
        <v>0.0</v>
      </c>
      <c r="I419" s="8">
        <v>0.0</v>
      </c>
      <c r="J419" s="8" t="s">
        <v>4</v>
      </c>
      <c r="K419" s="8" t="s">
        <v>4</v>
      </c>
      <c r="L419" s="8" t="s">
        <v>4</v>
      </c>
      <c r="M419" s="8" t="s">
        <v>4</v>
      </c>
      <c r="N419" s="8" t="s">
        <v>4</v>
      </c>
      <c r="O419" s="8" t="s">
        <v>4</v>
      </c>
      <c r="P419" s="8" t="s">
        <v>4</v>
      </c>
      <c r="Q419" s="8" t="s">
        <v>4</v>
      </c>
      <c r="R419" s="10" t="str">
        <f t="shared" si="1"/>
        <v>No Duplicate</v>
      </c>
      <c r="S419" s="10" t="str">
        <f t="shared" si="2"/>
        <v/>
      </c>
      <c r="T419" s="10" t="str">
        <f t="shared" si="3"/>
        <v/>
      </c>
      <c r="U419" s="10" t="str">
        <f t="shared" si="4"/>
        <v/>
      </c>
      <c r="V419" s="10" t="str">
        <f t="shared" si="5"/>
        <v/>
      </c>
      <c r="W419" s="10">
        <f t="shared" si="6"/>
        <v>99</v>
      </c>
      <c r="X419" s="10" t="str">
        <f t="shared" si="16"/>
        <v/>
      </c>
      <c r="Y419" s="10" t="str">
        <f t="shared" si="8"/>
        <v/>
      </c>
      <c r="Z419" s="11" t="str">
        <f t="shared" si="9"/>
        <v/>
      </c>
      <c r="AA419" s="10" t="str">
        <f t="shared" si="10"/>
        <v/>
      </c>
      <c r="AB419" s="2" t="str">
        <f t="shared" si="11"/>
        <v/>
      </c>
      <c r="AC419" s="2">
        <f t="shared" si="12"/>
        <v>0</v>
      </c>
      <c r="AD419" s="2" t="str">
        <f t="shared" si="15"/>
        <v/>
      </c>
      <c r="AE419" s="2">
        <f t="shared" si="14"/>
        <v>0</v>
      </c>
    </row>
    <row r="420">
      <c r="A420" s="9" t="s">
        <v>226</v>
      </c>
      <c r="B420" s="9" t="str">
        <f>LOOKUP(A420,Regions!$A$2:$A$233,Regions!$B$2:$B$233)</f>
        <v>Sub-Saharan Africa</v>
      </c>
      <c r="C420" s="8">
        <v>2015.0</v>
      </c>
      <c r="D420" s="8">
        <v>11179.95117</v>
      </c>
      <c r="E420" s="8">
        <v>68.05599976</v>
      </c>
      <c r="F420" s="8">
        <v>94.8454551</v>
      </c>
      <c r="G420" s="8">
        <v>2.900100393</v>
      </c>
      <c r="H420" s="8">
        <v>2.179103077</v>
      </c>
      <c r="I420" s="8">
        <v>0.07534142511</v>
      </c>
      <c r="J420" s="8">
        <v>85.59067297</v>
      </c>
      <c r="K420" s="8">
        <v>7.6364837</v>
      </c>
      <c r="L420" s="8">
        <v>6.53698864</v>
      </c>
      <c r="M420" s="8">
        <v>0.2358546907</v>
      </c>
      <c r="N420" s="8">
        <v>99.18944794</v>
      </c>
      <c r="O420" s="8">
        <v>0.6769453984</v>
      </c>
      <c r="P420" s="8">
        <v>0.1336066664</v>
      </c>
      <c r="Q420" s="8">
        <v>0.0</v>
      </c>
      <c r="R420" s="10" t="str">
        <f t="shared" si="1"/>
        <v>No Duplicate</v>
      </c>
      <c r="S420" s="10">
        <f t="shared" si="2"/>
        <v>5</v>
      </c>
      <c r="T420" s="10">
        <f t="shared" si="3"/>
        <v>0.539570778</v>
      </c>
      <c r="U420" s="10">
        <f t="shared" si="4"/>
        <v>1.669111792</v>
      </c>
      <c r="V420" s="10">
        <f t="shared" si="5"/>
        <v>-0.013650062</v>
      </c>
      <c r="W420" s="10">
        <f t="shared" si="6"/>
        <v>95</v>
      </c>
      <c r="X420" s="10">
        <f t="shared" si="16"/>
        <v>86</v>
      </c>
      <c r="Y420" s="10">
        <f t="shared" si="8"/>
        <v>99</v>
      </c>
      <c r="Z420" s="11" t="str">
        <f t="shared" si="9"/>
        <v/>
      </c>
      <c r="AA420" s="10" t="str">
        <f t="shared" si="10"/>
        <v/>
      </c>
      <c r="AB420" s="2" t="str">
        <f t="shared" si="11"/>
        <v/>
      </c>
      <c r="AC420" s="2">
        <f t="shared" si="12"/>
        <v>1.682761854</v>
      </c>
      <c r="AD420" s="2">
        <f t="shared" si="15"/>
        <v>2</v>
      </c>
      <c r="AE420" s="2">
        <f t="shared" si="14"/>
        <v>1.129541014</v>
      </c>
    </row>
    <row r="421">
      <c r="A421" s="9" t="s">
        <v>226</v>
      </c>
      <c r="B421" s="9" t="str">
        <f>LOOKUP(A421,Regions!$A$2:$A$233,Regions!$B$2:$B$233)</f>
        <v>Sub-Saharan Africa</v>
      </c>
      <c r="C421" s="8">
        <v>2020.0</v>
      </c>
      <c r="D421" s="8">
        <v>11818.61816</v>
      </c>
      <c r="E421" s="8">
        <v>69.56800079</v>
      </c>
      <c r="F421" s="8">
        <v>97.54330899</v>
      </c>
      <c r="G421" s="8">
        <v>1.63135067</v>
      </c>
      <c r="H421" s="8">
        <v>0.8253403378</v>
      </c>
      <c r="I421" s="8">
        <v>0.0</v>
      </c>
      <c r="J421" s="8">
        <v>93.93623193</v>
      </c>
      <c r="K421" s="8">
        <v>3.351687357</v>
      </c>
      <c r="L421" s="8">
        <v>2.71208071</v>
      </c>
      <c r="M421" s="8">
        <v>0.0</v>
      </c>
      <c r="N421" s="8">
        <v>99.12119763</v>
      </c>
      <c r="O421" s="8">
        <v>0.8788023684</v>
      </c>
      <c r="P421" s="8">
        <v>0.0</v>
      </c>
      <c r="Q421" s="8">
        <v>0.0</v>
      </c>
      <c r="R421" s="10" t="str">
        <f t="shared" si="1"/>
        <v>No Duplicate</v>
      </c>
      <c r="S421" s="10" t="str">
        <f t="shared" si="2"/>
        <v/>
      </c>
      <c r="T421" s="10" t="str">
        <f t="shared" si="3"/>
        <v/>
      </c>
      <c r="U421" s="10" t="str">
        <f t="shared" si="4"/>
        <v/>
      </c>
      <c r="V421" s="10" t="str">
        <f t="shared" si="5"/>
        <v/>
      </c>
      <c r="W421" s="10">
        <f t="shared" si="6"/>
        <v>98</v>
      </c>
      <c r="X421" s="10">
        <f t="shared" si="16"/>
        <v>94</v>
      </c>
      <c r="Y421" s="10">
        <f t="shared" si="8"/>
        <v>99</v>
      </c>
      <c r="Z421" s="11" t="str">
        <f t="shared" si="9"/>
        <v/>
      </c>
      <c r="AA421" s="10" t="str">
        <f t="shared" si="10"/>
        <v/>
      </c>
      <c r="AB421" s="2" t="str">
        <f t="shared" si="11"/>
        <v/>
      </c>
      <c r="AC421" s="2">
        <f t="shared" si="12"/>
        <v>0</v>
      </c>
      <c r="AD421" s="2" t="str">
        <f t="shared" si="15"/>
        <v/>
      </c>
      <c r="AE421" s="2">
        <f t="shared" si="14"/>
        <v>0</v>
      </c>
    </row>
    <row r="422">
      <c r="A422" s="9" t="s">
        <v>227</v>
      </c>
      <c r="B422" s="9" t="str">
        <f>LOOKUP(A422,Regions!$A$2:$A$233,Regions!$B$2:$B$233)</f>
        <v>Europe &amp; Central Asia</v>
      </c>
      <c r="C422" s="8">
        <v>2015.0</v>
      </c>
      <c r="D422" s="8">
        <v>78529.41406</v>
      </c>
      <c r="E422" s="8">
        <v>73.61100006</v>
      </c>
      <c r="F422" s="8">
        <v>96.25615912</v>
      </c>
      <c r="G422" s="8">
        <v>2.026747602</v>
      </c>
      <c r="H422" s="8">
        <v>1.518870713</v>
      </c>
      <c r="I422" s="8">
        <v>0.1982225671</v>
      </c>
      <c r="J422" s="8">
        <v>94.20388299</v>
      </c>
      <c r="K422" s="8">
        <v>2.633656944</v>
      </c>
      <c r="L422" s="8">
        <v>2.740460064</v>
      </c>
      <c r="M422" s="8">
        <v>0.422</v>
      </c>
      <c r="N422" s="8">
        <v>96.99188504</v>
      </c>
      <c r="O422" s="8">
        <v>1.809175058</v>
      </c>
      <c r="P422" s="8">
        <v>1.080939898</v>
      </c>
      <c r="Q422" s="8">
        <v>0.118</v>
      </c>
      <c r="R422" s="10" t="str">
        <f t="shared" si="1"/>
        <v>No Duplicate</v>
      </c>
      <c r="S422" s="10">
        <f t="shared" si="2"/>
        <v>5</v>
      </c>
      <c r="T422" s="10">
        <f t="shared" si="3"/>
        <v>0.151622008</v>
      </c>
      <c r="U422" s="10">
        <f t="shared" si="4"/>
        <v>0.364257356</v>
      </c>
      <c r="V422" s="10">
        <f t="shared" si="5"/>
        <v>0.066586558</v>
      </c>
      <c r="W422" s="10">
        <f t="shared" si="6"/>
        <v>96</v>
      </c>
      <c r="X422" s="10">
        <f t="shared" si="16"/>
        <v>94</v>
      </c>
      <c r="Y422" s="10">
        <f t="shared" si="8"/>
        <v>97</v>
      </c>
      <c r="Z422" s="11" t="str">
        <f t="shared" si="9"/>
        <v/>
      </c>
      <c r="AA422" s="10" t="str">
        <f t="shared" si="10"/>
        <v/>
      </c>
      <c r="AB422" s="2" t="str">
        <f t="shared" si="11"/>
        <v/>
      </c>
      <c r="AC422" s="2">
        <f t="shared" si="12"/>
        <v>0.297670798</v>
      </c>
      <c r="AD422" s="2">
        <f t="shared" si="15"/>
        <v>1.381803425</v>
      </c>
      <c r="AE422" s="2">
        <f t="shared" si="14"/>
        <v>0.212635348</v>
      </c>
    </row>
    <row r="423">
      <c r="A423" s="9" t="s">
        <v>227</v>
      </c>
      <c r="B423" s="9" t="str">
        <f>LOOKUP(A423,Regions!$A$2:$A$233,Regions!$B$2:$B$233)</f>
        <v>Europe &amp; Central Asia</v>
      </c>
      <c r="C423" s="8">
        <v>2020.0</v>
      </c>
      <c r="D423" s="8">
        <v>84339.07031</v>
      </c>
      <c r="E423" s="8">
        <v>76.10500336</v>
      </c>
      <c r="F423" s="8">
        <v>97.01426916</v>
      </c>
      <c r="G423" s="8">
        <v>2.023078075</v>
      </c>
      <c r="H423" s="8">
        <v>0.7376749545</v>
      </c>
      <c r="I423" s="8">
        <v>0.2249778093</v>
      </c>
      <c r="J423" s="8">
        <v>96.02516977</v>
      </c>
      <c r="K423" s="8">
        <v>2.684574639</v>
      </c>
      <c r="L423" s="8">
        <v>0.7882555911</v>
      </c>
      <c r="M423" s="8">
        <v>0.502</v>
      </c>
      <c r="N423" s="8">
        <v>97.32481783</v>
      </c>
      <c r="O423" s="8">
        <v>1.815385203</v>
      </c>
      <c r="P423" s="8">
        <v>0.7217969634</v>
      </c>
      <c r="Q423" s="8">
        <v>0.138</v>
      </c>
      <c r="R423" s="10" t="str">
        <f t="shared" si="1"/>
        <v>No Duplicate</v>
      </c>
      <c r="S423" s="10" t="str">
        <f t="shared" si="2"/>
        <v/>
      </c>
      <c r="T423" s="10" t="str">
        <f t="shared" si="3"/>
        <v/>
      </c>
      <c r="U423" s="10" t="str">
        <f t="shared" si="4"/>
        <v/>
      </c>
      <c r="V423" s="10" t="str">
        <f t="shared" si="5"/>
        <v/>
      </c>
      <c r="W423" s="10">
        <f t="shared" si="6"/>
        <v>97</v>
      </c>
      <c r="X423" s="10">
        <f t="shared" si="16"/>
        <v>96</v>
      </c>
      <c r="Y423" s="10">
        <f t="shared" si="8"/>
        <v>97</v>
      </c>
      <c r="Z423" s="11" t="str">
        <f t="shared" si="9"/>
        <v/>
      </c>
      <c r="AA423" s="10" t="str">
        <f t="shared" si="10"/>
        <v/>
      </c>
      <c r="AB423" s="2" t="str">
        <f t="shared" si="11"/>
        <v/>
      </c>
      <c r="AC423" s="2">
        <f t="shared" si="12"/>
        <v>0</v>
      </c>
      <c r="AD423" s="2" t="str">
        <f t="shared" si="15"/>
        <v/>
      </c>
      <c r="AE423" s="2">
        <f t="shared" si="14"/>
        <v>0</v>
      </c>
    </row>
    <row r="424">
      <c r="A424" s="9" t="s">
        <v>228</v>
      </c>
      <c r="B424" s="9" t="str">
        <f>LOOKUP(A424,Regions!$A$2:$A$233,Regions!$B$2:$B$233)</f>
        <v>Europe &amp; Central Asia</v>
      </c>
      <c r="C424" s="8">
        <v>2015.0</v>
      </c>
      <c r="D424" s="8">
        <v>5565.283203</v>
      </c>
      <c r="E424" s="8">
        <v>50.31700134</v>
      </c>
      <c r="F424" s="8">
        <v>97.65894431</v>
      </c>
      <c r="G424" s="8">
        <v>0.9479150547</v>
      </c>
      <c r="H424" s="8">
        <v>0.247750032</v>
      </c>
      <c r="I424" s="8">
        <v>1.145390606</v>
      </c>
      <c r="J424" s="8">
        <v>96.21978316</v>
      </c>
      <c r="K424" s="8">
        <v>1.000954429</v>
      </c>
      <c r="L424" s="8">
        <v>0.473864865</v>
      </c>
      <c r="M424" s="8">
        <v>2.305397551</v>
      </c>
      <c r="N424" s="8">
        <v>99.07997172</v>
      </c>
      <c r="O424" s="8">
        <v>0.895543988</v>
      </c>
      <c r="P424" s="8">
        <v>0.0244842949</v>
      </c>
      <c r="Q424" s="8">
        <v>0.0</v>
      </c>
      <c r="R424" s="10" t="str">
        <f t="shared" si="1"/>
        <v>No Duplicate</v>
      </c>
      <c r="S424" s="10">
        <f t="shared" si="2"/>
        <v>5</v>
      </c>
      <c r="T424" s="10">
        <f t="shared" si="3"/>
        <v>0.468211138</v>
      </c>
      <c r="U424" s="10">
        <f t="shared" si="4"/>
        <v>0.756043368</v>
      </c>
      <c r="V424" s="10">
        <f t="shared" si="5"/>
        <v>0.184005656</v>
      </c>
      <c r="W424" s="10">
        <f t="shared" si="6"/>
        <v>98</v>
      </c>
      <c r="X424" s="10">
        <f t="shared" si="16"/>
        <v>96</v>
      </c>
      <c r="Y424" s="10">
        <f t="shared" si="8"/>
        <v>99</v>
      </c>
      <c r="Z424" s="11" t="str">
        <f t="shared" si="9"/>
        <v/>
      </c>
      <c r="AA424" s="10" t="str">
        <f t="shared" si="10"/>
        <v/>
      </c>
      <c r="AB424" s="2" t="str">
        <f t="shared" si="11"/>
        <v/>
      </c>
      <c r="AC424" s="2">
        <f t="shared" si="12"/>
        <v>0.572037712</v>
      </c>
      <c r="AD424" s="2">
        <f t="shared" si="15"/>
        <v>1.217038042</v>
      </c>
      <c r="AE424" s="2">
        <f t="shared" si="14"/>
        <v>0.28783223</v>
      </c>
    </row>
    <row r="425">
      <c r="A425" s="9" t="s">
        <v>228</v>
      </c>
      <c r="B425" s="9" t="str">
        <f>LOOKUP(A425,Regions!$A$2:$A$233,Regions!$B$2:$B$233)</f>
        <v>Europe &amp; Central Asia</v>
      </c>
      <c r="C425" s="8">
        <v>2020.0</v>
      </c>
      <c r="D425" s="8">
        <v>6031.187012</v>
      </c>
      <c r="E425" s="8">
        <v>52.51600266</v>
      </c>
      <c r="F425" s="8">
        <v>100.0</v>
      </c>
      <c r="G425" s="8">
        <v>0.0</v>
      </c>
      <c r="H425" s="8">
        <v>0.0</v>
      </c>
      <c r="I425" s="8">
        <v>0.0</v>
      </c>
      <c r="J425" s="8">
        <v>100.0</v>
      </c>
      <c r="K425" s="8">
        <v>0.0</v>
      </c>
      <c r="L425" s="8">
        <v>0.0</v>
      </c>
      <c r="M425" s="8">
        <v>0.0</v>
      </c>
      <c r="N425" s="8">
        <v>100.0</v>
      </c>
      <c r="O425" s="8">
        <v>0.0</v>
      </c>
      <c r="P425" s="8">
        <v>0.0</v>
      </c>
      <c r="Q425" s="8">
        <v>0.0</v>
      </c>
      <c r="R425" s="10" t="str">
        <f t="shared" si="1"/>
        <v>No Duplicate</v>
      </c>
      <c r="S425" s="10" t="str">
        <f t="shared" si="2"/>
        <v/>
      </c>
      <c r="T425" s="10" t="str">
        <f t="shared" si="3"/>
        <v/>
      </c>
      <c r="U425" s="10" t="str">
        <f t="shared" si="4"/>
        <v/>
      </c>
      <c r="V425" s="10" t="str">
        <f t="shared" si="5"/>
        <v/>
      </c>
      <c r="W425" s="10">
        <f t="shared" si="6"/>
        <v>100</v>
      </c>
      <c r="X425" s="10">
        <f t="shared" si="16"/>
        <v>100</v>
      </c>
      <c r="Y425" s="10">
        <f t="shared" si="8"/>
        <v>100</v>
      </c>
      <c r="Z425" s="11" t="str">
        <f t="shared" si="9"/>
        <v/>
      </c>
      <c r="AA425" s="10" t="str">
        <f t="shared" si="10"/>
        <v/>
      </c>
      <c r="AB425" s="2" t="str">
        <f t="shared" si="11"/>
        <v/>
      </c>
      <c r="AC425" s="2">
        <f t="shared" si="12"/>
        <v>0</v>
      </c>
      <c r="AD425" s="2" t="str">
        <f t="shared" si="15"/>
        <v/>
      </c>
      <c r="AE425" s="2">
        <f t="shared" si="14"/>
        <v>0</v>
      </c>
    </row>
    <row r="426">
      <c r="A426" s="9" t="s">
        <v>229</v>
      </c>
      <c r="B426" s="9" t="str">
        <f>LOOKUP(A426,Regions!$A$2:$A$233,Regions!$B$2:$B$233)</f>
        <v>Latin America &amp; Caribbean</v>
      </c>
      <c r="C426" s="8">
        <v>2015.0</v>
      </c>
      <c r="D426" s="8">
        <v>35.97900009</v>
      </c>
      <c r="E426" s="8">
        <v>92.19499207</v>
      </c>
      <c r="F426" s="8">
        <v>94.31818182</v>
      </c>
      <c r="G426" s="8">
        <v>0.0</v>
      </c>
      <c r="H426" s="8">
        <v>5.681818182</v>
      </c>
      <c r="I426" s="8">
        <v>0.0</v>
      </c>
      <c r="J426" s="8" t="s">
        <v>4</v>
      </c>
      <c r="K426" s="8" t="s">
        <v>4</v>
      </c>
      <c r="L426" s="8" t="s">
        <v>4</v>
      </c>
      <c r="M426" s="8" t="s">
        <v>4</v>
      </c>
      <c r="N426" s="8" t="s">
        <v>4</v>
      </c>
      <c r="O426" s="8" t="s">
        <v>4</v>
      </c>
      <c r="P426" s="8" t="s">
        <v>4</v>
      </c>
      <c r="Q426" s="8" t="s">
        <v>4</v>
      </c>
      <c r="R426" s="10" t="str">
        <f t="shared" si="1"/>
        <v>No Duplicate</v>
      </c>
      <c r="S426" s="10">
        <f t="shared" si="2"/>
        <v>3</v>
      </c>
      <c r="T426" s="10">
        <f t="shared" si="3"/>
        <v>0</v>
      </c>
      <c r="U426" s="10" t="str">
        <f t="shared" si="4"/>
        <v>null</v>
      </c>
      <c r="V426" s="10" t="str">
        <f t="shared" si="5"/>
        <v>null</v>
      </c>
      <c r="W426" s="10">
        <f t="shared" si="6"/>
        <v>94</v>
      </c>
      <c r="X426" s="10" t="str">
        <f t="shared" si="16"/>
        <v/>
      </c>
      <c r="Y426" s="10" t="str">
        <f t="shared" si="8"/>
        <v/>
      </c>
      <c r="Z426" s="11" t="str">
        <f t="shared" si="9"/>
        <v/>
      </c>
      <c r="AA426" s="10" t="str">
        <f t="shared" si="10"/>
        <v/>
      </c>
      <c r="AB426" s="2" t="str">
        <f t="shared" si="11"/>
        <v/>
      </c>
      <c r="AC426" s="2" t="str">
        <f t="shared" si="12"/>
        <v/>
      </c>
      <c r="AD426" s="2" t="str">
        <f t="shared" si="15"/>
        <v/>
      </c>
      <c r="AE426" s="2" t="str">
        <f t="shared" si="14"/>
        <v>null</v>
      </c>
    </row>
    <row r="427">
      <c r="A427" s="9" t="s">
        <v>229</v>
      </c>
      <c r="B427" s="9" t="str">
        <f>LOOKUP(A427,Regions!$A$2:$A$233,Regions!$B$2:$B$233)</f>
        <v>Latin America &amp; Caribbean</v>
      </c>
      <c r="C427" s="8">
        <v>2018.0</v>
      </c>
      <c r="D427" s="8">
        <v>37.66699982</v>
      </c>
      <c r="E427" s="8">
        <v>93.09799957</v>
      </c>
      <c r="F427" s="8">
        <v>94.31818182</v>
      </c>
      <c r="G427" s="8">
        <v>0.0</v>
      </c>
      <c r="H427" s="8">
        <v>5.681818182</v>
      </c>
      <c r="I427" s="8">
        <v>0.0</v>
      </c>
      <c r="J427" s="8" t="s">
        <v>4</v>
      </c>
      <c r="K427" s="8" t="s">
        <v>4</v>
      </c>
      <c r="L427" s="8" t="s">
        <v>4</v>
      </c>
      <c r="M427" s="8" t="s">
        <v>4</v>
      </c>
      <c r="N427" s="8" t="s">
        <v>4</v>
      </c>
      <c r="O427" s="8" t="s">
        <v>4</v>
      </c>
      <c r="P427" s="8" t="s">
        <v>4</v>
      </c>
      <c r="Q427" s="8" t="s">
        <v>4</v>
      </c>
      <c r="R427" s="10" t="str">
        <f t="shared" si="1"/>
        <v>No Duplicate</v>
      </c>
      <c r="S427" s="10" t="str">
        <f t="shared" si="2"/>
        <v/>
      </c>
      <c r="T427" s="10" t="str">
        <f t="shared" si="3"/>
        <v/>
      </c>
      <c r="U427" s="10" t="str">
        <f t="shared" si="4"/>
        <v/>
      </c>
      <c r="V427" s="10" t="str">
        <f t="shared" si="5"/>
        <v/>
      </c>
      <c r="W427" s="10">
        <f t="shared" si="6"/>
        <v>94</v>
      </c>
      <c r="X427" s="10" t="str">
        <f t="shared" si="16"/>
        <v/>
      </c>
      <c r="Y427" s="10" t="str">
        <f t="shared" si="8"/>
        <v/>
      </c>
      <c r="Z427" s="11" t="str">
        <f t="shared" si="9"/>
        <v/>
      </c>
      <c r="AA427" s="10" t="str">
        <f t="shared" si="10"/>
        <v/>
      </c>
      <c r="AB427" s="2" t="str">
        <f t="shared" si="11"/>
        <v/>
      </c>
      <c r="AC427" s="2">
        <f t="shared" si="12"/>
        <v>0</v>
      </c>
      <c r="AD427" s="2" t="str">
        <f t="shared" si="15"/>
        <v/>
      </c>
      <c r="AE427" s="2">
        <f t="shared" si="14"/>
        <v>0</v>
      </c>
    </row>
    <row r="428">
      <c r="A428" s="9" t="s">
        <v>230</v>
      </c>
      <c r="B428" s="9" t="str">
        <f>LOOKUP(A428,Regions!$A$2:$A$233,Regions!$B$2:$B$233)</f>
        <v>East Asia &amp; Pacific</v>
      </c>
      <c r="C428" s="8">
        <v>2015.0</v>
      </c>
      <c r="D428" s="8">
        <v>11.09899998</v>
      </c>
      <c r="E428" s="8">
        <v>59.72999954</v>
      </c>
      <c r="F428" s="8">
        <v>100.0</v>
      </c>
      <c r="G428" s="8">
        <v>0.0</v>
      </c>
      <c r="H428" s="8">
        <v>0.0</v>
      </c>
      <c r="I428" s="8">
        <v>0.0</v>
      </c>
      <c r="J428" s="8">
        <v>100.0</v>
      </c>
      <c r="K428" s="8">
        <v>0.0</v>
      </c>
      <c r="L428" s="8">
        <v>0.0</v>
      </c>
      <c r="M428" s="8">
        <v>0.0</v>
      </c>
      <c r="N428" s="8">
        <v>100.0</v>
      </c>
      <c r="O428" s="8">
        <v>0.0</v>
      </c>
      <c r="P428" s="8">
        <v>0.0</v>
      </c>
      <c r="Q428" s="8">
        <v>0.0</v>
      </c>
      <c r="R428" s="10" t="str">
        <f t="shared" si="1"/>
        <v>No Duplicate</v>
      </c>
      <c r="S428" s="10">
        <f t="shared" si="2"/>
        <v>5</v>
      </c>
      <c r="T428" s="10">
        <f t="shared" si="3"/>
        <v>0</v>
      </c>
      <c r="U428" s="10">
        <f t="shared" si="4"/>
        <v>0</v>
      </c>
      <c r="V428" s="10">
        <f t="shared" si="5"/>
        <v>0</v>
      </c>
      <c r="W428" s="10">
        <f t="shared" si="6"/>
        <v>100</v>
      </c>
      <c r="X428" s="10">
        <f t="shared" si="16"/>
        <v>100</v>
      </c>
      <c r="Y428" s="10">
        <f t="shared" si="8"/>
        <v>100</v>
      </c>
      <c r="Z428" s="11" t="str">
        <f t="shared" si="9"/>
        <v>full access</v>
      </c>
      <c r="AA428" s="10" t="str">
        <f t="shared" si="10"/>
        <v>full access</v>
      </c>
      <c r="AB428" s="2" t="str">
        <f t="shared" si="11"/>
        <v>full access</v>
      </c>
      <c r="AC428" s="2">
        <f t="shared" si="12"/>
        <v>0</v>
      </c>
      <c r="AD428" s="2" t="str">
        <f t="shared" si="15"/>
        <v/>
      </c>
      <c r="AE428" s="2">
        <f t="shared" si="14"/>
        <v>0</v>
      </c>
    </row>
    <row r="429">
      <c r="A429" s="9" t="s">
        <v>230</v>
      </c>
      <c r="B429" s="9" t="str">
        <f>LOOKUP(A429,Regions!$A$2:$A$233,Regions!$B$2:$B$233)</f>
        <v>East Asia &amp; Pacific</v>
      </c>
      <c r="C429" s="8">
        <v>2020.0</v>
      </c>
      <c r="D429" s="8">
        <v>11.79199982</v>
      </c>
      <c r="E429" s="8">
        <v>64.01399994</v>
      </c>
      <c r="F429" s="8">
        <v>100.0</v>
      </c>
      <c r="G429" s="8">
        <v>0.0</v>
      </c>
      <c r="H429" s="8">
        <v>0.0</v>
      </c>
      <c r="I429" s="8">
        <v>0.0</v>
      </c>
      <c r="J429" s="8">
        <v>100.0</v>
      </c>
      <c r="K429" s="8">
        <v>0.0</v>
      </c>
      <c r="L429" s="8">
        <v>0.0</v>
      </c>
      <c r="M429" s="8">
        <v>0.0</v>
      </c>
      <c r="N429" s="8">
        <v>100.0</v>
      </c>
      <c r="O429" s="8">
        <v>0.0</v>
      </c>
      <c r="P429" s="8">
        <v>0.0</v>
      </c>
      <c r="Q429" s="8">
        <v>0.0</v>
      </c>
      <c r="R429" s="10" t="str">
        <f t="shared" si="1"/>
        <v>No Duplicate</v>
      </c>
      <c r="S429" s="10" t="str">
        <f t="shared" si="2"/>
        <v/>
      </c>
      <c r="T429" s="10" t="str">
        <f t="shared" si="3"/>
        <v/>
      </c>
      <c r="U429" s="10" t="str">
        <f t="shared" si="4"/>
        <v/>
      </c>
      <c r="V429" s="10" t="str">
        <f t="shared" si="5"/>
        <v/>
      </c>
      <c r="W429" s="10">
        <f t="shared" si="6"/>
        <v>100</v>
      </c>
      <c r="X429" s="10">
        <f t="shared" si="16"/>
        <v>100</v>
      </c>
      <c r="Y429" s="10">
        <f t="shared" si="8"/>
        <v>100</v>
      </c>
      <c r="Z429" s="11" t="str">
        <f t="shared" si="9"/>
        <v/>
      </c>
      <c r="AA429" s="10" t="str">
        <f t="shared" si="10"/>
        <v/>
      </c>
      <c r="AB429" s="2" t="str">
        <f t="shared" si="11"/>
        <v/>
      </c>
      <c r="AC429" s="2">
        <f t="shared" si="12"/>
        <v>0</v>
      </c>
      <c r="AD429" s="2" t="str">
        <f t="shared" si="15"/>
        <v/>
      </c>
      <c r="AE429" s="2">
        <f t="shared" si="14"/>
        <v>0</v>
      </c>
    </row>
    <row r="430">
      <c r="A430" s="9" t="s">
        <v>231</v>
      </c>
      <c r="B430" s="9" t="str">
        <f>LOOKUP(A430,Regions!$A$2:$A$233,Regions!$B$2:$B$233)</f>
        <v>Sub-Saharan Africa</v>
      </c>
      <c r="C430" s="8">
        <v>2015.0</v>
      </c>
      <c r="D430" s="8">
        <v>38225.44531</v>
      </c>
      <c r="E430" s="8">
        <v>22.05999947</v>
      </c>
      <c r="F430" s="8">
        <v>47.84155836</v>
      </c>
      <c r="G430" s="8">
        <v>30.09540377</v>
      </c>
      <c r="H430" s="8">
        <v>15.10676845</v>
      </c>
      <c r="I430" s="8">
        <v>6.95626942</v>
      </c>
      <c r="J430" s="8">
        <v>39.71700313</v>
      </c>
      <c r="K430" s="8">
        <v>34.1765633</v>
      </c>
      <c r="L430" s="8">
        <v>17.51911722</v>
      </c>
      <c r="M430" s="8">
        <v>8.587316348</v>
      </c>
      <c r="N430" s="8">
        <v>76.54635609</v>
      </c>
      <c r="O430" s="8">
        <v>15.67629339</v>
      </c>
      <c r="P430" s="8">
        <v>6.58371928</v>
      </c>
      <c r="Q430" s="8">
        <v>1.193631242</v>
      </c>
      <c r="R430" s="10" t="str">
        <f t="shared" si="1"/>
        <v>No Duplicate</v>
      </c>
      <c r="S430" s="10">
        <f t="shared" si="2"/>
        <v>5</v>
      </c>
      <c r="T430" s="10">
        <f t="shared" si="3"/>
        <v>1.60269817</v>
      </c>
      <c r="U430" s="10">
        <f t="shared" si="4"/>
        <v>1.70283729</v>
      </c>
      <c r="V430" s="10">
        <f t="shared" si="5"/>
        <v>0.447299142</v>
      </c>
      <c r="W430" s="10">
        <f t="shared" si="6"/>
        <v>48</v>
      </c>
      <c r="X430" s="10">
        <f t="shared" si="16"/>
        <v>40</v>
      </c>
      <c r="Y430" s="10">
        <f t="shared" si="8"/>
        <v>77</v>
      </c>
      <c r="Z430" s="11" t="str">
        <f t="shared" si="9"/>
        <v/>
      </c>
      <c r="AA430" s="10" t="str">
        <f t="shared" si="10"/>
        <v/>
      </c>
      <c r="AB430" s="2" t="str">
        <f t="shared" si="11"/>
        <v/>
      </c>
      <c r="AC430" s="2">
        <f t="shared" si="12"/>
        <v>1.255538148</v>
      </c>
      <c r="AD430" s="2">
        <f t="shared" si="15"/>
        <v>1.167868354</v>
      </c>
      <c r="AE430" s="2">
        <f t="shared" si="14"/>
        <v>0.10013912</v>
      </c>
    </row>
    <row r="431">
      <c r="A431" s="9" t="s">
        <v>231</v>
      </c>
      <c r="B431" s="9" t="str">
        <f>LOOKUP(A431,Regions!$A$2:$A$233,Regions!$B$2:$B$233)</f>
        <v>Sub-Saharan Africa</v>
      </c>
      <c r="C431" s="8">
        <v>2020.0</v>
      </c>
      <c r="D431" s="8">
        <v>45741.0</v>
      </c>
      <c r="E431" s="8">
        <v>24.95400047</v>
      </c>
      <c r="F431" s="8">
        <v>55.85504921</v>
      </c>
      <c r="G431" s="8">
        <v>27.28286</v>
      </c>
      <c r="H431" s="8">
        <v>12.16590654</v>
      </c>
      <c r="I431" s="8">
        <v>4.696184252</v>
      </c>
      <c r="J431" s="8">
        <v>48.23118958</v>
      </c>
      <c r="K431" s="8">
        <v>31.78469426</v>
      </c>
      <c r="L431" s="8">
        <v>14.07616061</v>
      </c>
      <c r="M431" s="8">
        <v>5.907955546</v>
      </c>
      <c r="N431" s="8">
        <v>78.7828518</v>
      </c>
      <c r="O431" s="8">
        <v>13.74416783</v>
      </c>
      <c r="P431" s="8">
        <v>6.421044133</v>
      </c>
      <c r="Q431" s="8">
        <v>1.051936238</v>
      </c>
      <c r="R431" s="10" t="str">
        <f t="shared" si="1"/>
        <v>No Duplicate</v>
      </c>
      <c r="S431" s="10" t="str">
        <f t="shared" si="2"/>
        <v/>
      </c>
      <c r="T431" s="10" t="str">
        <f t="shared" si="3"/>
        <v/>
      </c>
      <c r="U431" s="10" t="str">
        <f t="shared" si="4"/>
        <v/>
      </c>
      <c r="V431" s="10" t="str">
        <f t="shared" si="5"/>
        <v/>
      </c>
      <c r="W431" s="10">
        <f t="shared" si="6"/>
        <v>56</v>
      </c>
      <c r="X431" s="10">
        <f t="shared" si="16"/>
        <v>48</v>
      </c>
      <c r="Y431" s="10">
        <f t="shared" si="8"/>
        <v>79</v>
      </c>
      <c r="Z431" s="11" t="str">
        <f t="shared" si="9"/>
        <v/>
      </c>
      <c r="AA431" s="10" t="str">
        <f t="shared" si="10"/>
        <v/>
      </c>
      <c r="AB431" s="2" t="str">
        <f t="shared" si="11"/>
        <v/>
      </c>
      <c r="AC431" s="2">
        <f t="shared" si="12"/>
        <v>0</v>
      </c>
      <c r="AD431" s="2" t="str">
        <f t="shared" si="15"/>
        <v/>
      </c>
      <c r="AE431" s="2">
        <f t="shared" si="14"/>
        <v>0</v>
      </c>
    </row>
    <row r="432">
      <c r="A432" s="9" t="s">
        <v>232</v>
      </c>
      <c r="B432" s="9" t="str">
        <f>LOOKUP(A432,Regions!$A$2:$A$233,Regions!$B$2:$B$233)</f>
        <v>Europe &amp; Central Asia</v>
      </c>
      <c r="C432" s="8">
        <v>2015.0</v>
      </c>
      <c r="D432" s="8">
        <v>44921.63672</v>
      </c>
      <c r="E432" s="8">
        <v>69.06100464</v>
      </c>
      <c r="F432" s="8">
        <v>93.65690669</v>
      </c>
      <c r="G432" s="8">
        <v>5.630873723</v>
      </c>
      <c r="H432" s="8">
        <v>0.4364563488</v>
      </c>
      <c r="I432" s="8">
        <v>0.2757632395</v>
      </c>
      <c r="J432" s="8">
        <v>98.84311161</v>
      </c>
      <c r="K432" s="8">
        <v>0.0</v>
      </c>
      <c r="L432" s="8">
        <v>0.944405312</v>
      </c>
      <c r="M432" s="8">
        <v>0.2124830817</v>
      </c>
      <c r="N432" s="8">
        <v>91.33350853</v>
      </c>
      <c r="O432" s="8">
        <v>8.153478277</v>
      </c>
      <c r="P432" s="8">
        <v>0.2089007556</v>
      </c>
      <c r="Q432" s="8">
        <v>0.3041124414</v>
      </c>
      <c r="R432" s="10" t="str">
        <f t="shared" si="1"/>
        <v>No Duplicate</v>
      </c>
      <c r="S432" s="10">
        <f t="shared" si="2"/>
        <v>5</v>
      </c>
      <c r="T432" s="10">
        <f t="shared" si="3"/>
        <v>0.054275052</v>
      </c>
      <c r="U432" s="10">
        <f t="shared" si="4"/>
        <v>0.231377678</v>
      </c>
      <c r="V432" s="10">
        <f t="shared" si="5"/>
        <v>-0.011247684</v>
      </c>
      <c r="W432" s="10">
        <f t="shared" si="6"/>
        <v>94</v>
      </c>
      <c r="X432" s="10">
        <f t="shared" si="16"/>
        <v>99</v>
      </c>
      <c r="Y432" s="10">
        <f t="shared" si="8"/>
        <v>91</v>
      </c>
      <c r="Z432" s="11" t="str">
        <f t="shared" si="9"/>
        <v/>
      </c>
      <c r="AA432" s="10" t="str">
        <f t="shared" si="10"/>
        <v/>
      </c>
      <c r="AB432" s="2" t="str">
        <f t="shared" si="11"/>
        <v/>
      </c>
      <c r="AC432" s="2">
        <f t="shared" si="12"/>
        <v>0.242625362</v>
      </c>
      <c r="AD432" s="2">
        <f t="shared" si="15"/>
        <v>2</v>
      </c>
      <c r="AE432" s="2">
        <f t="shared" si="14"/>
        <v>0.177102626</v>
      </c>
    </row>
    <row r="433">
      <c r="A433" s="9" t="s">
        <v>232</v>
      </c>
      <c r="B433" s="9" t="str">
        <f>LOOKUP(A433,Regions!$A$2:$A$233,Regions!$B$2:$B$233)</f>
        <v>Europe &amp; Central Asia</v>
      </c>
      <c r="C433" s="8">
        <v>2020.0</v>
      </c>
      <c r="D433" s="8">
        <v>43733.75781</v>
      </c>
      <c r="E433" s="8">
        <v>69.60800171</v>
      </c>
      <c r="F433" s="8">
        <v>93.92828195</v>
      </c>
      <c r="G433" s="8">
        <v>5.671978717</v>
      </c>
      <c r="H433" s="8">
        <v>0.07590450129</v>
      </c>
      <c r="I433" s="8">
        <v>0.323834836</v>
      </c>
      <c r="J433" s="8">
        <v>100.0</v>
      </c>
      <c r="K433" s="8">
        <v>0.0</v>
      </c>
      <c r="L433" s="8">
        <v>0.0</v>
      </c>
      <c r="M433" s="8">
        <v>0.0</v>
      </c>
      <c r="N433" s="8">
        <v>91.27727011</v>
      </c>
      <c r="O433" s="8">
        <v>8.14845779</v>
      </c>
      <c r="P433" s="8">
        <v>0.1090456533</v>
      </c>
      <c r="Q433" s="8">
        <v>0.4652264446</v>
      </c>
      <c r="R433" s="10" t="str">
        <f t="shared" si="1"/>
        <v>No Duplicate</v>
      </c>
      <c r="S433" s="10" t="str">
        <f t="shared" si="2"/>
        <v/>
      </c>
      <c r="T433" s="10" t="str">
        <f t="shared" si="3"/>
        <v/>
      </c>
      <c r="U433" s="10" t="str">
        <f t="shared" si="4"/>
        <v/>
      </c>
      <c r="V433" s="10" t="str">
        <f t="shared" si="5"/>
        <v/>
      </c>
      <c r="W433" s="10">
        <f t="shared" si="6"/>
        <v>94</v>
      </c>
      <c r="X433" s="10">
        <f t="shared" si="16"/>
        <v>100</v>
      </c>
      <c r="Y433" s="10">
        <f t="shared" si="8"/>
        <v>91</v>
      </c>
      <c r="Z433" s="11" t="str">
        <f t="shared" si="9"/>
        <v/>
      </c>
      <c r="AA433" s="10" t="str">
        <f t="shared" si="10"/>
        <v/>
      </c>
      <c r="AB433" s="2" t="str">
        <f t="shared" si="11"/>
        <v/>
      </c>
      <c r="AC433" s="2">
        <f t="shared" si="12"/>
        <v>0</v>
      </c>
      <c r="AD433" s="2" t="str">
        <f t="shared" si="15"/>
        <v/>
      </c>
      <c r="AE433" s="2">
        <f t="shared" si="14"/>
        <v>0</v>
      </c>
    </row>
    <row r="434">
      <c r="A434" s="9" t="s">
        <v>233</v>
      </c>
      <c r="B434" s="9" t="str">
        <f>LOOKUP(A434,Regions!$A$2:$A$233,Regions!$B$2:$B$233)</f>
        <v>Europe &amp; Central Asia</v>
      </c>
      <c r="C434" s="8">
        <v>2015.0</v>
      </c>
      <c r="D434" s="8">
        <v>9262.896484</v>
      </c>
      <c r="E434" s="8">
        <v>85.6740036</v>
      </c>
      <c r="F434" s="8">
        <v>99.97133247</v>
      </c>
      <c r="G434" s="8">
        <v>0.0</v>
      </c>
      <c r="H434" s="8">
        <v>0.02866753431</v>
      </c>
      <c r="I434" s="8">
        <v>0.0</v>
      </c>
      <c r="J434" s="8" t="s">
        <v>4</v>
      </c>
      <c r="K434" s="8" t="s">
        <v>4</v>
      </c>
      <c r="L434" s="8" t="s">
        <v>4</v>
      </c>
      <c r="M434" s="8" t="s">
        <v>4</v>
      </c>
      <c r="N434" s="8" t="s">
        <v>4</v>
      </c>
      <c r="O434" s="8" t="s">
        <v>4</v>
      </c>
      <c r="P434" s="8" t="s">
        <v>4</v>
      </c>
      <c r="Q434" s="8" t="s">
        <v>4</v>
      </c>
      <c r="R434" s="10" t="str">
        <f t="shared" si="1"/>
        <v>No Duplicate</v>
      </c>
      <c r="S434" s="10">
        <f t="shared" si="2"/>
        <v>5</v>
      </c>
      <c r="T434" s="10">
        <f t="shared" si="3"/>
        <v>-0.001147294</v>
      </c>
      <c r="U434" s="10" t="str">
        <f t="shared" si="4"/>
        <v>null</v>
      </c>
      <c r="V434" s="10" t="str">
        <f t="shared" si="5"/>
        <v>null</v>
      </c>
      <c r="W434" s="10">
        <f t="shared" si="6"/>
        <v>100</v>
      </c>
      <c r="X434" s="10" t="str">
        <f t="shared" si="16"/>
        <v/>
      </c>
      <c r="Y434" s="10" t="str">
        <f t="shared" si="8"/>
        <v/>
      </c>
      <c r="Z434" s="11" t="str">
        <f t="shared" si="9"/>
        <v>full access</v>
      </c>
      <c r="AA434" s="10" t="str">
        <f t="shared" si="10"/>
        <v/>
      </c>
      <c r="AB434" s="2" t="str">
        <f t="shared" si="11"/>
        <v/>
      </c>
      <c r="AC434" s="2" t="str">
        <f t="shared" si="12"/>
        <v/>
      </c>
      <c r="AD434" s="2" t="str">
        <f t="shared" si="15"/>
        <v/>
      </c>
      <c r="AE434" s="2" t="str">
        <f t="shared" si="14"/>
        <v>null</v>
      </c>
    </row>
    <row r="435">
      <c r="A435" s="9" t="s">
        <v>233</v>
      </c>
      <c r="B435" s="9" t="str">
        <f>LOOKUP(A435,Regions!$A$2:$A$233,Regions!$B$2:$B$233)</f>
        <v>Europe &amp; Central Asia</v>
      </c>
      <c r="C435" s="8">
        <v>2020.0</v>
      </c>
      <c r="D435" s="8">
        <v>9890.400391</v>
      </c>
      <c r="E435" s="8">
        <v>87.04799652</v>
      </c>
      <c r="F435" s="8">
        <v>99.965596</v>
      </c>
      <c r="G435" s="8">
        <v>0.0</v>
      </c>
      <c r="H435" s="8">
        <v>0.034404</v>
      </c>
      <c r="I435" s="8">
        <v>0.0</v>
      </c>
      <c r="J435" s="8" t="s">
        <v>4</v>
      </c>
      <c r="K435" s="8" t="s">
        <v>4</v>
      </c>
      <c r="L435" s="8" t="s">
        <v>4</v>
      </c>
      <c r="M435" s="8" t="s">
        <v>4</v>
      </c>
      <c r="N435" s="8" t="s">
        <v>4</v>
      </c>
      <c r="O435" s="8" t="s">
        <v>4</v>
      </c>
      <c r="P435" s="8" t="s">
        <v>4</v>
      </c>
      <c r="Q435" s="8" t="s">
        <v>4</v>
      </c>
      <c r="R435" s="10" t="str">
        <f t="shared" si="1"/>
        <v>No Duplicate</v>
      </c>
      <c r="S435" s="10" t="str">
        <f t="shared" si="2"/>
        <v/>
      </c>
      <c r="T435" s="10" t="str">
        <f t="shared" si="3"/>
        <v/>
      </c>
      <c r="U435" s="10" t="str">
        <f t="shared" si="4"/>
        <v/>
      </c>
      <c r="V435" s="10" t="str">
        <f t="shared" si="5"/>
        <v/>
      </c>
      <c r="W435" s="10">
        <f t="shared" si="6"/>
        <v>100</v>
      </c>
      <c r="X435" s="10" t="str">
        <f t="shared" si="16"/>
        <v/>
      </c>
      <c r="Y435" s="10" t="str">
        <f t="shared" si="8"/>
        <v/>
      </c>
      <c r="Z435" s="11" t="str">
        <f t="shared" si="9"/>
        <v/>
      </c>
      <c r="AA435" s="10" t="str">
        <f t="shared" si="10"/>
        <v/>
      </c>
      <c r="AB435" s="2" t="str">
        <f t="shared" si="11"/>
        <v/>
      </c>
      <c r="AC435" s="2">
        <f t="shared" si="12"/>
        <v>0</v>
      </c>
      <c r="AD435" s="2" t="str">
        <f t="shared" si="15"/>
        <v/>
      </c>
      <c r="AE435" s="2">
        <f t="shared" si="14"/>
        <v>0</v>
      </c>
    </row>
    <row r="436">
      <c r="A436" s="9" t="s">
        <v>234</v>
      </c>
      <c r="B436" s="9" t="str">
        <f>LOOKUP(A436,Regions!$A$2:$A$233,Regions!$B$2:$B$233)</f>
        <v>Europe &amp; Central Asia</v>
      </c>
      <c r="C436" s="8">
        <v>2015.0</v>
      </c>
      <c r="D436" s="8">
        <v>65860.14844</v>
      </c>
      <c r="E436" s="8">
        <v>82.62599945</v>
      </c>
      <c r="F436" s="8">
        <v>100.0000015</v>
      </c>
      <c r="G436" s="8">
        <v>0.0</v>
      </c>
      <c r="H436" s="8">
        <v>0.0</v>
      </c>
      <c r="I436" s="8">
        <v>0.0</v>
      </c>
      <c r="J436" s="8">
        <v>100.0</v>
      </c>
      <c r="K436" s="8">
        <v>0.0</v>
      </c>
      <c r="L436" s="8">
        <v>0.0</v>
      </c>
      <c r="M436" s="8">
        <v>0.0</v>
      </c>
      <c r="N436" s="8">
        <v>100.0</v>
      </c>
      <c r="O436" s="8">
        <v>0.0</v>
      </c>
      <c r="P436" s="8">
        <v>0.0</v>
      </c>
      <c r="Q436" s="8">
        <v>0.0</v>
      </c>
      <c r="R436" s="10" t="str">
        <f t="shared" si="1"/>
        <v>No Duplicate</v>
      </c>
      <c r="S436" s="10">
        <f t="shared" si="2"/>
        <v>5</v>
      </c>
      <c r="T436" s="10">
        <f t="shared" si="3"/>
        <v>-0.0000005880000003</v>
      </c>
      <c r="U436" s="10">
        <f t="shared" si="4"/>
        <v>0</v>
      </c>
      <c r="V436" s="10">
        <f t="shared" si="5"/>
        <v>0</v>
      </c>
      <c r="W436" s="10">
        <f t="shared" si="6"/>
        <v>100</v>
      </c>
      <c r="X436" s="10">
        <f t="shared" si="16"/>
        <v>100</v>
      </c>
      <c r="Y436" s="10">
        <f t="shared" si="8"/>
        <v>100</v>
      </c>
      <c r="Z436" s="11" t="str">
        <f t="shared" si="9"/>
        <v>full access</v>
      </c>
      <c r="AA436" s="10" t="str">
        <f t="shared" si="10"/>
        <v>full access</v>
      </c>
      <c r="AB436" s="2" t="str">
        <f t="shared" si="11"/>
        <v>full access</v>
      </c>
      <c r="AC436" s="2">
        <f t="shared" si="12"/>
        <v>0</v>
      </c>
      <c r="AD436" s="2" t="str">
        <f t="shared" si="15"/>
        <v/>
      </c>
      <c r="AE436" s="2">
        <f t="shared" si="14"/>
        <v>0.0000005880000003</v>
      </c>
    </row>
    <row r="437">
      <c r="A437" s="9" t="s">
        <v>234</v>
      </c>
      <c r="B437" s="9" t="str">
        <f>LOOKUP(A437,Regions!$A$2:$A$233,Regions!$B$2:$B$233)</f>
        <v>Europe &amp; Central Asia</v>
      </c>
      <c r="C437" s="8">
        <v>2020.0</v>
      </c>
      <c r="D437" s="8">
        <v>67886.00781</v>
      </c>
      <c r="E437" s="8">
        <v>83.90299988</v>
      </c>
      <c r="F437" s="8">
        <v>99.99999856</v>
      </c>
      <c r="G437" s="8">
        <v>0.0</v>
      </c>
      <c r="H437" s="8">
        <v>1.43853282E-6</v>
      </c>
      <c r="I437" s="8">
        <v>0.0</v>
      </c>
      <c r="J437" s="8">
        <v>100.0</v>
      </c>
      <c r="K437" s="8">
        <v>0.0</v>
      </c>
      <c r="L437" s="8">
        <v>0.0</v>
      </c>
      <c r="M437" s="8">
        <v>0.0</v>
      </c>
      <c r="N437" s="8">
        <v>100.0</v>
      </c>
      <c r="O437" s="8">
        <v>0.0</v>
      </c>
      <c r="P437" s="8">
        <v>0.0</v>
      </c>
      <c r="Q437" s="8">
        <v>0.0</v>
      </c>
      <c r="R437" s="10" t="str">
        <f t="shared" si="1"/>
        <v>No Duplicate</v>
      </c>
      <c r="S437" s="10" t="str">
        <f t="shared" si="2"/>
        <v/>
      </c>
      <c r="T437" s="10" t="str">
        <f t="shared" si="3"/>
        <v/>
      </c>
      <c r="U437" s="10" t="str">
        <f t="shared" si="4"/>
        <v/>
      </c>
      <c r="V437" s="10" t="str">
        <f t="shared" si="5"/>
        <v/>
      </c>
      <c r="W437" s="10">
        <f t="shared" si="6"/>
        <v>100</v>
      </c>
      <c r="X437" s="10">
        <f t="shared" si="16"/>
        <v>100</v>
      </c>
      <c r="Y437" s="10">
        <f t="shared" si="8"/>
        <v>100</v>
      </c>
      <c r="Z437" s="11" t="str">
        <f t="shared" si="9"/>
        <v/>
      </c>
      <c r="AA437" s="10" t="str">
        <f t="shared" si="10"/>
        <v/>
      </c>
      <c r="AB437" s="2" t="str">
        <f t="shared" si="11"/>
        <v/>
      </c>
      <c r="AC437" s="2">
        <f t="shared" si="12"/>
        <v>0</v>
      </c>
      <c r="AD437" s="2" t="str">
        <f t="shared" si="15"/>
        <v/>
      </c>
      <c r="AE437" s="2">
        <f t="shared" si="14"/>
        <v>0</v>
      </c>
    </row>
    <row r="438">
      <c r="A438" s="9" t="s">
        <v>235</v>
      </c>
      <c r="B438" s="9" t="str">
        <f>LOOKUP(A438,Regions!$A$2:$A$233,Regions!$B$2:$B$233)</f>
        <v>Sub-Saharan Africa</v>
      </c>
      <c r="C438" s="8">
        <v>2015.0</v>
      </c>
      <c r="D438" s="8">
        <v>51482.63672</v>
      </c>
      <c r="E438" s="8">
        <v>31.61700058</v>
      </c>
      <c r="F438" s="8">
        <v>52.96379459</v>
      </c>
      <c r="G438" s="8">
        <v>11.30893693</v>
      </c>
      <c r="H438" s="8">
        <v>21.38524788</v>
      </c>
      <c r="I438" s="8">
        <v>14.3420206</v>
      </c>
      <c r="J438" s="8">
        <v>38.86342456</v>
      </c>
      <c r="K438" s="8">
        <v>13.19289824</v>
      </c>
      <c r="L438" s="8">
        <v>28.1932841</v>
      </c>
      <c r="M438" s="8">
        <v>19.75039311</v>
      </c>
      <c r="N438" s="8">
        <v>83.4608554</v>
      </c>
      <c r="O438" s="8">
        <v>7.234201128</v>
      </c>
      <c r="P438" s="8">
        <v>6.6604503</v>
      </c>
      <c r="Q438" s="8">
        <v>2.644493171</v>
      </c>
      <c r="R438" s="10" t="str">
        <f t="shared" si="1"/>
        <v>No Duplicate</v>
      </c>
      <c r="S438" s="10">
        <f t="shared" si="2"/>
        <v>5</v>
      </c>
      <c r="T438" s="10">
        <f t="shared" si="3"/>
        <v>1.5506006</v>
      </c>
      <c r="U438" s="10">
        <f t="shared" si="4"/>
        <v>1.316708156</v>
      </c>
      <c r="V438" s="10">
        <f t="shared" si="5"/>
        <v>1.0666139</v>
      </c>
      <c r="W438" s="10">
        <f t="shared" si="6"/>
        <v>53</v>
      </c>
      <c r="X438" s="10">
        <f t="shared" si="16"/>
        <v>39</v>
      </c>
      <c r="Y438" s="10">
        <f t="shared" si="8"/>
        <v>83</v>
      </c>
      <c r="Z438" s="11" t="str">
        <f t="shared" si="9"/>
        <v/>
      </c>
      <c r="AA438" s="10" t="str">
        <f t="shared" si="10"/>
        <v/>
      </c>
      <c r="AB438" s="2" t="str">
        <f t="shared" si="11"/>
        <v/>
      </c>
      <c r="AC438" s="2">
        <f t="shared" si="12"/>
        <v>0.250094256</v>
      </c>
      <c r="AD438" s="2">
        <f t="shared" si="15"/>
        <v>0.2098702988</v>
      </c>
      <c r="AE438" s="2">
        <f t="shared" si="14"/>
        <v>0.233892444</v>
      </c>
    </row>
    <row r="439">
      <c r="A439" s="9" t="s">
        <v>235</v>
      </c>
      <c r="B439" s="9" t="str">
        <f>LOOKUP(A439,Regions!$A$2:$A$233,Regions!$B$2:$B$233)</f>
        <v>Sub-Saharan Africa</v>
      </c>
      <c r="C439" s="8">
        <v>2020.0</v>
      </c>
      <c r="D439" s="8">
        <v>59734.21484</v>
      </c>
      <c r="E439" s="8">
        <v>35.22700119</v>
      </c>
      <c r="F439" s="8">
        <v>60.71679759</v>
      </c>
      <c r="G439" s="8">
        <v>11.29007067</v>
      </c>
      <c r="H439" s="8">
        <v>14.51775136</v>
      </c>
      <c r="I439" s="8">
        <v>13.47538038</v>
      </c>
      <c r="J439" s="8">
        <v>45.44696534</v>
      </c>
      <c r="K439" s="8">
        <v>13.98368881</v>
      </c>
      <c r="L439" s="8">
        <v>21.21996133</v>
      </c>
      <c r="M439" s="8">
        <v>19.34938452</v>
      </c>
      <c r="N439" s="8">
        <v>88.7939249</v>
      </c>
      <c r="O439" s="8">
        <v>6.337231166</v>
      </c>
      <c r="P439" s="8">
        <v>2.194178786</v>
      </c>
      <c r="Q439" s="8">
        <v>2.674665152</v>
      </c>
      <c r="R439" s="10" t="str">
        <f t="shared" si="1"/>
        <v>No Duplicate</v>
      </c>
      <c r="S439" s="10" t="str">
        <f t="shared" si="2"/>
        <v/>
      </c>
      <c r="T439" s="10" t="str">
        <f t="shared" si="3"/>
        <v/>
      </c>
      <c r="U439" s="10" t="str">
        <f t="shared" si="4"/>
        <v/>
      </c>
      <c r="V439" s="10" t="str">
        <f t="shared" si="5"/>
        <v/>
      </c>
      <c r="W439" s="10">
        <f t="shared" si="6"/>
        <v>61</v>
      </c>
      <c r="X439" s="10">
        <f t="shared" si="16"/>
        <v>45</v>
      </c>
      <c r="Y439" s="10">
        <f t="shared" si="8"/>
        <v>89</v>
      </c>
      <c r="Z439" s="11" t="str">
        <f t="shared" si="9"/>
        <v/>
      </c>
      <c r="AA439" s="10" t="str">
        <f t="shared" si="10"/>
        <v/>
      </c>
      <c r="AB439" s="2" t="str">
        <f t="shared" si="11"/>
        <v/>
      </c>
      <c r="AC439" s="2">
        <f t="shared" si="12"/>
        <v>0</v>
      </c>
      <c r="AD439" s="2" t="str">
        <f t="shared" si="15"/>
        <v/>
      </c>
      <c r="AE439" s="2">
        <f t="shared" si="14"/>
        <v>0</v>
      </c>
    </row>
    <row r="440">
      <c r="A440" s="9" t="s">
        <v>236</v>
      </c>
      <c r="B440" s="9" t="str">
        <f>LOOKUP(A440,Regions!$A$2:$A$233,Regions!$B$2:$B$233)</f>
        <v>North America</v>
      </c>
      <c r="C440" s="8">
        <v>2015.0</v>
      </c>
      <c r="D440" s="8">
        <v>320878.3125</v>
      </c>
      <c r="E440" s="8">
        <v>81.67100525</v>
      </c>
      <c r="F440" s="8">
        <v>99.44715776</v>
      </c>
      <c r="G440" s="8">
        <v>0.0</v>
      </c>
      <c r="H440" s="8">
        <v>0.5528422372</v>
      </c>
      <c r="I440" s="8">
        <v>0.0</v>
      </c>
      <c r="J440" s="8">
        <v>97.78011851</v>
      </c>
      <c r="K440" s="8">
        <v>0.0</v>
      </c>
      <c r="L440" s="8">
        <v>2.219881485</v>
      </c>
      <c r="M440" s="8">
        <v>0.0</v>
      </c>
      <c r="N440" s="8">
        <v>99.82127981</v>
      </c>
      <c r="O440" s="8">
        <v>0.0</v>
      </c>
      <c r="P440" s="8">
        <v>0.1787201944</v>
      </c>
      <c r="Q440" s="8">
        <v>0.0</v>
      </c>
      <c r="R440" s="10" t="str">
        <f t="shared" si="1"/>
        <v>No Duplicate</v>
      </c>
      <c r="S440" s="10">
        <f t="shared" si="2"/>
        <v>5</v>
      </c>
      <c r="T440" s="10">
        <f t="shared" si="3"/>
        <v>0.087273784</v>
      </c>
      <c r="U440" s="10">
        <f t="shared" si="4"/>
        <v>0.378133766</v>
      </c>
      <c r="V440" s="10">
        <f t="shared" si="5"/>
        <v>0.021372932</v>
      </c>
      <c r="W440" s="10">
        <f t="shared" si="6"/>
        <v>99</v>
      </c>
      <c r="X440" s="10">
        <f t="shared" si="16"/>
        <v>98</v>
      </c>
      <c r="Y440" s="10">
        <f t="shared" si="8"/>
        <v>100</v>
      </c>
      <c r="Z440" s="11" t="str">
        <f t="shared" si="9"/>
        <v/>
      </c>
      <c r="AA440" s="10" t="str">
        <f t="shared" si="10"/>
        <v/>
      </c>
      <c r="AB440" s="2" t="str">
        <f t="shared" si="11"/>
        <v>full access</v>
      </c>
      <c r="AC440" s="2">
        <f t="shared" si="12"/>
        <v>0.356760834</v>
      </c>
      <c r="AD440" s="2">
        <f t="shared" si="15"/>
        <v>1.786006772</v>
      </c>
      <c r="AE440" s="2">
        <f t="shared" si="14"/>
        <v>0.290859982</v>
      </c>
    </row>
    <row r="441">
      <c r="A441" s="9" t="s">
        <v>236</v>
      </c>
      <c r="B441" s="9" t="str">
        <f>LOOKUP(A441,Regions!$A$2:$A$233,Regions!$B$2:$B$233)</f>
        <v>North America</v>
      </c>
      <c r="C441" s="8">
        <v>2020.0</v>
      </c>
      <c r="D441" s="8">
        <v>331002.6563</v>
      </c>
      <c r="E441" s="8">
        <v>82.66400146</v>
      </c>
      <c r="F441" s="8">
        <v>99.88352668</v>
      </c>
      <c r="G441" s="8">
        <v>0.0</v>
      </c>
      <c r="H441" s="8">
        <v>0.1164733182</v>
      </c>
      <c r="I441" s="8">
        <v>0.0</v>
      </c>
      <c r="J441" s="8">
        <v>99.67078734</v>
      </c>
      <c r="K441" s="8">
        <v>0.0</v>
      </c>
      <c r="L441" s="8">
        <v>0.3292126628</v>
      </c>
      <c r="M441" s="8">
        <v>0.0</v>
      </c>
      <c r="N441" s="8">
        <v>99.92814447</v>
      </c>
      <c r="O441" s="8">
        <v>0.0</v>
      </c>
      <c r="P441" s="8">
        <v>0.0718555296</v>
      </c>
      <c r="Q441" s="8">
        <v>0.0</v>
      </c>
      <c r="R441" s="10" t="str">
        <f t="shared" si="1"/>
        <v>No Duplicate</v>
      </c>
      <c r="S441" s="10" t="str">
        <f t="shared" si="2"/>
        <v/>
      </c>
      <c r="T441" s="10" t="str">
        <f t="shared" si="3"/>
        <v/>
      </c>
      <c r="U441" s="10" t="str">
        <f t="shared" si="4"/>
        <v/>
      </c>
      <c r="V441" s="10" t="str">
        <f t="shared" si="5"/>
        <v/>
      </c>
      <c r="W441" s="10">
        <f t="shared" si="6"/>
        <v>100</v>
      </c>
      <c r="X441" s="10">
        <f t="shared" si="16"/>
        <v>100</v>
      </c>
      <c r="Y441" s="10">
        <f t="shared" si="8"/>
        <v>100</v>
      </c>
      <c r="Z441" s="11" t="str">
        <f t="shared" si="9"/>
        <v/>
      </c>
      <c r="AA441" s="10" t="str">
        <f t="shared" si="10"/>
        <v/>
      </c>
      <c r="AB441" s="2" t="str">
        <f t="shared" si="11"/>
        <v/>
      </c>
      <c r="AC441" s="2">
        <f t="shared" si="12"/>
        <v>0</v>
      </c>
      <c r="AD441" s="2" t="str">
        <f t="shared" si="15"/>
        <v/>
      </c>
      <c r="AE441" s="2">
        <f t="shared" si="14"/>
        <v>0</v>
      </c>
    </row>
    <row r="442">
      <c r="A442" s="9" t="s">
        <v>237</v>
      </c>
      <c r="B442" s="9" t="str">
        <f>LOOKUP(A442,Regions!$A$2:$A$233,Regions!$B$2:$B$233)</f>
        <v>Latin America &amp; Caribbean</v>
      </c>
      <c r="C442" s="8">
        <v>2015.0</v>
      </c>
      <c r="D442" s="8">
        <v>104.9499969</v>
      </c>
      <c r="E442" s="8">
        <v>95.34999847</v>
      </c>
      <c r="F442" s="8">
        <v>98.71827281</v>
      </c>
      <c r="G442" s="8">
        <v>0.0</v>
      </c>
      <c r="H442" s="8">
        <v>1.281727186</v>
      </c>
      <c r="I442" s="8">
        <v>0.0</v>
      </c>
      <c r="J442" s="8" t="s">
        <v>4</v>
      </c>
      <c r="K442" s="8" t="s">
        <v>4</v>
      </c>
      <c r="L442" s="8" t="s">
        <v>4</v>
      </c>
      <c r="M442" s="8" t="s">
        <v>4</v>
      </c>
      <c r="N442" s="8" t="s">
        <v>4</v>
      </c>
      <c r="O442" s="8" t="s">
        <v>4</v>
      </c>
      <c r="P442" s="8" t="s">
        <v>4</v>
      </c>
      <c r="Q442" s="8" t="s">
        <v>4</v>
      </c>
      <c r="R442" s="10" t="str">
        <f t="shared" si="1"/>
        <v>No Duplicate</v>
      </c>
      <c r="S442" s="10">
        <f t="shared" si="2"/>
        <v>5</v>
      </c>
      <c r="T442" s="10">
        <f t="shared" si="3"/>
        <v>-0.000001086</v>
      </c>
      <c r="U442" s="10" t="str">
        <f t="shared" si="4"/>
        <v>null</v>
      </c>
      <c r="V442" s="10" t="str">
        <f t="shared" si="5"/>
        <v>null</v>
      </c>
      <c r="W442" s="10">
        <f t="shared" si="6"/>
        <v>99</v>
      </c>
      <c r="X442" s="10" t="str">
        <f t="shared" si="16"/>
        <v/>
      </c>
      <c r="Y442" s="10" t="str">
        <f t="shared" si="8"/>
        <v/>
      </c>
      <c r="Z442" s="11" t="str">
        <f t="shared" si="9"/>
        <v/>
      </c>
      <c r="AA442" s="10" t="str">
        <f t="shared" si="10"/>
        <v/>
      </c>
      <c r="AB442" s="2" t="str">
        <f t="shared" si="11"/>
        <v/>
      </c>
      <c r="AC442" s="2" t="str">
        <f t="shared" si="12"/>
        <v/>
      </c>
      <c r="AD442" s="2" t="str">
        <f t="shared" si="15"/>
        <v/>
      </c>
      <c r="AE442" s="2" t="str">
        <f t="shared" si="14"/>
        <v>null</v>
      </c>
    </row>
    <row r="443">
      <c r="A443" s="9" t="s">
        <v>237</v>
      </c>
      <c r="B443" s="9" t="str">
        <f>LOOKUP(A443,Regions!$A$2:$A$233,Regions!$B$2:$B$233)</f>
        <v>Latin America &amp; Caribbean</v>
      </c>
      <c r="C443" s="8">
        <v>2020.0</v>
      </c>
      <c r="D443" s="8">
        <v>104.4229965</v>
      </c>
      <c r="E443" s="8">
        <v>95.93900299</v>
      </c>
      <c r="F443" s="8">
        <v>98.71826738</v>
      </c>
      <c r="G443" s="8">
        <v>0.0</v>
      </c>
      <c r="H443" s="8">
        <v>1.281732624</v>
      </c>
      <c r="I443" s="8">
        <v>0.0</v>
      </c>
      <c r="J443" s="8" t="s">
        <v>4</v>
      </c>
      <c r="K443" s="8" t="s">
        <v>4</v>
      </c>
      <c r="L443" s="8" t="s">
        <v>4</v>
      </c>
      <c r="M443" s="8" t="s">
        <v>4</v>
      </c>
      <c r="N443" s="8" t="s">
        <v>4</v>
      </c>
      <c r="O443" s="8" t="s">
        <v>4</v>
      </c>
      <c r="P443" s="8" t="s">
        <v>4</v>
      </c>
      <c r="Q443" s="8" t="s">
        <v>4</v>
      </c>
      <c r="R443" s="10" t="str">
        <f t="shared" si="1"/>
        <v>No Duplicate</v>
      </c>
      <c r="S443" s="10" t="str">
        <f t="shared" si="2"/>
        <v/>
      </c>
      <c r="T443" s="10" t="str">
        <f t="shared" si="3"/>
        <v/>
      </c>
      <c r="U443" s="10" t="str">
        <f t="shared" si="4"/>
        <v/>
      </c>
      <c r="V443" s="10" t="str">
        <f t="shared" si="5"/>
        <v/>
      </c>
      <c r="W443" s="10">
        <f t="shared" si="6"/>
        <v>99</v>
      </c>
      <c r="X443" s="10" t="str">
        <f t="shared" si="16"/>
        <v/>
      </c>
      <c r="Y443" s="10" t="str">
        <f t="shared" si="8"/>
        <v/>
      </c>
      <c r="Z443" s="11" t="str">
        <f t="shared" si="9"/>
        <v/>
      </c>
      <c r="AA443" s="10" t="str">
        <f t="shared" si="10"/>
        <v/>
      </c>
      <c r="AB443" s="2" t="str">
        <f t="shared" si="11"/>
        <v/>
      </c>
      <c r="AC443" s="2">
        <f t="shared" si="12"/>
        <v>0</v>
      </c>
      <c r="AD443" s="2" t="str">
        <f t="shared" si="15"/>
        <v/>
      </c>
      <c r="AE443" s="2">
        <f t="shared" si="14"/>
        <v>0</v>
      </c>
    </row>
    <row r="444">
      <c r="A444" s="9" t="s">
        <v>238</v>
      </c>
      <c r="B444" s="9" t="str">
        <f>LOOKUP(A444,Regions!$A$2:$A$233,Regions!$B$2:$B$233)</f>
        <v>Latin America &amp; Caribbean</v>
      </c>
      <c r="C444" s="8">
        <v>2015.0</v>
      </c>
      <c r="D444" s="8">
        <v>3412.012939</v>
      </c>
      <c r="E444" s="8">
        <v>95.04499817</v>
      </c>
      <c r="F444" s="8">
        <v>99.13139756</v>
      </c>
      <c r="G444" s="8">
        <v>0.5381047353</v>
      </c>
      <c r="H444" s="8">
        <v>0.307497473</v>
      </c>
      <c r="I444" s="8">
        <v>0.02300023019</v>
      </c>
      <c r="J444" s="8">
        <v>91.49584384</v>
      </c>
      <c r="K444" s="8">
        <v>4.511550681</v>
      </c>
      <c r="L444" s="8">
        <v>3.528423211</v>
      </c>
      <c r="M444" s="8">
        <v>0.464182271</v>
      </c>
      <c r="N444" s="8">
        <v>99.52946198</v>
      </c>
      <c r="O444" s="8">
        <v>0.3309562908</v>
      </c>
      <c r="P444" s="8">
        <v>0.139581727</v>
      </c>
      <c r="Q444" s="8">
        <v>0.0</v>
      </c>
      <c r="R444" s="10" t="str">
        <f t="shared" si="1"/>
        <v>No Duplicate</v>
      </c>
      <c r="S444" s="10">
        <f t="shared" si="2"/>
        <v>5</v>
      </c>
      <c r="T444" s="10">
        <f t="shared" si="3"/>
        <v>0.072872</v>
      </c>
      <c r="U444" s="10">
        <f t="shared" si="4"/>
        <v>0.760997232</v>
      </c>
      <c r="V444" s="10">
        <f t="shared" si="5"/>
        <v>0.032654492</v>
      </c>
      <c r="W444" s="10">
        <f t="shared" si="6"/>
        <v>99</v>
      </c>
      <c r="X444" s="10">
        <f t="shared" si="16"/>
        <v>91</v>
      </c>
      <c r="Y444" s="10">
        <f t="shared" si="8"/>
        <v>100</v>
      </c>
      <c r="Z444" s="11" t="str">
        <f t="shared" si="9"/>
        <v/>
      </c>
      <c r="AA444" s="10" t="str">
        <f t="shared" si="10"/>
        <v/>
      </c>
      <c r="AB444" s="2" t="str">
        <f t="shared" si="11"/>
        <v>full access</v>
      </c>
      <c r="AC444" s="2">
        <f t="shared" si="12"/>
        <v>0.72834274</v>
      </c>
      <c r="AD444" s="2">
        <f t="shared" si="15"/>
        <v>1.835421553</v>
      </c>
      <c r="AE444" s="2">
        <f t="shared" si="14"/>
        <v>0.688125232</v>
      </c>
    </row>
    <row r="445">
      <c r="A445" s="9" t="s">
        <v>238</v>
      </c>
      <c r="B445" s="9" t="str">
        <f>LOOKUP(A445,Regions!$A$2:$A$233,Regions!$B$2:$B$233)</f>
        <v>Latin America &amp; Caribbean</v>
      </c>
      <c r="C445" s="8">
        <v>2020.0</v>
      </c>
      <c r="D445" s="8">
        <v>3473.727051</v>
      </c>
      <c r="E445" s="8">
        <v>95.51499939</v>
      </c>
      <c r="F445" s="8">
        <v>99.49575756</v>
      </c>
      <c r="G445" s="8">
        <v>0.5042424412</v>
      </c>
      <c r="H445" s="8">
        <v>0.0</v>
      </c>
      <c r="I445" s="8">
        <v>0.0</v>
      </c>
      <c r="J445" s="8">
        <v>95.30083</v>
      </c>
      <c r="K445" s="8">
        <v>4.69917</v>
      </c>
      <c r="L445" s="8">
        <v>0.0</v>
      </c>
      <c r="M445" s="8">
        <v>0.0</v>
      </c>
      <c r="N445" s="8">
        <v>99.69273444</v>
      </c>
      <c r="O445" s="8">
        <v>0.3072655617</v>
      </c>
      <c r="P445" s="8">
        <v>0.0</v>
      </c>
      <c r="Q445" s="8">
        <v>0.0</v>
      </c>
      <c r="R445" s="10" t="str">
        <f t="shared" si="1"/>
        <v>No Duplicate</v>
      </c>
      <c r="S445" s="10" t="str">
        <f t="shared" si="2"/>
        <v/>
      </c>
      <c r="T445" s="10" t="str">
        <f t="shared" si="3"/>
        <v/>
      </c>
      <c r="U445" s="10" t="str">
        <f t="shared" si="4"/>
        <v/>
      </c>
      <c r="V445" s="10" t="str">
        <f t="shared" si="5"/>
        <v/>
      </c>
      <c r="W445" s="10">
        <f t="shared" si="6"/>
        <v>99</v>
      </c>
      <c r="X445" s="10">
        <f t="shared" si="16"/>
        <v>95</v>
      </c>
      <c r="Y445" s="10">
        <f t="shared" si="8"/>
        <v>100</v>
      </c>
      <c r="Z445" s="11" t="str">
        <f t="shared" si="9"/>
        <v/>
      </c>
      <c r="AA445" s="10" t="str">
        <f t="shared" si="10"/>
        <v/>
      </c>
      <c r="AB445" s="2" t="str">
        <f t="shared" si="11"/>
        <v/>
      </c>
      <c r="AC445" s="2">
        <f t="shared" si="12"/>
        <v>0</v>
      </c>
      <c r="AD445" s="2" t="str">
        <f t="shared" si="15"/>
        <v/>
      </c>
      <c r="AE445" s="2">
        <f t="shared" si="14"/>
        <v>0</v>
      </c>
    </row>
    <row r="446">
      <c r="A446" s="9" t="s">
        <v>239</v>
      </c>
      <c r="B446" s="9" t="str">
        <f>LOOKUP(A446,Regions!$A$2:$A$233,Regions!$B$2:$B$233)</f>
        <v>Europe &amp; Central Asia</v>
      </c>
      <c r="C446" s="8">
        <v>2015.0</v>
      </c>
      <c r="D446" s="8">
        <v>30929.55664</v>
      </c>
      <c r="E446" s="8">
        <v>50.75</v>
      </c>
      <c r="F446" s="8">
        <v>97.52857826</v>
      </c>
      <c r="G446" s="8">
        <v>0.0</v>
      </c>
      <c r="H446" s="8">
        <v>0.0</v>
      </c>
      <c r="I446" s="8">
        <v>2.471421736</v>
      </c>
      <c r="J446" s="8">
        <v>95.64239155</v>
      </c>
      <c r="K446" s="8">
        <v>0.0</v>
      </c>
      <c r="L446" s="8">
        <v>0.0</v>
      </c>
      <c r="M446" s="8">
        <v>4.357608451</v>
      </c>
      <c r="N446" s="8">
        <v>99.35901562</v>
      </c>
      <c r="O446" s="8">
        <v>0.0</v>
      </c>
      <c r="P446" s="8">
        <v>0.0</v>
      </c>
      <c r="Q446" s="8">
        <v>0.6409843843</v>
      </c>
      <c r="R446" s="10" t="str">
        <f t="shared" si="1"/>
        <v>No Duplicate</v>
      </c>
      <c r="S446" s="10">
        <f t="shared" si="2"/>
        <v>5</v>
      </c>
      <c r="T446" s="10">
        <f t="shared" si="3"/>
        <v>0.060041318</v>
      </c>
      <c r="U446" s="10">
        <f t="shared" si="4"/>
        <v>0.086038162</v>
      </c>
      <c r="V446" s="10">
        <f t="shared" si="5"/>
        <v>0.039397988</v>
      </c>
      <c r="W446" s="10">
        <f t="shared" si="6"/>
        <v>98</v>
      </c>
      <c r="X446" s="10">
        <f t="shared" si="16"/>
        <v>96</v>
      </c>
      <c r="Y446" s="10">
        <f t="shared" si="8"/>
        <v>99</v>
      </c>
      <c r="Z446" s="11" t="str">
        <f t="shared" si="9"/>
        <v/>
      </c>
      <c r="AA446" s="10" t="str">
        <f t="shared" si="10"/>
        <v/>
      </c>
      <c r="AB446" s="2" t="str">
        <f t="shared" si="11"/>
        <v/>
      </c>
      <c r="AC446" s="2">
        <f t="shared" si="12"/>
        <v>0.046640174</v>
      </c>
      <c r="AD446" s="2">
        <f t="shared" si="15"/>
        <v>0.7436480472</v>
      </c>
      <c r="AE446" s="2">
        <f t="shared" si="14"/>
        <v>0.025996844</v>
      </c>
    </row>
    <row r="447">
      <c r="A447" s="9" t="s">
        <v>239</v>
      </c>
      <c r="B447" s="9" t="str">
        <f>LOOKUP(A447,Regions!$A$2:$A$233,Regions!$B$2:$B$233)</f>
        <v>Europe &amp; Central Asia</v>
      </c>
      <c r="C447" s="8">
        <v>2020.0</v>
      </c>
      <c r="D447" s="8">
        <v>33469.19922</v>
      </c>
      <c r="E447" s="8">
        <v>50.41599655</v>
      </c>
      <c r="F447" s="8">
        <v>97.82878485</v>
      </c>
      <c r="G447" s="8">
        <v>0.0</v>
      </c>
      <c r="H447" s="8">
        <v>0.22384422</v>
      </c>
      <c r="I447" s="8">
        <v>1.947370925</v>
      </c>
      <c r="J447" s="8">
        <v>96.07258236</v>
      </c>
      <c r="K447" s="8">
        <v>0.0</v>
      </c>
      <c r="L447" s="8">
        <v>0.0</v>
      </c>
      <c r="M447" s="8">
        <v>3.927417637</v>
      </c>
      <c r="N447" s="8">
        <v>99.55600556</v>
      </c>
      <c r="O447" s="8">
        <v>0.0</v>
      </c>
      <c r="P447" s="8">
        <v>0.4439944434</v>
      </c>
      <c r="Q447" s="8">
        <v>0.0</v>
      </c>
      <c r="R447" s="10" t="str">
        <f t="shared" si="1"/>
        <v>No Duplicate</v>
      </c>
      <c r="S447" s="10" t="str">
        <f t="shared" si="2"/>
        <v/>
      </c>
      <c r="T447" s="10" t="str">
        <f t="shared" si="3"/>
        <v/>
      </c>
      <c r="U447" s="10" t="str">
        <f t="shared" si="4"/>
        <v/>
      </c>
      <c r="V447" s="10" t="str">
        <f t="shared" si="5"/>
        <v/>
      </c>
      <c r="W447" s="10">
        <f t="shared" si="6"/>
        <v>98</v>
      </c>
      <c r="X447" s="10">
        <f t="shared" si="16"/>
        <v>96</v>
      </c>
      <c r="Y447" s="10">
        <f t="shared" si="8"/>
        <v>100</v>
      </c>
      <c r="Z447" s="11" t="str">
        <f t="shared" si="9"/>
        <v/>
      </c>
      <c r="AA447" s="10" t="str">
        <f t="shared" si="10"/>
        <v/>
      </c>
      <c r="AB447" s="2" t="str">
        <f t="shared" si="11"/>
        <v/>
      </c>
      <c r="AC447" s="2">
        <f t="shared" si="12"/>
        <v>0</v>
      </c>
      <c r="AD447" s="2" t="str">
        <f t="shared" si="15"/>
        <v/>
      </c>
      <c r="AE447" s="2">
        <f t="shared" si="14"/>
        <v>0</v>
      </c>
    </row>
    <row r="448">
      <c r="A448" s="9" t="s">
        <v>240</v>
      </c>
      <c r="B448" s="9" t="str">
        <f>LOOKUP(A448,Regions!$A$2:$A$233,Regions!$B$2:$B$233)</f>
        <v>East Asia &amp; Pacific</v>
      </c>
      <c r="C448" s="8">
        <v>2015.0</v>
      </c>
      <c r="D448" s="8">
        <v>271.1279907</v>
      </c>
      <c r="E448" s="8">
        <v>24.96100235</v>
      </c>
      <c r="F448" s="8">
        <v>89.98817649</v>
      </c>
      <c r="G448" s="8">
        <v>1.05094321</v>
      </c>
      <c r="H448" s="8">
        <v>1.545004807</v>
      </c>
      <c r="I448" s="8">
        <v>7.415875488</v>
      </c>
      <c r="J448" s="8">
        <v>86.97805066</v>
      </c>
      <c r="K448" s="8">
        <v>1.234982464</v>
      </c>
      <c r="L448" s="8">
        <v>1.904272063</v>
      </c>
      <c r="M448" s="8">
        <v>9.882694813</v>
      </c>
      <c r="N448" s="8">
        <v>99.03735599</v>
      </c>
      <c r="O448" s="8">
        <v>0.4976751557</v>
      </c>
      <c r="P448" s="8">
        <v>0.4649688531</v>
      </c>
      <c r="Q448" s="8">
        <v>0.0</v>
      </c>
      <c r="R448" s="10" t="str">
        <f t="shared" si="1"/>
        <v>No Duplicate</v>
      </c>
      <c r="S448" s="10">
        <f t="shared" si="2"/>
        <v>5</v>
      </c>
      <c r="T448" s="10">
        <f t="shared" si="3"/>
        <v>0.248602852</v>
      </c>
      <c r="U448" s="10">
        <f t="shared" si="4"/>
        <v>0.283830114</v>
      </c>
      <c r="V448" s="10">
        <f t="shared" si="5"/>
        <v>0.092528802</v>
      </c>
      <c r="W448" s="10">
        <f t="shared" si="6"/>
        <v>90</v>
      </c>
      <c r="X448" s="10">
        <f t="shared" si="16"/>
        <v>87</v>
      </c>
      <c r="Y448" s="10">
        <f t="shared" si="8"/>
        <v>99</v>
      </c>
      <c r="Z448" s="11" t="str">
        <f t="shared" si="9"/>
        <v/>
      </c>
      <c r="AA448" s="10" t="str">
        <f t="shared" si="10"/>
        <v/>
      </c>
      <c r="AB448" s="2" t="str">
        <f t="shared" si="11"/>
        <v/>
      </c>
      <c r="AC448" s="2">
        <f t="shared" si="12"/>
        <v>0.191301312</v>
      </c>
      <c r="AD448" s="2">
        <f t="shared" si="15"/>
        <v>1.01658977</v>
      </c>
      <c r="AE448" s="2">
        <f t="shared" si="14"/>
        <v>0.035227262</v>
      </c>
    </row>
    <row r="449">
      <c r="A449" s="9" t="s">
        <v>240</v>
      </c>
      <c r="B449" s="9" t="str">
        <f>LOOKUP(A449,Regions!$A$2:$A$233,Regions!$B$2:$B$233)</f>
        <v>East Asia &amp; Pacific</v>
      </c>
      <c r="C449" s="8">
        <v>2020.0</v>
      </c>
      <c r="D449" s="8">
        <v>307.1499939</v>
      </c>
      <c r="E449" s="8">
        <v>25.52500153</v>
      </c>
      <c r="F449" s="8">
        <v>91.23119075</v>
      </c>
      <c r="G449" s="8">
        <v>1.06238505</v>
      </c>
      <c r="H449" s="8">
        <v>0.0</v>
      </c>
      <c r="I449" s="8">
        <v>7.706424202</v>
      </c>
      <c r="J449" s="8">
        <v>88.39720123</v>
      </c>
      <c r="K449" s="8">
        <v>1.255132675</v>
      </c>
      <c r="L449" s="8">
        <v>0.0</v>
      </c>
      <c r="M449" s="8">
        <v>10.3476661</v>
      </c>
      <c r="N449" s="8">
        <v>99.5</v>
      </c>
      <c r="O449" s="8">
        <v>0.5</v>
      </c>
      <c r="P449" s="8">
        <v>0.0</v>
      </c>
      <c r="Q449" s="8">
        <v>0.0</v>
      </c>
      <c r="R449" s="10" t="str">
        <f t="shared" si="1"/>
        <v>No Duplicate</v>
      </c>
      <c r="S449" s="10" t="str">
        <f t="shared" si="2"/>
        <v/>
      </c>
      <c r="T449" s="10" t="str">
        <f t="shared" si="3"/>
        <v/>
      </c>
      <c r="U449" s="10" t="str">
        <f t="shared" si="4"/>
        <v/>
      </c>
      <c r="V449" s="10" t="str">
        <f t="shared" si="5"/>
        <v/>
      </c>
      <c r="W449" s="10">
        <f t="shared" si="6"/>
        <v>91</v>
      </c>
      <c r="X449" s="10">
        <f t="shared" si="16"/>
        <v>88</v>
      </c>
      <c r="Y449" s="10">
        <f t="shared" si="8"/>
        <v>100</v>
      </c>
      <c r="Z449" s="11" t="str">
        <f t="shared" si="9"/>
        <v/>
      </c>
      <c r="AA449" s="10" t="str">
        <f t="shared" si="10"/>
        <v/>
      </c>
      <c r="AB449" s="2" t="str">
        <f t="shared" si="11"/>
        <v/>
      </c>
      <c r="AC449" s="2">
        <f t="shared" si="12"/>
        <v>0</v>
      </c>
      <c r="AD449" s="2" t="str">
        <f t="shared" si="15"/>
        <v/>
      </c>
      <c r="AE449" s="2">
        <f t="shared" si="14"/>
        <v>0</v>
      </c>
    </row>
    <row r="450">
      <c r="A450" s="9" t="s">
        <v>241</v>
      </c>
      <c r="B450" s="9" t="str">
        <f>LOOKUP(A450,Regions!$A$2:$A$233,Regions!$B$2:$B$233)</f>
        <v>Latin America &amp; Caribbean</v>
      </c>
      <c r="C450" s="8">
        <v>2015.0</v>
      </c>
      <c r="D450" s="8">
        <v>30081.82617</v>
      </c>
      <c r="E450" s="8">
        <v>88.15399933</v>
      </c>
      <c r="F450" s="8">
        <v>94.57127501</v>
      </c>
      <c r="G450" s="8">
        <v>0.4752325377</v>
      </c>
      <c r="H450" s="8">
        <v>3.575264261</v>
      </c>
      <c r="I450" s="8">
        <v>1.378228192</v>
      </c>
      <c r="J450" s="8" t="s">
        <v>4</v>
      </c>
      <c r="K450" s="8" t="s">
        <v>4</v>
      </c>
      <c r="L450" s="8" t="s">
        <v>4</v>
      </c>
      <c r="M450" s="8" t="s">
        <v>4</v>
      </c>
      <c r="N450" s="8" t="s">
        <v>4</v>
      </c>
      <c r="O450" s="8" t="s">
        <v>4</v>
      </c>
      <c r="P450" s="8" t="s">
        <v>4</v>
      </c>
      <c r="Q450" s="8" t="s">
        <v>4</v>
      </c>
      <c r="R450" s="10" t="str">
        <f t="shared" si="1"/>
        <v>No Duplicate</v>
      </c>
      <c r="S450" s="10">
        <f t="shared" si="2"/>
        <v>5</v>
      </c>
      <c r="T450" s="10">
        <f t="shared" si="3"/>
        <v>-0.17709486</v>
      </c>
      <c r="U450" s="10" t="str">
        <f t="shared" si="4"/>
        <v>null</v>
      </c>
      <c r="V450" s="10" t="str">
        <f t="shared" si="5"/>
        <v>null</v>
      </c>
      <c r="W450" s="10">
        <f t="shared" si="6"/>
        <v>95</v>
      </c>
      <c r="X450" s="10" t="str">
        <f t="shared" si="16"/>
        <v/>
      </c>
      <c r="Y450" s="10" t="str">
        <f t="shared" si="8"/>
        <v/>
      </c>
      <c r="Z450" s="11" t="str">
        <f t="shared" si="9"/>
        <v/>
      </c>
      <c r="AA450" s="10" t="str">
        <f t="shared" si="10"/>
        <v/>
      </c>
      <c r="AB450" s="2" t="str">
        <f t="shared" si="11"/>
        <v/>
      </c>
      <c r="AC450" s="2" t="str">
        <f t="shared" si="12"/>
        <v/>
      </c>
      <c r="AD450" s="2" t="str">
        <f t="shared" si="15"/>
        <v/>
      </c>
      <c r="AE450" s="2" t="str">
        <f t="shared" si="14"/>
        <v>null</v>
      </c>
    </row>
    <row r="451">
      <c r="A451" s="9" t="s">
        <v>241</v>
      </c>
      <c r="B451" s="9" t="str">
        <f>LOOKUP(A451,Regions!$A$2:$A$233,Regions!$B$2:$B$233)</f>
        <v>Latin America &amp; Caribbean</v>
      </c>
      <c r="C451" s="8">
        <v>2020.0</v>
      </c>
      <c r="D451" s="8">
        <v>28435.94336</v>
      </c>
      <c r="E451" s="8">
        <v>88.27899933</v>
      </c>
      <c r="F451" s="8">
        <v>93.68580071</v>
      </c>
      <c r="G451" s="8">
        <v>0.4707829181</v>
      </c>
      <c r="H451" s="8">
        <v>5.843416373</v>
      </c>
      <c r="I451" s="8" t="s">
        <v>4</v>
      </c>
      <c r="J451" s="8" t="s">
        <v>4</v>
      </c>
      <c r="K451" s="8" t="s">
        <v>4</v>
      </c>
      <c r="L451" s="8" t="s">
        <v>4</v>
      </c>
      <c r="M451" s="8" t="s">
        <v>4</v>
      </c>
      <c r="N451" s="8" t="s">
        <v>4</v>
      </c>
      <c r="O451" s="8" t="s">
        <v>4</v>
      </c>
      <c r="P451" s="8" t="s">
        <v>4</v>
      </c>
      <c r="Q451" s="8" t="s">
        <v>4</v>
      </c>
      <c r="R451" s="10" t="str">
        <f t="shared" si="1"/>
        <v>No Duplicate</v>
      </c>
      <c r="S451" s="10" t="str">
        <f t="shared" si="2"/>
        <v/>
      </c>
      <c r="T451" s="10" t="str">
        <f t="shared" si="3"/>
        <v/>
      </c>
      <c r="U451" s="10" t="str">
        <f t="shared" si="4"/>
        <v/>
      </c>
      <c r="V451" s="10" t="str">
        <f t="shared" si="5"/>
        <v/>
      </c>
      <c r="W451" s="10">
        <f t="shared" si="6"/>
        <v>94</v>
      </c>
      <c r="X451" s="10" t="str">
        <f t="shared" si="16"/>
        <v/>
      </c>
      <c r="Y451" s="10" t="str">
        <f t="shared" si="8"/>
        <v/>
      </c>
      <c r="Z451" s="11" t="str">
        <f t="shared" si="9"/>
        <v/>
      </c>
      <c r="AA451" s="10" t="str">
        <f t="shared" si="10"/>
        <v/>
      </c>
      <c r="AB451" s="2" t="str">
        <f t="shared" si="11"/>
        <v/>
      </c>
      <c r="AC451" s="2">
        <f t="shared" si="12"/>
        <v>0</v>
      </c>
      <c r="AD451" s="2" t="str">
        <f t="shared" si="15"/>
        <v/>
      </c>
      <c r="AE451" s="2">
        <f t="shared" si="14"/>
        <v>0</v>
      </c>
    </row>
    <row r="452">
      <c r="A452" s="9" t="s">
        <v>242</v>
      </c>
      <c r="B452" s="9" t="str">
        <f>LOOKUP(A452,Regions!$A$2:$A$233,Regions!$B$2:$B$233)</f>
        <v>East Asia &amp; Pacific</v>
      </c>
      <c r="C452" s="8">
        <v>2015.0</v>
      </c>
      <c r="D452" s="8">
        <v>92677.07813</v>
      </c>
      <c r="E452" s="8">
        <v>33.80900192</v>
      </c>
      <c r="F452" s="8">
        <v>93.32806058</v>
      </c>
      <c r="G452" s="8">
        <v>0.05207183785</v>
      </c>
      <c r="H452" s="8">
        <v>6.163618036</v>
      </c>
      <c r="I452" s="8">
        <v>0.4562495463</v>
      </c>
      <c r="J452" s="8">
        <v>90.83306799</v>
      </c>
      <c r="K452" s="8">
        <v>0.0</v>
      </c>
      <c r="L452" s="8">
        <v>8.477639565</v>
      </c>
      <c r="M452" s="8">
        <v>0.6892924429</v>
      </c>
      <c r="N452" s="8">
        <v>98.21274352</v>
      </c>
      <c r="O452" s="8">
        <v>0.1540176812</v>
      </c>
      <c r="P452" s="8">
        <v>1.633238796</v>
      </c>
      <c r="Q452" s="8">
        <v>0.0</v>
      </c>
      <c r="R452" s="10" t="str">
        <f t="shared" si="1"/>
        <v>No Duplicate</v>
      </c>
      <c r="S452" s="10">
        <f t="shared" si="2"/>
        <v>5</v>
      </c>
      <c r="T452" s="10">
        <f t="shared" si="3"/>
        <v>0.711259258</v>
      </c>
      <c r="U452" s="10">
        <f t="shared" si="4"/>
        <v>0.93629409</v>
      </c>
      <c r="V452" s="10">
        <f t="shared" si="5"/>
        <v>0.194059298</v>
      </c>
      <c r="W452" s="10">
        <f t="shared" si="6"/>
        <v>93</v>
      </c>
      <c r="X452" s="10">
        <f t="shared" si="16"/>
        <v>91</v>
      </c>
      <c r="Y452" s="10">
        <f t="shared" si="8"/>
        <v>98</v>
      </c>
      <c r="Z452" s="11" t="str">
        <f t="shared" si="9"/>
        <v/>
      </c>
      <c r="AA452" s="10" t="str">
        <f t="shared" si="10"/>
        <v/>
      </c>
      <c r="AB452" s="2" t="str">
        <f t="shared" si="11"/>
        <v/>
      </c>
      <c r="AC452" s="2">
        <f t="shared" si="12"/>
        <v>0.742234792</v>
      </c>
      <c r="AD452" s="2">
        <f t="shared" si="15"/>
        <v>1.313279192</v>
      </c>
      <c r="AE452" s="2">
        <f t="shared" si="14"/>
        <v>0.225034832</v>
      </c>
    </row>
    <row r="453">
      <c r="A453" s="9" t="s">
        <v>242</v>
      </c>
      <c r="B453" s="9" t="str">
        <f>LOOKUP(A453,Regions!$A$2:$A$233,Regions!$B$2:$B$233)</f>
        <v>East Asia &amp; Pacific</v>
      </c>
      <c r="C453" s="8">
        <v>2020.0</v>
      </c>
      <c r="D453" s="8">
        <v>97338.58594</v>
      </c>
      <c r="E453" s="8">
        <v>37.34000015</v>
      </c>
      <c r="F453" s="8">
        <v>96.88435687</v>
      </c>
      <c r="G453" s="8">
        <v>0.0</v>
      </c>
      <c r="H453" s="8">
        <v>3.115643126</v>
      </c>
      <c r="I453" s="8">
        <v>0.0</v>
      </c>
      <c r="J453" s="8">
        <v>95.51453844</v>
      </c>
      <c r="K453" s="8">
        <v>0.0</v>
      </c>
      <c r="L453" s="8">
        <v>4.48546156</v>
      </c>
      <c r="M453" s="8">
        <v>0.0</v>
      </c>
      <c r="N453" s="8">
        <v>99.18304001</v>
      </c>
      <c r="O453" s="8">
        <v>0.0</v>
      </c>
      <c r="P453" s="8">
        <v>0.816959987</v>
      </c>
      <c r="Q453" s="8">
        <v>0.0</v>
      </c>
      <c r="R453" s="10" t="str">
        <f t="shared" si="1"/>
        <v>No Duplicate</v>
      </c>
      <c r="S453" s="10" t="str">
        <f t="shared" si="2"/>
        <v/>
      </c>
      <c r="T453" s="10" t="str">
        <f t="shared" si="3"/>
        <v/>
      </c>
      <c r="U453" s="10" t="str">
        <f t="shared" si="4"/>
        <v/>
      </c>
      <c r="V453" s="10" t="str">
        <f t="shared" si="5"/>
        <v/>
      </c>
      <c r="W453" s="10">
        <f t="shared" si="6"/>
        <v>97</v>
      </c>
      <c r="X453" s="10">
        <f t="shared" si="16"/>
        <v>96</v>
      </c>
      <c r="Y453" s="10">
        <f t="shared" si="8"/>
        <v>99</v>
      </c>
      <c r="Z453" s="11" t="str">
        <f t="shared" si="9"/>
        <v/>
      </c>
      <c r="AA453" s="10" t="str">
        <f t="shared" si="10"/>
        <v/>
      </c>
      <c r="AB453" s="2" t="str">
        <f t="shared" si="11"/>
        <v/>
      </c>
      <c r="AC453" s="2">
        <f t="shared" si="12"/>
        <v>0</v>
      </c>
      <c r="AD453" s="2" t="str">
        <f t="shared" si="15"/>
        <v/>
      </c>
      <c r="AE453" s="2">
        <f t="shared" si="14"/>
        <v>0</v>
      </c>
    </row>
    <row r="454">
      <c r="A454" s="9" t="s">
        <v>243</v>
      </c>
      <c r="B454" s="9" t="str">
        <f>LOOKUP(A454,Regions!$A$2:$A$233,Regions!$B$2:$B$233)</f>
        <v>East Asia &amp; Pacific</v>
      </c>
      <c r="C454" s="8">
        <v>2015.0</v>
      </c>
      <c r="D454" s="8">
        <v>12.26200008</v>
      </c>
      <c r="E454" s="8">
        <v>0.0</v>
      </c>
      <c r="F454" s="8">
        <v>99.32138153</v>
      </c>
      <c r="G454" s="8">
        <v>0.0</v>
      </c>
      <c r="H454" s="8">
        <v>0.6786184741</v>
      </c>
      <c r="I454" s="8">
        <v>0.0</v>
      </c>
      <c r="J454" s="8">
        <v>99.32138153</v>
      </c>
      <c r="K454" s="8">
        <v>0.0</v>
      </c>
      <c r="L454" s="8">
        <v>0.6786184741</v>
      </c>
      <c r="M454" s="8">
        <v>0.0</v>
      </c>
      <c r="N454" s="8" t="s">
        <v>4</v>
      </c>
      <c r="O454" s="8" t="s">
        <v>4</v>
      </c>
      <c r="P454" s="8" t="s">
        <v>4</v>
      </c>
      <c r="Q454" s="8" t="s">
        <v>4</v>
      </c>
      <c r="R454" s="10" t="str">
        <f t="shared" si="1"/>
        <v>No Duplicate</v>
      </c>
      <c r="S454" s="10">
        <f t="shared" si="2"/>
        <v>5</v>
      </c>
      <c r="T454" s="10">
        <f t="shared" si="3"/>
        <v>-0.035618834</v>
      </c>
      <c r="U454" s="10">
        <f t="shared" si="4"/>
        <v>-0.035618834</v>
      </c>
      <c r="V454" s="10" t="str">
        <f t="shared" si="5"/>
        <v>null</v>
      </c>
      <c r="W454" s="10">
        <f t="shared" si="6"/>
        <v>99</v>
      </c>
      <c r="X454" s="10">
        <f t="shared" si="16"/>
        <v>99</v>
      </c>
      <c r="Y454" s="10" t="str">
        <f t="shared" si="8"/>
        <v/>
      </c>
      <c r="Z454" s="11" t="str">
        <f t="shared" si="9"/>
        <v/>
      </c>
      <c r="AA454" s="10" t="str">
        <f t="shared" si="10"/>
        <v/>
      </c>
      <c r="AB454" s="2" t="str">
        <f t="shared" si="11"/>
        <v/>
      </c>
      <c r="AC454" s="2" t="str">
        <f t="shared" si="12"/>
        <v/>
      </c>
      <c r="AD454" s="2" t="str">
        <f t="shared" si="15"/>
        <v/>
      </c>
      <c r="AE454" s="2">
        <f t="shared" si="14"/>
        <v>0</v>
      </c>
    </row>
    <row r="455">
      <c r="A455" s="9" t="s">
        <v>243</v>
      </c>
      <c r="B455" s="9" t="str">
        <f>LOOKUP(A455,Regions!$A$2:$A$233,Regions!$B$2:$B$233)</f>
        <v>East Asia &amp; Pacific</v>
      </c>
      <c r="C455" s="8">
        <v>2020.0</v>
      </c>
      <c r="D455" s="8">
        <v>11.24600029</v>
      </c>
      <c r="E455" s="8">
        <v>0.0</v>
      </c>
      <c r="F455" s="8">
        <v>99.14328736</v>
      </c>
      <c r="G455" s="8">
        <v>0.0</v>
      </c>
      <c r="H455" s="8">
        <v>0.856712639</v>
      </c>
      <c r="I455" s="8">
        <v>0.0</v>
      </c>
      <c r="J455" s="8">
        <v>99.14328736</v>
      </c>
      <c r="K455" s="8">
        <v>0.0</v>
      </c>
      <c r="L455" s="8">
        <v>0.856712639</v>
      </c>
      <c r="M455" s="8">
        <v>0.0</v>
      </c>
      <c r="N455" s="8" t="s">
        <v>4</v>
      </c>
      <c r="O455" s="8" t="s">
        <v>4</v>
      </c>
      <c r="P455" s="8" t="s">
        <v>4</v>
      </c>
      <c r="Q455" s="8" t="s">
        <v>4</v>
      </c>
      <c r="R455" s="10" t="str">
        <f t="shared" si="1"/>
        <v>No Duplicate</v>
      </c>
      <c r="S455" s="10" t="str">
        <f t="shared" si="2"/>
        <v/>
      </c>
      <c r="T455" s="10" t="str">
        <f t="shared" si="3"/>
        <v/>
      </c>
      <c r="U455" s="10" t="str">
        <f t="shared" si="4"/>
        <v/>
      </c>
      <c r="V455" s="10" t="str">
        <f t="shared" si="5"/>
        <v/>
      </c>
      <c r="W455" s="10">
        <f t="shared" si="6"/>
        <v>99</v>
      </c>
      <c r="X455" s="10">
        <f t="shared" si="16"/>
        <v>99</v>
      </c>
      <c r="Y455" s="10" t="str">
        <f t="shared" si="8"/>
        <v/>
      </c>
      <c r="Z455" s="11" t="str">
        <f t="shared" si="9"/>
        <v/>
      </c>
      <c r="AA455" s="10" t="str">
        <f t="shared" si="10"/>
        <v/>
      </c>
      <c r="AB455" s="2" t="str">
        <f t="shared" si="11"/>
        <v/>
      </c>
      <c r="AC455" s="2">
        <f t="shared" si="12"/>
        <v>0</v>
      </c>
      <c r="AD455" s="2" t="str">
        <f t="shared" si="15"/>
        <v/>
      </c>
      <c r="AE455" s="2">
        <f t="shared" si="14"/>
        <v>0</v>
      </c>
    </row>
    <row r="456">
      <c r="A456" s="9" t="s">
        <v>244</v>
      </c>
      <c r="B456" s="9" t="str">
        <f>LOOKUP(A456,Regions!$A$2:$A$233,Regions!$B$2:$B$233)</f>
        <v>Europe &amp; Central Asia</v>
      </c>
      <c r="C456" s="8">
        <v>2015.0</v>
      </c>
      <c r="D456" s="8">
        <v>4529.160156</v>
      </c>
      <c r="E456" s="8">
        <v>75.36799622</v>
      </c>
      <c r="F456" s="8">
        <v>96.37985671</v>
      </c>
      <c r="G456" s="8">
        <v>0.5875346644</v>
      </c>
      <c r="H456" s="8">
        <v>3.032608622</v>
      </c>
      <c r="I456" s="8" t="s">
        <v>4</v>
      </c>
      <c r="J456" s="8">
        <v>95.38114235</v>
      </c>
      <c r="K456" s="8">
        <v>0.9927312092</v>
      </c>
      <c r="L456" s="8">
        <v>3.626126441</v>
      </c>
      <c r="M456" s="8" t="s">
        <v>4</v>
      </c>
      <c r="N456" s="8">
        <v>96.70625962</v>
      </c>
      <c r="O456" s="8">
        <v>0.4551070803</v>
      </c>
      <c r="P456" s="8">
        <v>2.838633298</v>
      </c>
      <c r="Q456" s="8" t="s">
        <v>4</v>
      </c>
      <c r="R456" s="10" t="str">
        <f t="shared" si="1"/>
        <v>No Duplicate</v>
      </c>
      <c r="S456" s="10">
        <f t="shared" si="2"/>
        <v>5</v>
      </c>
      <c r="T456" s="10">
        <f t="shared" si="3"/>
        <v>0.300108102</v>
      </c>
      <c r="U456" s="10">
        <f t="shared" si="4"/>
        <v>0.666882814</v>
      </c>
      <c r="V456" s="10">
        <f t="shared" si="5"/>
        <v>0.184140962</v>
      </c>
      <c r="W456" s="10">
        <f t="shared" si="6"/>
        <v>96</v>
      </c>
      <c r="X456" s="10">
        <f t="shared" si="16"/>
        <v>95</v>
      </c>
      <c r="Y456" s="10">
        <f t="shared" si="8"/>
        <v>97</v>
      </c>
      <c r="Z456" s="11" t="str">
        <f t="shared" si="9"/>
        <v/>
      </c>
      <c r="AA456" s="10" t="str">
        <f t="shared" si="10"/>
        <v/>
      </c>
      <c r="AB456" s="2" t="str">
        <f t="shared" si="11"/>
        <v/>
      </c>
      <c r="AC456" s="2">
        <f t="shared" si="12"/>
        <v>0.482741852</v>
      </c>
      <c r="AD456" s="2">
        <f t="shared" si="15"/>
        <v>1.134496745</v>
      </c>
      <c r="AE456" s="2">
        <f t="shared" si="14"/>
        <v>0.366774712</v>
      </c>
    </row>
    <row r="457">
      <c r="A457" s="9" t="s">
        <v>244</v>
      </c>
      <c r="B457" s="9" t="str">
        <f>LOOKUP(A457,Regions!$A$2:$A$233,Regions!$B$2:$B$233)</f>
        <v>Europe &amp; Central Asia</v>
      </c>
      <c r="C457" s="8">
        <v>2020.0</v>
      </c>
      <c r="D457" s="8">
        <v>5101.416016</v>
      </c>
      <c r="E457" s="8">
        <v>76.71899414</v>
      </c>
      <c r="F457" s="8">
        <v>97.88039722</v>
      </c>
      <c r="G457" s="8">
        <v>1.029979486</v>
      </c>
      <c r="H457" s="8">
        <v>1.089623295</v>
      </c>
      <c r="I457" s="8" t="s">
        <v>4</v>
      </c>
      <c r="J457" s="8">
        <v>98.71555642</v>
      </c>
      <c r="K457" s="8">
        <v>0.3174006273</v>
      </c>
      <c r="L457" s="8">
        <v>0.9670429576</v>
      </c>
      <c r="M457" s="8" t="s">
        <v>4</v>
      </c>
      <c r="N457" s="8">
        <v>97.62696443</v>
      </c>
      <c r="O457" s="8">
        <v>1.246217358</v>
      </c>
      <c r="P457" s="8">
        <v>1.126818208</v>
      </c>
      <c r="Q457" s="8" t="s">
        <v>4</v>
      </c>
      <c r="R457" s="10" t="str">
        <f t="shared" si="1"/>
        <v>No Duplicate</v>
      </c>
      <c r="S457" s="10" t="str">
        <f t="shared" si="2"/>
        <v/>
      </c>
      <c r="T457" s="10" t="str">
        <f t="shared" si="3"/>
        <v/>
      </c>
      <c r="U457" s="10" t="str">
        <f t="shared" si="4"/>
        <v/>
      </c>
      <c r="V457" s="10" t="str">
        <f t="shared" si="5"/>
        <v/>
      </c>
      <c r="W457" s="10">
        <f t="shared" si="6"/>
        <v>98</v>
      </c>
      <c r="X457" s="10">
        <f t="shared" si="16"/>
        <v>99</v>
      </c>
      <c r="Y457" s="10">
        <f t="shared" si="8"/>
        <v>98</v>
      </c>
      <c r="Z457" s="11" t="str">
        <f t="shared" si="9"/>
        <v/>
      </c>
      <c r="AA457" s="10" t="str">
        <f t="shared" si="10"/>
        <v/>
      </c>
      <c r="AB457" s="2" t="str">
        <f t="shared" si="11"/>
        <v/>
      </c>
      <c r="AC457" s="2">
        <f t="shared" si="12"/>
        <v>0</v>
      </c>
      <c r="AD457" s="2" t="str">
        <f t="shared" si="15"/>
        <v/>
      </c>
      <c r="AE457" s="2">
        <f t="shared" si="14"/>
        <v>0</v>
      </c>
    </row>
    <row r="458">
      <c r="A458" s="9" t="s">
        <v>245</v>
      </c>
      <c r="B458" s="9" t="str">
        <f>LOOKUP(A458,Regions!$A$2:$A$233,Regions!$B$2:$B$233)</f>
        <v>Europe &amp; Central Asia</v>
      </c>
      <c r="C458" s="8">
        <v>2015.0</v>
      </c>
      <c r="D458" s="8">
        <v>26497.88086</v>
      </c>
      <c r="E458" s="8">
        <v>34.77700043</v>
      </c>
      <c r="F458" s="8">
        <v>55.77886863</v>
      </c>
      <c r="G458" s="8">
        <v>26.0356066</v>
      </c>
      <c r="H458" s="8">
        <v>14.70974567</v>
      </c>
      <c r="I458" s="8">
        <v>3.475779098</v>
      </c>
      <c r="J458" s="8">
        <v>44.95826816</v>
      </c>
      <c r="K458" s="8">
        <v>28.79461102</v>
      </c>
      <c r="L458" s="8">
        <v>21.10381293</v>
      </c>
      <c r="M458" s="8">
        <v>5.143307896</v>
      </c>
      <c r="N458" s="8">
        <v>76.0725119</v>
      </c>
      <c r="O458" s="8">
        <v>20.86119401</v>
      </c>
      <c r="P458" s="8">
        <v>2.717904704</v>
      </c>
      <c r="Q458" s="8">
        <v>0.3483893924</v>
      </c>
      <c r="R458" s="10" t="str">
        <f t="shared" si="1"/>
        <v>No Duplicate</v>
      </c>
      <c r="S458" s="10">
        <f t="shared" si="2"/>
        <v>5</v>
      </c>
      <c r="T458" s="10">
        <f t="shared" si="3"/>
        <v>0.976940242</v>
      </c>
      <c r="U458" s="10">
        <f t="shared" si="4"/>
        <v>1.144613242</v>
      </c>
      <c r="V458" s="10">
        <f t="shared" si="5"/>
        <v>0.188323488</v>
      </c>
      <c r="W458" s="10">
        <f t="shared" si="6"/>
        <v>56</v>
      </c>
      <c r="X458" s="10">
        <f t="shared" si="16"/>
        <v>45</v>
      </c>
      <c r="Y458" s="10">
        <f t="shared" si="8"/>
        <v>76</v>
      </c>
      <c r="Z458" s="11" t="str">
        <f t="shared" si="9"/>
        <v/>
      </c>
      <c r="AA458" s="10" t="str">
        <f t="shared" si="10"/>
        <v/>
      </c>
      <c r="AB458" s="2" t="str">
        <f t="shared" si="11"/>
        <v/>
      </c>
      <c r="AC458" s="2">
        <f t="shared" si="12"/>
        <v>0.956289754</v>
      </c>
      <c r="AD458" s="2">
        <f t="shared" si="15"/>
        <v>1.434861434</v>
      </c>
      <c r="AE458" s="2">
        <f t="shared" si="14"/>
        <v>0.167673</v>
      </c>
    </row>
    <row r="459">
      <c r="A459" s="9" t="s">
        <v>245</v>
      </c>
      <c r="B459" s="9" t="str">
        <f>LOOKUP(A459,Regions!$A$2:$A$233,Regions!$B$2:$B$233)</f>
        <v>Europe &amp; Central Asia</v>
      </c>
      <c r="C459" s="8">
        <v>2020.0</v>
      </c>
      <c r="D459" s="8">
        <v>29825.96875</v>
      </c>
      <c r="E459" s="8">
        <v>37.90799713</v>
      </c>
      <c r="F459" s="8">
        <v>60.66356984</v>
      </c>
      <c r="G459" s="8">
        <v>28.9627418</v>
      </c>
      <c r="H459" s="8">
        <v>7.77785276</v>
      </c>
      <c r="I459" s="8">
        <v>2.595835594</v>
      </c>
      <c r="J459" s="8">
        <v>50.68133437</v>
      </c>
      <c r="K459" s="8">
        <v>33.53021373</v>
      </c>
      <c r="L459" s="8">
        <v>11.60782393</v>
      </c>
      <c r="M459" s="8">
        <v>4.180627978</v>
      </c>
      <c r="N459" s="8">
        <v>77.01412934</v>
      </c>
      <c r="O459" s="8">
        <v>21.48137937</v>
      </c>
      <c r="P459" s="8">
        <v>1.504491286</v>
      </c>
      <c r="Q459" s="8">
        <v>0.0</v>
      </c>
      <c r="R459" s="10" t="str">
        <f t="shared" si="1"/>
        <v>No Duplicate</v>
      </c>
      <c r="S459" s="10" t="str">
        <f t="shared" si="2"/>
        <v/>
      </c>
      <c r="T459" s="10" t="str">
        <f t="shared" si="3"/>
        <v/>
      </c>
      <c r="U459" s="10" t="str">
        <f t="shared" si="4"/>
        <v/>
      </c>
      <c r="V459" s="10" t="str">
        <f t="shared" si="5"/>
        <v/>
      </c>
      <c r="W459" s="10">
        <f t="shared" si="6"/>
        <v>61</v>
      </c>
      <c r="X459" s="10">
        <f t="shared" si="16"/>
        <v>51</v>
      </c>
      <c r="Y459" s="10">
        <f t="shared" si="8"/>
        <v>77</v>
      </c>
      <c r="Z459" s="11" t="str">
        <f t="shared" si="9"/>
        <v/>
      </c>
      <c r="AA459" s="10" t="str">
        <f t="shared" si="10"/>
        <v/>
      </c>
      <c r="AB459" s="2" t="str">
        <f t="shared" si="11"/>
        <v/>
      </c>
      <c r="AC459" s="2">
        <f t="shared" si="12"/>
        <v>0</v>
      </c>
      <c r="AD459" s="2" t="str">
        <f t="shared" si="15"/>
        <v/>
      </c>
      <c r="AE459" s="2">
        <f t="shared" si="14"/>
        <v>0</v>
      </c>
    </row>
    <row r="460">
      <c r="A460" s="9" t="s">
        <v>246</v>
      </c>
      <c r="B460" s="9" t="str">
        <f>LOOKUP(A460,Regions!$A$2:$A$233,Regions!$B$2:$B$233)</f>
        <v>Sub-Saharan Africa</v>
      </c>
      <c r="C460" s="8">
        <v>2015.0</v>
      </c>
      <c r="D460" s="8">
        <v>15879.37012</v>
      </c>
      <c r="E460" s="8">
        <v>41.9070015</v>
      </c>
      <c r="F460" s="8">
        <v>61.33874628</v>
      </c>
      <c r="G460" s="8">
        <v>5.65391723</v>
      </c>
      <c r="H460" s="8">
        <v>23.3359001</v>
      </c>
      <c r="I460" s="8">
        <v>9.671436392</v>
      </c>
      <c r="J460" s="8">
        <v>43.61683432</v>
      </c>
      <c r="K460" s="8">
        <v>7.210864868</v>
      </c>
      <c r="L460" s="8">
        <v>33.25721949</v>
      </c>
      <c r="M460" s="8">
        <v>15.91508132</v>
      </c>
      <c r="N460" s="8">
        <v>85.90549729</v>
      </c>
      <c r="O460" s="8">
        <v>3.495619671</v>
      </c>
      <c r="P460" s="8">
        <v>9.582613847</v>
      </c>
      <c r="Q460" s="8">
        <v>1.016269193</v>
      </c>
      <c r="R460" s="10" t="str">
        <f t="shared" si="1"/>
        <v>No Duplicate</v>
      </c>
      <c r="S460" s="10">
        <f t="shared" si="2"/>
        <v>5</v>
      </c>
      <c r="T460" s="10">
        <f t="shared" si="3"/>
        <v>0.814727458</v>
      </c>
      <c r="U460" s="10">
        <f t="shared" si="4"/>
        <v>0.922090802</v>
      </c>
      <c r="V460" s="10">
        <f t="shared" si="5"/>
        <v>0.165671474</v>
      </c>
      <c r="W460" s="10">
        <f t="shared" si="6"/>
        <v>61</v>
      </c>
      <c r="X460" s="10">
        <f t="shared" si="16"/>
        <v>44</v>
      </c>
      <c r="Y460" s="10">
        <f t="shared" si="8"/>
        <v>86</v>
      </c>
      <c r="Z460" s="11" t="str">
        <f t="shared" si="9"/>
        <v/>
      </c>
      <c r="AA460" s="10" t="str">
        <f t="shared" si="10"/>
        <v/>
      </c>
      <c r="AB460" s="2" t="str">
        <f t="shared" si="11"/>
        <v/>
      </c>
      <c r="AC460" s="2">
        <f t="shared" si="12"/>
        <v>0.756419328</v>
      </c>
      <c r="AE460" s="2">
        <f t="shared" si="14"/>
        <v>0.107363344</v>
      </c>
    </row>
    <row r="461">
      <c r="A461" s="9" t="s">
        <v>246</v>
      </c>
      <c r="B461" s="9" t="str">
        <f>LOOKUP(A461,Regions!$A$2:$A$233,Regions!$B$2:$B$233)</f>
        <v>Sub-Saharan Africa</v>
      </c>
      <c r="C461" s="8">
        <v>2020.0</v>
      </c>
      <c r="D461" s="8">
        <v>18383.95508</v>
      </c>
      <c r="E461" s="8">
        <v>44.6289978</v>
      </c>
      <c r="F461" s="8">
        <v>65.41238357</v>
      </c>
      <c r="G461" s="8">
        <v>6.15393902</v>
      </c>
      <c r="H461" s="8">
        <v>21.57684071</v>
      </c>
      <c r="I461" s="8">
        <v>6.856836706</v>
      </c>
      <c r="J461" s="8">
        <v>48.22728833</v>
      </c>
      <c r="K461" s="8">
        <v>8.331703613</v>
      </c>
      <c r="L461" s="8">
        <v>31.60865444</v>
      </c>
      <c r="M461" s="8">
        <v>11.83235362</v>
      </c>
      <c r="N461" s="8">
        <v>86.73385466</v>
      </c>
      <c r="O461" s="8">
        <v>3.451996194</v>
      </c>
      <c r="P461" s="8">
        <v>9.130414105</v>
      </c>
      <c r="Q461" s="8">
        <v>0.6837350463</v>
      </c>
      <c r="R461" s="10" t="str">
        <f t="shared" si="1"/>
        <v>No Duplicate</v>
      </c>
      <c r="S461" s="10" t="str">
        <f t="shared" si="2"/>
        <v/>
      </c>
      <c r="T461" s="10" t="str">
        <f t="shared" si="3"/>
        <v/>
      </c>
      <c r="U461" s="10" t="str">
        <f t="shared" si="4"/>
        <v/>
      </c>
      <c r="V461" s="10" t="str">
        <f t="shared" si="5"/>
        <v/>
      </c>
      <c r="W461" s="10">
        <f t="shared" si="6"/>
        <v>65</v>
      </c>
      <c r="X461" s="10">
        <f t="shared" si="16"/>
        <v>48</v>
      </c>
      <c r="Y461" s="10">
        <f t="shared" si="8"/>
        <v>87</v>
      </c>
      <c r="Z461" s="11" t="str">
        <f t="shared" si="9"/>
        <v/>
      </c>
      <c r="AA461" s="10" t="str">
        <f t="shared" si="10"/>
        <v/>
      </c>
      <c r="AB461" s="2" t="str">
        <f t="shared" si="11"/>
        <v/>
      </c>
      <c r="AC461" s="2">
        <f t="shared" si="12"/>
        <v>0</v>
      </c>
      <c r="AD461" s="2" t="str">
        <f t="shared" ref="AD461:AD462" si="17">IFERROR(ABS(U461 - V461) / ((ABS(U461) + ABS(V461)) / 2))</f>
        <v/>
      </c>
      <c r="AE461" s="2">
        <f t="shared" si="14"/>
        <v>0</v>
      </c>
    </row>
    <row r="462">
      <c r="A462" s="9" t="s">
        <v>247</v>
      </c>
      <c r="B462" s="9" t="str">
        <f>LOOKUP(A462,Regions!$A$2:$A$233,Regions!$B$2:$B$233)</f>
        <v>Sub-Saharan Africa</v>
      </c>
      <c r="C462" s="8">
        <v>2015.0</v>
      </c>
      <c r="D462" s="8">
        <v>13814.6416</v>
      </c>
      <c r="E462" s="8">
        <v>32.38499832</v>
      </c>
      <c r="F462" s="8">
        <v>64.95492911</v>
      </c>
      <c r="G462" s="8">
        <v>12.45676477</v>
      </c>
      <c r="H462" s="8">
        <v>15.89884206</v>
      </c>
      <c r="I462" s="8">
        <v>6.689464055</v>
      </c>
      <c r="J462" s="8">
        <v>51.25006071</v>
      </c>
      <c r="K462" s="8">
        <v>16.39672658</v>
      </c>
      <c r="L462" s="8">
        <v>22.51446862</v>
      </c>
      <c r="M462" s="8">
        <v>9.838744088</v>
      </c>
      <c r="N462" s="8">
        <v>93.56863574</v>
      </c>
      <c r="O462" s="8">
        <v>4.23071973</v>
      </c>
      <c r="P462" s="8">
        <v>2.086401773</v>
      </c>
      <c r="Q462" s="8">
        <v>0.1142427564</v>
      </c>
      <c r="R462" s="10" t="str">
        <f t="shared" si="1"/>
        <v>No Duplicate</v>
      </c>
      <c r="S462" s="10">
        <f t="shared" si="2"/>
        <v>5</v>
      </c>
      <c r="T462" s="10">
        <f t="shared" si="3"/>
        <v>-0.4576943</v>
      </c>
      <c r="U462" s="10">
        <f t="shared" si="4"/>
        <v>-0.593526372</v>
      </c>
      <c r="V462" s="10">
        <f t="shared" si="5"/>
        <v>-0.134701358</v>
      </c>
      <c r="W462" s="10">
        <f t="shared" si="6"/>
        <v>65</v>
      </c>
      <c r="X462" s="10">
        <f t="shared" si="16"/>
        <v>51</v>
      </c>
      <c r="Y462" s="10">
        <f t="shared" si="8"/>
        <v>94</v>
      </c>
      <c r="Z462" s="11" t="str">
        <f t="shared" si="9"/>
        <v/>
      </c>
      <c r="AA462" s="10" t="str">
        <f t="shared" si="10"/>
        <v/>
      </c>
      <c r="AB462" s="2" t="str">
        <f t="shared" si="11"/>
        <v/>
      </c>
      <c r="AC462" s="2">
        <f t="shared" si="12"/>
        <v>-0.458825014</v>
      </c>
      <c r="AD462" s="2">
        <f t="shared" si="17"/>
        <v>1.260114096</v>
      </c>
      <c r="AE462" s="2">
        <f t="shared" si="14"/>
        <v>0.135832072</v>
      </c>
    </row>
    <row r="463">
      <c r="A463" s="9" t="s">
        <v>247</v>
      </c>
      <c r="B463" s="9" t="str">
        <f>LOOKUP(A463,Regions!$A$2:$A$233,Regions!$B$2:$B$233)</f>
        <v>Sub-Saharan Africa</v>
      </c>
      <c r="C463" s="8">
        <v>2020.0</v>
      </c>
      <c r="D463" s="8">
        <v>14862.92676</v>
      </c>
      <c r="E463" s="8">
        <v>32.24200058</v>
      </c>
      <c r="F463" s="8">
        <v>62.66645761</v>
      </c>
      <c r="G463" s="8">
        <v>14.1975397</v>
      </c>
      <c r="H463" s="8">
        <v>16.27785545</v>
      </c>
      <c r="I463" s="8">
        <v>6.858147242</v>
      </c>
      <c r="J463" s="8">
        <v>48.28242885</v>
      </c>
      <c r="K463" s="8">
        <v>18.59098467</v>
      </c>
      <c r="L463" s="8">
        <v>23.01364655</v>
      </c>
      <c r="M463" s="8">
        <v>10.11293992</v>
      </c>
      <c r="N463" s="8">
        <v>92.89512895</v>
      </c>
      <c r="O463" s="8">
        <v>4.964517757</v>
      </c>
      <c r="P463" s="8">
        <v>2.122298674</v>
      </c>
      <c r="Q463" s="8">
        <v>0.01805461538</v>
      </c>
      <c r="R463" s="10" t="str">
        <f t="shared" si="1"/>
        <v>No Duplicate</v>
      </c>
      <c r="S463" s="10" t="str">
        <f t="shared" si="2"/>
        <v/>
      </c>
      <c r="T463" s="10" t="str">
        <f t="shared" si="3"/>
        <v/>
      </c>
      <c r="U463" s="10" t="str">
        <f t="shared" si="4"/>
        <v/>
      </c>
      <c r="V463" s="10" t="str">
        <f t="shared" si="5"/>
        <v/>
      </c>
      <c r="W463" s="10">
        <f t="shared" si="6"/>
        <v>63</v>
      </c>
      <c r="X463" s="10">
        <f t="shared" si="16"/>
        <v>48</v>
      </c>
      <c r="Y463" s="10">
        <f t="shared" si="8"/>
        <v>93</v>
      </c>
      <c r="Z463" s="11" t="str">
        <f t="shared" si="9"/>
        <v/>
      </c>
      <c r="AA463" s="10" t="str">
        <f t="shared" si="10"/>
        <v/>
      </c>
      <c r="AB463" s="2" t="str">
        <f t="shared" si="11"/>
        <v/>
      </c>
      <c r="AE463" s="2">
        <f t="shared" si="14"/>
        <v>0</v>
      </c>
    </row>
    <row r="464">
      <c r="A464" s="17"/>
      <c r="S464" s="4" t="s">
        <v>274</v>
      </c>
      <c r="T464" s="4" t="s">
        <v>262</v>
      </c>
      <c r="U464" s="4" t="s">
        <v>263</v>
      </c>
      <c r="V464" s="4" t="s">
        <v>264</v>
      </c>
      <c r="W464" s="10"/>
      <c r="X464" s="10"/>
      <c r="Y464" s="10"/>
      <c r="Z464" s="11">
        <f t="shared" ref="Z464:AB464" si="18">COUNTIF(Z2:Z463,"")</f>
        <v>400</v>
      </c>
      <c r="AA464" s="11">
        <f t="shared" si="18"/>
        <v>433</v>
      </c>
      <c r="AB464" s="11">
        <f t="shared" si="18"/>
        <v>407</v>
      </c>
    </row>
    <row r="465">
      <c r="A465" s="17"/>
      <c r="R465" s="18" t="s">
        <v>275</v>
      </c>
      <c r="S465" s="19">
        <f t="shared" ref="S465:V465" si="19">AVERAGE(S2:S463)</f>
        <v>4.796536797</v>
      </c>
      <c r="T465" s="20">
        <f t="shared" si="19"/>
        <v>0.2767441419</v>
      </c>
      <c r="U465" s="20">
        <f t="shared" si="19"/>
        <v>0.484493696</v>
      </c>
      <c r="V465" s="20">
        <f t="shared" si="19"/>
        <v>0.1548234028</v>
      </c>
      <c r="W465" s="10"/>
      <c r="X465" s="10"/>
      <c r="Y465" s="10"/>
      <c r="Z465" s="11">
        <f t="shared" ref="Z465:AB465" si="20">COUNTIF(Z2:Z463,"full access")</f>
        <v>62</v>
      </c>
      <c r="AA465" s="11">
        <f t="shared" si="20"/>
        <v>29</v>
      </c>
      <c r="AB465" s="11">
        <f t="shared" si="20"/>
        <v>55</v>
      </c>
    </row>
    <row r="466">
      <c r="A466" s="17"/>
      <c r="R466" s="18" t="s">
        <v>276</v>
      </c>
      <c r="S466" s="19">
        <f t="shared" ref="S466:V466" si="21">MIN(S2:S463)</f>
        <v>1</v>
      </c>
      <c r="T466" s="20">
        <f t="shared" si="21"/>
        <v>-1.021788674</v>
      </c>
      <c r="U466" s="20">
        <f t="shared" si="21"/>
        <v>-1.22738096</v>
      </c>
      <c r="V466" s="20">
        <f t="shared" si="21"/>
        <v>-1.620086812</v>
      </c>
      <c r="W466" s="10"/>
      <c r="X466" s="10"/>
      <c r="Y466" s="10"/>
      <c r="Z466" s="11">
        <f t="shared" ref="Z466:AB466" si="22">SUM(Z464:Z465)</f>
        <v>462</v>
      </c>
      <c r="AA466" s="11">
        <f t="shared" si="22"/>
        <v>462</v>
      </c>
      <c r="AB466" s="11">
        <f t="shared" si="22"/>
        <v>462</v>
      </c>
    </row>
    <row r="467">
      <c r="A467" s="17"/>
      <c r="R467" s="18" t="s">
        <v>277</v>
      </c>
      <c r="S467" s="19">
        <f t="shared" ref="S467:V467" si="23">MAX(S2:S463)</f>
        <v>5</v>
      </c>
      <c r="T467" s="20">
        <f t="shared" si="23"/>
        <v>2.750326488</v>
      </c>
      <c r="U467" s="20">
        <f t="shared" si="23"/>
        <v>2.667882638</v>
      </c>
      <c r="V467" s="20">
        <f t="shared" si="23"/>
        <v>2.668211856</v>
      </c>
      <c r="W467" s="10"/>
      <c r="X467" s="10"/>
      <c r="Y467" s="10"/>
      <c r="Z467" s="11"/>
      <c r="AA467" s="10"/>
    </row>
    <row r="468">
      <c r="A468" s="17"/>
      <c r="R468" s="18" t="s">
        <v>278</v>
      </c>
      <c r="S468" s="19">
        <f t="shared" ref="S468:V468" si="24">S467-S466</f>
        <v>4</v>
      </c>
      <c r="T468" s="20">
        <f t="shared" si="24"/>
        <v>3.772115162</v>
      </c>
      <c r="U468" s="20">
        <f t="shared" si="24"/>
        <v>3.895263598</v>
      </c>
      <c r="V468" s="20">
        <f t="shared" si="24"/>
        <v>4.288298668</v>
      </c>
      <c r="W468" s="10"/>
      <c r="X468" s="10"/>
      <c r="Y468" s="10"/>
      <c r="Z468" s="11"/>
      <c r="AA468" s="10"/>
    </row>
    <row r="469">
      <c r="A469" s="17"/>
      <c r="R469" s="18" t="s">
        <v>279</v>
      </c>
      <c r="S469" s="19">
        <f t="shared" ref="S469:V469" si="25">MEDIAN(S2:S463)</f>
        <v>5</v>
      </c>
      <c r="T469" s="20">
        <f t="shared" si="25"/>
        <v>0.07858998</v>
      </c>
      <c r="U469" s="20">
        <f t="shared" si="25"/>
        <v>0.2897808</v>
      </c>
      <c r="V469" s="20">
        <f t="shared" si="25"/>
        <v>0.03014517</v>
      </c>
      <c r="W469" s="10"/>
      <c r="X469" s="10"/>
      <c r="Y469" s="10"/>
      <c r="Z469" s="11"/>
      <c r="AA469" s="10"/>
    </row>
    <row r="470">
      <c r="A470" s="17"/>
      <c r="R470" s="18" t="s">
        <v>280</v>
      </c>
      <c r="S470" s="21"/>
      <c r="T470" s="22">
        <f t="shared" ref="T470:U470" si="26">COUNTIF(T2:T463,"null")</f>
        <v>2</v>
      </c>
      <c r="U470" s="22">
        <f t="shared" si="26"/>
        <v>64</v>
      </c>
      <c r="V470" s="22">
        <f>COUNTIF(V3:V463,"null")</f>
        <v>50</v>
      </c>
      <c r="W470" s="10"/>
      <c r="X470" s="10"/>
      <c r="Y470" s="10"/>
      <c r="Z470" s="11"/>
      <c r="AA470" s="10"/>
    </row>
    <row r="471">
      <c r="A471" s="17"/>
      <c r="R471" s="18" t="s">
        <v>281</v>
      </c>
      <c r="S471" s="21"/>
      <c r="T471" s="22">
        <f>COUNTIFS(F2:F463,100)</f>
        <v>42</v>
      </c>
      <c r="U471" s="22">
        <f>COUNTIF(J2:J63,100)</f>
        <v>9</v>
      </c>
      <c r="V471" s="22">
        <f>COUNTIF(N2:N463,100)</f>
        <v>71</v>
      </c>
      <c r="W471" s="10"/>
      <c r="X471" s="10"/>
      <c r="Y471" s="10"/>
      <c r="Z471" s="11"/>
      <c r="AA471" s="10"/>
    </row>
    <row r="472">
      <c r="A472" s="17"/>
      <c r="R472" s="1" t="s">
        <v>282</v>
      </c>
      <c r="U472" s="10"/>
      <c r="V472" s="10"/>
      <c r="W472" s="10"/>
      <c r="X472" s="10"/>
      <c r="Y472" s="10"/>
      <c r="Z472" s="11"/>
      <c r="AA472" s="10"/>
    </row>
    <row r="473">
      <c r="A473" s="17"/>
      <c r="U473" s="10"/>
      <c r="V473" s="10"/>
      <c r="W473" s="10"/>
      <c r="X473" s="10"/>
      <c r="Y473" s="10"/>
      <c r="Z473" s="11"/>
      <c r="AA473" s="10"/>
    </row>
    <row r="474">
      <c r="A474" s="17"/>
      <c r="P474" s="23"/>
      <c r="Q474" s="23"/>
      <c r="R474" s="24" t="s">
        <v>283</v>
      </c>
      <c r="S474" s="25"/>
      <c r="U474" s="10"/>
      <c r="V474" s="10"/>
      <c r="W474" s="10"/>
      <c r="X474" s="10"/>
      <c r="Y474" s="10"/>
      <c r="Z474" s="11"/>
      <c r="AA474" s="10"/>
    </row>
    <row r="475">
      <c r="A475" s="17"/>
      <c r="P475" s="23"/>
      <c r="Q475" s="26" t="s">
        <v>284</v>
      </c>
      <c r="R475" s="18" t="s">
        <v>285</v>
      </c>
      <c r="S475" s="21">
        <f>COUNTIFS(Z2:Z463,"full access")</f>
        <v>62</v>
      </c>
      <c r="U475" s="10"/>
      <c r="V475" s="10"/>
      <c r="W475" s="10"/>
      <c r="X475" s="10"/>
      <c r="Y475" s="10"/>
      <c r="Z475" s="11"/>
      <c r="AA475" s="10"/>
    </row>
    <row r="476">
      <c r="A476" s="17"/>
      <c r="P476" s="26" t="s">
        <v>286</v>
      </c>
      <c r="Q476" s="26" t="s">
        <v>287</v>
      </c>
      <c r="R476" s="18" t="s">
        <v>288</v>
      </c>
      <c r="S476" s="21">
        <f>COUNTIFS(AA2:AA463,"full access")</f>
        <v>29</v>
      </c>
      <c r="T476" s="10"/>
      <c r="U476" s="10"/>
      <c r="V476" s="10"/>
      <c r="W476" s="10"/>
      <c r="X476" s="10"/>
      <c r="Y476" s="10"/>
      <c r="Z476" s="11"/>
      <c r="AA476" s="10"/>
    </row>
    <row r="477">
      <c r="A477" s="17"/>
      <c r="P477" s="23"/>
      <c r="Q477" s="26" t="s">
        <v>289</v>
      </c>
      <c r="R477" s="18" t="s">
        <v>290</v>
      </c>
      <c r="S477" s="21">
        <f>COUNTIFS(AB2:AB463,"full access")</f>
        <v>55</v>
      </c>
      <c r="T477" s="10"/>
      <c r="U477" s="10"/>
      <c r="V477" s="10"/>
      <c r="W477" s="10"/>
      <c r="X477" s="10"/>
      <c r="Y477" s="10"/>
      <c r="Z477" s="11"/>
      <c r="AA477" s="10"/>
    </row>
    <row r="478">
      <c r="A478" s="17"/>
      <c r="P478" s="23"/>
      <c r="Q478" s="23"/>
      <c r="R478" s="21"/>
      <c r="S478" s="21"/>
      <c r="T478" s="10"/>
      <c r="U478" s="10"/>
      <c r="V478" s="10"/>
      <c r="W478" s="10"/>
      <c r="X478" s="10"/>
      <c r="Y478" s="10"/>
      <c r="Z478" s="11"/>
      <c r="AA478" s="10"/>
    </row>
    <row r="479">
      <c r="A479" s="17"/>
      <c r="P479" s="23"/>
      <c r="Q479" s="23"/>
      <c r="R479" s="23"/>
      <c r="S479" s="23"/>
      <c r="T479" s="10"/>
      <c r="U479" s="10"/>
      <c r="V479" s="10"/>
      <c r="W479" s="10"/>
      <c r="X479" s="10"/>
      <c r="Y479" s="10"/>
      <c r="Z479" s="11"/>
      <c r="AA479" s="10"/>
    </row>
    <row r="480">
      <c r="A480" s="17"/>
      <c r="P480" s="26" t="s">
        <v>291</v>
      </c>
      <c r="Q480" s="26" t="s">
        <v>284</v>
      </c>
      <c r="R480" s="27" t="s">
        <v>292</v>
      </c>
      <c r="S480" s="21">
        <f>COUNTIFS(T2:T463,0, Z2:Z463,"")</f>
        <v>16</v>
      </c>
      <c r="T480" s="10"/>
      <c r="U480" s="10"/>
      <c r="V480" s="10"/>
      <c r="W480" s="10"/>
      <c r="X480" s="10"/>
      <c r="Y480" s="10"/>
      <c r="Z480" s="11"/>
      <c r="AA480" s="10"/>
    </row>
    <row r="481">
      <c r="A481" s="17"/>
      <c r="P481" s="23"/>
      <c r="Q481" s="26" t="s">
        <v>287</v>
      </c>
      <c r="R481" s="27" t="s">
        <v>293</v>
      </c>
      <c r="S481" s="21">
        <f>COUNTIFS(U2:U463,0, AA2:AA463,"")</f>
        <v>5</v>
      </c>
      <c r="T481" s="10"/>
      <c r="U481" s="10"/>
      <c r="V481" s="10"/>
      <c r="W481" s="10"/>
      <c r="X481" s="10"/>
      <c r="Y481" s="10"/>
      <c r="Z481" s="11"/>
      <c r="AA481" s="10"/>
    </row>
    <row r="482">
      <c r="A482" s="17"/>
      <c r="P482" s="23"/>
      <c r="Q482" s="26" t="s">
        <v>289</v>
      </c>
      <c r="R482" s="27" t="s">
        <v>294</v>
      </c>
      <c r="S482" s="21">
        <f>COUNTIFS(V2:V463,0, AB2:AB463,"")</f>
        <v>7</v>
      </c>
      <c r="T482" s="10"/>
      <c r="U482" s="10"/>
      <c r="V482" s="10"/>
      <c r="W482" s="10"/>
      <c r="X482" s="10"/>
      <c r="Y482" s="10"/>
      <c r="Z482" s="11"/>
      <c r="AA482" s="10"/>
    </row>
    <row r="483">
      <c r="A483" s="17"/>
      <c r="P483" s="23"/>
      <c r="Q483" s="23"/>
      <c r="R483" s="21"/>
      <c r="S483" s="21"/>
      <c r="T483" s="10"/>
      <c r="U483" s="10"/>
      <c r="V483" s="10"/>
      <c r="W483" s="10"/>
      <c r="X483" s="10"/>
      <c r="Y483" s="10"/>
      <c r="Z483" s="11"/>
      <c r="AA483" s="10"/>
    </row>
    <row r="484">
      <c r="A484" s="17"/>
      <c r="P484" s="23"/>
      <c r="Q484" s="23"/>
      <c r="R484" s="21"/>
      <c r="S484" s="21"/>
      <c r="T484" s="10"/>
      <c r="U484" s="10"/>
      <c r="V484" s="10"/>
      <c r="W484" s="10"/>
      <c r="X484" s="10"/>
      <c r="Y484" s="10"/>
      <c r="Z484" s="11"/>
      <c r="AA484" s="10"/>
    </row>
    <row r="485">
      <c r="A485" s="17"/>
      <c r="P485" s="26" t="s">
        <v>295</v>
      </c>
      <c r="Q485" s="26" t="s">
        <v>284</v>
      </c>
      <c r="R485" s="27" t="s">
        <v>296</v>
      </c>
      <c r="S485" s="28">
        <f>COUNTIFS(T2:T463, "&lt;0", Z2:Z463,"")</f>
        <v>16</v>
      </c>
      <c r="T485" s="10"/>
      <c r="U485" s="10"/>
      <c r="V485" s="10"/>
      <c r="W485" s="10"/>
      <c r="X485" s="10"/>
      <c r="Y485" s="10"/>
      <c r="Z485" s="11"/>
      <c r="AA485" s="10"/>
    </row>
    <row r="486">
      <c r="A486" s="17"/>
      <c r="P486" s="23"/>
      <c r="Q486" s="26" t="s">
        <v>287</v>
      </c>
      <c r="R486" s="27" t="s">
        <v>297</v>
      </c>
      <c r="S486" s="21">
        <f>COUNTIFS(U2:U463, "&lt;0", AA2:AA463,"")</f>
        <v>17</v>
      </c>
      <c r="T486" s="10"/>
      <c r="U486" s="10"/>
      <c r="V486" s="10"/>
      <c r="W486" s="10"/>
      <c r="X486" s="10"/>
      <c r="Y486" s="10"/>
      <c r="Z486" s="11"/>
      <c r="AA486" s="10"/>
    </row>
    <row r="487">
      <c r="A487" s="17"/>
      <c r="P487" s="23"/>
      <c r="Q487" s="26" t="s">
        <v>289</v>
      </c>
      <c r="R487" s="27" t="s">
        <v>298</v>
      </c>
      <c r="S487" s="21">
        <f>COUNTIFS(V2:V463,"&lt;0", AB2:AB463,"")</f>
        <v>26</v>
      </c>
      <c r="T487" s="10"/>
      <c r="U487" s="10"/>
      <c r="V487" s="10"/>
      <c r="W487" s="10"/>
      <c r="X487" s="10"/>
      <c r="Y487" s="10"/>
      <c r="Z487" s="11"/>
      <c r="AA487" s="10"/>
    </row>
    <row r="488">
      <c r="A488" s="17"/>
      <c r="P488" s="23"/>
      <c r="Q488" s="23"/>
      <c r="R488" s="21"/>
      <c r="S488" s="21"/>
      <c r="T488" s="10"/>
      <c r="U488" s="10"/>
      <c r="V488" s="10"/>
      <c r="W488" s="10"/>
      <c r="X488" s="10"/>
      <c r="Y488" s="10"/>
      <c r="Z488" s="11"/>
      <c r="AA488" s="10"/>
    </row>
    <row r="489">
      <c r="A489" s="17"/>
      <c r="P489" s="23"/>
      <c r="Q489" s="23"/>
      <c r="R489" s="21"/>
      <c r="S489" s="21"/>
      <c r="T489" s="10"/>
      <c r="U489" s="10"/>
      <c r="V489" s="10"/>
      <c r="W489" s="10"/>
      <c r="X489" s="10"/>
      <c r="Y489" s="10"/>
      <c r="Z489" s="11"/>
      <c r="AA489" s="10"/>
    </row>
    <row r="490">
      <c r="A490" s="17"/>
      <c r="P490" s="26" t="s">
        <v>299</v>
      </c>
      <c r="Q490" s="26" t="s">
        <v>284</v>
      </c>
      <c r="R490" s="27" t="s">
        <v>300</v>
      </c>
      <c r="S490" s="21">
        <f>COUNTIFS(T2:T463, "&gt;0", Z2:Z463,"")</f>
        <v>135</v>
      </c>
      <c r="T490" s="10"/>
      <c r="U490" s="10"/>
      <c r="V490" s="10"/>
      <c r="W490" s="10"/>
      <c r="X490" s="10"/>
      <c r="Y490" s="10"/>
      <c r="Z490" s="11"/>
      <c r="AA490" s="10"/>
    </row>
    <row r="491">
      <c r="A491" s="17"/>
      <c r="P491" s="23"/>
      <c r="Q491" s="26" t="s">
        <v>287</v>
      </c>
      <c r="R491" s="27" t="s">
        <v>301</v>
      </c>
      <c r="S491" s="21">
        <f>COUNTIFS(U2:U463, "&gt;0", AA2:AA463,"")</f>
        <v>116</v>
      </c>
      <c r="T491" s="10"/>
      <c r="U491" s="10"/>
      <c r="V491" s="10"/>
      <c r="W491" s="10"/>
      <c r="X491" s="10"/>
      <c r="Y491" s="10"/>
      <c r="Z491" s="11"/>
      <c r="AA491" s="10"/>
    </row>
    <row r="492">
      <c r="A492" s="17"/>
      <c r="P492" s="23"/>
      <c r="Q492" s="26" t="s">
        <v>289</v>
      </c>
      <c r="R492" s="27" t="s">
        <v>302</v>
      </c>
      <c r="S492" s="21">
        <f>COUNTIFS(V2:V463,"&gt;0", AB2:AB463,"")</f>
        <v>93</v>
      </c>
      <c r="T492" s="10"/>
      <c r="U492" s="10"/>
      <c r="V492" s="10"/>
      <c r="W492" s="10"/>
      <c r="X492" s="10"/>
      <c r="Y492" s="10"/>
      <c r="Z492" s="11"/>
      <c r="AA492" s="10"/>
    </row>
    <row r="493">
      <c r="A493" s="17"/>
      <c r="P493" s="23"/>
      <c r="Q493" s="23"/>
      <c r="R493" s="21"/>
      <c r="S493" s="21"/>
      <c r="T493" s="10"/>
      <c r="U493" s="10"/>
      <c r="V493" s="10"/>
      <c r="W493" s="10"/>
      <c r="X493" s="10"/>
      <c r="Y493" s="10"/>
      <c r="Z493" s="11"/>
      <c r="AA493" s="10"/>
    </row>
    <row r="494">
      <c r="A494" s="17"/>
      <c r="P494" s="29"/>
      <c r="Q494" s="30" t="s">
        <v>284</v>
      </c>
      <c r="R494" s="31" t="s">
        <v>285</v>
      </c>
      <c r="S494" s="32">
        <f>COUNTIFS(T2:T463, "&lt;&gt;0", Z2:Z463,"full access")</f>
        <v>42</v>
      </c>
      <c r="T494" s="10"/>
      <c r="U494" s="10"/>
      <c r="V494" s="10"/>
      <c r="W494" s="10"/>
      <c r="X494" s="10"/>
      <c r="Y494" s="10"/>
      <c r="Z494" s="11"/>
      <c r="AA494" s="10"/>
    </row>
    <row r="495">
      <c r="A495" s="17"/>
      <c r="P495" s="30" t="s">
        <v>286</v>
      </c>
      <c r="Q495" s="30" t="s">
        <v>287</v>
      </c>
      <c r="R495" s="31" t="s">
        <v>288</v>
      </c>
      <c r="S495" s="32">
        <f>COUNTIFS(U2:U463, "&lt;&gt;0", AA2:AA463,"full access")</f>
        <v>4</v>
      </c>
      <c r="T495" s="10"/>
      <c r="U495" s="10"/>
      <c r="V495" s="10"/>
      <c r="W495" s="10"/>
      <c r="X495" s="10"/>
      <c r="Y495" s="10"/>
      <c r="Z495" s="11"/>
      <c r="AA495" s="10"/>
    </row>
    <row r="496">
      <c r="A496" s="17"/>
      <c r="P496" s="29"/>
      <c r="Q496" s="30" t="s">
        <v>289</v>
      </c>
      <c r="R496" s="31" t="s">
        <v>290</v>
      </c>
      <c r="S496" s="32">
        <f>COUNTIFS(V2:V463,"&lt;&gt;0", AB2:AB463,"full access")</f>
        <v>16</v>
      </c>
      <c r="T496" s="10"/>
      <c r="U496" s="10"/>
      <c r="V496" s="10"/>
      <c r="W496" s="10"/>
      <c r="X496" s="10"/>
      <c r="Y496" s="10"/>
      <c r="Z496" s="11"/>
      <c r="AA496" s="10"/>
    </row>
    <row r="497">
      <c r="A497" s="17"/>
      <c r="R497" s="10"/>
      <c r="S497" s="33">
        <f>SUM(S480:S496)</f>
        <v>493</v>
      </c>
      <c r="T497" s="10"/>
      <c r="U497" s="10"/>
      <c r="V497" s="10"/>
      <c r="W497" s="10"/>
      <c r="X497" s="10"/>
      <c r="Y497" s="10"/>
      <c r="Z497" s="11"/>
      <c r="AA497" s="10"/>
    </row>
    <row r="498">
      <c r="A498" s="17"/>
      <c r="R498" s="10"/>
      <c r="S498" s="10"/>
      <c r="T498" s="10"/>
      <c r="U498" s="10"/>
      <c r="V498" s="10"/>
      <c r="W498" s="10"/>
      <c r="X498" s="10"/>
      <c r="Y498" s="10"/>
      <c r="Z498" s="11"/>
      <c r="AA498" s="10"/>
    </row>
    <row r="499">
      <c r="A499" s="17"/>
      <c r="R499" s="10"/>
      <c r="S499" s="10"/>
      <c r="T499" s="10"/>
      <c r="U499" s="10"/>
      <c r="V499" s="10"/>
      <c r="W499" s="10"/>
      <c r="X499" s="10"/>
      <c r="Y499" s="10"/>
      <c r="Z499" s="11"/>
      <c r="AA499" s="10"/>
    </row>
    <row r="500">
      <c r="A500" s="17"/>
      <c r="R500" s="10"/>
      <c r="S500" s="10"/>
      <c r="T500" s="10"/>
      <c r="U500" s="10"/>
      <c r="V500" s="10"/>
      <c r="W500" s="10"/>
      <c r="X500" s="10"/>
      <c r="Y500" s="10"/>
      <c r="Z500" s="11"/>
      <c r="AA500" s="10"/>
    </row>
    <row r="501">
      <c r="A501" s="17"/>
      <c r="R501" s="10"/>
      <c r="S501" s="10"/>
      <c r="T501" s="10"/>
      <c r="U501" s="10"/>
      <c r="V501" s="10"/>
      <c r="W501" s="10"/>
      <c r="X501" s="10"/>
      <c r="Y501" s="10"/>
      <c r="Z501" s="11"/>
      <c r="AA501" s="10"/>
    </row>
    <row r="502">
      <c r="A502" s="17"/>
      <c r="R502" s="10"/>
      <c r="S502" s="10"/>
      <c r="T502" s="10"/>
      <c r="U502" s="10"/>
      <c r="V502" s="10"/>
      <c r="W502" s="10"/>
      <c r="X502" s="10"/>
      <c r="Y502" s="10"/>
      <c r="Z502" s="11"/>
      <c r="AA502" s="10"/>
    </row>
    <row r="503">
      <c r="A503" s="17"/>
      <c r="R503" s="10"/>
      <c r="S503" s="10"/>
      <c r="T503" s="10"/>
      <c r="U503" s="10"/>
      <c r="V503" s="10"/>
      <c r="W503" s="10"/>
      <c r="X503" s="10"/>
      <c r="Y503" s="10"/>
      <c r="Z503" s="11"/>
      <c r="AA503" s="10"/>
    </row>
    <row r="504">
      <c r="A504" s="17"/>
      <c r="R504" s="10"/>
      <c r="S504" s="10"/>
      <c r="T504" s="10"/>
      <c r="U504" s="10"/>
      <c r="V504" s="10"/>
      <c r="W504" s="10"/>
      <c r="X504" s="10"/>
      <c r="Y504" s="10"/>
      <c r="Z504" s="11"/>
      <c r="AA504" s="10"/>
    </row>
    <row r="505">
      <c r="A505" s="17"/>
      <c r="R505" s="10"/>
      <c r="S505" s="10"/>
      <c r="T505" s="10"/>
      <c r="U505" s="10"/>
      <c r="V505" s="10"/>
      <c r="W505" s="10"/>
      <c r="X505" s="10"/>
      <c r="Y505" s="10"/>
      <c r="Z505" s="11"/>
      <c r="AA505" s="10"/>
    </row>
    <row r="506">
      <c r="A506" s="17"/>
      <c r="R506" s="10"/>
      <c r="S506" s="10"/>
      <c r="T506" s="10"/>
      <c r="U506" s="10"/>
      <c r="V506" s="10"/>
      <c r="W506" s="10"/>
      <c r="X506" s="10"/>
      <c r="Y506" s="10"/>
      <c r="Z506" s="11"/>
      <c r="AA506" s="10"/>
    </row>
    <row r="507">
      <c r="A507" s="17"/>
      <c r="R507" s="10"/>
      <c r="S507" s="10"/>
      <c r="T507" s="10"/>
      <c r="U507" s="10"/>
      <c r="V507" s="10"/>
      <c r="W507" s="10"/>
      <c r="X507" s="10"/>
      <c r="Y507" s="10"/>
      <c r="Z507" s="11"/>
      <c r="AA507" s="10"/>
    </row>
    <row r="508">
      <c r="A508" s="17"/>
      <c r="R508" s="10"/>
      <c r="S508" s="10"/>
      <c r="T508" s="10"/>
      <c r="U508" s="10"/>
      <c r="V508" s="10"/>
      <c r="W508" s="10"/>
      <c r="X508" s="10"/>
      <c r="Y508" s="10"/>
      <c r="Z508" s="11"/>
      <c r="AA508" s="10"/>
    </row>
    <row r="509">
      <c r="A509" s="17"/>
      <c r="R509" s="10"/>
      <c r="S509" s="10"/>
      <c r="T509" s="10"/>
      <c r="U509" s="10"/>
      <c r="V509" s="10"/>
      <c r="W509" s="10"/>
      <c r="X509" s="10"/>
      <c r="Y509" s="10"/>
      <c r="Z509" s="11"/>
      <c r="AA509" s="10"/>
    </row>
    <row r="510">
      <c r="A510" s="17"/>
      <c r="R510" s="10"/>
      <c r="S510" s="10"/>
      <c r="T510" s="10"/>
      <c r="U510" s="10"/>
      <c r="V510" s="10"/>
      <c r="W510" s="10"/>
      <c r="X510" s="10"/>
      <c r="Y510" s="10"/>
      <c r="Z510" s="11"/>
      <c r="AA510" s="10"/>
    </row>
    <row r="511">
      <c r="A511" s="17"/>
      <c r="R511" s="10"/>
      <c r="S511" s="10"/>
      <c r="T511" s="10"/>
      <c r="U511" s="10"/>
      <c r="V511" s="10"/>
      <c r="W511" s="10"/>
      <c r="X511" s="10"/>
      <c r="Y511" s="10"/>
      <c r="Z511" s="11"/>
      <c r="AA511" s="10"/>
    </row>
    <row r="512">
      <c r="A512" s="17"/>
      <c r="R512" s="10"/>
      <c r="S512" s="10"/>
      <c r="T512" s="10"/>
      <c r="U512" s="10"/>
      <c r="V512" s="10"/>
      <c r="W512" s="10"/>
      <c r="X512" s="10"/>
      <c r="Y512" s="10"/>
      <c r="Z512" s="11"/>
      <c r="AA512" s="10"/>
    </row>
    <row r="513">
      <c r="A513" s="17"/>
      <c r="R513" s="10"/>
      <c r="S513" s="10"/>
      <c r="T513" s="10"/>
      <c r="U513" s="10"/>
      <c r="V513" s="10"/>
      <c r="W513" s="10"/>
      <c r="X513" s="10"/>
      <c r="Y513" s="10"/>
      <c r="Z513" s="11"/>
      <c r="AA513" s="10"/>
    </row>
    <row r="514">
      <c r="A514" s="17"/>
      <c r="R514" s="10"/>
      <c r="S514" s="10"/>
      <c r="T514" s="10"/>
      <c r="U514" s="10"/>
      <c r="V514" s="10"/>
      <c r="W514" s="10"/>
      <c r="X514" s="10"/>
      <c r="Y514" s="10"/>
      <c r="Z514" s="11"/>
      <c r="AA514" s="10"/>
    </row>
    <row r="515">
      <c r="A515" s="17"/>
      <c r="R515" s="10"/>
      <c r="S515" s="10"/>
      <c r="T515" s="10"/>
      <c r="U515" s="10"/>
      <c r="V515" s="10"/>
      <c r="W515" s="10"/>
      <c r="X515" s="10"/>
      <c r="Y515" s="10"/>
      <c r="Z515" s="11"/>
      <c r="AA515" s="10"/>
    </row>
    <row r="516">
      <c r="A516" s="17"/>
      <c r="R516" s="10"/>
      <c r="S516" s="10"/>
      <c r="T516" s="10"/>
      <c r="U516" s="10"/>
      <c r="V516" s="10"/>
      <c r="W516" s="10"/>
      <c r="X516" s="10"/>
      <c r="Y516" s="10"/>
      <c r="Z516" s="11"/>
      <c r="AA516" s="10"/>
    </row>
    <row r="517">
      <c r="A517" s="17"/>
      <c r="R517" s="10"/>
      <c r="S517" s="10"/>
      <c r="T517" s="10"/>
      <c r="U517" s="10"/>
      <c r="V517" s="10"/>
      <c r="W517" s="10"/>
      <c r="X517" s="10"/>
      <c r="Y517" s="10"/>
      <c r="Z517" s="11"/>
      <c r="AA517" s="10"/>
    </row>
    <row r="518">
      <c r="A518" s="17"/>
      <c r="R518" s="10"/>
      <c r="S518" s="10"/>
      <c r="T518" s="10"/>
      <c r="U518" s="10"/>
      <c r="V518" s="10"/>
      <c r="W518" s="10"/>
      <c r="X518" s="10"/>
      <c r="Y518" s="10"/>
      <c r="Z518" s="11"/>
      <c r="AA518" s="10"/>
    </row>
    <row r="519">
      <c r="A519" s="17"/>
      <c r="R519" s="10"/>
      <c r="S519" s="10"/>
      <c r="T519" s="10"/>
      <c r="U519" s="10"/>
      <c r="V519" s="10"/>
      <c r="W519" s="10"/>
      <c r="X519" s="10"/>
      <c r="Y519" s="10"/>
      <c r="Z519" s="11"/>
      <c r="AA519" s="10"/>
    </row>
    <row r="520">
      <c r="A520" s="17"/>
      <c r="R520" s="10"/>
      <c r="S520" s="10"/>
      <c r="T520" s="10"/>
      <c r="U520" s="10"/>
      <c r="V520" s="10"/>
      <c r="W520" s="10"/>
      <c r="X520" s="10"/>
      <c r="Y520" s="10"/>
      <c r="Z520" s="11"/>
      <c r="AA520" s="10"/>
    </row>
    <row r="521">
      <c r="A521" s="17"/>
      <c r="R521" s="10"/>
      <c r="S521" s="10"/>
      <c r="T521" s="10"/>
      <c r="U521" s="10"/>
      <c r="V521" s="10"/>
      <c r="W521" s="10"/>
      <c r="X521" s="10"/>
      <c r="Y521" s="10"/>
      <c r="Z521" s="11"/>
      <c r="AA521" s="10"/>
    </row>
    <row r="522">
      <c r="A522" s="17"/>
      <c r="R522" s="10"/>
      <c r="S522" s="10"/>
      <c r="T522" s="10"/>
      <c r="U522" s="10"/>
      <c r="V522" s="10"/>
      <c r="W522" s="10"/>
      <c r="X522" s="10"/>
      <c r="Y522" s="10"/>
      <c r="Z522" s="11"/>
      <c r="AA522" s="10"/>
    </row>
    <row r="523">
      <c r="A523" s="17"/>
      <c r="R523" s="10"/>
      <c r="S523" s="10"/>
      <c r="T523" s="10"/>
      <c r="U523" s="10"/>
      <c r="V523" s="10"/>
      <c r="W523" s="10"/>
      <c r="X523" s="10"/>
      <c r="Y523" s="10"/>
      <c r="Z523" s="11"/>
      <c r="AA523" s="10"/>
    </row>
    <row r="524">
      <c r="A524" s="17"/>
      <c r="R524" s="10"/>
      <c r="S524" s="10"/>
      <c r="T524" s="10"/>
      <c r="U524" s="10"/>
      <c r="V524" s="10"/>
      <c r="W524" s="10"/>
      <c r="X524" s="10"/>
      <c r="Y524" s="10"/>
      <c r="Z524" s="11"/>
      <c r="AA524" s="10"/>
    </row>
    <row r="525">
      <c r="A525" s="17"/>
      <c r="R525" s="10"/>
      <c r="S525" s="10"/>
      <c r="T525" s="10"/>
      <c r="U525" s="10"/>
      <c r="V525" s="10"/>
      <c r="W525" s="10"/>
      <c r="X525" s="10"/>
      <c r="Y525" s="10"/>
      <c r="Z525" s="11"/>
      <c r="AA525" s="10"/>
    </row>
    <row r="526">
      <c r="A526" s="17"/>
      <c r="R526" s="10"/>
      <c r="S526" s="10"/>
      <c r="T526" s="10"/>
      <c r="U526" s="10"/>
      <c r="V526" s="10"/>
      <c r="W526" s="10"/>
      <c r="X526" s="10"/>
      <c r="Y526" s="10"/>
      <c r="Z526" s="11"/>
      <c r="AA526" s="10"/>
    </row>
    <row r="527">
      <c r="A527" s="17"/>
      <c r="R527" s="10"/>
      <c r="S527" s="10"/>
      <c r="T527" s="10"/>
      <c r="U527" s="10"/>
      <c r="V527" s="10"/>
      <c r="W527" s="10"/>
      <c r="X527" s="10"/>
      <c r="Y527" s="10"/>
      <c r="Z527" s="11"/>
      <c r="AA527" s="10"/>
    </row>
    <row r="528">
      <c r="A528" s="17"/>
      <c r="R528" s="10"/>
      <c r="S528" s="10"/>
      <c r="T528" s="10"/>
      <c r="U528" s="10"/>
      <c r="V528" s="10"/>
      <c r="W528" s="10"/>
      <c r="X528" s="10"/>
      <c r="Y528" s="10"/>
      <c r="Z528" s="11"/>
      <c r="AA528" s="10"/>
    </row>
    <row r="529">
      <c r="A529" s="17"/>
      <c r="R529" s="10"/>
      <c r="S529" s="10"/>
      <c r="T529" s="10"/>
      <c r="U529" s="10"/>
      <c r="V529" s="10"/>
      <c r="W529" s="10"/>
      <c r="X529" s="10"/>
      <c r="Y529" s="10"/>
      <c r="Z529" s="11"/>
      <c r="AA529" s="10"/>
    </row>
    <row r="530">
      <c r="A530" s="17"/>
      <c r="R530" s="10"/>
      <c r="S530" s="10"/>
      <c r="T530" s="10"/>
      <c r="U530" s="10"/>
      <c r="V530" s="10"/>
      <c r="W530" s="10"/>
      <c r="X530" s="10"/>
      <c r="Y530" s="10"/>
      <c r="Z530" s="11"/>
      <c r="AA530" s="10"/>
    </row>
    <row r="531">
      <c r="A531" s="17"/>
      <c r="R531" s="10"/>
      <c r="S531" s="10"/>
      <c r="T531" s="10"/>
      <c r="U531" s="10"/>
      <c r="V531" s="10"/>
      <c r="W531" s="10"/>
      <c r="X531" s="10"/>
      <c r="Y531" s="10"/>
      <c r="Z531" s="11"/>
      <c r="AA531" s="10"/>
    </row>
    <row r="532">
      <c r="A532" s="17"/>
      <c r="R532" s="10"/>
      <c r="S532" s="10"/>
      <c r="T532" s="10"/>
      <c r="U532" s="10"/>
      <c r="V532" s="10"/>
      <c r="W532" s="10"/>
      <c r="X532" s="10"/>
      <c r="Y532" s="10"/>
      <c r="Z532" s="11"/>
      <c r="AA532" s="10"/>
    </row>
    <row r="533">
      <c r="A533" s="17"/>
      <c r="R533" s="10"/>
      <c r="S533" s="10"/>
      <c r="T533" s="10"/>
      <c r="U533" s="10"/>
      <c r="V533" s="10"/>
      <c r="W533" s="10"/>
      <c r="X533" s="10"/>
      <c r="Y533" s="10"/>
      <c r="Z533" s="11"/>
      <c r="AA533" s="10"/>
    </row>
    <row r="534">
      <c r="A534" s="17"/>
      <c r="R534" s="10"/>
      <c r="S534" s="10"/>
      <c r="T534" s="10"/>
      <c r="U534" s="10"/>
      <c r="V534" s="10"/>
      <c r="W534" s="10"/>
      <c r="X534" s="10"/>
      <c r="Y534" s="10"/>
      <c r="Z534" s="11"/>
      <c r="AA534" s="10"/>
    </row>
    <row r="535">
      <c r="A535" s="17"/>
      <c r="R535" s="10"/>
      <c r="S535" s="10"/>
      <c r="T535" s="10"/>
      <c r="U535" s="10"/>
      <c r="V535" s="10"/>
      <c r="W535" s="10"/>
      <c r="X535" s="10"/>
      <c r="Y535" s="10"/>
      <c r="Z535" s="11"/>
      <c r="AA535" s="10"/>
    </row>
    <row r="536">
      <c r="A536" s="17"/>
      <c r="R536" s="10"/>
      <c r="S536" s="10"/>
      <c r="T536" s="10"/>
      <c r="U536" s="10"/>
      <c r="V536" s="10"/>
      <c r="W536" s="10"/>
      <c r="X536" s="10"/>
      <c r="Y536" s="10"/>
      <c r="Z536" s="11"/>
      <c r="AA536" s="10"/>
    </row>
    <row r="537">
      <c r="A537" s="17"/>
      <c r="R537" s="10"/>
      <c r="S537" s="10"/>
      <c r="T537" s="10"/>
      <c r="U537" s="10"/>
      <c r="V537" s="10"/>
      <c r="W537" s="10"/>
      <c r="X537" s="10"/>
      <c r="Y537" s="10"/>
      <c r="Z537" s="11"/>
      <c r="AA537" s="10"/>
    </row>
    <row r="538">
      <c r="A538" s="17"/>
      <c r="R538" s="10"/>
      <c r="S538" s="10"/>
      <c r="T538" s="10"/>
      <c r="U538" s="10"/>
      <c r="V538" s="10"/>
      <c r="W538" s="10"/>
      <c r="X538" s="10"/>
      <c r="Y538" s="10"/>
      <c r="Z538" s="11"/>
      <c r="AA538" s="10"/>
    </row>
    <row r="539">
      <c r="A539" s="17"/>
      <c r="R539" s="10"/>
      <c r="S539" s="10"/>
      <c r="T539" s="10"/>
      <c r="U539" s="10"/>
      <c r="V539" s="10"/>
      <c r="W539" s="10"/>
      <c r="X539" s="10"/>
      <c r="Y539" s="10"/>
      <c r="Z539" s="11"/>
      <c r="AA539" s="10"/>
    </row>
    <row r="540">
      <c r="A540" s="17"/>
      <c r="R540" s="10"/>
      <c r="S540" s="10"/>
      <c r="T540" s="10"/>
      <c r="U540" s="10"/>
      <c r="V540" s="10"/>
      <c r="W540" s="10"/>
      <c r="X540" s="10"/>
      <c r="Y540" s="10"/>
      <c r="Z540" s="11"/>
      <c r="AA540" s="10"/>
    </row>
    <row r="541">
      <c r="A541" s="17"/>
      <c r="R541" s="10"/>
      <c r="S541" s="10"/>
      <c r="T541" s="10"/>
      <c r="U541" s="10"/>
      <c r="V541" s="10"/>
      <c r="W541" s="10"/>
      <c r="X541" s="10"/>
      <c r="Y541" s="10"/>
      <c r="Z541" s="11"/>
      <c r="AA541" s="10"/>
    </row>
    <row r="542">
      <c r="A542" s="17"/>
      <c r="R542" s="10"/>
      <c r="S542" s="10"/>
      <c r="T542" s="10"/>
      <c r="U542" s="10"/>
      <c r="V542" s="10"/>
      <c r="W542" s="10"/>
      <c r="X542" s="10"/>
      <c r="Y542" s="10"/>
      <c r="Z542" s="11"/>
      <c r="AA542" s="10"/>
    </row>
    <row r="543">
      <c r="A543" s="17"/>
      <c r="R543" s="10"/>
      <c r="S543" s="10"/>
      <c r="T543" s="10"/>
      <c r="U543" s="10"/>
      <c r="V543" s="10"/>
      <c r="W543" s="10"/>
      <c r="X543" s="10"/>
      <c r="Y543" s="10"/>
      <c r="Z543" s="11"/>
      <c r="AA543" s="10"/>
    </row>
    <row r="544">
      <c r="A544" s="17"/>
      <c r="R544" s="10"/>
      <c r="S544" s="10"/>
      <c r="T544" s="10"/>
      <c r="U544" s="10"/>
      <c r="V544" s="10"/>
      <c r="W544" s="10"/>
      <c r="X544" s="10"/>
      <c r="Y544" s="10"/>
      <c r="Z544" s="11"/>
      <c r="AA544" s="10"/>
    </row>
    <row r="545">
      <c r="A545" s="17"/>
      <c r="R545" s="10"/>
      <c r="S545" s="10"/>
      <c r="T545" s="10"/>
      <c r="U545" s="10"/>
      <c r="V545" s="10"/>
      <c r="W545" s="10"/>
      <c r="X545" s="10"/>
      <c r="Y545" s="10"/>
      <c r="Z545" s="11"/>
      <c r="AA545" s="10"/>
    </row>
    <row r="546">
      <c r="A546" s="17"/>
      <c r="R546" s="10"/>
      <c r="S546" s="10"/>
      <c r="T546" s="10"/>
      <c r="U546" s="10"/>
      <c r="V546" s="10"/>
      <c r="W546" s="10"/>
      <c r="X546" s="10"/>
      <c r="Y546" s="10"/>
      <c r="Z546" s="11"/>
      <c r="AA546" s="10"/>
    </row>
    <row r="547">
      <c r="A547" s="17"/>
      <c r="R547" s="10"/>
      <c r="S547" s="10"/>
      <c r="T547" s="10"/>
      <c r="U547" s="10"/>
      <c r="V547" s="10"/>
      <c r="W547" s="10"/>
      <c r="X547" s="10"/>
      <c r="Y547" s="10"/>
      <c r="Z547" s="11"/>
      <c r="AA547" s="10"/>
    </row>
    <row r="548">
      <c r="A548" s="17"/>
      <c r="R548" s="10"/>
      <c r="S548" s="10"/>
      <c r="T548" s="10"/>
      <c r="U548" s="10"/>
      <c r="V548" s="10"/>
      <c r="W548" s="10"/>
      <c r="X548" s="10"/>
      <c r="Y548" s="10"/>
      <c r="Z548" s="11"/>
      <c r="AA548" s="10"/>
    </row>
    <row r="549">
      <c r="A549" s="17"/>
      <c r="R549" s="10"/>
      <c r="S549" s="10"/>
      <c r="T549" s="10"/>
      <c r="U549" s="10"/>
      <c r="V549" s="10"/>
      <c r="W549" s="10"/>
      <c r="X549" s="10"/>
      <c r="Y549" s="10"/>
      <c r="Z549" s="11"/>
      <c r="AA549" s="10"/>
    </row>
    <row r="550">
      <c r="A550" s="17"/>
      <c r="R550" s="10"/>
      <c r="S550" s="10"/>
      <c r="T550" s="10"/>
      <c r="U550" s="10"/>
      <c r="V550" s="10"/>
      <c r="W550" s="10"/>
      <c r="X550" s="10"/>
      <c r="Y550" s="10"/>
      <c r="Z550" s="11"/>
      <c r="AA550" s="10"/>
    </row>
    <row r="551">
      <c r="A551" s="17"/>
      <c r="R551" s="10"/>
      <c r="S551" s="10"/>
      <c r="T551" s="10"/>
      <c r="U551" s="10"/>
      <c r="V551" s="10"/>
      <c r="W551" s="10"/>
      <c r="X551" s="10"/>
      <c r="Y551" s="10"/>
      <c r="Z551" s="11"/>
      <c r="AA551" s="10"/>
    </row>
    <row r="552">
      <c r="A552" s="17"/>
      <c r="R552" s="10"/>
      <c r="S552" s="10"/>
      <c r="T552" s="10"/>
      <c r="U552" s="10"/>
      <c r="V552" s="10"/>
      <c r="W552" s="10"/>
      <c r="X552" s="10"/>
      <c r="Y552" s="10"/>
      <c r="Z552" s="11"/>
      <c r="AA552" s="10"/>
    </row>
    <row r="553">
      <c r="A553" s="17"/>
      <c r="R553" s="10"/>
      <c r="S553" s="10"/>
      <c r="T553" s="10"/>
      <c r="U553" s="10"/>
      <c r="V553" s="10"/>
      <c r="W553" s="10"/>
      <c r="X553" s="10"/>
      <c r="Y553" s="10"/>
      <c r="Z553" s="11"/>
      <c r="AA553" s="10"/>
    </row>
    <row r="554">
      <c r="A554" s="17"/>
      <c r="R554" s="10"/>
      <c r="S554" s="10"/>
      <c r="T554" s="10"/>
      <c r="U554" s="10"/>
      <c r="V554" s="10"/>
      <c r="W554" s="10"/>
      <c r="X554" s="10"/>
      <c r="Y554" s="10"/>
      <c r="Z554" s="11"/>
      <c r="AA554" s="10"/>
    </row>
    <row r="555">
      <c r="A555" s="17"/>
      <c r="R555" s="10"/>
      <c r="S555" s="10"/>
      <c r="T555" s="10"/>
      <c r="U555" s="10"/>
      <c r="V555" s="10"/>
      <c r="W555" s="10"/>
      <c r="X555" s="10"/>
      <c r="Y555" s="10"/>
      <c r="Z555" s="11"/>
      <c r="AA555" s="10"/>
    </row>
    <row r="556">
      <c r="A556" s="17"/>
      <c r="R556" s="10"/>
      <c r="S556" s="10"/>
      <c r="T556" s="10"/>
      <c r="U556" s="10"/>
      <c r="V556" s="10"/>
      <c r="W556" s="10"/>
      <c r="X556" s="10"/>
      <c r="Y556" s="10"/>
      <c r="Z556" s="11"/>
      <c r="AA556" s="10"/>
    </row>
    <row r="557">
      <c r="A557" s="17"/>
      <c r="R557" s="10"/>
      <c r="S557" s="10"/>
      <c r="T557" s="10"/>
      <c r="U557" s="10"/>
      <c r="V557" s="10"/>
      <c r="W557" s="10"/>
      <c r="X557" s="10"/>
      <c r="Y557" s="10"/>
      <c r="Z557" s="11"/>
      <c r="AA557" s="10"/>
    </row>
    <row r="558">
      <c r="A558" s="17"/>
      <c r="R558" s="10"/>
      <c r="S558" s="10"/>
      <c r="T558" s="10"/>
      <c r="U558" s="10"/>
      <c r="V558" s="10"/>
      <c r="W558" s="10"/>
      <c r="X558" s="10"/>
      <c r="Y558" s="10"/>
      <c r="Z558" s="11"/>
      <c r="AA558" s="10"/>
    </row>
    <row r="559">
      <c r="A559" s="17"/>
      <c r="R559" s="10"/>
      <c r="S559" s="10"/>
      <c r="T559" s="10"/>
      <c r="U559" s="10"/>
      <c r="V559" s="10"/>
      <c r="W559" s="10"/>
      <c r="X559" s="10"/>
      <c r="Y559" s="10"/>
      <c r="Z559" s="11"/>
      <c r="AA559" s="10"/>
    </row>
    <row r="560">
      <c r="A560" s="17"/>
      <c r="R560" s="10"/>
      <c r="S560" s="10"/>
      <c r="T560" s="10"/>
      <c r="U560" s="10"/>
      <c r="V560" s="10"/>
      <c r="W560" s="10"/>
      <c r="X560" s="10"/>
      <c r="Y560" s="10"/>
      <c r="Z560" s="11"/>
      <c r="AA560" s="10"/>
    </row>
    <row r="561">
      <c r="A561" s="17"/>
      <c r="R561" s="10"/>
      <c r="S561" s="10"/>
      <c r="T561" s="10"/>
      <c r="U561" s="10"/>
      <c r="V561" s="10"/>
      <c r="W561" s="10"/>
      <c r="X561" s="10"/>
      <c r="Y561" s="10"/>
      <c r="Z561" s="11"/>
      <c r="AA561" s="10"/>
    </row>
    <row r="562">
      <c r="A562" s="17"/>
      <c r="R562" s="10"/>
      <c r="S562" s="10"/>
      <c r="T562" s="10"/>
      <c r="U562" s="10"/>
      <c r="V562" s="10"/>
      <c r="W562" s="10"/>
      <c r="X562" s="10"/>
      <c r="Y562" s="10"/>
      <c r="Z562" s="11"/>
      <c r="AA562" s="10"/>
    </row>
    <row r="563">
      <c r="A563" s="17"/>
      <c r="R563" s="10"/>
      <c r="S563" s="10"/>
      <c r="T563" s="10"/>
      <c r="U563" s="10"/>
      <c r="V563" s="10"/>
      <c r="W563" s="10"/>
      <c r="X563" s="10"/>
      <c r="Y563" s="10"/>
      <c r="Z563" s="11"/>
      <c r="AA563" s="10"/>
    </row>
    <row r="564">
      <c r="A564" s="17"/>
      <c r="R564" s="10"/>
      <c r="S564" s="10"/>
      <c r="T564" s="10"/>
      <c r="U564" s="10"/>
      <c r="V564" s="10"/>
      <c r="W564" s="10"/>
      <c r="X564" s="10"/>
      <c r="Y564" s="10"/>
      <c r="Z564" s="11"/>
      <c r="AA564" s="10"/>
    </row>
    <row r="565">
      <c r="A565" s="17"/>
      <c r="R565" s="10"/>
      <c r="S565" s="10"/>
      <c r="T565" s="10"/>
      <c r="U565" s="10"/>
      <c r="V565" s="10"/>
      <c r="W565" s="10"/>
      <c r="X565" s="10"/>
      <c r="Y565" s="10"/>
      <c r="Z565" s="11"/>
      <c r="AA565" s="10"/>
    </row>
    <row r="566">
      <c r="A566" s="17"/>
      <c r="R566" s="10"/>
      <c r="S566" s="10"/>
      <c r="T566" s="10"/>
      <c r="U566" s="10"/>
      <c r="V566" s="10"/>
      <c r="W566" s="10"/>
      <c r="X566" s="10"/>
      <c r="Y566" s="10"/>
      <c r="Z566" s="11"/>
      <c r="AA566" s="10"/>
    </row>
    <row r="567">
      <c r="A567" s="17"/>
      <c r="R567" s="10"/>
      <c r="S567" s="10"/>
      <c r="T567" s="10"/>
      <c r="U567" s="10"/>
      <c r="V567" s="10"/>
      <c r="W567" s="10"/>
      <c r="X567" s="10"/>
      <c r="Y567" s="10"/>
      <c r="Z567" s="11"/>
      <c r="AA567" s="10"/>
    </row>
    <row r="568">
      <c r="A568" s="17"/>
      <c r="R568" s="10"/>
      <c r="S568" s="10"/>
      <c r="T568" s="10"/>
      <c r="U568" s="10"/>
      <c r="V568" s="10"/>
      <c r="W568" s="10"/>
      <c r="X568" s="10"/>
      <c r="Y568" s="10"/>
      <c r="Z568" s="11"/>
      <c r="AA568" s="10"/>
    </row>
    <row r="569">
      <c r="A569" s="17"/>
      <c r="R569" s="10"/>
      <c r="S569" s="10"/>
      <c r="T569" s="10"/>
      <c r="U569" s="10"/>
      <c r="V569" s="10"/>
      <c r="W569" s="10"/>
      <c r="X569" s="10"/>
      <c r="Y569" s="10"/>
      <c r="Z569" s="11"/>
      <c r="AA569" s="10"/>
    </row>
    <row r="570">
      <c r="A570" s="17"/>
      <c r="R570" s="10"/>
      <c r="S570" s="10"/>
      <c r="T570" s="10"/>
      <c r="U570" s="10"/>
      <c r="V570" s="10"/>
      <c r="W570" s="10"/>
      <c r="X570" s="10"/>
      <c r="Y570" s="10"/>
      <c r="Z570" s="11"/>
      <c r="AA570" s="10"/>
    </row>
    <row r="571">
      <c r="A571" s="17"/>
      <c r="R571" s="10"/>
      <c r="S571" s="10"/>
      <c r="T571" s="10"/>
      <c r="U571" s="10"/>
      <c r="V571" s="10"/>
      <c r="W571" s="10"/>
      <c r="X571" s="10"/>
      <c r="Y571" s="10"/>
      <c r="Z571" s="11"/>
      <c r="AA571" s="10"/>
    </row>
    <row r="572">
      <c r="A572" s="17"/>
      <c r="R572" s="10"/>
      <c r="S572" s="10"/>
      <c r="T572" s="10"/>
      <c r="U572" s="10"/>
      <c r="V572" s="10"/>
      <c r="W572" s="10"/>
      <c r="X572" s="10"/>
      <c r="Y572" s="10"/>
      <c r="Z572" s="11"/>
      <c r="AA572" s="10"/>
    </row>
    <row r="573">
      <c r="A573" s="17"/>
      <c r="R573" s="10"/>
      <c r="S573" s="10"/>
      <c r="T573" s="10"/>
      <c r="U573" s="10"/>
      <c r="V573" s="10"/>
      <c r="W573" s="10"/>
      <c r="X573" s="10"/>
      <c r="Y573" s="10"/>
      <c r="Z573" s="11"/>
      <c r="AA573" s="10"/>
    </row>
    <row r="574">
      <c r="A574" s="17"/>
      <c r="R574" s="10"/>
      <c r="S574" s="10"/>
      <c r="T574" s="10"/>
      <c r="U574" s="10"/>
      <c r="V574" s="10"/>
      <c r="W574" s="10"/>
      <c r="X574" s="10"/>
      <c r="Y574" s="10"/>
      <c r="Z574" s="11"/>
      <c r="AA574" s="10"/>
    </row>
    <row r="575">
      <c r="A575" s="17"/>
      <c r="R575" s="10"/>
      <c r="S575" s="10"/>
      <c r="T575" s="10"/>
      <c r="U575" s="10"/>
      <c r="V575" s="10"/>
      <c r="W575" s="10"/>
      <c r="X575" s="10"/>
      <c r="Y575" s="10"/>
      <c r="Z575" s="11"/>
      <c r="AA575" s="10"/>
    </row>
    <row r="576">
      <c r="A576" s="17"/>
      <c r="R576" s="10"/>
      <c r="S576" s="10"/>
      <c r="T576" s="10"/>
      <c r="U576" s="10"/>
      <c r="V576" s="10"/>
      <c r="W576" s="10"/>
      <c r="X576" s="10"/>
      <c r="Y576" s="10"/>
      <c r="Z576" s="11"/>
      <c r="AA576" s="10"/>
    </row>
    <row r="577">
      <c r="A577" s="17"/>
      <c r="R577" s="10"/>
      <c r="S577" s="10"/>
      <c r="T577" s="10"/>
      <c r="U577" s="10"/>
      <c r="V577" s="10"/>
      <c r="W577" s="10"/>
      <c r="X577" s="10"/>
      <c r="Y577" s="10"/>
      <c r="Z577" s="11"/>
      <c r="AA577" s="10"/>
    </row>
    <row r="578">
      <c r="A578" s="17"/>
      <c r="R578" s="10"/>
      <c r="S578" s="10"/>
      <c r="T578" s="10"/>
      <c r="U578" s="10"/>
      <c r="V578" s="10"/>
      <c r="W578" s="10"/>
      <c r="X578" s="10"/>
      <c r="Y578" s="10"/>
      <c r="Z578" s="11"/>
      <c r="AA578" s="10"/>
    </row>
    <row r="579">
      <c r="A579" s="17"/>
      <c r="R579" s="10"/>
      <c r="S579" s="10"/>
      <c r="T579" s="10"/>
      <c r="U579" s="10"/>
      <c r="V579" s="10"/>
      <c r="W579" s="10"/>
      <c r="X579" s="10"/>
      <c r="Y579" s="10"/>
      <c r="Z579" s="11"/>
      <c r="AA579" s="10"/>
    </row>
    <row r="580">
      <c r="A580" s="17"/>
      <c r="R580" s="10"/>
      <c r="S580" s="10"/>
      <c r="T580" s="10"/>
      <c r="U580" s="10"/>
      <c r="V580" s="10"/>
      <c r="W580" s="10"/>
      <c r="X580" s="10"/>
      <c r="Y580" s="10"/>
      <c r="Z580" s="11"/>
      <c r="AA580" s="10"/>
    </row>
    <row r="581">
      <c r="A581" s="17"/>
      <c r="R581" s="10"/>
      <c r="S581" s="10"/>
      <c r="T581" s="10"/>
      <c r="U581" s="10"/>
      <c r="V581" s="10"/>
      <c r="W581" s="10"/>
      <c r="X581" s="10"/>
      <c r="Y581" s="10"/>
      <c r="Z581" s="11"/>
      <c r="AA581" s="10"/>
    </row>
    <row r="582">
      <c r="A582" s="17"/>
      <c r="R582" s="10"/>
      <c r="S582" s="10"/>
      <c r="T582" s="10"/>
      <c r="U582" s="10"/>
      <c r="V582" s="10"/>
      <c r="W582" s="10"/>
      <c r="X582" s="10"/>
      <c r="Y582" s="10"/>
      <c r="Z582" s="11"/>
      <c r="AA582" s="10"/>
    </row>
    <row r="583">
      <c r="A583" s="17"/>
      <c r="R583" s="10"/>
      <c r="S583" s="10"/>
      <c r="T583" s="10"/>
      <c r="U583" s="10"/>
      <c r="V583" s="10"/>
      <c r="W583" s="10"/>
      <c r="X583" s="10"/>
      <c r="Y583" s="10"/>
      <c r="Z583" s="11"/>
      <c r="AA583" s="10"/>
    </row>
    <row r="584">
      <c r="A584" s="17"/>
      <c r="R584" s="10"/>
      <c r="S584" s="10"/>
      <c r="T584" s="10"/>
      <c r="U584" s="10"/>
      <c r="V584" s="10"/>
      <c r="W584" s="10"/>
      <c r="X584" s="10"/>
      <c r="Y584" s="10"/>
      <c r="Z584" s="11"/>
      <c r="AA584" s="10"/>
    </row>
    <row r="585">
      <c r="A585" s="17"/>
      <c r="R585" s="10"/>
      <c r="S585" s="10"/>
      <c r="T585" s="10"/>
      <c r="U585" s="10"/>
      <c r="V585" s="10"/>
      <c r="W585" s="10"/>
      <c r="X585" s="10"/>
      <c r="Y585" s="10"/>
      <c r="Z585" s="11"/>
      <c r="AA585" s="10"/>
    </row>
    <row r="586">
      <c r="A586" s="17"/>
      <c r="R586" s="10"/>
      <c r="S586" s="10"/>
      <c r="T586" s="10"/>
      <c r="U586" s="10"/>
      <c r="V586" s="10"/>
      <c r="W586" s="10"/>
      <c r="X586" s="10"/>
      <c r="Y586" s="10"/>
      <c r="Z586" s="11"/>
      <c r="AA586" s="10"/>
    </row>
    <row r="587">
      <c r="A587" s="17"/>
      <c r="R587" s="10"/>
      <c r="S587" s="10"/>
      <c r="T587" s="10"/>
      <c r="U587" s="10"/>
      <c r="V587" s="10"/>
      <c r="W587" s="10"/>
      <c r="X587" s="10"/>
      <c r="Y587" s="10"/>
      <c r="Z587" s="11"/>
      <c r="AA587" s="10"/>
    </row>
    <row r="588">
      <c r="A588" s="17"/>
      <c r="R588" s="10"/>
      <c r="S588" s="10"/>
      <c r="T588" s="10"/>
      <c r="U588" s="10"/>
      <c r="V588" s="10"/>
      <c r="W588" s="10"/>
      <c r="X588" s="10"/>
      <c r="Y588" s="10"/>
      <c r="Z588" s="11"/>
      <c r="AA588" s="10"/>
    </row>
    <row r="589">
      <c r="A589" s="17"/>
      <c r="R589" s="10"/>
      <c r="S589" s="10"/>
      <c r="T589" s="10"/>
      <c r="U589" s="10"/>
      <c r="V589" s="10"/>
      <c r="W589" s="10"/>
      <c r="X589" s="10"/>
      <c r="Y589" s="10"/>
      <c r="Z589" s="11"/>
      <c r="AA589" s="10"/>
    </row>
    <row r="590">
      <c r="A590" s="17"/>
      <c r="R590" s="10"/>
      <c r="S590" s="10"/>
      <c r="T590" s="10"/>
      <c r="U590" s="10"/>
      <c r="V590" s="10"/>
      <c r="W590" s="10"/>
      <c r="X590" s="10"/>
      <c r="Y590" s="10"/>
      <c r="Z590" s="11"/>
      <c r="AA590" s="10"/>
    </row>
    <row r="591">
      <c r="A591" s="17"/>
      <c r="R591" s="10"/>
      <c r="S591" s="10"/>
      <c r="T591" s="10"/>
      <c r="U591" s="10"/>
      <c r="V591" s="10"/>
      <c r="W591" s="10"/>
      <c r="X591" s="10"/>
      <c r="Y591" s="10"/>
      <c r="Z591" s="11"/>
      <c r="AA591" s="10"/>
    </row>
    <row r="592">
      <c r="A592" s="17"/>
      <c r="R592" s="10"/>
      <c r="S592" s="10"/>
      <c r="T592" s="10"/>
      <c r="U592" s="10"/>
      <c r="V592" s="10"/>
      <c r="W592" s="10"/>
      <c r="X592" s="10"/>
      <c r="Y592" s="10"/>
      <c r="Z592" s="11"/>
      <c r="AA592" s="10"/>
    </row>
    <row r="593">
      <c r="A593" s="17"/>
      <c r="R593" s="10"/>
      <c r="S593" s="10"/>
      <c r="T593" s="10"/>
      <c r="U593" s="10"/>
      <c r="V593" s="10"/>
      <c r="W593" s="10"/>
      <c r="X593" s="10"/>
      <c r="Y593" s="10"/>
      <c r="Z593" s="11"/>
      <c r="AA593" s="10"/>
    </row>
    <row r="594">
      <c r="A594" s="17"/>
      <c r="R594" s="10"/>
      <c r="S594" s="10"/>
      <c r="T594" s="10"/>
      <c r="U594" s="10"/>
      <c r="V594" s="10"/>
      <c r="W594" s="10"/>
      <c r="X594" s="10"/>
      <c r="Y594" s="10"/>
      <c r="Z594" s="11"/>
      <c r="AA594" s="10"/>
    </row>
    <row r="595">
      <c r="A595" s="17"/>
      <c r="R595" s="10"/>
      <c r="S595" s="10"/>
      <c r="T595" s="10"/>
      <c r="U595" s="10"/>
      <c r="V595" s="10"/>
      <c r="W595" s="10"/>
      <c r="X595" s="10"/>
      <c r="Y595" s="10"/>
      <c r="Z595" s="11"/>
      <c r="AA595" s="10"/>
    </row>
    <row r="596">
      <c r="A596" s="17"/>
      <c r="R596" s="10"/>
      <c r="S596" s="10"/>
      <c r="T596" s="10"/>
      <c r="U596" s="10"/>
      <c r="V596" s="10"/>
      <c r="W596" s="10"/>
      <c r="X596" s="10"/>
      <c r="Y596" s="10"/>
      <c r="Z596" s="11"/>
      <c r="AA596" s="10"/>
    </row>
    <row r="597">
      <c r="A597" s="17"/>
      <c r="R597" s="10"/>
      <c r="S597" s="10"/>
      <c r="T597" s="10"/>
      <c r="U597" s="10"/>
      <c r="V597" s="10"/>
      <c r="W597" s="10"/>
      <c r="X597" s="10"/>
      <c r="Y597" s="10"/>
      <c r="Z597" s="11"/>
      <c r="AA597" s="10"/>
    </row>
    <row r="598">
      <c r="A598" s="17"/>
      <c r="R598" s="10"/>
      <c r="S598" s="10"/>
      <c r="T598" s="10"/>
      <c r="U598" s="10"/>
      <c r="V598" s="10"/>
      <c r="W598" s="10"/>
      <c r="X598" s="10"/>
      <c r="Y598" s="10"/>
      <c r="Z598" s="11"/>
      <c r="AA598" s="10"/>
    </row>
    <row r="599">
      <c r="A599" s="17"/>
      <c r="R599" s="10"/>
      <c r="S599" s="10"/>
      <c r="T599" s="10"/>
      <c r="U599" s="10"/>
      <c r="V599" s="10"/>
      <c r="W599" s="10"/>
      <c r="X599" s="10"/>
      <c r="Y599" s="10"/>
      <c r="Z599" s="11"/>
      <c r="AA599" s="10"/>
    </row>
    <row r="600">
      <c r="A600" s="17"/>
      <c r="R600" s="10"/>
      <c r="S600" s="10"/>
      <c r="T600" s="10"/>
      <c r="U600" s="10"/>
      <c r="V600" s="10"/>
      <c r="W600" s="10"/>
      <c r="X600" s="10"/>
      <c r="Y600" s="10"/>
      <c r="Z600" s="11"/>
      <c r="AA600" s="10"/>
    </row>
    <row r="601">
      <c r="A601" s="17"/>
      <c r="R601" s="10"/>
      <c r="S601" s="10"/>
      <c r="T601" s="10"/>
      <c r="U601" s="10"/>
      <c r="V601" s="10"/>
      <c r="W601" s="10"/>
      <c r="X601" s="10"/>
      <c r="Y601" s="10"/>
      <c r="Z601" s="11"/>
      <c r="AA601" s="10"/>
    </row>
    <row r="602">
      <c r="A602" s="17"/>
      <c r="R602" s="10"/>
      <c r="S602" s="10"/>
      <c r="T602" s="10"/>
      <c r="U602" s="10"/>
      <c r="V602" s="10"/>
      <c r="W602" s="10"/>
      <c r="X602" s="10"/>
      <c r="Y602" s="10"/>
      <c r="Z602" s="11"/>
      <c r="AA602" s="10"/>
    </row>
    <row r="603">
      <c r="A603" s="17"/>
      <c r="R603" s="10"/>
      <c r="S603" s="10"/>
      <c r="T603" s="10"/>
      <c r="U603" s="10"/>
      <c r="V603" s="10"/>
      <c r="W603" s="10"/>
      <c r="X603" s="10"/>
      <c r="Y603" s="10"/>
      <c r="Z603" s="11"/>
      <c r="AA603" s="10"/>
    </row>
    <row r="604">
      <c r="A604" s="17"/>
      <c r="R604" s="10"/>
      <c r="S604" s="10"/>
      <c r="T604" s="10"/>
      <c r="U604" s="10"/>
      <c r="V604" s="10"/>
      <c r="W604" s="10"/>
      <c r="X604" s="10"/>
      <c r="Y604" s="10"/>
      <c r="Z604" s="11"/>
      <c r="AA604" s="10"/>
    </row>
    <row r="605">
      <c r="A605" s="17"/>
      <c r="R605" s="10"/>
      <c r="S605" s="10"/>
      <c r="T605" s="10"/>
      <c r="U605" s="10"/>
      <c r="V605" s="10"/>
      <c r="W605" s="10"/>
      <c r="X605" s="10"/>
      <c r="Y605" s="10"/>
      <c r="Z605" s="11"/>
      <c r="AA605" s="10"/>
    </row>
    <row r="606">
      <c r="A606" s="17"/>
      <c r="R606" s="10"/>
      <c r="S606" s="10"/>
      <c r="T606" s="10"/>
      <c r="U606" s="10"/>
      <c r="V606" s="10"/>
      <c r="W606" s="10"/>
      <c r="X606" s="10"/>
      <c r="Y606" s="10"/>
      <c r="Z606" s="11"/>
      <c r="AA606" s="10"/>
    </row>
    <row r="607">
      <c r="A607" s="17"/>
      <c r="R607" s="10"/>
      <c r="S607" s="10"/>
      <c r="T607" s="10"/>
      <c r="U607" s="10"/>
      <c r="V607" s="10"/>
      <c r="W607" s="10"/>
      <c r="X607" s="10"/>
      <c r="Y607" s="10"/>
      <c r="Z607" s="11"/>
      <c r="AA607" s="10"/>
    </row>
    <row r="608">
      <c r="A608" s="17"/>
      <c r="R608" s="10"/>
      <c r="S608" s="10"/>
      <c r="T608" s="10"/>
      <c r="U608" s="10"/>
      <c r="V608" s="10"/>
      <c r="W608" s="10"/>
      <c r="X608" s="10"/>
      <c r="Y608" s="10"/>
      <c r="Z608" s="11"/>
      <c r="AA608" s="10"/>
    </row>
    <row r="609">
      <c r="A609" s="17"/>
      <c r="R609" s="10"/>
      <c r="S609" s="10"/>
      <c r="T609" s="10"/>
      <c r="U609" s="10"/>
      <c r="V609" s="10"/>
      <c r="W609" s="10"/>
      <c r="X609" s="10"/>
      <c r="Y609" s="10"/>
      <c r="Z609" s="11"/>
      <c r="AA609" s="10"/>
    </row>
    <row r="610">
      <c r="A610" s="17"/>
      <c r="R610" s="10"/>
      <c r="S610" s="10"/>
      <c r="T610" s="10"/>
      <c r="U610" s="10"/>
      <c r="V610" s="10"/>
      <c r="W610" s="10"/>
      <c r="X610" s="10"/>
      <c r="Y610" s="10"/>
      <c r="Z610" s="11"/>
      <c r="AA610" s="10"/>
    </row>
    <row r="611">
      <c r="A611" s="17"/>
      <c r="R611" s="10"/>
      <c r="S611" s="10"/>
      <c r="T611" s="10"/>
      <c r="U611" s="10"/>
      <c r="V611" s="10"/>
      <c r="W611" s="10"/>
      <c r="X611" s="10"/>
      <c r="Y611" s="10"/>
      <c r="Z611" s="11"/>
      <c r="AA611" s="10"/>
    </row>
    <row r="612">
      <c r="A612" s="17"/>
      <c r="R612" s="10"/>
      <c r="S612" s="10"/>
      <c r="T612" s="10"/>
      <c r="U612" s="10"/>
      <c r="V612" s="10"/>
      <c r="W612" s="10"/>
      <c r="X612" s="10"/>
      <c r="Y612" s="10"/>
      <c r="Z612" s="11"/>
      <c r="AA612" s="10"/>
    </row>
    <row r="613">
      <c r="A613" s="17"/>
      <c r="R613" s="10"/>
      <c r="S613" s="10"/>
      <c r="T613" s="10"/>
      <c r="U613" s="10"/>
      <c r="V613" s="10"/>
      <c r="W613" s="10"/>
      <c r="X613" s="10"/>
      <c r="Y613" s="10"/>
      <c r="Z613" s="11"/>
      <c r="AA613" s="10"/>
    </row>
    <row r="614">
      <c r="A614" s="17"/>
      <c r="R614" s="10"/>
      <c r="S614" s="10"/>
      <c r="T614" s="10"/>
      <c r="U614" s="10"/>
      <c r="V614" s="10"/>
      <c r="W614" s="10"/>
      <c r="X614" s="10"/>
      <c r="Y614" s="10"/>
      <c r="Z614" s="11"/>
      <c r="AA614" s="10"/>
    </row>
    <row r="615">
      <c r="A615" s="17"/>
      <c r="R615" s="10"/>
      <c r="S615" s="10"/>
      <c r="T615" s="10"/>
      <c r="U615" s="10"/>
      <c r="V615" s="10"/>
      <c r="W615" s="10"/>
      <c r="X615" s="10"/>
      <c r="Y615" s="10"/>
      <c r="Z615" s="11"/>
      <c r="AA615" s="10"/>
    </row>
    <row r="616">
      <c r="A616" s="17"/>
      <c r="R616" s="10"/>
      <c r="S616" s="10"/>
      <c r="T616" s="10"/>
      <c r="U616" s="10"/>
      <c r="V616" s="10"/>
      <c r="W616" s="10"/>
      <c r="X616" s="10"/>
      <c r="Y616" s="10"/>
      <c r="Z616" s="11"/>
      <c r="AA616" s="10"/>
    </row>
    <row r="617">
      <c r="A617" s="17"/>
      <c r="R617" s="10"/>
      <c r="S617" s="10"/>
      <c r="T617" s="10"/>
      <c r="U617" s="10"/>
      <c r="V617" s="10"/>
      <c r="W617" s="10"/>
      <c r="X617" s="10"/>
      <c r="Y617" s="10"/>
      <c r="Z617" s="11"/>
      <c r="AA617" s="10"/>
    </row>
    <row r="618">
      <c r="A618" s="17"/>
      <c r="R618" s="10"/>
      <c r="S618" s="10"/>
      <c r="T618" s="10"/>
      <c r="U618" s="10"/>
      <c r="V618" s="10"/>
      <c r="W618" s="10"/>
      <c r="X618" s="10"/>
      <c r="Y618" s="10"/>
      <c r="Z618" s="11"/>
      <c r="AA618" s="10"/>
    </row>
    <row r="619">
      <c r="A619" s="17"/>
      <c r="R619" s="10"/>
      <c r="S619" s="10"/>
      <c r="T619" s="10"/>
      <c r="U619" s="10"/>
      <c r="V619" s="10"/>
      <c r="W619" s="10"/>
      <c r="X619" s="10"/>
      <c r="Y619" s="10"/>
      <c r="Z619" s="11"/>
      <c r="AA619" s="10"/>
    </row>
    <row r="620">
      <c r="A620" s="17"/>
      <c r="R620" s="10"/>
      <c r="S620" s="10"/>
      <c r="T620" s="10"/>
      <c r="U620" s="10"/>
      <c r="V620" s="10"/>
      <c r="W620" s="10"/>
      <c r="X620" s="10"/>
      <c r="Y620" s="10"/>
      <c r="Z620" s="11"/>
      <c r="AA620" s="10"/>
    </row>
    <row r="621">
      <c r="A621" s="17"/>
      <c r="R621" s="10"/>
      <c r="S621" s="10"/>
      <c r="T621" s="10"/>
      <c r="U621" s="10"/>
      <c r="V621" s="10"/>
      <c r="W621" s="10"/>
      <c r="X621" s="10"/>
      <c r="Y621" s="10"/>
      <c r="Z621" s="11"/>
      <c r="AA621" s="10"/>
    </row>
    <row r="622">
      <c r="A622" s="17"/>
      <c r="R622" s="10"/>
      <c r="S622" s="10"/>
      <c r="T622" s="10"/>
      <c r="U622" s="10"/>
      <c r="V622" s="10"/>
      <c r="W622" s="10"/>
      <c r="X622" s="10"/>
      <c r="Y622" s="10"/>
      <c r="Z622" s="11"/>
      <c r="AA622" s="10"/>
    </row>
    <row r="623">
      <c r="A623" s="17"/>
      <c r="R623" s="10"/>
      <c r="S623" s="10"/>
      <c r="T623" s="10"/>
      <c r="U623" s="10"/>
      <c r="V623" s="10"/>
      <c r="W623" s="10"/>
      <c r="X623" s="10"/>
      <c r="Y623" s="10"/>
      <c r="Z623" s="11"/>
      <c r="AA623" s="10"/>
    </row>
    <row r="624">
      <c r="A624" s="17"/>
      <c r="R624" s="10"/>
      <c r="S624" s="10"/>
      <c r="T624" s="10"/>
      <c r="U624" s="10"/>
      <c r="V624" s="10"/>
      <c r="W624" s="10"/>
      <c r="X624" s="10"/>
      <c r="Y624" s="10"/>
      <c r="Z624" s="11"/>
      <c r="AA624" s="10"/>
    </row>
    <row r="625">
      <c r="A625" s="17"/>
      <c r="R625" s="10"/>
      <c r="S625" s="10"/>
      <c r="T625" s="10"/>
      <c r="U625" s="10"/>
      <c r="V625" s="10"/>
      <c r="W625" s="10"/>
      <c r="X625" s="10"/>
      <c r="Y625" s="10"/>
      <c r="Z625" s="11"/>
      <c r="AA625" s="10"/>
    </row>
    <row r="626">
      <c r="A626" s="17"/>
      <c r="R626" s="10"/>
      <c r="S626" s="10"/>
      <c r="T626" s="10"/>
      <c r="U626" s="10"/>
      <c r="V626" s="10"/>
      <c r="W626" s="10"/>
      <c r="X626" s="10"/>
      <c r="Y626" s="10"/>
      <c r="Z626" s="11"/>
      <c r="AA626" s="10"/>
    </row>
    <row r="627">
      <c r="A627" s="17"/>
      <c r="R627" s="10"/>
      <c r="S627" s="10"/>
      <c r="T627" s="10"/>
      <c r="U627" s="10"/>
      <c r="V627" s="10"/>
      <c r="W627" s="10"/>
      <c r="X627" s="10"/>
      <c r="Y627" s="10"/>
      <c r="Z627" s="11"/>
      <c r="AA627" s="10"/>
    </row>
    <row r="628">
      <c r="A628" s="17"/>
      <c r="R628" s="10"/>
      <c r="S628" s="10"/>
      <c r="T628" s="10"/>
      <c r="U628" s="10"/>
      <c r="V628" s="10"/>
      <c r="W628" s="10"/>
      <c r="X628" s="10"/>
      <c r="Y628" s="10"/>
      <c r="Z628" s="11"/>
      <c r="AA628" s="10"/>
    </row>
    <row r="629">
      <c r="A629" s="17"/>
      <c r="R629" s="10"/>
      <c r="S629" s="10"/>
      <c r="T629" s="10"/>
      <c r="U629" s="10"/>
      <c r="V629" s="10"/>
      <c r="W629" s="10"/>
      <c r="X629" s="10"/>
      <c r="Y629" s="10"/>
      <c r="Z629" s="11"/>
      <c r="AA629" s="10"/>
    </row>
    <row r="630">
      <c r="A630" s="17"/>
      <c r="R630" s="10"/>
      <c r="S630" s="10"/>
      <c r="T630" s="10"/>
      <c r="U630" s="10"/>
      <c r="V630" s="10"/>
      <c r="W630" s="10"/>
      <c r="X630" s="10"/>
      <c r="Y630" s="10"/>
      <c r="Z630" s="11"/>
      <c r="AA630" s="10"/>
    </row>
    <row r="631">
      <c r="A631" s="17"/>
      <c r="R631" s="10"/>
      <c r="S631" s="10"/>
      <c r="T631" s="10"/>
      <c r="U631" s="10"/>
      <c r="V631" s="10"/>
      <c r="W631" s="10"/>
      <c r="X631" s="10"/>
      <c r="Y631" s="10"/>
      <c r="Z631" s="11"/>
      <c r="AA631" s="10"/>
    </row>
    <row r="632">
      <c r="A632" s="17"/>
      <c r="R632" s="10"/>
      <c r="S632" s="10"/>
      <c r="T632" s="10"/>
      <c r="U632" s="10"/>
      <c r="V632" s="10"/>
      <c r="W632" s="10"/>
      <c r="X632" s="10"/>
      <c r="Y632" s="10"/>
      <c r="Z632" s="11"/>
      <c r="AA632" s="10"/>
    </row>
    <row r="633">
      <c r="A633" s="17"/>
      <c r="R633" s="10"/>
      <c r="S633" s="10"/>
      <c r="T633" s="10"/>
      <c r="U633" s="10"/>
      <c r="V633" s="10"/>
      <c r="W633" s="10"/>
      <c r="X633" s="10"/>
      <c r="Y633" s="10"/>
      <c r="Z633" s="11"/>
      <c r="AA633" s="10"/>
    </row>
    <row r="634">
      <c r="A634" s="17"/>
      <c r="R634" s="10"/>
      <c r="S634" s="10"/>
      <c r="T634" s="10"/>
      <c r="U634" s="10"/>
      <c r="V634" s="10"/>
      <c r="W634" s="10"/>
      <c r="X634" s="10"/>
      <c r="Y634" s="10"/>
      <c r="Z634" s="11"/>
      <c r="AA634" s="10"/>
    </row>
    <row r="635">
      <c r="A635" s="17"/>
      <c r="R635" s="10"/>
      <c r="S635" s="10"/>
      <c r="T635" s="10"/>
      <c r="U635" s="10"/>
      <c r="V635" s="10"/>
      <c r="W635" s="10"/>
      <c r="X635" s="10"/>
      <c r="Y635" s="10"/>
      <c r="Z635" s="11"/>
      <c r="AA635" s="10"/>
    </row>
    <row r="636">
      <c r="A636" s="17"/>
      <c r="R636" s="10"/>
      <c r="S636" s="10"/>
      <c r="T636" s="10"/>
      <c r="U636" s="10"/>
      <c r="V636" s="10"/>
      <c r="W636" s="10"/>
      <c r="X636" s="10"/>
      <c r="Y636" s="10"/>
      <c r="Z636" s="11"/>
      <c r="AA636" s="10"/>
    </row>
    <row r="637">
      <c r="A637" s="17"/>
      <c r="R637" s="10"/>
      <c r="S637" s="10"/>
      <c r="T637" s="10"/>
      <c r="U637" s="10"/>
      <c r="V637" s="10"/>
      <c r="W637" s="10"/>
      <c r="X637" s="10"/>
      <c r="Y637" s="10"/>
      <c r="Z637" s="11"/>
      <c r="AA637" s="10"/>
    </row>
    <row r="638">
      <c r="A638" s="17"/>
      <c r="R638" s="10"/>
      <c r="S638" s="10"/>
      <c r="T638" s="10"/>
      <c r="U638" s="10"/>
      <c r="V638" s="10"/>
      <c r="W638" s="10"/>
      <c r="X638" s="10"/>
      <c r="Y638" s="10"/>
      <c r="Z638" s="11"/>
      <c r="AA638" s="10"/>
    </row>
    <row r="639">
      <c r="A639" s="17"/>
      <c r="R639" s="10"/>
      <c r="S639" s="10"/>
      <c r="T639" s="10"/>
      <c r="U639" s="10"/>
      <c r="V639" s="10"/>
      <c r="W639" s="10"/>
      <c r="X639" s="10"/>
      <c r="Y639" s="10"/>
      <c r="Z639" s="11"/>
      <c r="AA639" s="10"/>
    </row>
    <row r="640">
      <c r="A640" s="17"/>
      <c r="R640" s="10"/>
      <c r="S640" s="10"/>
      <c r="T640" s="10"/>
      <c r="U640" s="10"/>
      <c r="V640" s="10"/>
      <c r="W640" s="10"/>
      <c r="X640" s="10"/>
      <c r="Y640" s="10"/>
      <c r="Z640" s="11"/>
      <c r="AA640" s="10"/>
    </row>
    <row r="641">
      <c r="A641" s="17"/>
      <c r="R641" s="10"/>
      <c r="S641" s="10"/>
      <c r="T641" s="10"/>
      <c r="U641" s="10"/>
      <c r="V641" s="10"/>
      <c r="W641" s="10"/>
      <c r="X641" s="10"/>
      <c r="Y641" s="10"/>
      <c r="Z641" s="11"/>
      <c r="AA641" s="10"/>
    </row>
    <row r="642">
      <c r="A642" s="17"/>
      <c r="R642" s="10"/>
      <c r="S642" s="10"/>
      <c r="T642" s="10"/>
      <c r="U642" s="10"/>
      <c r="V642" s="10"/>
      <c r="W642" s="10"/>
      <c r="X642" s="10"/>
      <c r="Y642" s="10"/>
      <c r="Z642" s="11"/>
      <c r="AA642" s="10"/>
    </row>
    <row r="643">
      <c r="A643" s="17"/>
      <c r="R643" s="10"/>
      <c r="S643" s="10"/>
      <c r="T643" s="10"/>
      <c r="U643" s="10"/>
      <c r="V643" s="10"/>
      <c r="W643" s="10"/>
      <c r="X643" s="10"/>
      <c r="Y643" s="10"/>
      <c r="Z643" s="11"/>
      <c r="AA643" s="10"/>
    </row>
    <row r="644">
      <c r="A644" s="17"/>
      <c r="R644" s="10"/>
      <c r="S644" s="10"/>
      <c r="T644" s="10"/>
      <c r="U644" s="10"/>
      <c r="V644" s="10"/>
      <c r="W644" s="10"/>
      <c r="X644" s="10"/>
      <c r="Y644" s="10"/>
      <c r="Z644" s="11"/>
      <c r="AA644" s="10"/>
    </row>
    <row r="645">
      <c r="A645" s="17"/>
      <c r="R645" s="10"/>
      <c r="S645" s="10"/>
      <c r="T645" s="10"/>
      <c r="U645" s="10"/>
      <c r="V645" s="10"/>
      <c r="W645" s="10"/>
      <c r="X645" s="10"/>
      <c r="Y645" s="10"/>
      <c r="Z645" s="11"/>
      <c r="AA645" s="10"/>
    </row>
    <row r="646">
      <c r="A646" s="17"/>
      <c r="R646" s="10"/>
      <c r="S646" s="10"/>
      <c r="T646" s="10"/>
      <c r="U646" s="10"/>
      <c r="V646" s="10"/>
      <c r="W646" s="10"/>
      <c r="X646" s="10"/>
      <c r="Y646" s="10"/>
      <c r="Z646" s="11"/>
      <c r="AA646" s="10"/>
    </row>
    <row r="647">
      <c r="A647" s="17"/>
      <c r="R647" s="10"/>
      <c r="S647" s="10"/>
      <c r="T647" s="10"/>
      <c r="U647" s="10"/>
      <c r="V647" s="10"/>
      <c r="W647" s="10"/>
      <c r="X647" s="10"/>
      <c r="Y647" s="10"/>
      <c r="Z647" s="11"/>
      <c r="AA647" s="10"/>
    </row>
    <row r="648">
      <c r="A648" s="17"/>
      <c r="R648" s="10"/>
      <c r="S648" s="10"/>
      <c r="T648" s="10"/>
      <c r="U648" s="10"/>
      <c r="V648" s="10"/>
      <c r="W648" s="10"/>
      <c r="X648" s="10"/>
      <c r="Y648" s="10"/>
      <c r="Z648" s="11"/>
      <c r="AA648" s="10"/>
    </row>
    <row r="649">
      <c r="A649" s="17"/>
      <c r="R649" s="10"/>
      <c r="S649" s="10"/>
      <c r="T649" s="10"/>
      <c r="U649" s="10"/>
      <c r="V649" s="10"/>
      <c r="W649" s="10"/>
      <c r="X649" s="10"/>
      <c r="Y649" s="10"/>
      <c r="Z649" s="11"/>
      <c r="AA649" s="10"/>
    </row>
    <row r="650">
      <c r="A650" s="17"/>
      <c r="R650" s="10"/>
      <c r="S650" s="10"/>
      <c r="T650" s="10"/>
      <c r="U650" s="10"/>
      <c r="V650" s="10"/>
      <c r="W650" s="10"/>
      <c r="X650" s="10"/>
      <c r="Y650" s="10"/>
      <c r="Z650" s="11"/>
      <c r="AA650" s="10"/>
    </row>
    <row r="651">
      <c r="A651" s="17"/>
      <c r="R651" s="10"/>
      <c r="S651" s="10"/>
      <c r="T651" s="10"/>
      <c r="U651" s="10"/>
      <c r="V651" s="10"/>
      <c r="W651" s="10"/>
      <c r="X651" s="10"/>
      <c r="Y651" s="10"/>
      <c r="Z651" s="11"/>
      <c r="AA651" s="10"/>
    </row>
    <row r="652">
      <c r="A652" s="17"/>
      <c r="R652" s="10"/>
      <c r="S652" s="10"/>
      <c r="T652" s="10"/>
      <c r="U652" s="10"/>
      <c r="V652" s="10"/>
      <c r="W652" s="10"/>
      <c r="X652" s="10"/>
      <c r="Y652" s="10"/>
      <c r="Z652" s="11"/>
      <c r="AA652" s="10"/>
    </row>
    <row r="653">
      <c r="A653" s="17"/>
      <c r="R653" s="10"/>
      <c r="S653" s="10"/>
      <c r="T653" s="10"/>
      <c r="U653" s="10"/>
      <c r="V653" s="10"/>
      <c r="W653" s="10"/>
      <c r="X653" s="10"/>
      <c r="Y653" s="10"/>
      <c r="Z653" s="11"/>
      <c r="AA653" s="10"/>
    </row>
    <row r="654">
      <c r="A654" s="17"/>
      <c r="R654" s="10"/>
      <c r="S654" s="10"/>
      <c r="T654" s="10"/>
      <c r="U654" s="10"/>
      <c r="V654" s="10"/>
      <c r="W654" s="10"/>
      <c r="X654" s="10"/>
      <c r="Y654" s="10"/>
      <c r="Z654" s="11"/>
      <c r="AA654" s="10"/>
    </row>
    <row r="655">
      <c r="A655" s="17"/>
      <c r="R655" s="10"/>
      <c r="S655" s="10"/>
      <c r="T655" s="10"/>
      <c r="U655" s="10"/>
      <c r="V655" s="10"/>
      <c r="W655" s="10"/>
      <c r="X655" s="10"/>
      <c r="Y655" s="10"/>
      <c r="Z655" s="11"/>
      <c r="AA655" s="10"/>
    </row>
    <row r="656">
      <c r="A656" s="17"/>
      <c r="R656" s="10"/>
      <c r="S656" s="10"/>
      <c r="T656" s="10"/>
      <c r="U656" s="10"/>
      <c r="V656" s="10"/>
      <c r="W656" s="10"/>
      <c r="X656" s="10"/>
      <c r="Y656" s="10"/>
      <c r="Z656" s="11"/>
      <c r="AA656" s="10"/>
    </row>
    <row r="657">
      <c r="A657" s="17"/>
      <c r="R657" s="10"/>
      <c r="S657" s="10"/>
      <c r="T657" s="10"/>
      <c r="U657" s="10"/>
      <c r="V657" s="10"/>
      <c r="W657" s="10"/>
      <c r="X657" s="10"/>
      <c r="Y657" s="10"/>
      <c r="Z657" s="11"/>
      <c r="AA657" s="10"/>
    </row>
    <row r="658">
      <c r="A658" s="17"/>
      <c r="R658" s="10"/>
      <c r="S658" s="10"/>
      <c r="T658" s="10"/>
      <c r="U658" s="10"/>
      <c r="V658" s="10"/>
      <c r="W658" s="10"/>
      <c r="X658" s="10"/>
      <c r="Y658" s="10"/>
      <c r="Z658" s="11"/>
      <c r="AA658" s="10"/>
    </row>
    <row r="659">
      <c r="A659" s="17"/>
      <c r="R659" s="10"/>
      <c r="S659" s="10"/>
      <c r="T659" s="10"/>
      <c r="U659" s="10"/>
      <c r="V659" s="10"/>
      <c r="W659" s="10"/>
      <c r="X659" s="10"/>
      <c r="Y659" s="10"/>
      <c r="Z659" s="11"/>
      <c r="AA659" s="10"/>
    </row>
    <row r="660">
      <c r="A660" s="17"/>
      <c r="R660" s="10"/>
      <c r="S660" s="10"/>
      <c r="T660" s="10"/>
      <c r="U660" s="10"/>
      <c r="V660" s="10"/>
      <c r="W660" s="10"/>
      <c r="X660" s="10"/>
      <c r="Y660" s="10"/>
      <c r="Z660" s="11"/>
      <c r="AA660" s="10"/>
    </row>
    <row r="661">
      <c r="A661" s="17"/>
      <c r="R661" s="10"/>
      <c r="S661" s="10"/>
      <c r="T661" s="10"/>
      <c r="U661" s="10"/>
      <c r="V661" s="10"/>
      <c r="W661" s="10"/>
      <c r="X661" s="10"/>
      <c r="Y661" s="10"/>
      <c r="Z661" s="11"/>
      <c r="AA661" s="10"/>
    </row>
    <row r="662">
      <c r="A662" s="17"/>
      <c r="R662" s="10"/>
      <c r="S662" s="10"/>
      <c r="T662" s="10"/>
      <c r="U662" s="10"/>
      <c r="V662" s="10"/>
      <c r="W662" s="10"/>
      <c r="X662" s="10"/>
      <c r="Y662" s="10"/>
      <c r="Z662" s="11"/>
      <c r="AA662" s="10"/>
    </row>
    <row r="663">
      <c r="A663" s="17"/>
      <c r="R663" s="10"/>
      <c r="S663" s="10"/>
      <c r="T663" s="10"/>
      <c r="U663" s="10"/>
      <c r="V663" s="10"/>
      <c r="W663" s="10"/>
      <c r="X663" s="10"/>
      <c r="Y663" s="10"/>
      <c r="Z663" s="11"/>
      <c r="AA663" s="10"/>
    </row>
    <row r="664">
      <c r="A664" s="17"/>
      <c r="R664" s="10"/>
      <c r="S664" s="10"/>
      <c r="T664" s="10"/>
      <c r="U664" s="10"/>
      <c r="V664" s="10"/>
      <c r="W664" s="10"/>
      <c r="X664" s="10"/>
      <c r="Y664" s="10"/>
      <c r="Z664" s="11"/>
      <c r="AA664" s="10"/>
    </row>
    <row r="665">
      <c r="A665" s="17"/>
      <c r="R665" s="10"/>
      <c r="S665" s="10"/>
      <c r="T665" s="10"/>
      <c r="U665" s="10"/>
      <c r="V665" s="10"/>
      <c r="W665" s="10"/>
      <c r="X665" s="10"/>
      <c r="Y665" s="10"/>
      <c r="Z665" s="11"/>
      <c r="AA665" s="10"/>
    </row>
    <row r="666">
      <c r="A666" s="17"/>
      <c r="R666" s="10"/>
      <c r="S666" s="10"/>
      <c r="T666" s="10"/>
      <c r="U666" s="10"/>
      <c r="V666" s="10"/>
      <c r="W666" s="10"/>
      <c r="X666" s="10"/>
      <c r="Y666" s="10"/>
      <c r="Z666" s="11"/>
      <c r="AA666" s="10"/>
    </row>
    <row r="667">
      <c r="A667" s="17"/>
      <c r="R667" s="10"/>
      <c r="S667" s="10"/>
      <c r="T667" s="10"/>
      <c r="U667" s="10"/>
      <c r="V667" s="10"/>
      <c r="W667" s="10"/>
      <c r="X667" s="10"/>
      <c r="Y667" s="10"/>
      <c r="Z667" s="11"/>
      <c r="AA667" s="10"/>
    </row>
    <row r="668">
      <c r="A668" s="17"/>
      <c r="R668" s="10"/>
      <c r="S668" s="10"/>
      <c r="T668" s="10"/>
      <c r="U668" s="10"/>
      <c r="V668" s="10"/>
      <c r="W668" s="10"/>
      <c r="X668" s="10"/>
      <c r="Y668" s="10"/>
      <c r="Z668" s="11"/>
      <c r="AA668" s="10"/>
    </row>
    <row r="669">
      <c r="A669" s="17"/>
      <c r="R669" s="10"/>
      <c r="S669" s="10"/>
      <c r="T669" s="10"/>
      <c r="U669" s="10"/>
      <c r="V669" s="10"/>
      <c r="W669" s="10"/>
      <c r="X669" s="10"/>
      <c r="Y669" s="10"/>
      <c r="Z669" s="11"/>
      <c r="AA669" s="10"/>
    </row>
    <row r="670">
      <c r="A670" s="17"/>
      <c r="R670" s="10"/>
      <c r="S670" s="10"/>
      <c r="T670" s="10"/>
      <c r="U670" s="10"/>
      <c r="V670" s="10"/>
      <c r="W670" s="10"/>
      <c r="X670" s="10"/>
      <c r="Y670" s="10"/>
      <c r="Z670" s="11"/>
      <c r="AA670" s="10"/>
    </row>
    <row r="671">
      <c r="A671" s="17"/>
      <c r="R671" s="10"/>
      <c r="S671" s="10"/>
      <c r="T671" s="10"/>
      <c r="U671" s="10"/>
      <c r="V671" s="10"/>
      <c r="W671" s="10"/>
      <c r="X671" s="10"/>
      <c r="Y671" s="10"/>
      <c r="Z671" s="11"/>
      <c r="AA671" s="10"/>
    </row>
    <row r="672">
      <c r="A672" s="17"/>
      <c r="R672" s="10"/>
      <c r="S672" s="10"/>
      <c r="T672" s="10"/>
      <c r="U672" s="10"/>
      <c r="V672" s="10"/>
      <c r="W672" s="10"/>
      <c r="X672" s="10"/>
      <c r="Y672" s="10"/>
      <c r="Z672" s="11"/>
      <c r="AA672" s="10"/>
    </row>
    <row r="673">
      <c r="A673" s="17"/>
      <c r="R673" s="10"/>
      <c r="S673" s="10"/>
      <c r="T673" s="10"/>
      <c r="U673" s="10"/>
      <c r="V673" s="10"/>
      <c r="W673" s="10"/>
      <c r="X673" s="10"/>
      <c r="Y673" s="10"/>
      <c r="Z673" s="11"/>
      <c r="AA673" s="10"/>
    </row>
    <row r="674">
      <c r="A674" s="17"/>
      <c r="R674" s="10"/>
      <c r="S674" s="10"/>
      <c r="T674" s="10"/>
      <c r="U674" s="10"/>
      <c r="V674" s="10"/>
      <c r="W674" s="10"/>
      <c r="X674" s="10"/>
      <c r="Y674" s="10"/>
      <c r="Z674" s="11"/>
      <c r="AA674" s="10"/>
    </row>
    <row r="675">
      <c r="A675" s="17"/>
      <c r="R675" s="10"/>
      <c r="S675" s="10"/>
      <c r="T675" s="10"/>
      <c r="U675" s="10"/>
      <c r="V675" s="10"/>
      <c r="W675" s="10"/>
      <c r="X675" s="10"/>
      <c r="Y675" s="10"/>
      <c r="Z675" s="11"/>
      <c r="AA675" s="10"/>
    </row>
    <row r="676">
      <c r="A676" s="17"/>
      <c r="R676" s="10"/>
      <c r="S676" s="10"/>
      <c r="T676" s="10"/>
      <c r="U676" s="10"/>
      <c r="V676" s="10"/>
      <c r="W676" s="10"/>
      <c r="X676" s="10"/>
      <c r="Y676" s="10"/>
      <c r="Z676" s="11"/>
      <c r="AA676" s="10"/>
    </row>
    <row r="677">
      <c r="A677" s="17"/>
      <c r="R677" s="10"/>
      <c r="S677" s="10"/>
      <c r="T677" s="10"/>
      <c r="U677" s="10"/>
      <c r="V677" s="10"/>
      <c r="W677" s="10"/>
      <c r="X677" s="10"/>
      <c r="Y677" s="10"/>
      <c r="Z677" s="11"/>
      <c r="AA677" s="10"/>
    </row>
    <row r="678">
      <c r="A678" s="17"/>
      <c r="R678" s="10"/>
      <c r="S678" s="10"/>
      <c r="T678" s="10"/>
      <c r="U678" s="10"/>
      <c r="V678" s="10"/>
      <c r="W678" s="10"/>
      <c r="X678" s="10"/>
      <c r="Y678" s="10"/>
      <c r="Z678" s="11"/>
      <c r="AA678" s="10"/>
    </row>
    <row r="679">
      <c r="A679" s="17"/>
      <c r="R679" s="10"/>
      <c r="S679" s="10"/>
      <c r="T679" s="10"/>
      <c r="U679" s="10"/>
      <c r="V679" s="10"/>
      <c r="W679" s="10"/>
      <c r="X679" s="10"/>
      <c r="Y679" s="10"/>
      <c r="Z679" s="11"/>
      <c r="AA679" s="10"/>
    </row>
    <row r="680">
      <c r="A680" s="17"/>
      <c r="R680" s="10"/>
      <c r="S680" s="10"/>
      <c r="T680" s="10"/>
      <c r="U680" s="10"/>
      <c r="V680" s="10"/>
      <c r="W680" s="10"/>
      <c r="X680" s="10"/>
      <c r="Y680" s="10"/>
      <c r="Z680" s="11"/>
      <c r="AA680" s="10"/>
    </row>
    <row r="681">
      <c r="A681" s="17"/>
      <c r="R681" s="10"/>
      <c r="S681" s="10"/>
      <c r="T681" s="10"/>
      <c r="U681" s="10"/>
      <c r="V681" s="10"/>
      <c r="W681" s="10"/>
      <c r="X681" s="10"/>
      <c r="Y681" s="10"/>
      <c r="Z681" s="11"/>
      <c r="AA681" s="10"/>
    </row>
    <row r="682">
      <c r="A682" s="17"/>
      <c r="R682" s="10"/>
      <c r="S682" s="10"/>
      <c r="T682" s="10"/>
      <c r="U682" s="10"/>
      <c r="V682" s="10"/>
      <c r="W682" s="10"/>
      <c r="X682" s="10"/>
      <c r="Y682" s="10"/>
      <c r="Z682" s="11"/>
      <c r="AA682" s="10"/>
    </row>
    <row r="683">
      <c r="A683" s="17"/>
      <c r="R683" s="10"/>
      <c r="S683" s="10"/>
      <c r="T683" s="10"/>
      <c r="U683" s="10"/>
      <c r="V683" s="10"/>
      <c r="W683" s="10"/>
      <c r="X683" s="10"/>
      <c r="Y683" s="10"/>
      <c r="Z683" s="11"/>
      <c r="AA683" s="10"/>
    </row>
    <row r="684">
      <c r="A684" s="17"/>
      <c r="R684" s="10"/>
      <c r="S684" s="10"/>
      <c r="T684" s="10"/>
      <c r="U684" s="10"/>
      <c r="V684" s="10"/>
      <c r="W684" s="10"/>
      <c r="X684" s="10"/>
      <c r="Y684" s="10"/>
      <c r="Z684" s="11"/>
      <c r="AA684" s="10"/>
    </row>
    <row r="685">
      <c r="A685" s="17"/>
      <c r="R685" s="10"/>
      <c r="S685" s="10"/>
      <c r="T685" s="10"/>
      <c r="U685" s="10"/>
      <c r="V685" s="10"/>
      <c r="W685" s="10"/>
      <c r="X685" s="10"/>
      <c r="Y685" s="10"/>
      <c r="Z685" s="11"/>
      <c r="AA685" s="10"/>
    </row>
    <row r="686">
      <c r="A686" s="17"/>
      <c r="R686" s="10"/>
      <c r="S686" s="10"/>
      <c r="T686" s="10"/>
      <c r="U686" s="10"/>
      <c r="V686" s="10"/>
      <c r="W686" s="10"/>
      <c r="X686" s="10"/>
      <c r="Y686" s="10"/>
      <c r="Z686" s="11"/>
      <c r="AA686" s="10"/>
    </row>
    <row r="687">
      <c r="A687" s="17"/>
      <c r="R687" s="10"/>
      <c r="S687" s="10"/>
      <c r="T687" s="10"/>
      <c r="U687" s="10"/>
      <c r="V687" s="10"/>
      <c r="W687" s="10"/>
      <c r="X687" s="10"/>
      <c r="Y687" s="10"/>
      <c r="Z687" s="11"/>
      <c r="AA687" s="10"/>
    </row>
    <row r="688">
      <c r="A688" s="17"/>
      <c r="R688" s="10"/>
      <c r="S688" s="10"/>
      <c r="T688" s="10"/>
      <c r="U688" s="10"/>
      <c r="V688" s="10"/>
      <c r="W688" s="10"/>
      <c r="X688" s="10"/>
      <c r="Y688" s="10"/>
      <c r="Z688" s="11"/>
      <c r="AA688" s="10"/>
    </row>
    <row r="689">
      <c r="A689" s="17"/>
      <c r="R689" s="10"/>
      <c r="S689" s="10"/>
      <c r="T689" s="10"/>
      <c r="U689" s="10"/>
      <c r="V689" s="10"/>
      <c r="W689" s="10"/>
      <c r="X689" s="10"/>
      <c r="Y689" s="10"/>
      <c r="Z689" s="11"/>
      <c r="AA689" s="10"/>
    </row>
    <row r="690">
      <c r="A690" s="17"/>
      <c r="R690" s="10"/>
      <c r="S690" s="10"/>
      <c r="T690" s="10"/>
      <c r="U690" s="10"/>
      <c r="V690" s="10"/>
      <c r="W690" s="10"/>
      <c r="X690" s="10"/>
      <c r="Y690" s="10"/>
      <c r="Z690" s="11"/>
      <c r="AA690" s="10"/>
    </row>
    <row r="691">
      <c r="A691" s="17"/>
      <c r="R691" s="10"/>
      <c r="S691" s="10"/>
      <c r="T691" s="10"/>
      <c r="U691" s="10"/>
      <c r="V691" s="10"/>
      <c r="W691" s="10"/>
      <c r="X691" s="10"/>
      <c r="Y691" s="10"/>
      <c r="Z691" s="11"/>
      <c r="AA691" s="10"/>
    </row>
    <row r="692">
      <c r="A692" s="17"/>
      <c r="R692" s="10"/>
      <c r="S692" s="10"/>
      <c r="T692" s="10"/>
      <c r="U692" s="10"/>
      <c r="V692" s="10"/>
      <c r="W692" s="10"/>
      <c r="X692" s="10"/>
      <c r="Y692" s="10"/>
      <c r="Z692" s="11"/>
      <c r="AA692" s="10"/>
    </row>
    <row r="693">
      <c r="A693" s="17"/>
      <c r="R693" s="10"/>
      <c r="S693" s="10"/>
      <c r="T693" s="10"/>
      <c r="U693" s="10"/>
      <c r="V693" s="10"/>
      <c r="W693" s="10"/>
      <c r="X693" s="10"/>
      <c r="Y693" s="10"/>
      <c r="Z693" s="11"/>
      <c r="AA693" s="10"/>
    </row>
    <row r="694">
      <c r="A694" s="17"/>
      <c r="R694" s="10"/>
      <c r="S694" s="10"/>
      <c r="T694" s="10"/>
      <c r="U694" s="10"/>
      <c r="V694" s="10"/>
      <c r="W694" s="10"/>
      <c r="X694" s="10"/>
      <c r="Y694" s="10"/>
      <c r="Z694" s="11"/>
      <c r="AA694" s="10"/>
    </row>
    <row r="695">
      <c r="A695" s="17"/>
      <c r="R695" s="10"/>
      <c r="S695" s="10"/>
      <c r="T695" s="10"/>
      <c r="U695" s="10"/>
      <c r="V695" s="10"/>
      <c r="W695" s="10"/>
      <c r="X695" s="10"/>
      <c r="Y695" s="10"/>
      <c r="Z695" s="11"/>
      <c r="AA695" s="10"/>
    </row>
    <row r="696">
      <c r="A696" s="17"/>
      <c r="R696" s="10"/>
      <c r="S696" s="10"/>
      <c r="T696" s="10"/>
      <c r="U696" s="10"/>
      <c r="V696" s="10"/>
      <c r="W696" s="10"/>
      <c r="X696" s="10"/>
      <c r="Y696" s="10"/>
      <c r="Z696" s="11"/>
      <c r="AA696" s="10"/>
    </row>
    <row r="697">
      <c r="A697" s="17"/>
      <c r="R697" s="10"/>
      <c r="S697" s="10"/>
      <c r="T697" s="10"/>
      <c r="U697" s="10"/>
      <c r="V697" s="10"/>
      <c r="W697" s="10"/>
      <c r="X697" s="10"/>
      <c r="Y697" s="10"/>
      <c r="Z697" s="11"/>
      <c r="AA697" s="10"/>
    </row>
    <row r="698">
      <c r="A698" s="17"/>
      <c r="R698" s="10"/>
      <c r="S698" s="10"/>
      <c r="T698" s="10"/>
      <c r="U698" s="10"/>
      <c r="V698" s="10"/>
      <c r="W698" s="10"/>
      <c r="X698" s="10"/>
      <c r="Y698" s="10"/>
      <c r="Z698" s="11"/>
      <c r="AA698" s="10"/>
    </row>
    <row r="699">
      <c r="A699" s="17"/>
      <c r="R699" s="10"/>
      <c r="S699" s="10"/>
      <c r="T699" s="10"/>
      <c r="U699" s="10"/>
      <c r="V699" s="10"/>
      <c r="W699" s="10"/>
      <c r="X699" s="10"/>
      <c r="Y699" s="10"/>
      <c r="Z699" s="11"/>
      <c r="AA699" s="10"/>
    </row>
    <row r="700">
      <c r="A700" s="17"/>
      <c r="R700" s="10"/>
      <c r="S700" s="10"/>
      <c r="T700" s="10"/>
      <c r="U700" s="10"/>
      <c r="V700" s="10"/>
      <c r="W700" s="10"/>
      <c r="X700" s="10"/>
      <c r="Y700" s="10"/>
      <c r="Z700" s="11"/>
      <c r="AA700" s="10"/>
    </row>
    <row r="701">
      <c r="A701" s="17"/>
      <c r="R701" s="10"/>
      <c r="S701" s="10"/>
      <c r="T701" s="10"/>
      <c r="U701" s="10"/>
      <c r="V701" s="10"/>
      <c r="W701" s="10"/>
      <c r="X701" s="10"/>
      <c r="Y701" s="10"/>
      <c r="Z701" s="11"/>
      <c r="AA701" s="10"/>
    </row>
    <row r="702">
      <c r="A702" s="17"/>
      <c r="R702" s="10"/>
      <c r="S702" s="10"/>
      <c r="T702" s="10"/>
      <c r="U702" s="10"/>
      <c r="V702" s="10"/>
      <c r="W702" s="10"/>
      <c r="X702" s="10"/>
      <c r="Y702" s="10"/>
      <c r="Z702" s="11"/>
      <c r="AA702" s="10"/>
    </row>
    <row r="703">
      <c r="A703" s="17"/>
      <c r="R703" s="10"/>
      <c r="S703" s="10"/>
      <c r="T703" s="10"/>
      <c r="U703" s="10"/>
      <c r="V703" s="10"/>
      <c r="W703" s="10"/>
      <c r="X703" s="10"/>
      <c r="Y703" s="10"/>
      <c r="Z703" s="11"/>
      <c r="AA703" s="10"/>
    </row>
    <row r="704">
      <c r="A704" s="17"/>
      <c r="R704" s="10"/>
      <c r="S704" s="10"/>
      <c r="T704" s="10"/>
      <c r="U704" s="10"/>
      <c r="V704" s="10"/>
      <c r="W704" s="10"/>
      <c r="X704" s="10"/>
      <c r="Y704" s="10"/>
      <c r="Z704" s="11"/>
      <c r="AA704" s="10"/>
    </row>
    <row r="705">
      <c r="A705" s="17"/>
      <c r="R705" s="10"/>
      <c r="S705" s="10"/>
      <c r="T705" s="10"/>
      <c r="U705" s="10"/>
      <c r="V705" s="10"/>
      <c r="W705" s="10"/>
      <c r="X705" s="10"/>
      <c r="Y705" s="10"/>
      <c r="Z705" s="11"/>
      <c r="AA705" s="10"/>
    </row>
    <row r="706">
      <c r="A706" s="17"/>
      <c r="R706" s="10"/>
      <c r="S706" s="10"/>
      <c r="T706" s="10"/>
      <c r="U706" s="10"/>
      <c r="V706" s="10"/>
      <c r="W706" s="10"/>
      <c r="X706" s="10"/>
      <c r="Y706" s="10"/>
      <c r="Z706" s="11"/>
      <c r="AA706" s="10"/>
    </row>
    <row r="707">
      <c r="A707" s="17"/>
      <c r="R707" s="10"/>
      <c r="S707" s="10"/>
      <c r="T707" s="10"/>
      <c r="U707" s="10"/>
      <c r="V707" s="10"/>
      <c r="W707" s="10"/>
      <c r="X707" s="10"/>
      <c r="Y707" s="10"/>
      <c r="Z707" s="11"/>
      <c r="AA707" s="10"/>
    </row>
    <row r="708">
      <c r="A708" s="17"/>
      <c r="R708" s="10"/>
      <c r="S708" s="10"/>
      <c r="T708" s="10"/>
      <c r="U708" s="10"/>
      <c r="V708" s="10"/>
      <c r="W708" s="10"/>
      <c r="X708" s="10"/>
      <c r="Y708" s="10"/>
      <c r="Z708" s="11"/>
      <c r="AA708" s="10"/>
    </row>
    <row r="709">
      <c r="A709" s="17"/>
      <c r="R709" s="10"/>
      <c r="S709" s="10"/>
      <c r="T709" s="10"/>
      <c r="U709" s="10"/>
      <c r="V709" s="10"/>
      <c r="W709" s="10"/>
      <c r="X709" s="10"/>
      <c r="Y709" s="10"/>
      <c r="Z709" s="11"/>
      <c r="AA709" s="10"/>
    </row>
    <row r="710">
      <c r="A710" s="17"/>
      <c r="R710" s="10"/>
      <c r="S710" s="10"/>
      <c r="T710" s="10"/>
      <c r="U710" s="10"/>
      <c r="V710" s="10"/>
      <c r="W710" s="10"/>
      <c r="X710" s="10"/>
      <c r="Y710" s="10"/>
      <c r="Z710" s="11"/>
      <c r="AA710" s="10"/>
    </row>
    <row r="711">
      <c r="A711" s="17"/>
      <c r="R711" s="10"/>
      <c r="S711" s="10"/>
      <c r="T711" s="10"/>
      <c r="U711" s="10"/>
      <c r="V711" s="10"/>
      <c r="W711" s="10"/>
      <c r="X711" s="10"/>
      <c r="Y711" s="10"/>
      <c r="Z711" s="11"/>
      <c r="AA711" s="10"/>
    </row>
    <row r="712">
      <c r="A712" s="17"/>
      <c r="R712" s="10"/>
      <c r="S712" s="10"/>
      <c r="T712" s="10"/>
      <c r="U712" s="10"/>
      <c r="V712" s="10"/>
      <c r="W712" s="10"/>
      <c r="X712" s="10"/>
      <c r="Y712" s="10"/>
      <c r="Z712" s="11"/>
      <c r="AA712" s="10"/>
    </row>
    <row r="713">
      <c r="A713" s="17"/>
      <c r="R713" s="10"/>
      <c r="S713" s="10"/>
      <c r="T713" s="10"/>
      <c r="U713" s="10"/>
      <c r="V713" s="10"/>
      <c r="W713" s="10"/>
      <c r="X713" s="10"/>
      <c r="Y713" s="10"/>
      <c r="Z713" s="11"/>
      <c r="AA713" s="10"/>
    </row>
    <row r="714">
      <c r="A714" s="17"/>
      <c r="R714" s="10"/>
      <c r="S714" s="10"/>
      <c r="T714" s="10"/>
      <c r="U714" s="10"/>
      <c r="V714" s="10"/>
      <c r="W714" s="10"/>
      <c r="X714" s="10"/>
      <c r="Y714" s="10"/>
      <c r="Z714" s="11"/>
      <c r="AA714" s="10"/>
    </row>
    <row r="715">
      <c r="A715" s="17"/>
      <c r="R715" s="10"/>
      <c r="S715" s="10"/>
      <c r="T715" s="10"/>
      <c r="U715" s="10"/>
      <c r="V715" s="10"/>
      <c r="W715" s="10"/>
      <c r="X715" s="10"/>
      <c r="Y715" s="10"/>
      <c r="Z715" s="11"/>
      <c r="AA715" s="10"/>
    </row>
    <row r="716">
      <c r="A716" s="17"/>
      <c r="R716" s="10"/>
      <c r="S716" s="10"/>
      <c r="T716" s="10"/>
      <c r="U716" s="10"/>
      <c r="V716" s="10"/>
      <c r="W716" s="10"/>
      <c r="X716" s="10"/>
      <c r="Y716" s="10"/>
      <c r="Z716" s="11"/>
      <c r="AA716" s="10"/>
    </row>
    <row r="717">
      <c r="A717" s="17"/>
      <c r="R717" s="10"/>
      <c r="S717" s="10"/>
      <c r="T717" s="10"/>
      <c r="U717" s="10"/>
      <c r="V717" s="10"/>
      <c r="W717" s="10"/>
      <c r="X717" s="10"/>
      <c r="Y717" s="10"/>
      <c r="Z717" s="11"/>
      <c r="AA717" s="10"/>
    </row>
    <row r="718">
      <c r="A718" s="17"/>
      <c r="R718" s="10"/>
      <c r="S718" s="10"/>
      <c r="T718" s="10"/>
      <c r="U718" s="10"/>
      <c r="V718" s="10"/>
      <c r="W718" s="10"/>
      <c r="X718" s="10"/>
      <c r="Y718" s="10"/>
      <c r="Z718" s="11"/>
      <c r="AA718" s="10"/>
    </row>
    <row r="719">
      <c r="A719" s="17"/>
      <c r="R719" s="10"/>
      <c r="S719" s="10"/>
      <c r="T719" s="10"/>
      <c r="U719" s="10"/>
      <c r="V719" s="10"/>
      <c r="W719" s="10"/>
      <c r="X719" s="10"/>
      <c r="Y719" s="10"/>
      <c r="Z719" s="11"/>
      <c r="AA719" s="10"/>
    </row>
    <row r="720">
      <c r="A720" s="17"/>
      <c r="R720" s="10"/>
      <c r="S720" s="10"/>
      <c r="T720" s="10"/>
      <c r="U720" s="10"/>
      <c r="V720" s="10"/>
      <c r="W720" s="10"/>
      <c r="X720" s="10"/>
      <c r="Y720" s="10"/>
      <c r="Z720" s="11"/>
      <c r="AA720" s="10"/>
    </row>
    <row r="721">
      <c r="A721" s="17"/>
      <c r="R721" s="10"/>
      <c r="S721" s="10"/>
      <c r="T721" s="10"/>
      <c r="U721" s="10"/>
      <c r="V721" s="10"/>
      <c r="W721" s="10"/>
      <c r="X721" s="10"/>
      <c r="Y721" s="10"/>
      <c r="Z721" s="11"/>
      <c r="AA721" s="10"/>
    </row>
    <row r="722">
      <c r="A722" s="17"/>
      <c r="R722" s="10"/>
      <c r="S722" s="10"/>
      <c r="T722" s="10"/>
      <c r="U722" s="10"/>
      <c r="V722" s="10"/>
      <c r="W722" s="10"/>
      <c r="X722" s="10"/>
      <c r="Y722" s="10"/>
      <c r="Z722" s="11"/>
      <c r="AA722" s="10"/>
    </row>
    <row r="723">
      <c r="A723" s="17"/>
      <c r="R723" s="10"/>
      <c r="S723" s="10"/>
      <c r="T723" s="10"/>
      <c r="U723" s="10"/>
      <c r="V723" s="10"/>
      <c r="W723" s="10"/>
      <c r="X723" s="10"/>
      <c r="Y723" s="10"/>
      <c r="Z723" s="11"/>
      <c r="AA723" s="10"/>
    </row>
    <row r="724">
      <c r="A724" s="17"/>
      <c r="R724" s="10"/>
      <c r="S724" s="10"/>
      <c r="T724" s="10"/>
      <c r="U724" s="10"/>
      <c r="V724" s="10"/>
      <c r="W724" s="10"/>
      <c r="X724" s="10"/>
      <c r="Y724" s="10"/>
      <c r="Z724" s="11"/>
      <c r="AA724" s="10"/>
    </row>
    <row r="725">
      <c r="A725" s="17"/>
      <c r="R725" s="10"/>
      <c r="S725" s="10"/>
      <c r="T725" s="10"/>
      <c r="U725" s="10"/>
      <c r="V725" s="10"/>
      <c r="W725" s="10"/>
      <c r="X725" s="10"/>
      <c r="Y725" s="10"/>
      <c r="Z725" s="11"/>
      <c r="AA725" s="10"/>
    </row>
    <row r="726">
      <c r="A726" s="17"/>
      <c r="R726" s="10"/>
      <c r="S726" s="10"/>
      <c r="T726" s="10"/>
      <c r="U726" s="10"/>
      <c r="V726" s="10"/>
      <c r="W726" s="10"/>
      <c r="X726" s="10"/>
      <c r="Y726" s="10"/>
      <c r="Z726" s="11"/>
      <c r="AA726" s="10"/>
    </row>
    <row r="727">
      <c r="A727" s="17"/>
      <c r="R727" s="10"/>
      <c r="S727" s="10"/>
      <c r="T727" s="10"/>
      <c r="U727" s="10"/>
      <c r="V727" s="10"/>
      <c r="W727" s="10"/>
      <c r="X727" s="10"/>
      <c r="Y727" s="10"/>
      <c r="Z727" s="11"/>
      <c r="AA727" s="10"/>
    </row>
    <row r="728">
      <c r="A728" s="17"/>
      <c r="R728" s="10"/>
      <c r="S728" s="10"/>
      <c r="T728" s="10"/>
      <c r="U728" s="10"/>
      <c r="V728" s="10"/>
      <c r="W728" s="10"/>
      <c r="X728" s="10"/>
      <c r="Y728" s="10"/>
      <c r="Z728" s="11"/>
      <c r="AA728" s="10"/>
    </row>
    <row r="729">
      <c r="A729" s="17"/>
      <c r="R729" s="10"/>
      <c r="S729" s="10"/>
      <c r="T729" s="10"/>
      <c r="U729" s="10"/>
      <c r="V729" s="10"/>
      <c r="W729" s="10"/>
      <c r="X729" s="10"/>
      <c r="Y729" s="10"/>
      <c r="Z729" s="11"/>
      <c r="AA729" s="10"/>
    </row>
    <row r="730">
      <c r="A730" s="17"/>
      <c r="R730" s="10"/>
      <c r="S730" s="10"/>
      <c r="T730" s="10"/>
      <c r="U730" s="10"/>
      <c r="V730" s="10"/>
      <c r="W730" s="10"/>
      <c r="X730" s="10"/>
      <c r="Y730" s="10"/>
      <c r="Z730" s="11"/>
      <c r="AA730" s="10"/>
    </row>
    <row r="731">
      <c r="A731" s="17"/>
      <c r="R731" s="10"/>
      <c r="S731" s="10"/>
      <c r="T731" s="10"/>
      <c r="U731" s="10"/>
      <c r="V731" s="10"/>
      <c r="W731" s="10"/>
      <c r="X731" s="10"/>
      <c r="Y731" s="10"/>
      <c r="Z731" s="11"/>
      <c r="AA731" s="10"/>
    </row>
    <row r="732">
      <c r="A732" s="17"/>
      <c r="R732" s="10"/>
      <c r="S732" s="10"/>
      <c r="T732" s="10"/>
      <c r="U732" s="10"/>
      <c r="V732" s="10"/>
      <c r="W732" s="10"/>
      <c r="X732" s="10"/>
      <c r="Y732" s="10"/>
      <c r="Z732" s="11"/>
      <c r="AA732" s="10"/>
    </row>
    <row r="733">
      <c r="A733" s="17"/>
      <c r="R733" s="10"/>
      <c r="S733" s="10"/>
      <c r="T733" s="10"/>
      <c r="U733" s="10"/>
      <c r="V733" s="10"/>
      <c r="W733" s="10"/>
      <c r="X733" s="10"/>
      <c r="Y733" s="10"/>
      <c r="Z733" s="11"/>
      <c r="AA733" s="10"/>
    </row>
    <row r="734">
      <c r="A734" s="17"/>
      <c r="R734" s="10"/>
      <c r="S734" s="10"/>
      <c r="T734" s="10"/>
      <c r="U734" s="10"/>
      <c r="V734" s="10"/>
      <c r="W734" s="10"/>
      <c r="X734" s="10"/>
      <c r="Y734" s="10"/>
      <c r="Z734" s="11"/>
      <c r="AA734" s="10"/>
    </row>
    <row r="735">
      <c r="A735" s="17"/>
      <c r="R735" s="10"/>
      <c r="S735" s="10"/>
      <c r="T735" s="10"/>
      <c r="U735" s="10"/>
      <c r="V735" s="10"/>
      <c r="W735" s="10"/>
      <c r="X735" s="10"/>
      <c r="Y735" s="10"/>
      <c r="Z735" s="11"/>
      <c r="AA735" s="10"/>
    </row>
    <row r="736">
      <c r="A736" s="17"/>
      <c r="R736" s="10"/>
      <c r="S736" s="10"/>
      <c r="T736" s="10"/>
      <c r="U736" s="10"/>
      <c r="V736" s="10"/>
      <c r="W736" s="10"/>
      <c r="X736" s="10"/>
      <c r="Y736" s="10"/>
      <c r="Z736" s="11"/>
      <c r="AA736" s="10"/>
    </row>
    <row r="737">
      <c r="A737" s="17"/>
      <c r="R737" s="10"/>
      <c r="S737" s="10"/>
      <c r="T737" s="10"/>
      <c r="U737" s="10"/>
      <c r="V737" s="10"/>
      <c r="W737" s="10"/>
      <c r="X737" s="10"/>
      <c r="Y737" s="10"/>
      <c r="Z737" s="11"/>
      <c r="AA737" s="10"/>
    </row>
    <row r="738">
      <c r="A738" s="17"/>
      <c r="R738" s="10"/>
      <c r="S738" s="10"/>
      <c r="T738" s="10"/>
      <c r="U738" s="10"/>
      <c r="V738" s="10"/>
      <c r="W738" s="10"/>
      <c r="X738" s="10"/>
      <c r="Y738" s="10"/>
      <c r="Z738" s="11"/>
      <c r="AA738" s="10"/>
    </row>
    <row r="739">
      <c r="A739" s="17"/>
      <c r="R739" s="10"/>
      <c r="S739" s="10"/>
      <c r="T739" s="10"/>
      <c r="U739" s="10"/>
      <c r="V739" s="10"/>
      <c r="W739" s="10"/>
      <c r="X739" s="10"/>
      <c r="Y739" s="10"/>
      <c r="Z739" s="11"/>
      <c r="AA739" s="10"/>
    </row>
    <row r="740">
      <c r="A740" s="17"/>
      <c r="R740" s="10"/>
      <c r="S740" s="10"/>
      <c r="T740" s="10"/>
      <c r="U740" s="10"/>
      <c r="V740" s="10"/>
      <c r="W740" s="10"/>
      <c r="X740" s="10"/>
      <c r="Y740" s="10"/>
      <c r="Z740" s="11"/>
      <c r="AA740" s="10"/>
    </row>
    <row r="741">
      <c r="A741" s="17"/>
      <c r="R741" s="10"/>
      <c r="S741" s="10"/>
      <c r="T741" s="10"/>
      <c r="U741" s="10"/>
      <c r="V741" s="10"/>
      <c r="W741" s="10"/>
      <c r="X741" s="10"/>
      <c r="Y741" s="10"/>
      <c r="Z741" s="11"/>
      <c r="AA741" s="10"/>
    </row>
    <row r="742">
      <c r="A742" s="17"/>
      <c r="R742" s="10"/>
      <c r="S742" s="10"/>
      <c r="T742" s="10"/>
      <c r="U742" s="10"/>
      <c r="V742" s="10"/>
      <c r="W742" s="10"/>
      <c r="X742" s="10"/>
      <c r="Y742" s="10"/>
      <c r="Z742" s="11"/>
      <c r="AA742" s="10"/>
    </row>
    <row r="743">
      <c r="A743" s="17"/>
      <c r="R743" s="10"/>
      <c r="S743" s="10"/>
      <c r="T743" s="10"/>
      <c r="U743" s="10"/>
      <c r="V743" s="10"/>
      <c r="W743" s="10"/>
      <c r="X743" s="10"/>
      <c r="Y743" s="10"/>
      <c r="Z743" s="11"/>
      <c r="AA743" s="10"/>
    </row>
    <row r="744">
      <c r="A744" s="17"/>
      <c r="R744" s="10"/>
      <c r="S744" s="10"/>
      <c r="T744" s="10"/>
      <c r="U744" s="10"/>
      <c r="V744" s="10"/>
      <c r="W744" s="10"/>
      <c r="X744" s="10"/>
      <c r="Y744" s="10"/>
      <c r="Z744" s="11"/>
      <c r="AA744" s="10"/>
    </row>
    <row r="745">
      <c r="A745" s="17"/>
      <c r="R745" s="10"/>
      <c r="S745" s="10"/>
      <c r="T745" s="10"/>
      <c r="U745" s="10"/>
      <c r="V745" s="10"/>
      <c r="W745" s="10"/>
      <c r="X745" s="10"/>
      <c r="Y745" s="10"/>
      <c r="Z745" s="11"/>
      <c r="AA745" s="10"/>
    </row>
    <row r="746">
      <c r="A746" s="17"/>
      <c r="R746" s="10"/>
      <c r="S746" s="10"/>
      <c r="T746" s="10"/>
      <c r="U746" s="10"/>
      <c r="V746" s="10"/>
      <c r="W746" s="10"/>
      <c r="X746" s="10"/>
      <c r="Y746" s="10"/>
      <c r="Z746" s="11"/>
      <c r="AA746" s="10"/>
    </row>
    <row r="747">
      <c r="A747" s="17"/>
      <c r="R747" s="10"/>
      <c r="S747" s="10"/>
      <c r="T747" s="10"/>
      <c r="U747" s="10"/>
      <c r="V747" s="10"/>
      <c r="W747" s="10"/>
      <c r="X747" s="10"/>
      <c r="Y747" s="10"/>
      <c r="Z747" s="11"/>
      <c r="AA747" s="10"/>
    </row>
    <row r="748">
      <c r="A748" s="17"/>
      <c r="R748" s="10"/>
      <c r="S748" s="10"/>
      <c r="T748" s="10"/>
      <c r="U748" s="10"/>
      <c r="V748" s="10"/>
      <c r="W748" s="10"/>
      <c r="X748" s="10"/>
      <c r="Y748" s="10"/>
      <c r="Z748" s="11"/>
      <c r="AA748" s="10"/>
    </row>
    <row r="749">
      <c r="A749" s="17"/>
      <c r="R749" s="10"/>
      <c r="S749" s="10"/>
      <c r="T749" s="10"/>
      <c r="U749" s="10"/>
      <c r="V749" s="10"/>
      <c r="W749" s="10"/>
      <c r="X749" s="10"/>
      <c r="Y749" s="10"/>
      <c r="Z749" s="11"/>
      <c r="AA749" s="10"/>
    </row>
    <row r="750">
      <c r="A750" s="17"/>
      <c r="R750" s="10"/>
      <c r="S750" s="10"/>
      <c r="T750" s="10"/>
      <c r="U750" s="10"/>
      <c r="V750" s="10"/>
      <c r="W750" s="10"/>
      <c r="X750" s="10"/>
      <c r="Y750" s="10"/>
      <c r="Z750" s="11"/>
      <c r="AA750" s="10"/>
    </row>
    <row r="751">
      <c r="A751" s="17"/>
      <c r="R751" s="10"/>
      <c r="S751" s="10"/>
      <c r="T751" s="10"/>
      <c r="U751" s="10"/>
      <c r="V751" s="10"/>
      <c r="W751" s="10"/>
      <c r="X751" s="10"/>
      <c r="Y751" s="10"/>
      <c r="Z751" s="11"/>
      <c r="AA751" s="10"/>
    </row>
    <row r="752">
      <c r="A752" s="17"/>
      <c r="R752" s="10"/>
      <c r="S752" s="10"/>
      <c r="T752" s="10"/>
      <c r="U752" s="10"/>
      <c r="V752" s="10"/>
      <c r="W752" s="10"/>
      <c r="X752" s="10"/>
      <c r="Y752" s="10"/>
      <c r="Z752" s="11"/>
      <c r="AA752" s="10"/>
    </row>
    <row r="753">
      <c r="A753" s="17"/>
      <c r="R753" s="10"/>
      <c r="S753" s="10"/>
      <c r="T753" s="10"/>
      <c r="U753" s="10"/>
      <c r="V753" s="10"/>
      <c r="W753" s="10"/>
      <c r="X753" s="10"/>
      <c r="Y753" s="10"/>
      <c r="Z753" s="11"/>
      <c r="AA753" s="10"/>
    </row>
    <row r="754">
      <c r="A754" s="17"/>
      <c r="R754" s="10"/>
      <c r="S754" s="10"/>
      <c r="T754" s="10"/>
      <c r="U754" s="10"/>
      <c r="V754" s="10"/>
      <c r="W754" s="10"/>
      <c r="X754" s="10"/>
      <c r="Y754" s="10"/>
      <c r="Z754" s="11"/>
      <c r="AA754" s="10"/>
    </row>
    <row r="755">
      <c r="A755" s="17"/>
      <c r="R755" s="10"/>
      <c r="S755" s="10"/>
      <c r="T755" s="10"/>
      <c r="U755" s="10"/>
      <c r="V755" s="10"/>
      <c r="W755" s="10"/>
      <c r="X755" s="10"/>
      <c r="Y755" s="10"/>
      <c r="Z755" s="11"/>
      <c r="AA755" s="10"/>
    </row>
    <row r="756">
      <c r="A756" s="17"/>
      <c r="R756" s="10"/>
      <c r="S756" s="10"/>
      <c r="T756" s="10"/>
      <c r="U756" s="10"/>
      <c r="V756" s="10"/>
      <c r="W756" s="10"/>
      <c r="X756" s="10"/>
      <c r="Y756" s="10"/>
      <c r="Z756" s="11"/>
      <c r="AA756" s="10"/>
    </row>
    <row r="757">
      <c r="A757" s="17"/>
      <c r="R757" s="10"/>
      <c r="S757" s="10"/>
      <c r="T757" s="10"/>
      <c r="U757" s="10"/>
      <c r="V757" s="10"/>
      <c r="W757" s="10"/>
      <c r="X757" s="10"/>
      <c r="Y757" s="10"/>
      <c r="Z757" s="11"/>
      <c r="AA757" s="10"/>
    </row>
    <row r="758">
      <c r="A758" s="17"/>
      <c r="R758" s="10"/>
      <c r="S758" s="10"/>
      <c r="T758" s="10"/>
      <c r="U758" s="10"/>
      <c r="V758" s="10"/>
      <c r="W758" s="10"/>
      <c r="X758" s="10"/>
      <c r="Y758" s="10"/>
      <c r="Z758" s="11"/>
      <c r="AA758" s="10"/>
    </row>
    <row r="759">
      <c r="A759" s="17"/>
      <c r="R759" s="10"/>
      <c r="S759" s="10"/>
      <c r="T759" s="10"/>
      <c r="U759" s="10"/>
      <c r="V759" s="10"/>
      <c r="W759" s="10"/>
      <c r="X759" s="10"/>
      <c r="Y759" s="10"/>
      <c r="Z759" s="11"/>
      <c r="AA759" s="10"/>
    </row>
    <row r="760">
      <c r="A760" s="17"/>
      <c r="R760" s="10"/>
      <c r="S760" s="10"/>
      <c r="T760" s="10"/>
      <c r="U760" s="10"/>
      <c r="V760" s="10"/>
      <c r="W760" s="10"/>
      <c r="X760" s="10"/>
      <c r="Y760" s="10"/>
      <c r="Z760" s="11"/>
      <c r="AA760" s="10"/>
    </row>
    <row r="761">
      <c r="A761" s="17"/>
      <c r="R761" s="10"/>
      <c r="S761" s="10"/>
      <c r="T761" s="10"/>
      <c r="U761" s="10"/>
      <c r="V761" s="10"/>
      <c r="W761" s="10"/>
      <c r="X761" s="10"/>
      <c r="Y761" s="10"/>
      <c r="Z761" s="11"/>
      <c r="AA761" s="10"/>
    </row>
    <row r="762">
      <c r="A762" s="17"/>
      <c r="R762" s="10"/>
      <c r="S762" s="10"/>
      <c r="T762" s="10"/>
      <c r="U762" s="10"/>
      <c r="V762" s="10"/>
      <c r="W762" s="10"/>
      <c r="X762" s="10"/>
      <c r="Y762" s="10"/>
      <c r="Z762" s="11"/>
      <c r="AA762" s="10"/>
    </row>
    <row r="763">
      <c r="A763" s="17"/>
      <c r="R763" s="10"/>
      <c r="S763" s="10"/>
      <c r="T763" s="10"/>
      <c r="U763" s="10"/>
      <c r="V763" s="10"/>
      <c r="W763" s="10"/>
      <c r="X763" s="10"/>
      <c r="Y763" s="10"/>
      <c r="Z763" s="11"/>
      <c r="AA763" s="10"/>
    </row>
    <row r="764">
      <c r="A764" s="17"/>
      <c r="R764" s="10"/>
      <c r="S764" s="10"/>
      <c r="T764" s="10"/>
      <c r="U764" s="10"/>
      <c r="V764" s="10"/>
      <c r="W764" s="10"/>
      <c r="X764" s="10"/>
      <c r="Y764" s="10"/>
      <c r="Z764" s="11"/>
      <c r="AA764" s="10"/>
    </row>
    <row r="765">
      <c r="A765" s="17"/>
      <c r="R765" s="10"/>
      <c r="S765" s="10"/>
      <c r="T765" s="10"/>
      <c r="U765" s="10"/>
      <c r="V765" s="10"/>
      <c r="W765" s="10"/>
      <c r="X765" s="10"/>
      <c r="Y765" s="10"/>
      <c r="Z765" s="11"/>
      <c r="AA765" s="10"/>
    </row>
    <row r="766">
      <c r="A766" s="17"/>
      <c r="R766" s="10"/>
      <c r="S766" s="10"/>
      <c r="T766" s="10"/>
      <c r="U766" s="10"/>
      <c r="V766" s="10"/>
      <c r="W766" s="10"/>
      <c r="X766" s="10"/>
      <c r="Y766" s="10"/>
      <c r="Z766" s="11"/>
      <c r="AA766" s="10"/>
    </row>
    <row r="767">
      <c r="A767" s="17"/>
      <c r="R767" s="10"/>
      <c r="S767" s="10"/>
      <c r="T767" s="10"/>
      <c r="U767" s="10"/>
      <c r="V767" s="10"/>
      <c r="W767" s="10"/>
      <c r="X767" s="10"/>
      <c r="Y767" s="10"/>
      <c r="Z767" s="11"/>
      <c r="AA767" s="10"/>
    </row>
    <row r="768">
      <c r="A768" s="17"/>
      <c r="R768" s="10"/>
      <c r="S768" s="10"/>
      <c r="T768" s="10"/>
      <c r="U768" s="10"/>
      <c r="V768" s="10"/>
      <c r="W768" s="10"/>
      <c r="X768" s="10"/>
      <c r="Y768" s="10"/>
      <c r="Z768" s="11"/>
      <c r="AA768" s="10"/>
    </row>
    <row r="769">
      <c r="A769" s="17"/>
      <c r="R769" s="10"/>
      <c r="S769" s="10"/>
      <c r="T769" s="10"/>
      <c r="U769" s="10"/>
      <c r="V769" s="10"/>
      <c r="W769" s="10"/>
      <c r="X769" s="10"/>
      <c r="Y769" s="10"/>
      <c r="Z769" s="11"/>
      <c r="AA769" s="10"/>
    </row>
    <row r="770">
      <c r="A770" s="17"/>
      <c r="R770" s="10"/>
      <c r="S770" s="10"/>
      <c r="T770" s="10"/>
      <c r="U770" s="10"/>
      <c r="V770" s="10"/>
      <c r="W770" s="10"/>
      <c r="X770" s="10"/>
      <c r="Y770" s="10"/>
      <c r="Z770" s="11"/>
      <c r="AA770" s="10"/>
    </row>
    <row r="771">
      <c r="A771" s="17"/>
      <c r="R771" s="10"/>
      <c r="S771" s="10"/>
      <c r="T771" s="10"/>
      <c r="U771" s="10"/>
      <c r="V771" s="10"/>
      <c r="W771" s="10"/>
      <c r="X771" s="10"/>
      <c r="Y771" s="10"/>
      <c r="Z771" s="11"/>
      <c r="AA771" s="10"/>
    </row>
    <row r="772">
      <c r="A772" s="17"/>
      <c r="R772" s="10"/>
      <c r="S772" s="10"/>
      <c r="T772" s="10"/>
      <c r="U772" s="10"/>
      <c r="V772" s="10"/>
      <c r="W772" s="10"/>
      <c r="X772" s="10"/>
      <c r="Y772" s="10"/>
      <c r="Z772" s="11"/>
      <c r="AA772" s="10"/>
    </row>
    <row r="773">
      <c r="A773" s="17"/>
      <c r="R773" s="10"/>
      <c r="S773" s="10"/>
      <c r="T773" s="10"/>
      <c r="U773" s="10"/>
      <c r="V773" s="10"/>
      <c r="W773" s="10"/>
      <c r="X773" s="10"/>
      <c r="Y773" s="10"/>
      <c r="Z773" s="11"/>
      <c r="AA773" s="10"/>
    </row>
    <row r="774">
      <c r="A774" s="17"/>
      <c r="R774" s="10"/>
      <c r="S774" s="10"/>
      <c r="T774" s="10"/>
      <c r="U774" s="10"/>
      <c r="V774" s="10"/>
      <c r="W774" s="10"/>
      <c r="X774" s="10"/>
      <c r="Y774" s="10"/>
      <c r="Z774" s="11"/>
      <c r="AA774" s="10"/>
    </row>
    <row r="775">
      <c r="A775" s="17"/>
      <c r="R775" s="10"/>
      <c r="S775" s="10"/>
      <c r="T775" s="10"/>
      <c r="U775" s="10"/>
      <c r="V775" s="10"/>
      <c r="W775" s="10"/>
      <c r="X775" s="10"/>
      <c r="Y775" s="10"/>
      <c r="Z775" s="11"/>
      <c r="AA775" s="10"/>
    </row>
    <row r="776">
      <c r="A776" s="17"/>
      <c r="R776" s="10"/>
      <c r="S776" s="10"/>
      <c r="T776" s="10"/>
      <c r="U776" s="10"/>
      <c r="V776" s="10"/>
      <c r="W776" s="10"/>
      <c r="X776" s="10"/>
      <c r="Y776" s="10"/>
      <c r="Z776" s="11"/>
      <c r="AA776" s="10"/>
    </row>
    <row r="777">
      <c r="A777" s="17"/>
      <c r="R777" s="10"/>
      <c r="S777" s="10"/>
      <c r="T777" s="10"/>
      <c r="U777" s="10"/>
      <c r="V777" s="10"/>
      <c r="W777" s="10"/>
      <c r="X777" s="10"/>
      <c r="Y777" s="10"/>
      <c r="Z777" s="11"/>
      <c r="AA777" s="10"/>
    </row>
    <row r="778">
      <c r="A778" s="17"/>
      <c r="R778" s="10"/>
      <c r="S778" s="10"/>
      <c r="T778" s="10"/>
      <c r="U778" s="10"/>
      <c r="V778" s="10"/>
      <c r="W778" s="10"/>
      <c r="X778" s="10"/>
      <c r="Y778" s="10"/>
      <c r="Z778" s="11"/>
      <c r="AA778" s="10"/>
    </row>
    <row r="779">
      <c r="A779" s="17"/>
      <c r="R779" s="10"/>
      <c r="S779" s="10"/>
      <c r="T779" s="10"/>
      <c r="U779" s="10"/>
      <c r="V779" s="10"/>
      <c r="W779" s="10"/>
      <c r="X779" s="10"/>
      <c r="Y779" s="10"/>
      <c r="Z779" s="11"/>
      <c r="AA779" s="10"/>
    </row>
    <row r="780">
      <c r="A780" s="17"/>
      <c r="R780" s="10"/>
      <c r="S780" s="10"/>
      <c r="T780" s="10"/>
      <c r="U780" s="10"/>
      <c r="V780" s="10"/>
      <c r="W780" s="10"/>
      <c r="X780" s="10"/>
      <c r="Y780" s="10"/>
      <c r="Z780" s="11"/>
      <c r="AA780" s="10"/>
    </row>
    <row r="781">
      <c r="A781" s="17"/>
      <c r="R781" s="10"/>
      <c r="S781" s="10"/>
      <c r="T781" s="10"/>
      <c r="U781" s="10"/>
      <c r="V781" s="10"/>
      <c r="W781" s="10"/>
      <c r="X781" s="10"/>
      <c r="Y781" s="10"/>
      <c r="Z781" s="11"/>
      <c r="AA781" s="10"/>
    </row>
    <row r="782">
      <c r="A782" s="17"/>
      <c r="R782" s="10"/>
      <c r="S782" s="10"/>
      <c r="T782" s="10"/>
      <c r="U782" s="10"/>
      <c r="V782" s="10"/>
      <c r="W782" s="10"/>
      <c r="X782" s="10"/>
      <c r="Y782" s="10"/>
      <c r="Z782" s="11"/>
      <c r="AA782" s="10"/>
    </row>
    <row r="783">
      <c r="A783" s="17"/>
      <c r="R783" s="10"/>
      <c r="S783" s="10"/>
      <c r="T783" s="10"/>
      <c r="U783" s="10"/>
      <c r="V783" s="10"/>
      <c r="W783" s="10"/>
      <c r="X783" s="10"/>
      <c r="Y783" s="10"/>
      <c r="Z783" s="11"/>
      <c r="AA783" s="10"/>
    </row>
    <row r="784">
      <c r="A784" s="17"/>
      <c r="R784" s="10"/>
      <c r="S784" s="10"/>
      <c r="T784" s="10"/>
      <c r="U784" s="10"/>
      <c r="V784" s="10"/>
      <c r="W784" s="10"/>
      <c r="X784" s="10"/>
      <c r="Y784" s="10"/>
      <c r="Z784" s="11"/>
      <c r="AA784" s="10"/>
    </row>
    <row r="785">
      <c r="A785" s="17"/>
      <c r="R785" s="10"/>
      <c r="S785" s="10"/>
      <c r="T785" s="10"/>
      <c r="U785" s="10"/>
      <c r="V785" s="10"/>
      <c r="W785" s="10"/>
      <c r="X785" s="10"/>
      <c r="Y785" s="10"/>
      <c r="Z785" s="11"/>
      <c r="AA785" s="10"/>
    </row>
    <row r="786">
      <c r="A786" s="17"/>
      <c r="R786" s="10"/>
      <c r="S786" s="10"/>
      <c r="T786" s="10"/>
      <c r="U786" s="10"/>
      <c r="V786" s="10"/>
      <c r="W786" s="10"/>
      <c r="X786" s="10"/>
      <c r="Y786" s="10"/>
      <c r="Z786" s="11"/>
      <c r="AA786" s="10"/>
    </row>
    <row r="787">
      <c r="A787" s="17"/>
      <c r="R787" s="10"/>
      <c r="S787" s="10"/>
      <c r="T787" s="10"/>
      <c r="U787" s="10"/>
      <c r="V787" s="10"/>
      <c r="W787" s="10"/>
      <c r="X787" s="10"/>
      <c r="Y787" s="10"/>
      <c r="Z787" s="11"/>
      <c r="AA787" s="10"/>
    </row>
    <row r="788">
      <c r="A788" s="17"/>
      <c r="R788" s="10"/>
      <c r="S788" s="10"/>
      <c r="T788" s="10"/>
      <c r="U788" s="10"/>
      <c r="V788" s="10"/>
      <c r="W788" s="10"/>
      <c r="X788" s="10"/>
      <c r="Y788" s="10"/>
      <c r="Z788" s="11"/>
      <c r="AA788" s="10"/>
    </row>
    <row r="789">
      <c r="A789" s="17"/>
      <c r="R789" s="10"/>
      <c r="S789" s="10"/>
      <c r="T789" s="10"/>
      <c r="U789" s="10"/>
      <c r="V789" s="10"/>
      <c r="W789" s="10"/>
      <c r="X789" s="10"/>
      <c r="Y789" s="10"/>
      <c r="Z789" s="11"/>
      <c r="AA789" s="10"/>
    </row>
    <row r="790">
      <c r="A790" s="17"/>
      <c r="R790" s="10"/>
      <c r="S790" s="10"/>
      <c r="T790" s="10"/>
      <c r="U790" s="10"/>
      <c r="V790" s="10"/>
      <c r="W790" s="10"/>
      <c r="X790" s="10"/>
      <c r="Y790" s="10"/>
      <c r="Z790" s="11"/>
      <c r="AA790" s="10"/>
    </row>
    <row r="791">
      <c r="A791" s="17"/>
      <c r="R791" s="10"/>
      <c r="S791" s="10"/>
      <c r="T791" s="10"/>
      <c r="U791" s="10"/>
      <c r="V791" s="10"/>
      <c r="W791" s="10"/>
      <c r="X791" s="10"/>
      <c r="Y791" s="10"/>
      <c r="Z791" s="11"/>
      <c r="AA791" s="10"/>
    </row>
    <row r="792">
      <c r="A792" s="17"/>
      <c r="R792" s="10"/>
      <c r="S792" s="10"/>
      <c r="T792" s="10"/>
      <c r="U792" s="10"/>
      <c r="V792" s="10"/>
      <c r="W792" s="10"/>
      <c r="X792" s="10"/>
      <c r="Y792" s="10"/>
      <c r="Z792" s="11"/>
      <c r="AA792" s="10"/>
    </row>
    <row r="793">
      <c r="A793" s="17"/>
      <c r="R793" s="10"/>
      <c r="S793" s="10"/>
      <c r="T793" s="10"/>
      <c r="U793" s="10"/>
      <c r="V793" s="10"/>
      <c r="W793" s="10"/>
      <c r="X793" s="10"/>
      <c r="Y793" s="10"/>
      <c r="Z793" s="11"/>
      <c r="AA793" s="10"/>
    </row>
    <row r="794">
      <c r="A794" s="17"/>
      <c r="R794" s="10"/>
      <c r="S794" s="10"/>
      <c r="T794" s="10"/>
      <c r="U794" s="10"/>
      <c r="V794" s="10"/>
      <c r="W794" s="10"/>
      <c r="X794" s="10"/>
      <c r="Y794" s="10"/>
      <c r="Z794" s="11"/>
      <c r="AA794" s="10"/>
    </row>
    <row r="795">
      <c r="A795" s="17"/>
      <c r="R795" s="10"/>
      <c r="S795" s="10"/>
      <c r="T795" s="10"/>
      <c r="U795" s="10"/>
      <c r="V795" s="10"/>
      <c r="W795" s="10"/>
      <c r="X795" s="10"/>
      <c r="Y795" s="10"/>
      <c r="Z795" s="11"/>
      <c r="AA795" s="10"/>
    </row>
    <row r="796">
      <c r="A796" s="17"/>
      <c r="R796" s="10"/>
      <c r="S796" s="10"/>
      <c r="T796" s="10"/>
      <c r="U796" s="10"/>
      <c r="V796" s="10"/>
      <c r="W796" s="10"/>
      <c r="X796" s="10"/>
      <c r="Y796" s="10"/>
      <c r="Z796" s="11"/>
      <c r="AA796" s="10"/>
    </row>
    <row r="797">
      <c r="A797" s="17"/>
      <c r="R797" s="10"/>
      <c r="S797" s="10"/>
      <c r="T797" s="10"/>
      <c r="U797" s="10"/>
      <c r="V797" s="10"/>
      <c r="W797" s="10"/>
      <c r="X797" s="10"/>
      <c r="Y797" s="10"/>
      <c r="Z797" s="11"/>
      <c r="AA797" s="10"/>
    </row>
    <row r="798">
      <c r="A798" s="17"/>
      <c r="R798" s="10"/>
      <c r="S798" s="10"/>
      <c r="T798" s="10"/>
      <c r="U798" s="10"/>
      <c r="V798" s="10"/>
      <c r="W798" s="10"/>
      <c r="X798" s="10"/>
      <c r="Y798" s="10"/>
      <c r="Z798" s="11"/>
      <c r="AA798" s="10"/>
    </row>
    <row r="799">
      <c r="A799" s="17"/>
      <c r="R799" s="10"/>
      <c r="S799" s="10"/>
      <c r="T799" s="10"/>
      <c r="U799" s="10"/>
      <c r="V799" s="10"/>
      <c r="W799" s="10"/>
      <c r="X799" s="10"/>
      <c r="Y799" s="10"/>
      <c r="Z799" s="11"/>
      <c r="AA799" s="10"/>
    </row>
    <row r="800">
      <c r="A800" s="17"/>
      <c r="R800" s="10"/>
      <c r="S800" s="10"/>
      <c r="T800" s="10"/>
      <c r="U800" s="10"/>
      <c r="V800" s="10"/>
      <c r="W800" s="10"/>
      <c r="X800" s="10"/>
      <c r="Y800" s="10"/>
      <c r="Z800" s="11"/>
      <c r="AA800" s="10"/>
    </row>
    <row r="801">
      <c r="A801" s="17"/>
      <c r="R801" s="10"/>
      <c r="S801" s="10"/>
      <c r="T801" s="10"/>
      <c r="U801" s="10"/>
      <c r="V801" s="10"/>
      <c r="W801" s="10"/>
      <c r="X801" s="10"/>
      <c r="Y801" s="10"/>
      <c r="Z801" s="11"/>
      <c r="AA801" s="10"/>
    </row>
    <row r="802">
      <c r="A802" s="17"/>
      <c r="R802" s="10"/>
      <c r="S802" s="10"/>
      <c r="T802" s="10"/>
      <c r="U802" s="10"/>
      <c r="V802" s="10"/>
      <c r="W802" s="10"/>
      <c r="X802" s="10"/>
      <c r="Y802" s="10"/>
      <c r="Z802" s="11"/>
      <c r="AA802" s="10"/>
    </row>
    <row r="803">
      <c r="A803" s="17"/>
      <c r="R803" s="10"/>
      <c r="S803" s="10"/>
      <c r="T803" s="10"/>
      <c r="U803" s="10"/>
      <c r="V803" s="10"/>
      <c r="W803" s="10"/>
      <c r="X803" s="10"/>
      <c r="Y803" s="10"/>
      <c r="Z803" s="11"/>
      <c r="AA803" s="10"/>
    </row>
    <row r="804">
      <c r="A804" s="17"/>
      <c r="R804" s="10"/>
      <c r="S804" s="10"/>
      <c r="T804" s="10"/>
      <c r="U804" s="10"/>
      <c r="V804" s="10"/>
      <c r="W804" s="10"/>
      <c r="X804" s="10"/>
      <c r="Y804" s="10"/>
      <c r="Z804" s="11"/>
      <c r="AA804" s="10"/>
    </row>
    <row r="805">
      <c r="A805" s="17"/>
      <c r="R805" s="10"/>
      <c r="S805" s="10"/>
      <c r="T805" s="10"/>
      <c r="U805" s="10"/>
      <c r="V805" s="10"/>
      <c r="W805" s="10"/>
      <c r="X805" s="10"/>
      <c r="Y805" s="10"/>
      <c r="Z805" s="11"/>
      <c r="AA805" s="10"/>
    </row>
    <row r="806">
      <c r="A806" s="17"/>
      <c r="R806" s="10"/>
      <c r="S806" s="10"/>
      <c r="T806" s="10"/>
      <c r="U806" s="10"/>
      <c r="V806" s="10"/>
      <c r="W806" s="10"/>
      <c r="X806" s="10"/>
      <c r="Y806" s="10"/>
      <c r="Z806" s="11"/>
      <c r="AA806" s="10"/>
    </row>
    <row r="807">
      <c r="A807" s="17"/>
      <c r="R807" s="10"/>
      <c r="S807" s="10"/>
      <c r="T807" s="10"/>
      <c r="U807" s="10"/>
      <c r="V807" s="10"/>
      <c r="W807" s="10"/>
      <c r="X807" s="10"/>
      <c r="Y807" s="10"/>
      <c r="Z807" s="11"/>
      <c r="AA807" s="10"/>
    </row>
    <row r="808">
      <c r="A808" s="17"/>
      <c r="R808" s="10"/>
      <c r="S808" s="10"/>
      <c r="T808" s="10"/>
      <c r="U808" s="10"/>
      <c r="V808" s="10"/>
      <c r="W808" s="10"/>
      <c r="X808" s="10"/>
      <c r="Y808" s="10"/>
      <c r="Z808" s="11"/>
      <c r="AA808" s="10"/>
    </row>
    <row r="809">
      <c r="A809" s="17"/>
      <c r="R809" s="10"/>
      <c r="S809" s="10"/>
      <c r="T809" s="10"/>
      <c r="U809" s="10"/>
      <c r="V809" s="10"/>
      <c r="W809" s="10"/>
      <c r="X809" s="10"/>
      <c r="Y809" s="10"/>
      <c r="Z809" s="11"/>
      <c r="AA809" s="10"/>
    </row>
    <row r="810">
      <c r="A810" s="17"/>
      <c r="R810" s="10"/>
      <c r="S810" s="10"/>
      <c r="T810" s="10"/>
      <c r="U810" s="10"/>
      <c r="V810" s="10"/>
      <c r="W810" s="10"/>
      <c r="X810" s="10"/>
      <c r="Y810" s="10"/>
      <c r="Z810" s="11"/>
      <c r="AA810" s="10"/>
    </row>
    <row r="811">
      <c r="A811" s="17"/>
      <c r="R811" s="10"/>
      <c r="S811" s="10"/>
      <c r="T811" s="10"/>
      <c r="U811" s="10"/>
      <c r="V811" s="10"/>
      <c r="W811" s="10"/>
      <c r="X811" s="10"/>
      <c r="Y811" s="10"/>
      <c r="Z811" s="11"/>
      <c r="AA811" s="10"/>
    </row>
    <row r="812">
      <c r="A812" s="17"/>
      <c r="R812" s="10"/>
      <c r="S812" s="10"/>
      <c r="T812" s="10"/>
      <c r="U812" s="10"/>
      <c r="V812" s="10"/>
      <c r="W812" s="10"/>
      <c r="X812" s="10"/>
      <c r="Y812" s="10"/>
      <c r="Z812" s="11"/>
      <c r="AA812" s="10"/>
    </row>
    <row r="813">
      <c r="A813" s="17"/>
      <c r="R813" s="10"/>
      <c r="S813" s="10"/>
      <c r="T813" s="10"/>
      <c r="U813" s="10"/>
      <c r="V813" s="10"/>
      <c r="W813" s="10"/>
      <c r="X813" s="10"/>
      <c r="Y813" s="10"/>
      <c r="Z813" s="11"/>
      <c r="AA813" s="10"/>
    </row>
    <row r="814">
      <c r="A814" s="17"/>
      <c r="R814" s="10"/>
      <c r="S814" s="10"/>
      <c r="T814" s="10"/>
      <c r="U814" s="10"/>
      <c r="V814" s="10"/>
      <c r="W814" s="10"/>
      <c r="X814" s="10"/>
      <c r="Y814" s="10"/>
      <c r="Z814" s="11"/>
      <c r="AA814" s="10"/>
    </row>
    <row r="815">
      <c r="A815" s="17"/>
      <c r="R815" s="10"/>
      <c r="S815" s="10"/>
      <c r="T815" s="10"/>
      <c r="U815" s="10"/>
      <c r="V815" s="10"/>
      <c r="W815" s="10"/>
      <c r="X815" s="10"/>
      <c r="Y815" s="10"/>
      <c r="Z815" s="11"/>
      <c r="AA815" s="10"/>
    </row>
    <row r="816">
      <c r="A816" s="17"/>
      <c r="R816" s="10"/>
      <c r="S816" s="10"/>
      <c r="T816" s="10"/>
      <c r="U816" s="10"/>
      <c r="V816" s="10"/>
      <c r="W816" s="10"/>
      <c r="X816" s="10"/>
      <c r="Y816" s="10"/>
      <c r="Z816" s="11"/>
      <c r="AA816" s="10"/>
    </row>
    <row r="817">
      <c r="A817" s="17"/>
      <c r="R817" s="10"/>
      <c r="S817" s="10"/>
      <c r="T817" s="10"/>
      <c r="U817" s="10"/>
      <c r="V817" s="10"/>
      <c r="W817" s="10"/>
      <c r="X817" s="10"/>
      <c r="Y817" s="10"/>
      <c r="Z817" s="11"/>
      <c r="AA817" s="10"/>
    </row>
    <row r="818">
      <c r="A818" s="17"/>
      <c r="R818" s="10"/>
      <c r="S818" s="10"/>
      <c r="T818" s="10"/>
      <c r="U818" s="10"/>
      <c r="V818" s="10"/>
      <c r="W818" s="10"/>
      <c r="X818" s="10"/>
      <c r="Y818" s="10"/>
      <c r="Z818" s="11"/>
      <c r="AA818" s="10"/>
    </row>
    <row r="819">
      <c r="A819" s="17"/>
      <c r="R819" s="10"/>
      <c r="S819" s="10"/>
      <c r="T819" s="10"/>
      <c r="U819" s="10"/>
      <c r="V819" s="10"/>
      <c r="W819" s="10"/>
      <c r="X819" s="10"/>
      <c r="Y819" s="10"/>
      <c r="Z819" s="11"/>
      <c r="AA819" s="10"/>
    </row>
    <row r="820">
      <c r="A820" s="17"/>
      <c r="R820" s="10"/>
      <c r="S820" s="10"/>
      <c r="T820" s="10"/>
      <c r="U820" s="10"/>
      <c r="V820" s="10"/>
      <c r="W820" s="10"/>
      <c r="X820" s="10"/>
      <c r="Y820" s="10"/>
      <c r="Z820" s="11"/>
      <c r="AA820" s="10"/>
    </row>
    <row r="821">
      <c r="A821" s="17"/>
      <c r="R821" s="10"/>
      <c r="S821" s="10"/>
      <c r="T821" s="10"/>
      <c r="U821" s="10"/>
      <c r="V821" s="10"/>
      <c r="W821" s="10"/>
      <c r="X821" s="10"/>
      <c r="Y821" s="10"/>
      <c r="Z821" s="11"/>
      <c r="AA821" s="10"/>
    </row>
    <row r="822">
      <c r="A822" s="17"/>
      <c r="R822" s="10"/>
      <c r="S822" s="10"/>
      <c r="T822" s="10"/>
      <c r="U822" s="10"/>
      <c r="V822" s="10"/>
      <c r="W822" s="10"/>
      <c r="X822" s="10"/>
      <c r="Y822" s="10"/>
      <c r="Z822" s="11"/>
      <c r="AA822" s="10"/>
    </row>
    <row r="823">
      <c r="A823" s="17"/>
      <c r="R823" s="10"/>
      <c r="S823" s="10"/>
      <c r="T823" s="10"/>
      <c r="U823" s="10"/>
      <c r="V823" s="10"/>
      <c r="W823" s="10"/>
      <c r="X823" s="10"/>
      <c r="Y823" s="10"/>
      <c r="Z823" s="11"/>
      <c r="AA823" s="10"/>
    </row>
    <row r="824">
      <c r="A824" s="17"/>
      <c r="R824" s="10"/>
      <c r="S824" s="10"/>
      <c r="T824" s="10"/>
      <c r="U824" s="10"/>
      <c r="V824" s="10"/>
      <c r="W824" s="10"/>
      <c r="X824" s="10"/>
      <c r="Y824" s="10"/>
      <c r="Z824" s="11"/>
      <c r="AA824" s="10"/>
    </row>
    <row r="825">
      <c r="A825" s="17"/>
      <c r="R825" s="10"/>
      <c r="S825" s="10"/>
      <c r="T825" s="10"/>
      <c r="U825" s="10"/>
      <c r="V825" s="10"/>
      <c r="W825" s="10"/>
      <c r="X825" s="10"/>
      <c r="Y825" s="10"/>
      <c r="Z825" s="11"/>
      <c r="AA825" s="10"/>
    </row>
    <row r="826">
      <c r="A826" s="17"/>
      <c r="R826" s="10"/>
      <c r="S826" s="10"/>
      <c r="T826" s="10"/>
      <c r="U826" s="10"/>
      <c r="V826" s="10"/>
      <c r="W826" s="10"/>
      <c r="X826" s="10"/>
      <c r="Y826" s="10"/>
      <c r="Z826" s="11"/>
      <c r="AA826" s="10"/>
    </row>
    <row r="827">
      <c r="A827" s="17"/>
      <c r="R827" s="10"/>
      <c r="S827" s="10"/>
      <c r="T827" s="10"/>
      <c r="U827" s="10"/>
      <c r="V827" s="10"/>
      <c r="W827" s="10"/>
      <c r="X827" s="10"/>
      <c r="Y827" s="10"/>
      <c r="Z827" s="11"/>
      <c r="AA827" s="10"/>
    </row>
    <row r="828">
      <c r="A828" s="17"/>
      <c r="R828" s="10"/>
      <c r="S828" s="10"/>
      <c r="T828" s="10"/>
      <c r="U828" s="10"/>
      <c r="V828" s="10"/>
      <c r="W828" s="10"/>
      <c r="X828" s="10"/>
      <c r="Y828" s="10"/>
      <c r="Z828" s="11"/>
      <c r="AA828" s="10"/>
    </row>
    <row r="829">
      <c r="A829" s="17"/>
      <c r="R829" s="10"/>
      <c r="S829" s="10"/>
      <c r="T829" s="10"/>
      <c r="U829" s="10"/>
      <c r="V829" s="10"/>
      <c r="W829" s="10"/>
      <c r="X829" s="10"/>
      <c r="Y829" s="10"/>
      <c r="Z829" s="11"/>
      <c r="AA829" s="10"/>
    </row>
    <row r="830">
      <c r="A830" s="17"/>
      <c r="R830" s="10"/>
      <c r="S830" s="10"/>
      <c r="T830" s="10"/>
      <c r="U830" s="10"/>
      <c r="V830" s="10"/>
      <c r="W830" s="10"/>
      <c r="X830" s="10"/>
      <c r="Y830" s="10"/>
      <c r="Z830" s="11"/>
      <c r="AA830" s="10"/>
    </row>
    <row r="831">
      <c r="A831" s="17"/>
      <c r="R831" s="10"/>
      <c r="S831" s="10"/>
      <c r="T831" s="10"/>
      <c r="U831" s="10"/>
      <c r="V831" s="10"/>
      <c r="W831" s="10"/>
      <c r="X831" s="10"/>
      <c r="Y831" s="10"/>
      <c r="Z831" s="11"/>
      <c r="AA831" s="10"/>
    </row>
    <row r="832">
      <c r="A832" s="17"/>
      <c r="R832" s="10"/>
      <c r="S832" s="10"/>
      <c r="T832" s="10"/>
      <c r="U832" s="10"/>
      <c r="V832" s="10"/>
      <c r="W832" s="10"/>
      <c r="X832" s="10"/>
      <c r="Y832" s="10"/>
      <c r="Z832" s="11"/>
      <c r="AA832" s="10"/>
    </row>
    <row r="833">
      <c r="A833" s="17"/>
      <c r="R833" s="10"/>
      <c r="S833" s="10"/>
      <c r="T833" s="10"/>
      <c r="U833" s="10"/>
      <c r="V833" s="10"/>
      <c r="W833" s="10"/>
      <c r="X833" s="10"/>
      <c r="Y833" s="10"/>
      <c r="Z833" s="11"/>
      <c r="AA833" s="10"/>
    </row>
    <row r="834">
      <c r="A834" s="17"/>
      <c r="R834" s="10"/>
      <c r="S834" s="10"/>
      <c r="T834" s="10"/>
      <c r="U834" s="10"/>
      <c r="V834" s="10"/>
      <c r="W834" s="10"/>
      <c r="X834" s="10"/>
      <c r="Y834" s="10"/>
      <c r="Z834" s="11"/>
      <c r="AA834" s="10"/>
    </row>
    <row r="835">
      <c r="A835" s="17"/>
      <c r="R835" s="10"/>
      <c r="S835" s="10"/>
      <c r="T835" s="10"/>
      <c r="U835" s="10"/>
      <c r="V835" s="10"/>
      <c r="W835" s="10"/>
      <c r="X835" s="10"/>
      <c r="Y835" s="10"/>
      <c r="Z835" s="11"/>
      <c r="AA835" s="10"/>
    </row>
    <row r="836">
      <c r="A836" s="17"/>
      <c r="R836" s="10"/>
      <c r="S836" s="10"/>
      <c r="T836" s="10"/>
      <c r="U836" s="10"/>
      <c r="V836" s="10"/>
      <c r="W836" s="10"/>
      <c r="X836" s="10"/>
      <c r="Y836" s="10"/>
      <c r="Z836" s="11"/>
      <c r="AA836" s="10"/>
    </row>
    <row r="837">
      <c r="A837" s="17"/>
      <c r="R837" s="10"/>
      <c r="S837" s="10"/>
      <c r="T837" s="10"/>
      <c r="U837" s="10"/>
      <c r="V837" s="10"/>
      <c r="W837" s="10"/>
      <c r="X837" s="10"/>
      <c r="Y837" s="10"/>
      <c r="Z837" s="11"/>
      <c r="AA837" s="10"/>
    </row>
    <row r="838">
      <c r="A838" s="17"/>
      <c r="R838" s="10"/>
      <c r="S838" s="10"/>
      <c r="T838" s="10"/>
      <c r="U838" s="10"/>
      <c r="V838" s="10"/>
      <c r="W838" s="10"/>
      <c r="X838" s="10"/>
      <c r="Y838" s="10"/>
      <c r="Z838" s="11"/>
      <c r="AA838" s="10"/>
    </row>
    <row r="839">
      <c r="A839" s="17"/>
      <c r="R839" s="10"/>
      <c r="S839" s="10"/>
      <c r="T839" s="10"/>
      <c r="U839" s="10"/>
      <c r="V839" s="10"/>
      <c r="W839" s="10"/>
      <c r="X839" s="10"/>
      <c r="Y839" s="10"/>
      <c r="Z839" s="11"/>
      <c r="AA839" s="10"/>
    </row>
    <row r="840">
      <c r="A840" s="17"/>
      <c r="R840" s="10"/>
      <c r="S840" s="10"/>
      <c r="T840" s="10"/>
      <c r="U840" s="10"/>
      <c r="V840" s="10"/>
      <c r="W840" s="10"/>
      <c r="X840" s="10"/>
      <c r="Y840" s="10"/>
      <c r="Z840" s="11"/>
      <c r="AA840" s="10"/>
    </row>
    <row r="841">
      <c r="A841" s="17"/>
      <c r="R841" s="10"/>
      <c r="S841" s="10"/>
      <c r="T841" s="10"/>
      <c r="U841" s="10"/>
      <c r="V841" s="10"/>
      <c r="W841" s="10"/>
      <c r="X841" s="10"/>
      <c r="Y841" s="10"/>
      <c r="Z841" s="11"/>
      <c r="AA841" s="10"/>
    </row>
    <row r="842">
      <c r="A842" s="17"/>
      <c r="R842" s="10"/>
      <c r="S842" s="10"/>
      <c r="T842" s="10"/>
      <c r="U842" s="10"/>
      <c r="V842" s="10"/>
      <c r="W842" s="10"/>
      <c r="X842" s="10"/>
      <c r="Y842" s="10"/>
      <c r="Z842" s="11"/>
      <c r="AA842" s="10"/>
    </row>
    <row r="843">
      <c r="A843" s="17"/>
      <c r="R843" s="10"/>
      <c r="S843" s="10"/>
      <c r="T843" s="10"/>
      <c r="U843" s="10"/>
      <c r="V843" s="10"/>
      <c r="W843" s="10"/>
      <c r="X843" s="10"/>
      <c r="Y843" s="10"/>
      <c r="Z843" s="11"/>
      <c r="AA843" s="10"/>
    </row>
    <row r="844">
      <c r="A844" s="17"/>
      <c r="R844" s="10"/>
      <c r="S844" s="10"/>
      <c r="T844" s="10"/>
      <c r="U844" s="10"/>
      <c r="V844" s="10"/>
      <c r="W844" s="10"/>
      <c r="X844" s="10"/>
      <c r="Y844" s="10"/>
      <c r="Z844" s="11"/>
      <c r="AA844" s="10"/>
    </row>
    <row r="845">
      <c r="A845" s="17"/>
      <c r="R845" s="10"/>
      <c r="S845" s="10"/>
      <c r="T845" s="10"/>
      <c r="U845" s="10"/>
      <c r="V845" s="10"/>
      <c r="W845" s="10"/>
      <c r="X845" s="10"/>
      <c r="Y845" s="10"/>
      <c r="Z845" s="11"/>
      <c r="AA845" s="10"/>
    </row>
    <row r="846">
      <c r="A846" s="17"/>
      <c r="R846" s="10"/>
      <c r="S846" s="10"/>
      <c r="T846" s="10"/>
      <c r="U846" s="10"/>
      <c r="V846" s="10"/>
      <c r="W846" s="10"/>
      <c r="X846" s="10"/>
      <c r="Y846" s="10"/>
      <c r="Z846" s="11"/>
      <c r="AA846" s="10"/>
    </row>
    <row r="847">
      <c r="A847" s="17"/>
      <c r="R847" s="10"/>
      <c r="S847" s="10"/>
      <c r="T847" s="10"/>
      <c r="U847" s="10"/>
      <c r="V847" s="10"/>
      <c r="W847" s="10"/>
      <c r="X847" s="10"/>
      <c r="Y847" s="10"/>
      <c r="Z847" s="11"/>
      <c r="AA847" s="10"/>
    </row>
    <row r="848">
      <c r="A848" s="17"/>
      <c r="R848" s="10"/>
      <c r="S848" s="10"/>
      <c r="T848" s="10"/>
      <c r="U848" s="10"/>
      <c r="V848" s="10"/>
      <c r="W848" s="10"/>
      <c r="X848" s="10"/>
      <c r="Y848" s="10"/>
      <c r="Z848" s="11"/>
      <c r="AA848" s="10"/>
    </row>
    <row r="849">
      <c r="A849" s="17"/>
      <c r="R849" s="10"/>
      <c r="S849" s="10"/>
      <c r="T849" s="10"/>
      <c r="U849" s="10"/>
      <c r="V849" s="10"/>
      <c r="W849" s="10"/>
      <c r="X849" s="10"/>
      <c r="Y849" s="10"/>
      <c r="Z849" s="11"/>
      <c r="AA849" s="10"/>
    </row>
    <row r="850">
      <c r="A850" s="17"/>
      <c r="R850" s="10"/>
      <c r="S850" s="10"/>
      <c r="T850" s="10"/>
      <c r="U850" s="10"/>
      <c r="V850" s="10"/>
      <c r="W850" s="10"/>
      <c r="X850" s="10"/>
      <c r="Y850" s="10"/>
      <c r="Z850" s="11"/>
      <c r="AA850" s="10"/>
    </row>
    <row r="851">
      <c r="A851" s="17"/>
      <c r="R851" s="10"/>
      <c r="S851" s="10"/>
      <c r="T851" s="10"/>
      <c r="U851" s="10"/>
      <c r="V851" s="10"/>
      <c r="W851" s="10"/>
      <c r="X851" s="10"/>
      <c r="Y851" s="10"/>
      <c r="Z851" s="11"/>
      <c r="AA851" s="10"/>
    </row>
    <row r="852">
      <c r="A852" s="17"/>
      <c r="R852" s="10"/>
      <c r="S852" s="10"/>
      <c r="T852" s="10"/>
      <c r="U852" s="10"/>
      <c r="V852" s="10"/>
      <c r="W852" s="10"/>
      <c r="X852" s="10"/>
      <c r="Y852" s="10"/>
      <c r="Z852" s="11"/>
      <c r="AA852" s="10"/>
    </row>
    <row r="853">
      <c r="A853" s="17"/>
      <c r="R853" s="10"/>
      <c r="S853" s="10"/>
      <c r="T853" s="10"/>
      <c r="U853" s="10"/>
      <c r="V853" s="10"/>
      <c r="W853" s="10"/>
      <c r="X853" s="10"/>
      <c r="Y853" s="10"/>
      <c r="Z853" s="11"/>
      <c r="AA853" s="10"/>
    </row>
    <row r="854">
      <c r="A854" s="17"/>
      <c r="R854" s="10"/>
      <c r="S854" s="10"/>
      <c r="T854" s="10"/>
      <c r="U854" s="10"/>
      <c r="V854" s="10"/>
      <c r="W854" s="10"/>
      <c r="X854" s="10"/>
      <c r="Y854" s="10"/>
      <c r="Z854" s="11"/>
      <c r="AA854" s="10"/>
    </row>
    <row r="855">
      <c r="A855" s="17"/>
      <c r="R855" s="10"/>
      <c r="S855" s="10"/>
      <c r="T855" s="10"/>
      <c r="U855" s="10"/>
      <c r="V855" s="10"/>
      <c r="W855" s="10"/>
      <c r="X855" s="10"/>
      <c r="Y855" s="10"/>
      <c r="Z855" s="11"/>
      <c r="AA855" s="10"/>
    </row>
    <row r="856">
      <c r="A856" s="17"/>
      <c r="R856" s="10"/>
      <c r="S856" s="10"/>
      <c r="T856" s="10"/>
      <c r="U856" s="10"/>
      <c r="V856" s="10"/>
      <c r="W856" s="10"/>
      <c r="X856" s="10"/>
      <c r="Y856" s="10"/>
      <c r="Z856" s="11"/>
      <c r="AA856" s="10"/>
    </row>
    <row r="857">
      <c r="A857" s="17"/>
      <c r="R857" s="10"/>
      <c r="S857" s="10"/>
      <c r="T857" s="10"/>
      <c r="U857" s="10"/>
      <c r="V857" s="10"/>
      <c r="W857" s="10"/>
      <c r="X857" s="10"/>
      <c r="Y857" s="10"/>
      <c r="Z857" s="11"/>
      <c r="AA857" s="10"/>
    </row>
    <row r="858">
      <c r="A858" s="17"/>
      <c r="R858" s="10"/>
      <c r="S858" s="10"/>
      <c r="T858" s="10"/>
      <c r="U858" s="10"/>
      <c r="V858" s="10"/>
      <c r="W858" s="10"/>
      <c r="X858" s="10"/>
      <c r="Y858" s="10"/>
      <c r="Z858" s="11"/>
      <c r="AA858" s="10"/>
    </row>
    <row r="859">
      <c r="A859" s="17"/>
      <c r="R859" s="10"/>
      <c r="S859" s="10"/>
      <c r="T859" s="10"/>
      <c r="U859" s="10"/>
      <c r="V859" s="10"/>
      <c r="W859" s="10"/>
      <c r="X859" s="10"/>
      <c r="Y859" s="10"/>
      <c r="Z859" s="11"/>
      <c r="AA859" s="10"/>
    </row>
    <row r="860">
      <c r="A860" s="17"/>
      <c r="R860" s="10"/>
      <c r="S860" s="10"/>
      <c r="T860" s="10"/>
      <c r="U860" s="10"/>
      <c r="V860" s="10"/>
      <c r="W860" s="10"/>
      <c r="X860" s="10"/>
      <c r="Y860" s="10"/>
      <c r="Z860" s="11"/>
      <c r="AA860" s="10"/>
    </row>
    <row r="861">
      <c r="A861" s="17"/>
      <c r="R861" s="10"/>
      <c r="S861" s="10"/>
      <c r="T861" s="10"/>
      <c r="U861" s="10"/>
      <c r="V861" s="10"/>
      <c r="W861" s="10"/>
      <c r="X861" s="10"/>
      <c r="Y861" s="10"/>
      <c r="Z861" s="11"/>
      <c r="AA861" s="10"/>
    </row>
    <row r="862">
      <c r="A862" s="17"/>
      <c r="R862" s="10"/>
      <c r="S862" s="10"/>
      <c r="T862" s="10"/>
      <c r="U862" s="10"/>
      <c r="V862" s="10"/>
      <c r="W862" s="10"/>
      <c r="X862" s="10"/>
      <c r="Y862" s="10"/>
      <c r="Z862" s="11"/>
      <c r="AA862" s="10"/>
    </row>
    <row r="863">
      <c r="A863" s="17"/>
      <c r="R863" s="10"/>
      <c r="S863" s="10"/>
      <c r="T863" s="10"/>
      <c r="U863" s="10"/>
      <c r="V863" s="10"/>
      <c r="W863" s="10"/>
      <c r="X863" s="10"/>
      <c r="Y863" s="10"/>
      <c r="Z863" s="11"/>
      <c r="AA863" s="10"/>
    </row>
    <row r="864">
      <c r="A864" s="17"/>
      <c r="R864" s="10"/>
      <c r="S864" s="10"/>
      <c r="T864" s="10"/>
      <c r="U864" s="10"/>
      <c r="V864" s="10"/>
      <c r="W864" s="10"/>
      <c r="X864" s="10"/>
      <c r="Y864" s="10"/>
      <c r="Z864" s="11"/>
      <c r="AA864" s="10"/>
    </row>
    <row r="865">
      <c r="A865" s="17"/>
      <c r="R865" s="10"/>
      <c r="S865" s="10"/>
      <c r="T865" s="10"/>
      <c r="U865" s="10"/>
      <c r="V865" s="10"/>
      <c r="W865" s="10"/>
      <c r="X865" s="10"/>
      <c r="Y865" s="10"/>
      <c r="Z865" s="11"/>
      <c r="AA865" s="10"/>
    </row>
    <row r="866">
      <c r="A866" s="17"/>
      <c r="R866" s="10"/>
      <c r="S866" s="10"/>
      <c r="T866" s="10"/>
      <c r="U866" s="10"/>
      <c r="V866" s="10"/>
      <c r="W866" s="10"/>
      <c r="X866" s="10"/>
      <c r="Y866" s="10"/>
      <c r="Z866" s="11"/>
      <c r="AA866" s="10"/>
    </row>
    <row r="867">
      <c r="A867" s="17"/>
      <c r="R867" s="10"/>
      <c r="S867" s="10"/>
      <c r="T867" s="10"/>
      <c r="U867" s="10"/>
      <c r="V867" s="10"/>
      <c r="W867" s="10"/>
      <c r="X867" s="10"/>
      <c r="Y867" s="10"/>
      <c r="Z867" s="11"/>
      <c r="AA867" s="10"/>
    </row>
    <row r="868">
      <c r="A868" s="17"/>
      <c r="R868" s="10"/>
      <c r="S868" s="10"/>
      <c r="T868" s="10"/>
      <c r="U868" s="10"/>
      <c r="V868" s="10"/>
      <c r="W868" s="10"/>
      <c r="X868" s="10"/>
      <c r="Y868" s="10"/>
      <c r="Z868" s="11"/>
      <c r="AA868" s="10"/>
    </row>
    <row r="869">
      <c r="A869" s="17"/>
      <c r="R869" s="10"/>
      <c r="S869" s="10"/>
      <c r="T869" s="10"/>
      <c r="U869" s="10"/>
      <c r="V869" s="10"/>
      <c r="W869" s="10"/>
      <c r="X869" s="10"/>
      <c r="Y869" s="10"/>
      <c r="Z869" s="11"/>
      <c r="AA869" s="10"/>
    </row>
    <row r="870">
      <c r="A870" s="17"/>
      <c r="R870" s="10"/>
      <c r="S870" s="10"/>
      <c r="T870" s="10"/>
      <c r="U870" s="10"/>
      <c r="V870" s="10"/>
      <c r="W870" s="10"/>
      <c r="X870" s="10"/>
      <c r="Y870" s="10"/>
      <c r="Z870" s="11"/>
      <c r="AA870" s="10"/>
    </row>
    <row r="871">
      <c r="A871" s="17"/>
      <c r="R871" s="10"/>
      <c r="S871" s="10"/>
      <c r="T871" s="10"/>
      <c r="U871" s="10"/>
      <c r="V871" s="10"/>
      <c r="W871" s="10"/>
      <c r="X871" s="10"/>
      <c r="Y871" s="10"/>
      <c r="Z871" s="11"/>
      <c r="AA871" s="10"/>
    </row>
    <row r="872">
      <c r="A872" s="17"/>
      <c r="R872" s="10"/>
      <c r="S872" s="10"/>
      <c r="T872" s="10"/>
      <c r="U872" s="10"/>
      <c r="V872" s="10"/>
      <c r="W872" s="10"/>
      <c r="X872" s="10"/>
      <c r="Y872" s="10"/>
      <c r="Z872" s="11"/>
      <c r="AA872" s="10"/>
    </row>
    <row r="873">
      <c r="A873" s="17"/>
      <c r="R873" s="10"/>
      <c r="S873" s="10"/>
      <c r="T873" s="10"/>
      <c r="U873" s="10"/>
      <c r="V873" s="10"/>
      <c r="W873" s="10"/>
      <c r="X873" s="10"/>
      <c r="Y873" s="10"/>
      <c r="Z873" s="11"/>
      <c r="AA873" s="10"/>
    </row>
    <row r="874">
      <c r="A874" s="17"/>
      <c r="R874" s="10"/>
      <c r="S874" s="10"/>
      <c r="T874" s="10"/>
      <c r="U874" s="10"/>
      <c r="V874" s="10"/>
      <c r="W874" s="10"/>
      <c r="X874" s="10"/>
      <c r="Y874" s="10"/>
      <c r="Z874" s="11"/>
      <c r="AA874" s="10"/>
    </row>
    <row r="875">
      <c r="A875" s="17"/>
      <c r="R875" s="10"/>
      <c r="S875" s="10"/>
      <c r="T875" s="10"/>
      <c r="U875" s="10"/>
      <c r="V875" s="10"/>
      <c r="W875" s="10"/>
      <c r="X875" s="10"/>
      <c r="Y875" s="10"/>
      <c r="Z875" s="11"/>
      <c r="AA875" s="10"/>
    </row>
    <row r="876">
      <c r="A876" s="17"/>
      <c r="R876" s="10"/>
      <c r="S876" s="10"/>
      <c r="T876" s="10"/>
      <c r="U876" s="10"/>
      <c r="V876" s="10"/>
      <c r="W876" s="10"/>
      <c r="X876" s="10"/>
      <c r="Y876" s="10"/>
      <c r="Z876" s="11"/>
      <c r="AA876" s="10"/>
    </row>
    <row r="877">
      <c r="A877" s="17"/>
      <c r="R877" s="10"/>
      <c r="S877" s="10"/>
      <c r="T877" s="10"/>
      <c r="U877" s="10"/>
      <c r="V877" s="10"/>
      <c r="W877" s="10"/>
      <c r="X877" s="10"/>
      <c r="Y877" s="10"/>
      <c r="Z877" s="11"/>
      <c r="AA877" s="10"/>
    </row>
    <row r="878">
      <c r="A878" s="17"/>
      <c r="R878" s="10"/>
      <c r="S878" s="10"/>
      <c r="T878" s="10"/>
      <c r="U878" s="10"/>
      <c r="V878" s="10"/>
      <c r="W878" s="10"/>
      <c r="X878" s="10"/>
      <c r="Y878" s="10"/>
      <c r="Z878" s="11"/>
      <c r="AA878" s="10"/>
    </row>
    <row r="879">
      <c r="A879" s="17"/>
      <c r="R879" s="10"/>
      <c r="S879" s="10"/>
      <c r="T879" s="10"/>
      <c r="U879" s="10"/>
      <c r="V879" s="10"/>
      <c r="W879" s="10"/>
      <c r="X879" s="10"/>
      <c r="Y879" s="10"/>
      <c r="Z879" s="11"/>
      <c r="AA879" s="10"/>
    </row>
    <row r="880">
      <c r="A880" s="17"/>
      <c r="R880" s="10"/>
      <c r="S880" s="10"/>
      <c r="T880" s="10"/>
      <c r="U880" s="10"/>
      <c r="V880" s="10"/>
      <c r="W880" s="10"/>
      <c r="X880" s="10"/>
      <c r="Y880" s="10"/>
      <c r="Z880" s="11"/>
      <c r="AA880" s="10"/>
    </row>
    <row r="881">
      <c r="A881" s="17"/>
      <c r="R881" s="10"/>
      <c r="S881" s="10"/>
      <c r="T881" s="10"/>
      <c r="U881" s="10"/>
      <c r="V881" s="10"/>
      <c r="W881" s="10"/>
      <c r="X881" s="10"/>
      <c r="Y881" s="10"/>
      <c r="Z881" s="11"/>
      <c r="AA881" s="10"/>
    </row>
    <row r="882">
      <c r="A882" s="17"/>
      <c r="R882" s="10"/>
      <c r="S882" s="10"/>
      <c r="T882" s="10"/>
      <c r="U882" s="10"/>
      <c r="V882" s="10"/>
      <c r="W882" s="10"/>
      <c r="X882" s="10"/>
      <c r="Y882" s="10"/>
      <c r="Z882" s="11"/>
      <c r="AA882" s="10"/>
    </row>
    <row r="883">
      <c r="A883" s="17"/>
      <c r="R883" s="10"/>
      <c r="S883" s="10"/>
      <c r="T883" s="10"/>
      <c r="U883" s="10"/>
      <c r="V883" s="10"/>
      <c r="W883" s="10"/>
      <c r="X883" s="10"/>
      <c r="Y883" s="10"/>
      <c r="Z883" s="11"/>
      <c r="AA883" s="10"/>
    </row>
    <row r="884">
      <c r="A884" s="17"/>
      <c r="R884" s="10"/>
      <c r="S884" s="10"/>
      <c r="T884" s="10"/>
      <c r="U884" s="10"/>
      <c r="V884" s="10"/>
      <c r="W884" s="10"/>
      <c r="X884" s="10"/>
      <c r="Y884" s="10"/>
      <c r="Z884" s="11"/>
      <c r="AA884" s="10"/>
    </row>
    <row r="885">
      <c r="A885" s="17"/>
      <c r="R885" s="10"/>
      <c r="S885" s="10"/>
      <c r="T885" s="10"/>
      <c r="U885" s="10"/>
      <c r="V885" s="10"/>
      <c r="W885" s="10"/>
      <c r="X885" s="10"/>
      <c r="Y885" s="10"/>
      <c r="Z885" s="11"/>
      <c r="AA885" s="10"/>
    </row>
    <row r="886">
      <c r="A886" s="17"/>
      <c r="R886" s="10"/>
      <c r="S886" s="10"/>
      <c r="T886" s="10"/>
      <c r="U886" s="10"/>
      <c r="V886" s="10"/>
      <c r="W886" s="10"/>
      <c r="X886" s="10"/>
      <c r="Y886" s="10"/>
      <c r="Z886" s="11"/>
      <c r="AA886" s="10"/>
    </row>
    <row r="887">
      <c r="A887" s="17"/>
      <c r="R887" s="10"/>
      <c r="S887" s="10"/>
      <c r="T887" s="10"/>
      <c r="U887" s="10"/>
      <c r="V887" s="10"/>
      <c r="W887" s="10"/>
      <c r="X887" s="10"/>
      <c r="Y887" s="10"/>
      <c r="Z887" s="11"/>
      <c r="AA887" s="10"/>
    </row>
    <row r="888">
      <c r="A888" s="17"/>
      <c r="R888" s="10"/>
      <c r="S888" s="10"/>
      <c r="T888" s="10"/>
      <c r="U888" s="10"/>
      <c r="V888" s="10"/>
      <c r="W888" s="10"/>
      <c r="X888" s="10"/>
      <c r="Y888" s="10"/>
      <c r="Z888" s="11"/>
      <c r="AA888" s="10"/>
    </row>
    <row r="889">
      <c r="A889" s="17"/>
      <c r="R889" s="10"/>
      <c r="S889" s="10"/>
      <c r="T889" s="10"/>
      <c r="U889" s="10"/>
      <c r="V889" s="10"/>
      <c r="W889" s="10"/>
      <c r="X889" s="10"/>
      <c r="Y889" s="10"/>
      <c r="Z889" s="11"/>
      <c r="AA889" s="10"/>
    </row>
    <row r="890">
      <c r="A890" s="17"/>
      <c r="R890" s="10"/>
      <c r="S890" s="10"/>
      <c r="T890" s="10"/>
      <c r="U890" s="10"/>
      <c r="V890" s="10"/>
      <c r="W890" s="10"/>
      <c r="X890" s="10"/>
      <c r="Y890" s="10"/>
      <c r="Z890" s="11"/>
      <c r="AA890" s="10"/>
    </row>
    <row r="891">
      <c r="A891" s="17"/>
      <c r="R891" s="10"/>
      <c r="S891" s="10"/>
      <c r="T891" s="10"/>
      <c r="U891" s="10"/>
      <c r="V891" s="10"/>
      <c r="W891" s="10"/>
      <c r="X891" s="10"/>
      <c r="Y891" s="10"/>
      <c r="Z891" s="11"/>
      <c r="AA891" s="10"/>
    </row>
    <row r="892">
      <c r="A892" s="17"/>
      <c r="R892" s="10"/>
      <c r="S892" s="10"/>
      <c r="T892" s="10"/>
      <c r="U892" s="10"/>
      <c r="V892" s="10"/>
      <c r="W892" s="10"/>
      <c r="X892" s="10"/>
      <c r="Y892" s="10"/>
      <c r="Z892" s="11"/>
      <c r="AA892" s="10"/>
    </row>
    <row r="893">
      <c r="A893" s="17"/>
      <c r="R893" s="10"/>
      <c r="S893" s="10"/>
      <c r="T893" s="10"/>
      <c r="U893" s="10"/>
      <c r="V893" s="10"/>
      <c r="W893" s="10"/>
      <c r="X893" s="10"/>
      <c r="Y893" s="10"/>
      <c r="Z893" s="11"/>
      <c r="AA893" s="10"/>
    </row>
    <row r="894">
      <c r="A894" s="17"/>
      <c r="R894" s="10"/>
      <c r="S894" s="10"/>
      <c r="T894" s="10"/>
      <c r="U894" s="10"/>
      <c r="V894" s="10"/>
      <c r="W894" s="10"/>
      <c r="X894" s="10"/>
      <c r="Y894" s="10"/>
      <c r="Z894" s="11"/>
      <c r="AA894" s="10"/>
    </row>
    <row r="895">
      <c r="A895" s="17"/>
      <c r="R895" s="10"/>
      <c r="S895" s="10"/>
      <c r="T895" s="10"/>
      <c r="U895" s="10"/>
      <c r="V895" s="10"/>
      <c r="W895" s="10"/>
      <c r="X895" s="10"/>
      <c r="Y895" s="10"/>
      <c r="Z895" s="11"/>
      <c r="AA895" s="10"/>
    </row>
    <row r="896">
      <c r="A896" s="17"/>
      <c r="R896" s="10"/>
      <c r="S896" s="10"/>
      <c r="T896" s="10"/>
      <c r="U896" s="10"/>
      <c r="V896" s="10"/>
      <c r="W896" s="10"/>
      <c r="X896" s="10"/>
      <c r="Y896" s="10"/>
      <c r="Z896" s="11"/>
      <c r="AA896" s="10"/>
    </row>
    <row r="897">
      <c r="A897" s="17"/>
      <c r="R897" s="10"/>
      <c r="S897" s="10"/>
      <c r="T897" s="10"/>
      <c r="U897" s="10"/>
      <c r="V897" s="10"/>
      <c r="W897" s="10"/>
      <c r="X897" s="10"/>
      <c r="Y897" s="10"/>
      <c r="Z897" s="11"/>
      <c r="AA897" s="10"/>
    </row>
    <row r="898">
      <c r="A898" s="17"/>
      <c r="R898" s="10"/>
      <c r="S898" s="10"/>
      <c r="T898" s="10"/>
      <c r="U898" s="10"/>
      <c r="V898" s="10"/>
      <c r="W898" s="10"/>
      <c r="X898" s="10"/>
      <c r="Y898" s="10"/>
      <c r="Z898" s="11"/>
      <c r="AA898" s="10"/>
    </row>
    <row r="899">
      <c r="A899" s="17"/>
      <c r="R899" s="10"/>
      <c r="S899" s="10"/>
      <c r="T899" s="10"/>
      <c r="U899" s="10"/>
      <c r="V899" s="10"/>
      <c r="W899" s="10"/>
      <c r="X899" s="10"/>
      <c r="Y899" s="10"/>
      <c r="Z899" s="11"/>
      <c r="AA899" s="10"/>
    </row>
    <row r="900">
      <c r="A900" s="17"/>
      <c r="R900" s="10"/>
      <c r="S900" s="10"/>
      <c r="T900" s="10"/>
      <c r="U900" s="10"/>
      <c r="V900" s="10"/>
      <c r="W900" s="10"/>
      <c r="X900" s="10"/>
      <c r="Y900" s="10"/>
      <c r="Z900" s="11"/>
      <c r="AA900" s="10"/>
    </row>
    <row r="901">
      <c r="A901" s="17"/>
      <c r="R901" s="10"/>
      <c r="S901" s="10"/>
      <c r="T901" s="10"/>
      <c r="U901" s="10"/>
      <c r="V901" s="10"/>
      <c r="W901" s="10"/>
      <c r="X901" s="10"/>
      <c r="Y901" s="10"/>
      <c r="Z901" s="11"/>
      <c r="AA901" s="10"/>
    </row>
    <row r="902">
      <c r="A902" s="17"/>
      <c r="R902" s="10"/>
      <c r="S902" s="10"/>
      <c r="T902" s="10"/>
      <c r="U902" s="10"/>
      <c r="V902" s="10"/>
      <c r="W902" s="10"/>
      <c r="X902" s="10"/>
      <c r="Y902" s="10"/>
      <c r="Z902" s="11"/>
      <c r="AA902" s="10"/>
    </row>
    <row r="903">
      <c r="A903" s="17"/>
      <c r="R903" s="10"/>
      <c r="S903" s="10"/>
      <c r="T903" s="10"/>
      <c r="U903" s="10"/>
      <c r="V903" s="10"/>
      <c r="W903" s="10"/>
      <c r="X903" s="10"/>
      <c r="Y903" s="10"/>
      <c r="Z903" s="11"/>
      <c r="AA903" s="10"/>
    </row>
    <row r="904">
      <c r="A904" s="17"/>
      <c r="R904" s="10"/>
      <c r="S904" s="10"/>
      <c r="T904" s="10"/>
      <c r="U904" s="10"/>
      <c r="V904" s="10"/>
      <c r="W904" s="10"/>
      <c r="X904" s="10"/>
      <c r="Y904" s="10"/>
      <c r="Z904" s="11"/>
      <c r="AA904" s="10"/>
    </row>
    <row r="905">
      <c r="A905" s="17"/>
      <c r="R905" s="10"/>
      <c r="S905" s="10"/>
      <c r="T905" s="10"/>
      <c r="U905" s="10"/>
      <c r="V905" s="10"/>
      <c r="W905" s="10"/>
      <c r="X905" s="10"/>
      <c r="Y905" s="10"/>
      <c r="Z905" s="11"/>
      <c r="AA905" s="10"/>
    </row>
    <row r="906">
      <c r="A906" s="17"/>
      <c r="R906" s="10"/>
      <c r="S906" s="10"/>
      <c r="T906" s="10"/>
      <c r="U906" s="10"/>
      <c r="V906" s="10"/>
      <c r="W906" s="10"/>
      <c r="X906" s="10"/>
      <c r="Y906" s="10"/>
      <c r="Z906" s="11"/>
      <c r="AA906" s="10"/>
    </row>
    <row r="907">
      <c r="A907" s="17"/>
      <c r="R907" s="10"/>
      <c r="S907" s="10"/>
      <c r="T907" s="10"/>
      <c r="U907" s="10"/>
      <c r="V907" s="10"/>
      <c r="W907" s="10"/>
      <c r="X907" s="10"/>
      <c r="Y907" s="10"/>
      <c r="Z907" s="11"/>
      <c r="AA907" s="10"/>
    </row>
    <row r="908">
      <c r="A908" s="17"/>
      <c r="R908" s="10"/>
      <c r="S908" s="10"/>
      <c r="T908" s="10"/>
      <c r="U908" s="10"/>
      <c r="V908" s="10"/>
      <c r="W908" s="10"/>
      <c r="X908" s="10"/>
      <c r="Y908" s="10"/>
      <c r="Z908" s="11"/>
      <c r="AA908" s="10"/>
    </row>
    <row r="909">
      <c r="A909" s="17"/>
      <c r="R909" s="10"/>
      <c r="S909" s="10"/>
      <c r="T909" s="10"/>
      <c r="U909" s="10"/>
      <c r="V909" s="10"/>
      <c r="W909" s="10"/>
      <c r="X909" s="10"/>
      <c r="Y909" s="10"/>
      <c r="Z909" s="11"/>
      <c r="AA909" s="10"/>
    </row>
    <row r="910">
      <c r="A910" s="17"/>
      <c r="R910" s="10"/>
      <c r="S910" s="10"/>
      <c r="T910" s="10"/>
      <c r="U910" s="10"/>
      <c r="V910" s="10"/>
      <c r="W910" s="10"/>
      <c r="X910" s="10"/>
      <c r="Y910" s="10"/>
      <c r="Z910" s="11"/>
      <c r="AA910" s="10"/>
    </row>
    <row r="911">
      <c r="A911" s="17"/>
      <c r="R911" s="10"/>
      <c r="S911" s="10"/>
      <c r="T911" s="10"/>
      <c r="U911" s="10"/>
      <c r="V911" s="10"/>
      <c r="W911" s="10"/>
      <c r="X911" s="10"/>
      <c r="Y911" s="10"/>
      <c r="Z911" s="11"/>
      <c r="AA911" s="10"/>
    </row>
    <row r="912">
      <c r="A912" s="17"/>
      <c r="R912" s="10"/>
      <c r="S912" s="10"/>
      <c r="T912" s="10"/>
      <c r="U912" s="10"/>
      <c r="V912" s="10"/>
      <c r="W912" s="10"/>
      <c r="X912" s="10"/>
      <c r="Y912" s="10"/>
      <c r="Z912" s="11"/>
      <c r="AA912" s="10"/>
    </row>
    <row r="913">
      <c r="A913" s="17"/>
      <c r="R913" s="10"/>
      <c r="S913" s="10"/>
      <c r="T913" s="10"/>
      <c r="U913" s="10"/>
      <c r="V913" s="10"/>
      <c r="W913" s="10"/>
      <c r="X913" s="10"/>
      <c r="Y913" s="10"/>
      <c r="Z913" s="11"/>
      <c r="AA913" s="10"/>
    </row>
    <row r="914">
      <c r="A914" s="17"/>
      <c r="R914" s="10"/>
      <c r="S914" s="10"/>
      <c r="T914" s="10"/>
      <c r="U914" s="10"/>
      <c r="V914" s="10"/>
      <c r="W914" s="10"/>
      <c r="X914" s="10"/>
      <c r="Y914" s="10"/>
      <c r="Z914" s="11"/>
      <c r="AA914" s="10"/>
    </row>
    <row r="915">
      <c r="A915" s="17"/>
      <c r="R915" s="10"/>
      <c r="S915" s="10"/>
      <c r="T915" s="10"/>
      <c r="U915" s="10"/>
      <c r="V915" s="10"/>
      <c r="W915" s="10"/>
      <c r="X915" s="10"/>
      <c r="Y915" s="10"/>
      <c r="Z915" s="11"/>
      <c r="AA915" s="10"/>
    </row>
    <row r="916">
      <c r="A916" s="17"/>
      <c r="R916" s="10"/>
      <c r="S916" s="10"/>
      <c r="T916" s="10"/>
      <c r="U916" s="10"/>
      <c r="V916" s="10"/>
      <c r="W916" s="10"/>
      <c r="X916" s="10"/>
      <c r="Y916" s="10"/>
      <c r="Z916" s="11"/>
      <c r="AA916" s="10"/>
    </row>
    <row r="917">
      <c r="A917" s="17"/>
      <c r="R917" s="10"/>
      <c r="S917" s="10"/>
      <c r="T917" s="10"/>
      <c r="U917" s="10"/>
      <c r="V917" s="10"/>
      <c r="W917" s="10"/>
      <c r="X917" s="10"/>
      <c r="Y917" s="10"/>
      <c r="Z917" s="11"/>
      <c r="AA917" s="10"/>
    </row>
    <row r="918">
      <c r="A918" s="17"/>
      <c r="R918" s="10"/>
      <c r="S918" s="10"/>
      <c r="T918" s="10"/>
      <c r="U918" s="10"/>
      <c r="V918" s="10"/>
      <c r="W918" s="10"/>
      <c r="X918" s="10"/>
      <c r="Y918" s="10"/>
      <c r="Z918" s="11"/>
      <c r="AA918" s="10"/>
    </row>
    <row r="919">
      <c r="A919" s="17"/>
      <c r="R919" s="10"/>
      <c r="S919" s="10"/>
      <c r="T919" s="10"/>
      <c r="U919" s="10"/>
      <c r="V919" s="10"/>
      <c r="W919" s="10"/>
      <c r="X919" s="10"/>
      <c r="Y919" s="10"/>
      <c r="Z919" s="11"/>
      <c r="AA919" s="10"/>
    </row>
    <row r="920">
      <c r="A920" s="17"/>
      <c r="R920" s="10"/>
      <c r="S920" s="10"/>
      <c r="T920" s="10"/>
      <c r="U920" s="10"/>
      <c r="V920" s="10"/>
      <c r="W920" s="10"/>
      <c r="X920" s="10"/>
      <c r="Y920" s="10"/>
      <c r="Z920" s="11"/>
      <c r="AA920" s="10"/>
    </row>
    <row r="921">
      <c r="A921" s="17"/>
      <c r="R921" s="10"/>
      <c r="S921" s="10"/>
      <c r="T921" s="10"/>
      <c r="U921" s="10"/>
      <c r="V921" s="10"/>
      <c r="W921" s="10"/>
      <c r="X921" s="10"/>
      <c r="Y921" s="10"/>
      <c r="Z921" s="11"/>
      <c r="AA921" s="10"/>
    </row>
    <row r="922">
      <c r="A922" s="17"/>
      <c r="R922" s="10"/>
      <c r="S922" s="10"/>
      <c r="T922" s="10"/>
      <c r="U922" s="10"/>
      <c r="V922" s="10"/>
      <c r="W922" s="10"/>
      <c r="X922" s="10"/>
      <c r="Y922" s="10"/>
      <c r="Z922" s="11"/>
      <c r="AA922" s="10"/>
    </row>
    <row r="923">
      <c r="A923" s="17"/>
      <c r="R923" s="10"/>
      <c r="S923" s="10"/>
      <c r="T923" s="10"/>
      <c r="U923" s="10"/>
      <c r="V923" s="10"/>
      <c r="W923" s="10"/>
      <c r="X923" s="10"/>
      <c r="Y923" s="10"/>
      <c r="Z923" s="11"/>
      <c r="AA923" s="10"/>
    </row>
    <row r="924">
      <c r="A924" s="17"/>
      <c r="R924" s="10"/>
      <c r="S924" s="10"/>
      <c r="T924" s="10"/>
      <c r="U924" s="10"/>
      <c r="V924" s="10"/>
      <c r="W924" s="10"/>
      <c r="X924" s="10"/>
      <c r="Y924" s="10"/>
      <c r="Z924" s="11"/>
      <c r="AA924" s="10"/>
    </row>
    <row r="925">
      <c r="A925" s="17"/>
      <c r="R925" s="10"/>
      <c r="S925" s="10"/>
      <c r="T925" s="10"/>
      <c r="U925" s="10"/>
      <c r="V925" s="10"/>
      <c r="W925" s="10"/>
      <c r="X925" s="10"/>
      <c r="Y925" s="10"/>
      <c r="Z925" s="11"/>
      <c r="AA925" s="10"/>
    </row>
    <row r="926">
      <c r="A926" s="17"/>
      <c r="R926" s="10"/>
      <c r="S926" s="10"/>
      <c r="T926" s="10"/>
      <c r="U926" s="10"/>
      <c r="V926" s="10"/>
      <c r="W926" s="10"/>
      <c r="X926" s="10"/>
      <c r="Y926" s="10"/>
      <c r="Z926" s="11"/>
      <c r="AA926" s="10"/>
    </row>
    <row r="927">
      <c r="A927" s="17"/>
      <c r="R927" s="10"/>
      <c r="S927" s="10"/>
      <c r="T927" s="10"/>
      <c r="U927" s="10"/>
      <c r="V927" s="10"/>
      <c r="W927" s="10"/>
      <c r="X927" s="10"/>
      <c r="Y927" s="10"/>
      <c r="Z927" s="11"/>
      <c r="AA927" s="10"/>
    </row>
    <row r="928">
      <c r="A928" s="17"/>
      <c r="R928" s="10"/>
      <c r="S928" s="10"/>
      <c r="T928" s="10"/>
      <c r="U928" s="10"/>
      <c r="V928" s="10"/>
      <c r="W928" s="10"/>
      <c r="X928" s="10"/>
      <c r="Y928" s="10"/>
      <c r="Z928" s="11"/>
      <c r="AA928" s="10"/>
    </row>
    <row r="929">
      <c r="A929" s="17"/>
      <c r="R929" s="10"/>
      <c r="S929" s="10"/>
      <c r="T929" s="10"/>
      <c r="U929" s="10"/>
      <c r="V929" s="10"/>
      <c r="W929" s="10"/>
      <c r="X929" s="10"/>
      <c r="Y929" s="10"/>
      <c r="Z929" s="11"/>
      <c r="AA929" s="10"/>
    </row>
    <row r="930">
      <c r="A930" s="17"/>
      <c r="R930" s="10"/>
      <c r="S930" s="10"/>
      <c r="T930" s="10"/>
      <c r="U930" s="10"/>
      <c r="V930" s="10"/>
      <c r="W930" s="10"/>
      <c r="X930" s="10"/>
      <c r="Y930" s="10"/>
      <c r="Z930" s="11"/>
      <c r="AA930" s="10"/>
    </row>
    <row r="931">
      <c r="A931" s="17"/>
      <c r="R931" s="10"/>
      <c r="S931" s="10"/>
      <c r="T931" s="10"/>
      <c r="U931" s="10"/>
      <c r="V931" s="10"/>
      <c r="W931" s="10"/>
      <c r="X931" s="10"/>
      <c r="Y931" s="10"/>
      <c r="Z931" s="11"/>
      <c r="AA931" s="10"/>
    </row>
    <row r="932">
      <c r="A932" s="17"/>
      <c r="R932" s="10"/>
      <c r="S932" s="10"/>
      <c r="T932" s="10"/>
      <c r="U932" s="10"/>
      <c r="V932" s="10"/>
      <c r="W932" s="10"/>
      <c r="X932" s="10"/>
      <c r="Y932" s="10"/>
      <c r="Z932" s="11"/>
      <c r="AA932" s="10"/>
    </row>
    <row r="933">
      <c r="A933" s="17"/>
      <c r="R933" s="10"/>
      <c r="S933" s="10"/>
      <c r="T933" s="10"/>
      <c r="U933" s="10"/>
      <c r="V933" s="10"/>
      <c r="W933" s="10"/>
      <c r="X933" s="10"/>
      <c r="Y933" s="10"/>
      <c r="Z933" s="11"/>
      <c r="AA933" s="10"/>
    </row>
    <row r="934">
      <c r="A934" s="17"/>
      <c r="R934" s="10"/>
      <c r="S934" s="10"/>
      <c r="T934" s="10"/>
      <c r="U934" s="10"/>
      <c r="V934" s="10"/>
      <c r="W934" s="10"/>
      <c r="X934" s="10"/>
      <c r="Y934" s="10"/>
      <c r="Z934" s="11"/>
      <c r="AA934" s="10"/>
    </row>
    <row r="935">
      <c r="A935" s="17"/>
      <c r="R935" s="10"/>
      <c r="S935" s="10"/>
      <c r="T935" s="10"/>
      <c r="U935" s="10"/>
      <c r="V935" s="10"/>
      <c r="W935" s="10"/>
      <c r="X935" s="10"/>
      <c r="Y935" s="10"/>
      <c r="Z935" s="11"/>
      <c r="AA935" s="10"/>
    </row>
    <row r="936">
      <c r="A936" s="17"/>
      <c r="R936" s="10"/>
      <c r="S936" s="10"/>
      <c r="T936" s="10"/>
      <c r="U936" s="10"/>
      <c r="V936" s="10"/>
      <c r="W936" s="10"/>
      <c r="X936" s="10"/>
      <c r="Y936" s="10"/>
      <c r="Z936" s="11"/>
      <c r="AA936" s="10"/>
    </row>
    <row r="937">
      <c r="A937" s="17"/>
      <c r="R937" s="10"/>
      <c r="S937" s="10"/>
      <c r="T937" s="10"/>
      <c r="U937" s="10"/>
      <c r="V937" s="10"/>
      <c r="W937" s="10"/>
      <c r="X937" s="10"/>
      <c r="Y937" s="10"/>
      <c r="Z937" s="11"/>
      <c r="AA937" s="10"/>
    </row>
    <row r="938">
      <c r="A938" s="17"/>
      <c r="R938" s="10"/>
      <c r="S938" s="10"/>
      <c r="T938" s="10"/>
      <c r="U938" s="10"/>
      <c r="V938" s="10"/>
      <c r="W938" s="10"/>
      <c r="X938" s="10"/>
      <c r="Y938" s="10"/>
      <c r="Z938" s="11"/>
      <c r="AA938" s="10"/>
    </row>
    <row r="939">
      <c r="A939" s="17"/>
      <c r="R939" s="10"/>
      <c r="S939" s="10"/>
      <c r="T939" s="10"/>
      <c r="U939" s="10"/>
      <c r="V939" s="10"/>
      <c r="W939" s="10"/>
      <c r="X939" s="10"/>
      <c r="Y939" s="10"/>
      <c r="Z939" s="11"/>
      <c r="AA939" s="10"/>
    </row>
    <row r="940">
      <c r="A940" s="17"/>
      <c r="R940" s="10"/>
      <c r="S940" s="10"/>
      <c r="T940" s="10"/>
      <c r="U940" s="10"/>
      <c r="V940" s="10"/>
      <c r="W940" s="10"/>
      <c r="X940" s="10"/>
      <c r="Y940" s="10"/>
      <c r="Z940" s="11"/>
      <c r="AA940" s="10"/>
    </row>
    <row r="941">
      <c r="A941" s="17"/>
      <c r="R941" s="10"/>
      <c r="S941" s="10"/>
      <c r="T941" s="10"/>
      <c r="U941" s="10"/>
      <c r="V941" s="10"/>
      <c r="W941" s="10"/>
      <c r="X941" s="10"/>
      <c r="Y941" s="10"/>
      <c r="Z941" s="11"/>
      <c r="AA941" s="10"/>
    </row>
    <row r="942">
      <c r="A942" s="17"/>
      <c r="R942" s="10"/>
      <c r="S942" s="10"/>
      <c r="T942" s="10"/>
      <c r="U942" s="10"/>
      <c r="V942" s="10"/>
      <c r="W942" s="10"/>
      <c r="X942" s="10"/>
      <c r="Y942" s="10"/>
      <c r="Z942" s="11"/>
      <c r="AA942" s="10"/>
    </row>
    <row r="943">
      <c r="A943" s="17"/>
      <c r="R943" s="10"/>
      <c r="S943" s="10"/>
      <c r="T943" s="10"/>
      <c r="U943" s="10"/>
      <c r="V943" s="10"/>
      <c r="W943" s="10"/>
      <c r="X943" s="10"/>
      <c r="Y943" s="10"/>
      <c r="Z943" s="11"/>
      <c r="AA943" s="10"/>
    </row>
    <row r="944">
      <c r="A944" s="17"/>
      <c r="R944" s="10"/>
      <c r="S944" s="10"/>
      <c r="T944" s="10"/>
      <c r="U944" s="10"/>
      <c r="V944" s="10"/>
      <c r="W944" s="10"/>
      <c r="X944" s="10"/>
      <c r="Y944" s="10"/>
      <c r="Z944" s="11"/>
      <c r="AA944" s="10"/>
    </row>
    <row r="945">
      <c r="A945" s="17"/>
      <c r="R945" s="10"/>
      <c r="S945" s="10"/>
      <c r="T945" s="10"/>
      <c r="U945" s="10"/>
      <c r="V945" s="10"/>
      <c r="W945" s="10"/>
      <c r="X945" s="10"/>
      <c r="Y945" s="10"/>
      <c r="Z945" s="11"/>
      <c r="AA945" s="10"/>
    </row>
    <row r="946">
      <c r="A946" s="17"/>
      <c r="R946" s="10"/>
      <c r="S946" s="10"/>
      <c r="T946" s="10"/>
      <c r="U946" s="10"/>
      <c r="V946" s="10"/>
      <c r="W946" s="10"/>
      <c r="X946" s="10"/>
      <c r="Y946" s="10"/>
      <c r="Z946" s="11"/>
      <c r="AA946" s="10"/>
    </row>
    <row r="947">
      <c r="A947" s="17"/>
      <c r="R947" s="10"/>
      <c r="S947" s="10"/>
      <c r="T947" s="10"/>
      <c r="U947" s="10"/>
      <c r="V947" s="10"/>
      <c r="W947" s="10"/>
      <c r="X947" s="10"/>
      <c r="Y947" s="10"/>
      <c r="Z947" s="11"/>
      <c r="AA947" s="10"/>
    </row>
    <row r="948">
      <c r="A948" s="17"/>
      <c r="R948" s="10"/>
      <c r="S948" s="10"/>
      <c r="T948" s="10"/>
      <c r="U948" s="10"/>
      <c r="V948" s="10"/>
      <c r="W948" s="10"/>
      <c r="X948" s="10"/>
      <c r="Y948" s="10"/>
      <c r="Z948" s="11"/>
      <c r="AA948" s="10"/>
    </row>
    <row r="949">
      <c r="A949" s="17"/>
      <c r="R949" s="10"/>
      <c r="S949" s="10"/>
      <c r="T949" s="10"/>
      <c r="U949" s="10"/>
      <c r="V949" s="10"/>
      <c r="W949" s="10"/>
      <c r="X949" s="10"/>
      <c r="Y949" s="10"/>
      <c r="Z949" s="11"/>
      <c r="AA949" s="10"/>
    </row>
    <row r="950">
      <c r="A950" s="17"/>
      <c r="R950" s="10"/>
      <c r="S950" s="10"/>
      <c r="T950" s="10"/>
      <c r="U950" s="10"/>
      <c r="V950" s="10"/>
      <c r="W950" s="10"/>
      <c r="X950" s="10"/>
      <c r="Y950" s="10"/>
      <c r="Z950" s="11"/>
      <c r="AA950" s="10"/>
    </row>
    <row r="951">
      <c r="A951" s="17"/>
      <c r="R951" s="10"/>
      <c r="S951" s="10"/>
      <c r="T951" s="10"/>
      <c r="U951" s="10"/>
      <c r="V951" s="10"/>
      <c r="W951" s="10"/>
      <c r="X951" s="10"/>
      <c r="Y951" s="10"/>
      <c r="Z951" s="11"/>
      <c r="AA951" s="10"/>
    </row>
    <row r="952">
      <c r="A952" s="17"/>
      <c r="R952" s="10"/>
      <c r="S952" s="10"/>
      <c r="T952" s="10"/>
      <c r="U952" s="10"/>
      <c r="V952" s="10"/>
      <c r="W952" s="10"/>
      <c r="X952" s="10"/>
      <c r="Y952" s="10"/>
      <c r="Z952" s="11"/>
      <c r="AA952" s="10"/>
    </row>
    <row r="953">
      <c r="A953" s="17"/>
      <c r="R953" s="10"/>
      <c r="S953" s="10"/>
      <c r="T953" s="10"/>
      <c r="U953" s="10"/>
      <c r="V953" s="10"/>
      <c r="W953" s="10"/>
      <c r="X953" s="10"/>
      <c r="Y953" s="10"/>
      <c r="Z953" s="11"/>
      <c r="AA953" s="10"/>
    </row>
    <row r="954">
      <c r="A954" s="17"/>
      <c r="R954" s="10"/>
      <c r="S954" s="10"/>
      <c r="T954" s="10"/>
      <c r="U954" s="10"/>
      <c r="V954" s="10"/>
      <c r="W954" s="10"/>
      <c r="X954" s="10"/>
      <c r="Y954" s="10"/>
      <c r="Z954" s="11"/>
      <c r="AA954" s="10"/>
    </row>
    <row r="955">
      <c r="A955" s="17"/>
      <c r="R955" s="10"/>
      <c r="S955" s="10"/>
      <c r="T955" s="10"/>
      <c r="U955" s="10"/>
      <c r="V955" s="10"/>
      <c r="W955" s="10"/>
      <c r="X955" s="10"/>
      <c r="Y955" s="10"/>
      <c r="Z955" s="11"/>
      <c r="AA955" s="10"/>
    </row>
    <row r="956">
      <c r="A956" s="17"/>
      <c r="R956" s="10"/>
      <c r="S956" s="10"/>
      <c r="T956" s="10"/>
      <c r="U956" s="10"/>
      <c r="V956" s="10"/>
      <c r="W956" s="10"/>
      <c r="X956" s="10"/>
      <c r="Y956" s="10"/>
      <c r="Z956" s="11"/>
      <c r="AA956" s="10"/>
    </row>
    <row r="957">
      <c r="A957" s="17"/>
      <c r="R957" s="10"/>
      <c r="S957" s="10"/>
      <c r="T957" s="10"/>
      <c r="U957" s="10"/>
      <c r="V957" s="10"/>
      <c r="W957" s="10"/>
      <c r="X957" s="10"/>
      <c r="Y957" s="10"/>
      <c r="Z957" s="11"/>
      <c r="AA957" s="10"/>
    </row>
    <row r="958">
      <c r="A958" s="17"/>
      <c r="R958" s="10"/>
      <c r="S958" s="10"/>
      <c r="T958" s="10"/>
      <c r="U958" s="10"/>
      <c r="V958" s="10"/>
      <c r="W958" s="10"/>
      <c r="X958" s="10"/>
      <c r="Y958" s="10"/>
      <c r="Z958" s="11"/>
      <c r="AA958" s="10"/>
    </row>
    <row r="959">
      <c r="A959" s="17"/>
      <c r="R959" s="10"/>
      <c r="S959" s="10"/>
      <c r="T959" s="10"/>
      <c r="U959" s="10"/>
      <c r="V959" s="10"/>
      <c r="W959" s="10"/>
      <c r="X959" s="10"/>
      <c r="Y959" s="10"/>
      <c r="Z959" s="11"/>
      <c r="AA959" s="10"/>
    </row>
    <row r="960">
      <c r="A960" s="17"/>
      <c r="R960" s="10"/>
      <c r="S960" s="10"/>
      <c r="T960" s="10"/>
      <c r="U960" s="10"/>
      <c r="V960" s="10"/>
      <c r="W960" s="10"/>
      <c r="X960" s="10"/>
      <c r="Y960" s="10"/>
      <c r="Z960" s="11"/>
      <c r="AA960" s="10"/>
    </row>
    <row r="961">
      <c r="A961" s="17"/>
      <c r="R961" s="10"/>
      <c r="S961" s="10"/>
      <c r="T961" s="10"/>
      <c r="U961" s="10"/>
      <c r="V961" s="10"/>
      <c r="W961" s="10"/>
      <c r="X961" s="10"/>
      <c r="Y961" s="10"/>
      <c r="Z961" s="11"/>
      <c r="AA961" s="10"/>
    </row>
    <row r="962">
      <c r="A962" s="17"/>
      <c r="R962" s="10"/>
      <c r="S962" s="10"/>
      <c r="T962" s="10"/>
      <c r="U962" s="10"/>
      <c r="V962" s="10"/>
      <c r="W962" s="10"/>
      <c r="X962" s="10"/>
      <c r="Y962" s="10"/>
      <c r="Z962" s="11"/>
      <c r="AA962" s="10"/>
    </row>
    <row r="963">
      <c r="A963" s="17"/>
      <c r="R963" s="10"/>
      <c r="S963" s="10"/>
      <c r="T963" s="10"/>
      <c r="U963" s="10"/>
      <c r="V963" s="10"/>
      <c r="W963" s="10"/>
      <c r="X963" s="10"/>
      <c r="Y963" s="10"/>
      <c r="Z963" s="11"/>
      <c r="AA963" s="10"/>
    </row>
    <row r="964">
      <c r="A964" s="17"/>
      <c r="R964" s="10"/>
      <c r="S964" s="10"/>
      <c r="T964" s="10"/>
      <c r="U964" s="10"/>
      <c r="V964" s="10"/>
      <c r="W964" s="10"/>
      <c r="X964" s="10"/>
      <c r="Y964" s="10"/>
      <c r="Z964" s="11"/>
      <c r="AA964" s="10"/>
    </row>
    <row r="965">
      <c r="A965" s="17"/>
      <c r="R965" s="10"/>
      <c r="S965" s="10"/>
      <c r="T965" s="10"/>
      <c r="U965" s="10"/>
      <c r="V965" s="10"/>
      <c r="W965" s="10"/>
      <c r="X965" s="10"/>
      <c r="Y965" s="10"/>
      <c r="Z965" s="11"/>
      <c r="AA965" s="10"/>
    </row>
    <row r="966">
      <c r="A966" s="17"/>
      <c r="R966" s="10"/>
      <c r="S966" s="10"/>
      <c r="T966" s="10"/>
      <c r="U966" s="10"/>
      <c r="V966" s="10"/>
      <c r="W966" s="10"/>
      <c r="X966" s="10"/>
      <c r="Y966" s="10"/>
      <c r="Z966" s="11"/>
      <c r="AA966" s="10"/>
    </row>
    <row r="967">
      <c r="A967" s="17"/>
      <c r="R967" s="10"/>
      <c r="S967" s="10"/>
      <c r="T967" s="10"/>
      <c r="U967" s="10"/>
      <c r="V967" s="10"/>
      <c r="W967" s="10"/>
      <c r="X967" s="10"/>
      <c r="Y967" s="10"/>
      <c r="Z967" s="11"/>
      <c r="AA967" s="10"/>
    </row>
    <row r="968">
      <c r="A968" s="17"/>
      <c r="R968" s="10"/>
      <c r="S968" s="10"/>
      <c r="T968" s="10"/>
      <c r="U968" s="10"/>
      <c r="V968" s="10"/>
      <c r="W968" s="10"/>
      <c r="X968" s="10"/>
      <c r="Y968" s="10"/>
      <c r="Z968" s="11"/>
      <c r="AA968" s="10"/>
    </row>
    <row r="969">
      <c r="A969" s="17"/>
      <c r="R969" s="10"/>
      <c r="S969" s="10"/>
      <c r="T969" s="10"/>
      <c r="U969" s="10"/>
      <c r="V969" s="10"/>
      <c r="W969" s="10"/>
      <c r="X969" s="10"/>
      <c r="Y969" s="10"/>
      <c r="Z969" s="11"/>
      <c r="AA969" s="10"/>
    </row>
    <row r="970">
      <c r="A970" s="17"/>
      <c r="R970" s="10"/>
      <c r="S970" s="10"/>
      <c r="T970" s="10"/>
      <c r="U970" s="10"/>
      <c r="V970" s="10"/>
      <c r="W970" s="10"/>
      <c r="X970" s="10"/>
      <c r="Y970" s="10"/>
      <c r="Z970" s="11"/>
      <c r="AA970" s="10"/>
    </row>
    <row r="971">
      <c r="A971" s="17"/>
      <c r="R971" s="10"/>
      <c r="S971" s="10"/>
      <c r="T971" s="10"/>
      <c r="U971" s="10"/>
      <c r="V971" s="10"/>
      <c r="W971" s="10"/>
      <c r="X971" s="10"/>
      <c r="Y971" s="10"/>
      <c r="Z971" s="11"/>
      <c r="AA971" s="10"/>
    </row>
    <row r="972">
      <c r="A972" s="17"/>
      <c r="R972" s="10"/>
      <c r="S972" s="10"/>
      <c r="T972" s="10"/>
      <c r="U972" s="10"/>
      <c r="V972" s="10"/>
      <c r="W972" s="10"/>
      <c r="X972" s="10"/>
      <c r="Y972" s="10"/>
      <c r="Z972" s="11"/>
      <c r="AA972" s="10"/>
    </row>
    <row r="973">
      <c r="A973" s="17"/>
      <c r="R973" s="10"/>
      <c r="S973" s="10"/>
      <c r="T973" s="10"/>
      <c r="U973" s="10"/>
      <c r="V973" s="10"/>
      <c r="W973" s="10"/>
      <c r="X973" s="10"/>
      <c r="Y973" s="10"/>
      <c r="Z973" s="11"/>
      <c r="AA973" s="10"/>
    </row>
    <row r="974">
      <c r="A974" s="17"/>
      <c r="R974" s="10"/>
      <c r="S974" s="10"/>
      <c r="T974" s="10"/>
      <c r="U974" s="10"/>
      <c r="V974" s="10"/>
      <c r="W974" s="10"/>
      <c r="X974" s="10"/>
      <c r="Y974" s="10"/>
      <c r="Z974" s="11"/>
      <c r="AA974" s="10"/>
    </row>
    <row r="975">
      <c r="A975" s="17"/>
      <c r="R975" s="10"/>
      <c r="S975" s="10"/>
      <c r="T975" s="10"/>
      <c r="U975" s="10"/>
      <c r="V975" s="10"/>
      <c r="W975" s="10"/>
      <c r="X975" s="10"/>
      <c r="Y975" s="10"/>
      <c r="Z975" s="11"/>
      <c r="AA975" s="10"/>
    </row>
    <row r="976">
      <c r="A976" s="17"/>
      <c r="R976" s="10"/>
      <c r="S976" s="10"/>
      <c r="T976" s="10"/>
      <c r="U976" s="10"/>
      <c r="V976" s="10"/>
      <c r="W976" s="10"/>
      <c r="X976" s="10"/>
      <c r="Y976" s="10"/>
      <c r="Z976" s="11"/>
      <c r="AA976" s="10"/>
    </row>
    <row r="977">
      <c r="A977" s="17"/>
      <c r="R977" s="10"/>
      <c r="S977" s="10"/>
      <c r="T977" s="10"/>
      <c r="U977" s="10"/>
      <c r="V977" s="10"/>
      <c r="W977" s="10"/>
      <c r="X977" s="10"/>
      <c r="Y977" s="10"/>
      <c r="Z977" s="11"/>
      <c r="AA977" s="10"/>
    </row>
    <row r="978">
      <c r="A978" s="17"/>
      <c r="R978" s="10"/>
      <c r="S978" s="10"/>
      <c r="T978" s="10"/>
      <c r="U978" s="10"/>
      <c r="V978" s="10"/>
      <c r="W978" s="10"/>
      <c r="X978" s="10"/>
      <c r="Y978" s="10"/>
      <c r="Z978" s="11"/>
      <c r="AA978" s="10"/>
    </row>
    <row r="979">
      <c r="A979" s="17"/>
      <c r="R979" s="10"/>
      <c r="S979" s="10"/>
      <c r="T979" s="10"/>
      <c r="U979" s="10"/>
      <c r="V979" s="10"/>
      <c r="W979" s="10"/>
      <c r="X979" s="10"/>
      <c r="Y979" s="10"/>
      <c r="Z979" s="11"/>
      <c r="AA979" s="10"/>
    </row>
    <row r="980">
      <c r="A980" s="17"/>
      <c r="R980" s="10"/>
      <c r="S980" s="10"/>
      <c r="T980" s="10"/>
      <c r="U980" s="10"/>
      <c r="V980" s="10"/>
      <c r="W980" s="10"/>
      <c r="X980" s="10"/>
      <c r="Y980" s="10"/>
      <c r="Z980" s="11"/>
      <c r="AA980" s="10"/>
    </row>
    <row r="981">
      <c r="A981" s="17"/>
      <c r="R981" s="10"/>
      <c r="S981" s="10"/>
      <c r="T981" s="10"/>
      <c r="U981" s="10"/>
      <c r="V981" s="10"/>
      <c r="W981" s="10"/>
      <c r="X981" s="10"/>
      <c r="Y981" s="10"/>
      <c r="Z981" s="11"/>
      <c r="AA981" s="10"/>
    </row>
    <row r="982">
      <c r="A982" s="17"/>
      <c r="R982" s="10"/>
      <c r="S982" s="10"/>
      <c r="T982" s="10"/>
      <c r="U982" s="10"/>
      <c r="V982" s="10"/>
      <c r="W982" s="10"/>
      <c r="X982" s="10"/>
      <c r="Y982" s="10"/>
      <c r="Z982" s="11"/>
      <c r="AA982" s="10"/>
    </row>
    <row r="983">
      <c r="A983" s="17"/>
      <c r="R983" s="10"/>
      <c r="S983" s="10"/>
      <c r="T983" s="10"/>
      <c r="U983" s="10"/>
      <c r="V983" s="10"/>
      <c r="W983" s="10"/>
      <c r="X983" s="10"/>
      <c r="Y983" s="10"/>
      <c r="Z983" s="11"/>
      <c r="AA983" s="10"/>
    </row>
    <row r="984">
      <c r="A984" s="17"/>
      <c r="R984" s="10"/>
      <c r="S984" s="10"/>
      <c r="T984" s="10"/>
      <c r="U984" s="10"/>
      <c r="V984" s="10"/>
      <c r="W984" s="10"/>
      <c r="X984" s="10"/>
      <c r="Y984" s="10"/>
      <c r="Z984" s="11"/>
      <c r="AA984" s="10"/>
    </row>
    <row r="985">
      <c r="A985" s="17"/>
      <c r="R985" s="10"/>
      <c r="S985" s="10"/>
      <c r="T985" s="10"/>
      <c r="U985" s="10"/>
      <c r="V985" s="10"/>
      <c r="W985" s="10"/>
      <c r="X985" s="10"/>
      <c r="Y985" s="10"/>
      <c r="Z985" s="11"/>
      <c r="AA985" s="10"/>
    </row>
    <row r="986">
      <c r="A986" s="17"/>
      <c r="R986" s="10"/>
      <c r="S986" s="10"/>
      <c r="T986" s="10"/>
      <c r="U986" s="10"/>
      <c r="V986" s="10"/>
      <c r="W986" s="10"/>
      <c r="X986" s="10"/>
      <c r="Y986" s="10"/>
      <c r="Z986" s="11"/>
      <c r="AA986" s="10"/>
    </row>
    <row r="987">
      <c r="A987" s="17"/>
      <c r="R987" s="10"/>
      <c r="S987" s="10"/>
      <c r="T987" s="10"/>
      <c r="U987" s="10"/>
      <c r="V987" s="10"/>
      <c r="W987" s="10"/>
      <c r="X987" s="10"/>
      <c r="Y987" s="10"/>
      <c r="Z987" s="11"/>
      <c r="AA987" s="10"/>
    </row>
    <row r="988">
      <c r="A988" s="17"/>
      <c r="R988" s="10"/>
      <c r="S988" s="10"/>
      <c r="T988" s="10"/>
      <c r="U988" s="10"/>
      <c r="V988" s="10"/>
      <c r="W988" s="10"/>
      <c r="X988" s="10"/>
      <c r="Y988" s="10"/>
      <c r="Z988" s="11"/>
      <c r="AA988" s="10"/>
    </row>
    <row r="989">
      <c r="A989" s="17"/>
      <c r="R989" s="10"/>
      <c r="S989" s="10"/>
      <c r="T989" s="10"/>
      <c r="U989" s="10"/>
      <c r="V989" s="10"/>
      <c r="W989" s="10"/>
      <c r="X989" s="10"/>
      <c r="Y989" s="10"/>
      <c r="Z989" s="11"/>
      <c r="AA989" s="10"/>
    </row>
    <row r="990">
      <c r="A990" s="17"/>
      <c r="R990" s="10"/>
      <c r="S990" s="10"/>
      <c r="T990" s="10"/>
      <c r="U990" s="10"/>
      <c r="V990" s="10"/>
      <c r="W990" s="10"/>
      <c r="X990" s="10"/>
      <c r="Y990" s="10"/>
      <c r="Z990" s="11"/>
      <c r="AA990" s="10"/>
    </row>
    <row r="991">
      <c r="A991" s="17"/>
      <c r="R991" s="10"/>
      <c r="S991" s="10"/>
      <c r="T991" s="10"/>
      <c r="U991" s="10"/>
      <c r="V991" s="10"/>
      <c r="W991" s="10"/>
      <c r="X991" s="10"/>
      <c r="Y991" s="10"/>
      <c r="Z991" s="11"/>
      <c r="AA991" s="10"/>
    </row>
    <row r="992">
      <c r="A992" s="17"/>
      <c r="R992" s="10"/>
      <c r="S992" s="10"/>
      <c r="T992" s="10"/>
      <c r="U992" s="10"/>
      <c r="V992" s="10"/>
      <c r="W992" s="10"/>
      <c r="X992" s="10"/>
      <c r="Y992" s="10"/>
      <c r="Z992" s="11"/>
      <c r="AA992" s="10"/>
    </row>
    <row r="993">
      <c r="A993" s="17"/>
      <c r="R993" s="10"/>
      <c r="S993" s="10"/>
      <c r="T993" s="10"/>
      <c r="U993" s="10"/>
      <c r="V993" s="10"/>
      <c r="W993" s="10"/>
      <c r="X993" s="10"/>
      <c r="Y993" s="10"/>
      <c r="Z993" s="11"/>
      <c r="AA993" s="10"/>
    </row>
    <row r="994">
      <c r="A994" s="17"/>
      <c r="R994" s="10"/>
      <c r="S994" s="10"/>
      <c r="T994" s="10"/>
      <c r="U994" s="10"/>
      <c r="V994" s="10"/>
      <c r="W994" s="10"/>
      <c r="X994" s="10"/>
      <c r="Y994" s="10"/>
      <c r="Z994" s="11"/>
      <c r="AA994" s="10"/>
    </row>
    <row r="995">
      <c r="A995" s="17"/>
      <c r="R995" s="10"/>
      <c r="S995" s="10"/>
      <c r="T995" s="10"/>
      <c r="U995" s="10"/>
      <c r="V995" s="10"/>
      <c r="W995" s="10"/>
      <c r="X995" s="10"/>
      <c r="Y995" s="10"/>
      <c r="Z995" s="11"/>
      <c r="AA995" s="10"/>
    </row>
    <row r="996">
      <c r="A996" s="17"/>
      <c r="R996" s="10"/>
      <c r="S996" s="10"/>
      <c r="T996" s="10"/>
      <c r="U996" s="10"/>
      <c r="V996" s="10"/>
      <c r="W996" s="10"/>
      <c r="X996" s="10"/>
      <c r="Y996" s="10"/>
      <c r="Z996" s="11"/>
      <c r="AA996" s="10"/>
    </row>
    <row r="997">
      <c r="A997" s="17"/>
      <c r="R997" s="10"/>
      <c r="S997" s="10"/>
      <c r="T997" s="10"/>
      <c r="U997" s="10"/>
      <c r="V997" s="10"/>
      <c r="W997" s="10"/>
      <c r="X997" s="10"/>
      <c r="Y997" s="10"/>
      <c r="Z997" s="11"/>
      <c r="AA997" s="10"/>
    </row>
    <row r="998">
      <c r="A998" s="17"/>
      <c r="R998" s="10"/>
      <c r="S998" s="10"/>
      <c r="T998" s="10"/>
      <c r="U998" s="10"/>
      <c r="V998" s="10"/>
      <c r="W998" s="10"/>
      <c r="X998" s="10"/>
      <c r="Y998" s="10"/>
      <c r="Z998" s="11"/>
      <c r="AA998" s="10"/>
    </row>
    <row r="999">
      <c r="A999" s="17"/>
      <c r="R999" s="10"/>
      <c r="S999" s="10"/>
      <c r="T999" s="10"/>
      <c r="U999" s="10"/>
      <c r="V999" s="10"/>
      <c r="W999" s="10"/>
      <c r="X999" s="10"/>
      <c r="Y999" s="10"/>
      <c r="Z999" s="11"/>
      <c r="AA999" s="10"/>
    </row>
  </sheetData>
  <mergeCells count="1">
    <mergeCell ref="R474:S474"/>
  </mergeCells>
  <conditionalFormatting sqref="B2:C463">
    <cfRule type="cellIs" dxfId="0" priority="1" operator="between">
      <formula>2000</formula>
      <formula>2020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142</v>
      </c>
      <c r="B1" s="2" t="s">
        <v>273</v>
      </c>
    </row>
    <row r="2">
      <c r="A2" s="2" t="s">
        <v>3</v>
      </c>
      <c r="B2" s="2" t="s">
        <v>4</v>
      </c>
      <c r="D2" s="34">
        <f>LARGE(B2:B463,2)</f>
        <v>1.191225344</v>
      </c>
      <c r="E2" s="35">
        <v>1.1912253439999998</v>
      </c>
    </row>
    <row r="3">
      <c r="A3" s="2" t="s">
        <v>7</v>
      </c>
      <c r="B3" s="2" t="s">
        <v>4</v>
      </c>
      <c r="D3" s="2">
        <f>LARGE(B2:B463,1)</f>
        <v>1.304477684</v>
      </c>
    </row>
    <row r="4">
      <c r="A4" s="2" t="s">
        <v>8</v>
      </c>
      <c r="B4" s="2" t="s">
        <v>4</v>
      </c>
    </row>
    <row r="5">
      <c r="A5" s="2" t="s">
        <v>9</v>
      </c>
      <c r="B5" s="2" t="s">
        <v>4</v>
      </c>
    </row>
    <row r="6">
      <c r="A6" s="2" t="s">
        <v>11</v>
      </c>
      <c r="B6" s="2" t="s">
        <v>4</v>
      </c>
    </row>
    <row r="7">
      <c r="A7" s="2" t="s">
        <v>15</v>
      </c>
      <c r="B7" s="2" t="s">
        <v>4</v>
      </c>
    </row>
    <row r="8">
      <c r="A8" s="2" t="s">
        <v>16</v>
      </c>
      <c r="B8" s="2" t="s">
        <v>4</v>
      </c>
    </row>
    <row r="9">
      <c r="A9" s="2" t="s">
        <v>18</v>
      </c>
      <c r="B9" s="2" t="s">
        <v>4</v>
      </c>
    </row>
    <row r="10">
      <c r="A10" s="2" t="s">
        <v>23</v>
      </c>
      <c r="B10" s="2" t="s">
        <v>4</v>
      </c>
    </row>
    <row r="11">
      <c r="A11" s="2" t="s">
        <v>29</v>
      </c>
      <c r="B11" s="2" t="s">
        <v>4</v>
      </c>
    </row>
    <row r="12">
      <c r="A12" s="2" t="s">
        <v>30</v>
      </c>
      <c r="B12" s="2" t="s">
        <v>4</v>
      </c>
    </row>
    <row r="13">
      <c r="A13" s="2" t="s">
        <v>38</v>
      </c>
      <c r="B13" s="2" t="s">
        <v>4</v>
      </c>
    </row>
    <row r="14">
      <c r="A14" s="2" t="s">
        <v>41</v>
      </c>
      <c r="B14" s="2" t="s">
        <v>4</v>
      </c>
    </row>
    <row r="15">
      <c r="A15" s="2" t="s">
        <v>44</v>
      </c>
      <c r="B15" s="2" t="s">
        <v>4</v>
      </c>
    </row>
    <row r="16">
      <c r="A16" s="2" t="s">
        <v>45</v>
      </c>
      <c r="B16" s="2" t="s">
        <v>4</v>
      </c>
    </row>
    <row r="17">
      <c r="A17" s="2" t="s">
        <v>49</v>
      </c>
      <c r="B17" s="2" t="s">
        <v>4</v>
      </c>
    </row>
    <row r="18">
      <c r="A18" s="2" t="s">
        <v>52</v>
      </c>
      <c r="B18" s="2" t="s">
        <v>4</v>
      </c>
    </row>
    <row r="19">
      <c r="A19" s="2" t="s">
        <v>54</v>
      </c>
      <c r="B19" s="2" t="s">
        <v>4</v>
      </c>
    </row>
    <row r="20">
      <c r="A20" s="2" t="s">
        <v>61</v>
      </c>
      <c r="B20" s="2" t="s">
        <v>4</v>
      </c>
    </row>
    <row r="21">
      <c r="A21" s="2" t="s">
        <v>68</v>
      </c>
      <c r="B21" s="2" t="s">
        <v>4</v>
      </c>
    </row>
    <row r="22">
      <c r="A22" s="2" t="s">
        <v>71</v>
      </c>
      <c r="B22" s="2" t="s">
        <v>4</v>
      </c>
    </row>
    <row r="23">
      <c r="A23" s="2" t="s">
        <v>76</v>
      </c>
      <c r="B23" s="2" t="s">
        <v>4</v>
      </c>
    </row>
    <row r="24">
      <c r="A24" s="2" t="s">
        <v>77</v>
      </c>
      <c r="B24" s="2" t="s">
        <v>4</v>
      </c>
    </row>
    <row r="25">
      <c r="A25" s="2" t="s">
        <v>83</v>
      </c>
      <c r="B25" s="2" t="s">
        <v>4</v>
      </c>
    </row>
    <row r="26">
      <c r="A26" s="2" t="s">
        <v>86</v>
      </c>
      <c r="B26" s="2" t="s">
        <v>4</v>
      </c>
    </row>
    <row r="27">
      <c r="A27" s="2" t="s">
        <v>87</v>
      </c>
      <c r="B27" s="2" t="s">
        <v>4</v>
      </c>
    </row>
    <row r="28">
      <c r="A28" s="2" t="s">
        <v>88</v>
      </c>
      <c r="B28" s="2" t="s">
        <v>4</v>
      </c>
    </row>
    <row r="29">
      <c r="A29" s="2" t="s">
        <v>102</v>
      </c>
      <c r="B29" s="2" t="s">
        <v>4</v>
      </c>
    </row>
    <row r="30">
      <c r="A30" s="2" t="s">
        <v>104</v>
      </c>
      <c r="B30" s="2" t="s">
        <v>4</v>
      </c>
    </row>
    <row r="31">
      <c r="A31" s="2" t="s">
        <v>106</v>
      </c>
      <c r="B31" s="2" t="s">
        <v>4</v>
      </c>
    </row>
    <row r="32">
      <c r="A32" s="2" t="s">
        <v>111</v>
      </c>
      <c r="B32" s="2" t="s">
        <v>4</v>
      </c>
    </row>
    <row r="33">
      <c r="A33" s="2" t="s">
        <v>115</v>
      </c>
      <c r="B33" s="2" t="s">
        <v>4</v>
      </c>
    </row>
    <row r="34">
      <c r="A34" s="2" t="s">
        <v>118</v>
      </c>
      <c r="B34" s="2" t="s">
        <v>4</v>
      </c>
    </row>
    <row r="35">
      <c r="A35" s="2" t="s">
        <v>119</v>
      </c>
      <c r="B35" s="2" t="s">
        <v>4</v>
      </c>
    </row>
    <row r="36">
      <c r="A36" s="2" t="s">
        <v>129</v>
      </c>
      <c r="B36" s="2" t="s">
        <v>4</v>
      </c>
    </row>
    <row r="37">
      <c r="A37" s="2" t="s">
        <v>132</v>
      </c>
      <c r="B37" s="2" t="s">
        <v>4</v>
      </c>
    </row>
    <row r="38">
      <c r="A38" s="2" t="s">
        <v>134</v>
      </c>
      <c r="B38" s="2" t="s">
        <v>4</v>
      </c>
    </row>
    <row r="39">
      <c r="A39" s="2" t="s">
        <v>135</v>
      </c>
      <c r="B39" s="2" t="s">
        <v>4</v>
      </c>
    </row>
    <row r="40">
      <c r="A40" s="2" t="s">
        <v>138</v>
      </c>
      <c r="B40" s="2" t="s">
        <v>4</v>
      </c>
    </row>
    <row r="41">
      <c r="A41" s="2" t="s">
        <v>159</v>
      </c>
      <c r="B41" s="2" t="s">
        <v>4</v>
      </c>
    </row>
    <row r="42">
      <c r="A42" s="2" t="s">
        <v>162</v>
      </c>
      <c r="B42" s="2" t="s">
        <v>4</v>
      </c>
    </row>
    <row r="43">
      <c r="A43" s="2" t="s">
        <v>167</v>
      </c>
      <c r="B43" s="2" t="s">
        <v>4</v>
      </c>
    </row>
    <row r="44">
      <c r="A44" s="2" t="s">
        <v>169</v>
      </c>
      <c r="B44" s="2" t="s">
        <v>4</v>
      </c>
    </row>
    <row r="45">
      <c r="A45" s="2" t="s">
        <v>181</v>
      </c>
      <c r="B45" s="2" t="s">
        <v>4</v>
      </c>
    </row>
    <row r="46">
      <c r="A46" s="2" t="s">
        <v>182</v>
      </c>
      <c r="B46" s="2" t="s">
        <v>4</v>
      </c>
    </row>
    <row r="47">
      <c r="A47" s="2" t="s">
        <v>183</v>
      </c>
      <c r="B47" s="2" t="s">
        <v>4</v>
      </c>
    </row>
    <row r="48">
      <c r="A48" s="2" t="s">
        <v>185</v>
      </c>
      <c r="B48" s="2" t="s">
        <v>4</v>
      </c>
    </row>
    <row r="49">
      <c r="A49" s="2" t="s">
        <v>189</v>
      </c>
      <c r="B49" s="2" t="s">
        <v>4</v>
      </c>
    </row>
    <row r="50">
      <c r="A50" s="2" t="s">
        <v>190</v>
      </c>
      <c r="B50" s="2" t="s">
        <v>4</v>
      </c>
    </row>
    <row r="51">
      <c r="A51" s="2" t="s">
        <v>191</v>
      </c>
      <c r="B51" s="2" t="s">
        <v>4</v>
      </c>
    </row>
    <row r="52">
      <c r="A52" s="2" t="s">
        <v>193</v>
      </c>
      <c r="B52" s="2" t="s">
        <v>4</v>
      </c>
    </row>
    <row r="53">
      <c r="A53" s="2" t="s">
        <v>194</v>
      </c>
      <c r="B53" s="2" t="s">
        <v>4</v>
      </c>
    </row>
    <row r="54">
      <c r="A54" s="2" t="s">
        <v>195</v>
      </c>
      <c r="B54" s="2" t="s">
        <v>4</v>
      </c>
    </row>
    <row r="55">
      <c r="A55" s="2" t="s">
        <v>197</v>
      </c>
      <c r="B55" s="2" t="s">
        <v>4</v>
      </c>
    </row>
    <row r="56">
      <c r="A56" s="2" t="s">
        <v>199</v>
      </c>
      <c r="B56" s="2" t="s">
        <v>4</v>
      </c>
    </row>
    <row r="57">
      <c r="A57" s="2" t="s">
        <v>202</v>
      </c>
      <c r="B57" s="2" t="s">
        <v>4</v>
      </c>
    </row>
    <row r="58">
      <c r="A58" s="2" t="s">
        <v>204</v>
      </c>
      <c r="B58" s="2" t="s">
        <v>4</v>
      </c>
    </row>
    <row r="59">
      <c r="A59" s="2" t="s">
        <v>205</v>
      </c>
      <c r="B59" s="2" t="s">
        <v>4</v>
      </c>
    </row>
    <row r="60">
      <c r="A60" s="2" t="s">
        <v>207</v>
      </c>
      <c r="B60" s="2" t="s">
        <v>4</v>
      </c>
    </row>
    <row r="61">
      <c r="A61" s="2" t="s">
        <v>225</v>
      </c>
      <c r="B61" s="2" t="s">
        <v>4</v>
      </c>
    </row>
    <row r="62">
      <c r="A62" s="2" t="s">
        <v>229</v>
      </c>
      <c r="B62" s="2" t="s">
        <v>4</v>
      </c>
    </row>
    <row r="63">
      <c r="A63" s="2" t="s">
        <v>233</v>
      </c>
      <c r="B63" s="2" t="s">
        <v>4</v>
      </c>
    </row>
    <row r="64">
      <c r="A64" s="2" t="s">
        <v>237</v>
      </c>
      <c r="B64" s="2" t="s">
        <v>4</v>
      </c>
    </row>
    <row r="65">
      <c r="A65" s="2" t="s">
        <v>241</v>
      </c>
      <c r="B65" s="2" t="s">
        <v>4</v>
      </c>
    </row>
    <row r="66">
      <c r="A66" s="2" t="s">
        <v>139</v>
      </c>
      <c r="B66" s="2">
        <v>1.3044776839999996</v>
      </c>
    </row>
    <row r="67">
      <c r="A67" s="2" t="s">
        <v>100</v>
      </c>
      <c r="B67" s="2">
        <v>1.1912253439999998</v>
      </c>
    </row>
    <row r="68">
      <c r="A68" s="2" t="s">
        <v>28</v>
      </c>
      <c r="B68" s="2">
        <v>1.134389189999999</v>
      </c>
    </row>
    <row r="69">
      <c r="A69" s="2" t="s">
        <v>226</v>
      </c>
      <c r="B69" s="2">
        <v>1.1295410140000002</v>
      </c>
    </row>
    <row r="70">
      <c r="A70" s="2" t="s">
        <v>177</v>
      </c>
      <c r="B70" s="2">
        <v>0.9308902960000012</v>
      </c>
    </row>
    <row r="71">
      <c r="A71" s="2" t="s">
        <v>136</v>
      </c>
      <c r="B71" s="2">
        <v>0.8588499899999987</v>
      </c>
    </row>
    <row r="72">
      <c r="A72" s="2" t="s">
        <v>34</v>
      </c>
      <c r="B72" s="2">
        <v>0.7911894559999979</v>
      </c>
    </row>
    <row r="73">
      <c r="A73" s="2" t="s">
        <v>215</v>
      </c>
      <c r="B73" s="2">
        <v>0.7505713619999994</v>
      </c>
    </row>
    <row r="74">
      <c r="A74" s="2" t="s">
        <v>238</v>
      </c>
      <c r="B74" s="2">
        <v>0.6881252319999988</v>
      </c>
    </row>
    <row r="75">
      <c r="A75" s="2" t="s">
        <v>133</v>
      </c>
      <c r="B75" s="2">
        <v>0.6792500319999988</v>
      </c>
    </row>
    <row r="76">
      <c r="A76" s="2" t="s">
        <v>27</v>
      </c>
      <c r="B76" s="2">
        <v>0.676783297999998</v>
      </c>
    </row>
    <row r="77">
      <c r="A77" s="2" t="s">
        <v>25</v>
      </c>
      <c r="B77" s="2">
        <v>0.6537064020000003</v>
      </c>
    </row>
    <row r="78">
      <c r="A78" s="2" t="s">
        <v>32</v>
      </c>
      <c r="B78" s="2">
        <v>0.6429256339999994</v>
      </c>
    </row>
    <row r="79">
      <c r="A79" s="2" t="s">
        <v>14</v>
      </c>
      <c r="B79" s="2">
        <v>0.6319045060000007</v>
      </c>
    </row>
    <row r="80">
      <c r="A80" s="2" t="s">
        <v>65</v>
      </c>
      <c r="B80" s="2">
        <v>0.6217486180000009</v>
      </c>
    </row>
    <row r="81">
      <c r="A81" s="2" t="s">
        <v>176</v>
      </c>
      <c r="B81" s="2">
        <v>0.6018550879999992</v>
      </c>
    </row>
    <row r="82">
      <c r="A82" s="2" t="s">
        <v>200</v>
      </c>
      <c r="B82" s="2">
        <v>0.5997164940000006</v>
      </c>
    </row>
    <row r="83">
      <c r="A83" s="2" t="s">
        <v>211</v>
      </c>
      <c r="B83" s="2">
        <v>0.567313725999999</v>
      </c>
    </row>
    <row r="84">
      <c r="A84" s="2" t="s">
        <v>53</v>
      </c>
      <c r="B84" s="2">
        <v>0.562138158000002</v>
      </c>
    </row>
    <row r="85">
      <c r="A85" s="2" t="s">
        <v>43</v>
      </c>
      <c r="B85" s="2">
        <v>0.5367152460000001</v>
      </c>
    </row>
    <row r="86">
      <c r="A86" s="2" t="s">
        <v>42</v>
      </c>
      <c r="B86" s="2">
        <v>0.48775909999999956</v>
      </c>
    </row>
    <row r="87">
      <c r="A87" s="2" t="s">
        <v>46</v>
      </c>
      <c r="B87" s="2">
        <v>0.4675115959999971</v>
      </c>
    </row>
    <row r="88">
      <c r="A88" s="2" t="s">
        <v>210</v>
      </c>
      <c r="B88" s="2">
        <v>0.4574058160000022</v>
      </c>
    </row>
    <row r="89">
      <c r="A89" s="2" t="s">
        <v>63</v>
      </c>
      <c r="B89" s="2">
        <v>0.4404557879999971</v>
      </c>
    </row>
    <row r="90">
      <c r="A90" s="2" t="s">
        <v>67</v>
      </c>
      <c r="B90" s="2">
        <v>0.3846266500000013</v>
      </c>
    </row>
    <row r="91">
      <c r="A91" s="2" t="s">
        <v>198</v>
      </c>
      <c r="B91" s="2">
        <v>0.38313449599999955</v>
      </c>
    </row>
    <row r="92">
      <c r="A92" s="2" t="s">
        <v>58</v>
      </c>
      <c r="B92" s="2">
        <v>0.37473369</v>
      </c>
    </row>
    <row r="93">
      <c r="A93" s="2" t="s">
        <v>244</v>
      </c>
      <c r="B93" s="2">
        <v>0.36677471199999734</v>
      </c>
    </row>
    <row r="94">
      <c r="A94" s="2" t="s">
        <v>1</v>
      </c>
      <c r="B94" s="2">
        <v>0.3580739919999985</v>
      </c>
    </row>
    <row r="95">
      <c r="A95" s="2" t="s">
        <v>6</v>
      </c>
      <c r="B95" s="2">
        <v>0.351390412</v>
      </c>
    </row>
    <row r="96">
      <c r="A96" s="2" t="s">
        <v>60</v>
      </c>
      <c r="B96" s="2">
        <v>0.3482694679999994</v>
      </c>
    </row>
    <row r="97">
      <c r="A97" s="2" t="s">
        <v>93</v>
      </c>
      <c r="B97" s="2">
        <v>0.33970808199999997</v>
      </c>
    </row>
    <row r="98">
      <c r="A98" s="2" t="s">
        <v>48</v>
      </c>
      <c r="B98" s="2">
        <v>0.3395294859999992</v>
      </c>
    </row>
    <row r="99">
      <c r="A99" s="2" t="s">
        <v>120</v>
      </c>
      <c r="B99" s="2">
        <v>0.3310174319999987</v>
      </c>
    </row>
    <row r="100">
      <c r="A100" s="2" t="s">
        <v>208</v>
      </c>
      <c r="B100" s="2">
        <v>0.3155954699999995</v>
      </c>
    </row>
    <row r="101">
      <c r="A101" s="2" t="s">
        <v>90</v>
      </c>
      <c r="B101" s="2">
        <v>0.3094751099999996</v>
      </c>
    </row>
    <row r="102">
      <c r="A102" s="2" t="s">
        <v>57</v>
      </c>
      <c r="B102" s="2">
        <v>0.2984609720000009</v>
      </c>
    </row>
    <row r="103">
      <c r="A103" s="2" t="s">
        <v>130</v>
      </c>
      <c r="B103" s="2">
        <v>0.2978486219999993</v>
      </c>
    </row>
    <row r="104">
      <c r="A104" s="2" t="s">
        <v>219</v>
      </c>
      <c r="B104" s="2">
        <v>0.2956995259999986</v>
      </c>
    </row>
    <row r="105">
      <c r="A105" s="2" t="s">
        <v>236</v>
      </c>
      <c r="B105" s="2">
        <v>0.2908599820000006</v>
      </c>
    </row>
    <row r="106">
      <c r="A106" s="2" t="s">
        <v>228</v>
      </c>
      <c r="B106" s="2">
        <v>0.2878322299999979</v>
      </c>
    </row>
    <row r="107">
      <c r="A107" s="2" t="s">
        <v>116</v>
      </c>
      <c r="B107" s="2">
        <v>0.28017564000000167</v>
      </c>
    </row>
    <row r="108">
      <c r="A108" s="2" t="s">
        <v>80</v>
      </c>
      <c r="B108" s="2">
        <v>0.2766646839999992</v>
      </c>
    </row>
    <row r="109">
      <c r="A109" s="2" t="s">
        <v>39</v>
      </c>
      <c r="B109" s="2">
        <v>0.26482594599999987</v>
      </c>
    </row>
    <row r="110">
      <c r="A110" s="2" t="s">
        <v>203</v>
      </c>
      <c r="B110" s="2">
        <v>0.2608336739999999</v>
      </c>
    </row>
    <row r="111">
      <c r="A111" s="2" t="s">
        <v>221</v>
      </c>
      <c r="B111" s="2">
        <v>0.2565816760000019</v>
      </c>
    </row>
    <row r="112">
      <c r="A112" s="2" t="s">
        <v>122</v>
      </c>
      <c r="B112" s="2">
        <v>0.2464537640000004</v>
      </c>
    </row>
    <row r="113">
      <c r="A113" s="2" t="s">
        <v>66</v>
      </c>
      <c r="B113" s="2">
        <v>0.24360720499999644</v>
      </c>
    </row>
    <row r="114">
      <c r="A114" s="2" t="s">
        <v>174</v>
      </c>
      <c r="B114" s="2">
        <v>0.23506499599999986</v>
      </c>
    </row>
    <row r="115">
      <c r="A115" s="2" t="s">
        <v>235</v>
      </c>
      <c r="B115" s="2">
        <v>0.23389244399999987</v>
      </c>
    </row>
    <row r="116">
      <c r="A116" s="2" t="s">
        <v>91</v>
      </c>
      <c r="B116" s="2">
        <v>0.23132213200000107</v>
      </c>
    </row>
    <row r="117">
      <c r="A117" s="2" t="s">
        <v>98</v>
      </c>
      <c r="B117" s="2">
        <v>0.22983490800000084</v>
      </c>
    </row>
    <row r="118">
      <c r="A118" s="2" t="s">
        <v>242</v>
      </c>
      <c r="B118" s="2">
        <v>0.2250348319999972</v>
      </c>
    </row>
    <row r="119">
      <c r="A119" s="2" t="s">
        <v>21</v>
      </c>
      <c r="B119" s="2">
        <v>0.2230031739999987</v>
      </c>
    </row>
    <row r="120">
      <c r="A120" s="2" t="s">
        <v>227</v>
      </c>
      <c r="B120" s="2">
        <v>0.21263534800000342</v>
      </c>
    </row>
    <row r="121">
      <c r="A121" s="2" t="s">
        <v>110</v>
      </c>
      <c r="B121" s="2">
        <v>0.2101783920000002</v>
      </c>
    </row>
    <row r="122">
      <c r="A122" s="2" t="s">
        <v>141</v>
      </c>
      <c r="B122" s="2">
        <v>0.20844594799999916</v>
      </c>
    </row>
    <row r="123">
      <c r="A123" s="2" t="s">
        <v>50</v>
      </c>
      <c r="B123" s="2">
        <v>0.2056734799999987</v>
      </c>
    </row>
    <row r="124">
      <c r="A124" s="2" t="s">
        <v>89</v>
      </c>
      <c r="B124" s="2">
        <v>0.20083583999999916</v>
      </c>
    </row>
    <row r="125">
      <c r="A125" s="2" t="s">
        <v>94</v>
      </c>
      <c r="B125" s="2">
        <v>0.20078307599999906</v>
      </c>
    </row>
    <row r="126">
      <c r="A126" s="2" t="s">
        <v>99</v>
      </c>
      <c r="B126" s="2">
        <v>0.1981166959999996</v>
      </c>
    </row>
    <row r="127">
      <c r="A127" s="2" t="s">
        <v>187</v>
      </c>
      <c r="B127" s="2">
        <v>0.1937200619999999</v>
      </c>
    </row>
    <row r="128">
      <c r="A128" s="2" t="s">
        <v>82</v>
      </c>
      <c r="B128" s="2">
        <v>0.1897180279999986</v>
      </c>
    </row>
    <row r="129">
      <c r="A129" s="2" t="s">
        <v>184</v>
      </c>
      <c r="B129" s="2">
        <v>0.18892340600000068</v>
      </c>
    </row>
    <row r="130">
      <c r="A130" s="2" t="s">
        <v>112</v>
      </c>
      <c r="B130" s="2">
        <v>0.179133478</v>
      </c>
    </row>
    <row r="131">
      <c r="A131" s="2" t="s">
        <v>232</v>
      </c>
      <c r="B131" s="2">
        <v>0.17710262600000135</v>
      </c>
    </row>
    <row r="132">
      <c r="A132" s="2" t="s">
        <v>97</v>
      </c>
      <c r="B132" s="2">
        <v>0.17182207600000077</v>
      </c>
    </row>
    <row r="133">
      <c r="A133" s="2" t="s">
        <v>245</v>
      </c>
      <c r="B133" s="2">
        <v>0.16767299999999907</v>
      </c>
    </row>
    <row r="134">
      <c r="A134" s="2" t="s">
        <v>79</v>
      </c>
      <c r="B134" s="2">
        <v>0.15932200000000024</v>
      </c>
    </row>
    <row r="135">
      <c r="A135" s="2" t="s">
        <v>201</v>
      </c>
      <c r="B135" s="2">
        <v>0.15752526399999736</v>
      </c>
    </row>
    <row r="136">
      <c r="A136" s="2" t="s">
        <v>108</v>
      </c>
      <c r="B136" s="2">
        <v>0.1564237179999992</v>
      </c>
    </row>
    <row r="137">
      <c r="A137" s="2" t="s">
        <v>124</v>
      </c>
      <c r="B137" s="2">
        <v>0.1537131219999992</v>
      </c>
    </row>
    <row r="138">
      <c r="A138" s="2" t="s">
        <v>178</v>
      </c>
      <c r="B138" s="2">
        <v>0.15248747000000262</v>
      </c>
    </row>
    <row r="139">
      <c r="A139" s="2" t="s">
        <v>172</v>
      </c>
      <c r="B139" s="2">
        <v>0.15098425200000065</v>
      </c>
    </row>
    <row r="140">
      <c r="A140" s="2" t="s">
        <v>164</v>
      </c>
      <c r="B140" s="2">
        <v>0.15056729399999966</v>
      </c>
    </row>
    <row r="141">
      <c r="A141" s="2" t="s">
        <v>137</v>
      </c>
      <c r="B141" s="2">
        <v>0.1471208419999982</v>
      </c>
    </row>
    <row r="142">
      <c r="A142" s="2" t="s">
        <v>179</v>
      </c>
      <c r="B142" s="2">
        <v>0.14551501999999916</v>
      </c>
    </row>
    <row r="143">
      <c r="A143" s="2" t="s">
        <v>140</v>
      </c>
      <c r="B143" s="2">
        <v>0.1404114639999987</v>
      </c>
    </row>
    <row r="144">
      <c r="A144" s="2" t="s">
        <v>160</v>
      </c>
      <c r="B144" s="2">
        <v>0.1390435620000034</v>
      </c>
    </row>
    <row r="145">
      <c r="A145" s="2" t="s">
        <v>247</v>
      </c>
      <c r="B145" s="2">
        <v>0.13583207200000091</v>
      </c>
    </row>
    <row r="146">
      <c r="A146" s="2" t="s">
        <v>166</v>
      </c>
      <c r="B146" s="2">
        <v>0.13270737800000076</v>
      </c>
    </row>
    <row r="147">
      <c r="A147" s="2" t="s">
        <v>2</v>
      </c>
      <c r="B147" s="2">
        <v>0.13141252400000097</v>
      </c>
    </row>
    <row r="148">
      <c r="A148" s="2" t="s">
        <v>22</v>
      </c>
      <c r="B148" s="2">
        <v>0.12812296599999937</v>
      </c>
    </row>
    <row r="149">
      <c r="A149" s="2" t="s">
        <v>158</v>
      </c>
      <c r="B149" s="2">
        <v>0.12615301599999784</v>
      </c>
    </row>
    <row r="150">
      <c r="A150" s="2" t="s">
        <v>121</v>
      </c>
      <c r="B150" s="2">
        <v>0.11952380399999925</v>
      </c>
    </row>
    <row r="151">
      <c r="A151" s="2" t="s">
        <v>126</v>
      </c>
      <c r="B151" s="2">
        <v>0.10748047400000038</v>
      </c>
    </row>
    <row r="152">
      <c r="A152" s="2" t="s">
        <v>246</v>
      </c>
      <c r="B152" s="2">
        <v>0.10736334399999947</v>
      </c>
    </row>
    <row r="153">
      <c r="A153" s="2" t="s">
        <v>10</v>
      </c>
      <c r="B153" s="2">
        <v>0.10532134800000108</v>
      </c>
    </row>
    <row r="154">
      <c r="A154" s="2" t="s">
        <v>17</v>
      </c>
      <c r="B154" s="2">
        <v>0.10217374000000064</v>
      </c>
    </row>
    <row r="155">
      <c r="A155" s="2" t="s">
        <v>62</v>
      </c>
      <c r="B155" s="2">
        <v>0.1011894340000026</v>
      </c>
    </row>
    <row r="156">
      <c r="A156" s="2" t="s">
        <v>231</v>
      </c>
      <c r="B156" s="2">
        <v>0.10013911999999991</v>
      </c>
    </row>
    <row r="157">
      <c r="A157" s="2" t="s">
        <v>33</v>
      </c>
      <c r="B157" s="2">
        <v>0.09963092800000062</v>
      </c>
    </row>
    <row r="158">
      <c r="A158" s="2" t="s">
        <v>72</v>
      </c>
      <c r="B158" s="2">
        <v>0.0977841479999995</v>
      </c>
    </row>
    <row r="159">
      <c r="A159" s="2" t="s">
        <v>24</v>
      </c>
      <c r="B159" s="2">
        <v>0.09500613200000033</v>
      </c>
    </row>
    <row r="160">
      <c r="A160" s="2" t="s">
        <v>113</v>
      </c>
      <c r="B160" s="2">
        <v>0.0948203799999987</v>
      </c>
    </row>
    <row r="161">
      <c r="A161" s="2" t="s">
        <v>114</v>
      </c>
      <c r="B161" s="2">
        <v>0.09340405199999963</v>
      </c>
    </row>
    <row r="162">
      <c r="A162" s="2" t="s">
        <v>123</v>
      </c>
      <c r="B162" s="2">
        <v>0.09033315000000208</v>
      </c>
    </row>
    <row r="163">
      <c r="A163" s="2" t="s">
        <v>168</v>
      </c>
      <c r="B163" s="2">
        <v>0.08700030399999718</v>
      </c>
    </row>
    <row r="164">
      <c r="A164" s="2" t="s">
        <v>31</v>
      </c>
      <c r="B164" s="2">
        <v>0.08598840000000224</v>
      </c>
    </row>
    <row r="165">
      <c r="A165" s="2" t="s">
        <v>35</v>
      </c>
      <c r="B165" s="2">
        <v>0.08399937199999957</v>
      </c>
    </row>
    <row r="166">
      <c r="A166" s="2" t="s">
        <v>0</v>
      </c>
      <c r="B166" s="2">
        <v>0.08244384999999976</v>
      </c>
    </row>
    <row r="167">
      <c r="A167" s="2" t="s">
        <v>165</v>
      </c>
      <c r="B167" s="2">
        <v>0.07897565199999834</v>
      </c>
    </row>
    <row r="168">
      <c r="A168" s="2" t="s">
        <v>220</v>
      </c>
      <c r="B168" s="2">
        <v>0.0759307739999997</v>
      </c>
    </row>
    <row r="169">
      <c r="A169" s="2" t="s">
        <v>73</v>
      </c>
      <c r="B169" s="2">
        <v>0.06580198199999927</v>
      </c>
    </row>
    <row r="170">
      <c r="A170" s="2" t="s">
        <v>125</v>
      </c>
      <c r="B170" s="2">
        <v>0.06182378399999777</v>
      </c>
    </row>
    <row r="171">
      <c r="A171" s="2" t="s">
        <v>69</v>
      </c>
      <c r="B171" s="2">
        <v>0.05846962199999983</v>
      </c>
    </row>
    <row r="172">
      <c r="A172" s="2" t="s">
        <v>105</v>
      </c>
      <c r="B172" s="2">
        <v>0.057210809999998</v>
      </c>
    </row>
    <row r="173">
      <c r="A173" s="2" t="s">
        <v>218</v>
      </c>
      <c r="B173" s="2">
        <v>0.056158840000003346</v>
      </c>
    </row>
    <row r="174">
      <c r="A174" s="2" t="s">
        <v>37</v>
      </c>
      <c r="B174" s="2">
        <v>0.05034231000000204</v>
      </c>
    </row>
    <row r="175">
      <c r="A175" s="2" t="s">
        <v>36</v>
      </c>
      <c r="B175" s="2">
        <v>0.04490322999999846</v>
      </c>
    </row>
    <row r="176">
      <c r="A176" s="2" t="s">
        <v>175</v>
      </c>
      <c r="B176" s="2">
        <v>0.04444031799999815</v>
      </c>
    </row>
    <row r="177">
      <c r="A177" s="2" t="s">
        <v>40</v>
      </c>
      <c r="B177" s="2">
        <v>0.041575337999999795</v>
      </c>
    </row>
    <row r="178">
      <c r="A178" s="2" t="s">
        <v>64</v>
      </c>
      <c r="B178" s="2">
        <v>0.03949976199999981</v>
      </c>
    </row>
    <row r="179">
      <c r="A179" s="2" t="s">
        <v>192</v>
      </c>
      <c r="B179" s="2">
        <v>0.036402459999999304</v>
      </c>
    </row>
    <row r="180">
      <c r="A180" s="2" t="s">
        <v>240</v>
      </c>
      <c r="B180" s="2">
        <v>0.035227262000000786</v>
      </c>
    </row>
    <row r="181">
      <c r="A181" s="2" t="s">
        <v>19</v>
      </c>
      <c r="B181" s="2">
        <v>0.035158344000001306</v>
      </c>
    </row>
    <row r="182">
      <c r="A182" s="2" t="s">
        <v>213</v>
      </c>
      <c r="B182" s="2">
        <v>0.032755751999999916</v>
      </c>
    </row>
    <row r="183">
      <c r="A183" s="2" t="s">
        <v>117</v>
      </c>
      <c r="B183" s="2">
        <v>0.02900705600000031</v>
      </c>
    </row>
    <row r="184">
      <c r="A184" s="2" t="s">
        <v>239</v>
      </c>
      <c r="B184" s="2">
        <v>0.02599684399999945</v>
      </c>
    </row>
    <row r="185">
      <c r="A185" s="2" t="s">
        <v>78</v>
      </c>
      <c r="B185" s="2">
        <v>0.025517640000001063</v>
      </c>
    </row>
    <row r="186">
      <c r="A186" s="2" t="s">
        <v>216</v>
      </c>
      <c r="B186" s="2">
        <v>0.02475032200000271</v>
      </c>
    </row>
    <row r="187">
      <c r="A187" s="2" t="s">
        <v>196</v>
      </c>
      <c r="B187" s="2">
        <v>0.02448399399999915</v>
      </c>
    </row>
    <row r="188">
      <c r="A188" s="2" t="s">
        <v>173</v>
      </c>
      <c r="B188" s="2">
        <v>0.0231437800000009</v>
      </c>
    </row>
    <row r="189">
      <c r="A189" s="2" t="s">
        <v>92</v>
      </c>
      <c r="B189" s="2">
        <v>0.02255417799999862</v>
      </c>
    </row>
    <row r="190">
      <c r="A190" s="2" t="s">
        <v>224</v>
      </c>
      <c r="B190" s="2">
        <v>0.02126903400000231</v>
      </c>
    </row>
    <row r="191">
      <c r="A191" s="2" t="s">
        <v>47</v>
      </c>
      <c r="B191" s="2">
        <v>0.019624432500002342</v>
      </c>
    </row>
    <row r="192">
      <c r="A192" s="2" t="s">
        <v>101</v>
      </c>
      <c r="B192" s="2">
        <v>0.01810520800000006</v>
      </c>
    </row>
    <row r="193">
      <c r="A193" s="2" t="s">
        <v>209</v>
      </c>
      <c r="B193" s="2">
        <v>0.016370102000000664</v>
      </c>
    </row>
    <row r="194">
      <c r="A194" s="2" t="s">
        <v>128</v>
      </c>
      <c r="B194" s="2">
        <v>0.015632672000000982</v>
      </c>
    </row>
    <row r="195">
      <c r="A195" s="2" t="s">
        <v>109</v>
      </c>
      <c r="B195" s="2">
        <v>0.0143706839999993</v>
      </c>
    </row>
    <row r="196">
      <c r="A196" s="2" t="s">
        <v>222</v>
      </c>
      <c r="B196" s="2">
        <v>0.014244853999998863</v>
      </c>
    </row>
    <row r="197">
      <c r="A197" s="2" t="s">
        <v>95</v>
      </c>
      <c r="B197" s="2">
        <v>0.014088354000000436</v>
      </c>
    </row>
    <row r="198">
      <c r="A198" s="2" t="s">
        <v>51</v>
      </c>
      <c r="B198" s="2">
        <v>0.009194330000001118</v>
      </c>
    </row>
    <row r="199">
      <c r="A199" s="2" t="s">
        <v>26</v>
      </c>
      <c r="B199" s="2">
        <v>0.00918931199999804</v>
      </c>
    </row>
    <row r="200">
      <c r="A200" s="2" t="s">
        <v>171</v>
      </c>
      <c r="B200" s="2">
        <v>0.00913352000000034</v>
      </c>
    </row>
    <row r="201">
      <c r="A201" s="2" t="s">
        <v>70</v>
      </c>
      <c r="B201" s="2">
        <v>0.006573244000000589</v>
      </c>
    </row>
    <row r="202">
      <c r="A202" s="2" t="s">
        <v>107</v>
      </c>
      <c r="B202" s="2">
        <v>0.0031290499999983012</v>
      </c>
    </row>
    <row r="203">
      <c r="A203" s="2" t="s">
        <v>55</v>
      </c>
      <c r="B203" s="2">
        <v>0.0015841139999992035</v>
      </c>
    </row>
    <row r="204">
      <c r="A204" s="2" t="s">
        <v>180</v>
      </c>
      <c r="B204" s="2">
        <v>0.0014607659999995803</v>
      </c>
    </row>
    <row r="205">
      <c r="A205" s="2" t="s">
        <v>214</v>
      </c>
      <c r="B205" s="2">
        <v>0.001366588000000446</v>
      </c>
    </row>
    <row r="206">
      <c r="A206" s="2" t="s">
        <v>188</v>
      </c>
      <c r="B206" s="2">
        <v>5.936920000010337E-4</v>
      </c>
    </row>
    <row r="207">
      <c r="A207" s="2" t="s">
        <v>212</v>
      </c>
      <c r="B207" s="2">
        <v>2.2156999999936033E-4</v>
      </c>
    </row>
    <row r="208">
      <c r="A208" s="2" t="s">
        <v>206</v>
      </c>
      <c r="B208" s="2">
        <v>1.018899999991163E-4</v>
      </c>
    </row>
    <row r="209">
      <c r="A209" s="2" t="s">
        <v>56</v>
      </c>
      <c r="B209" s="2">
        <v>9.979600000065147E-5</v>
      </c>
    </row>
    <row r="210">
      <c r="A210" s="2" t="s">
        <v>131</v>
      </c>
      <c r="B210" s="2">
        <v>4.5424000001048624E-5</v>
      </c>
    </row>
    <row r="211">
      <c r="A211" s="2" t="s">
        <v>12</v>
      </c>
      <c r="B211" s="2">
        <v>3.877000000045428E-5</v>
      </c>
    </row>
    <row r="212">
      <c r="A212" s="2" t="s">
        <v>74</v>
      </c>
      <c r="B212" s="2">
        <v>1.328000001876717E-6</v>
      </c>
    </row>
    <row r="213">
      <c r="A213" s="2" t="s">
        <v>5</v>
      </c>
      <c r="B213" s="2">
        <v>1.229999998031417E-6</v>
      </c>
    </row>
    <row r="214">
      <c r="A214" s="2" t="s">
        <v>170</v>
      </c>
      <c r="B214" s="2">
        <v>1.140000000532382E-6</v>
      </c>
    </row>
    <row r="215">
      <c r="A215" s="2" t="s">
        <v>96</v>
      </c>
      <c r="B215" s="2">
        <v>1.0180000003856548E-6</v>
      </c>
    </row>
    <row r="216">
      <c r="A216" s="2" t="s">
        <v>163</v>
      </c>
      <c r="B216" s="2">
        <v>7.899999985738759E-7</v>
      </c>
    </row>
    <row r="217">
      <c r="A217" s="2" t="s">
        <v>59</v>
      </c>
      <c r="B217" s="2">
        <v>6.500000012010787E-7</v>
      </c>
    </row>
    <row r="218">
      <c r="A218" s="2" t="s">
        <v>234</v>
      </c>
      <c r="B218" s="2">
        <v>5.880000003344321E-7</v>
      </c>
    </row>
    <row r="219">
      <c r="A219" s="2" t="s">
        <v>217</v>
      </c>
      <c r="B219" s="2">
        <v>5.600000008598726E-7</v>
      </c>
    </row>
    <row r="220">
      <c r="A220" s="2" t="s">
        <v>84</v>
      </c>
      <c r="B220" s="2">
        <v>4.5999999827017745E-7</v>
      </c>
    </row>
    <row r="221">
      <c r="A221" s="2" t="s">
        <v>85</v>
      </c>
      <c r="B221" s="2">
        <v>3.399999997100167E-7</v>
      </c>
    </row>
    <row r="222">
      <c r="A222" s="2" t="s">
        <v>75</v>
      </c>
      <c r="B222" s="2">
        <v>2.999999992425728E-7</v>
      </c>
    </row>
    <row r="223">
      <c r="A223" s="2" t="s">
        <v>103</v>
      </c>
      <c r="B223" s="2">
        <v>2.999999992425728E-7</v>
      </c>
    </row>
    <row r="224">
      <c r="A224" s="2" t="s">
        <v>20</v>
      </c>
      <c r="B224" s="2">
        <v>2.499999993688107E-7</v>
      </c>
    </row>
    <row r="225">
      <c r="A225" s="2" t="s">
        <v>161</v>
      </c>
      <c r="B225" s="2">
        <v>1.4600000213249588E-7</v>
      </c>
    </row>
    <row r="226">
      <c r="A226" s="2" t="s">
        <v>127</v>
      </c>
      <c r="B226" s="2">
        <v>8.000000093488779E-8</v>
      </c>
    </row>
    <row r="227">
      <c r="A227" s="2" t="s">
        <v>81</v>
      </c>
      <c r="B227" s="2">
        <v>1.9999998812636478E-8</v>
      </c>
    </row>
    <row r="228">
      <c r="A228" s="2" t="s">
        <v>0</v>
      </c>
      <c r="B228" s="2">
        <v>0.0</v>
      </c>
    </row>
    <row r="229">
      <c r="A229" s="2" t="s">
        <v>1</v>
      </c>
      <c r="B229" s="2">
        <v>0.0</v>
      </c>
    </row>
    <row r="230">
      <c r="A230" s="2" t="s">
        <v>2</v>
      </c>
      <c r="B230" s="2">
        <v>0.0</v>
      </c>
    </row>
    <row r="231">
      <c r="A231" s="2" t="s">
        <v>3</v>
      </c>
      <c r="B231" s="2">
        <v>0.0</v>
      </c>
    </row>
    <row r="232">
      <c r="A232" s="2" t="s">
        <v>5</v>
      </c>
      <c r="B232" s="2">
        <v>0.0</v>
      </c>
    </row>
    <row r="233">
      <c r="A233" s="2" t="s">
        <v>6</v>
      </c>
      <c r="B233" s="2">
        <v>0.0</v>
      </c>
    </row>
    <row r="234">
      <c r="A234" s="2" t="s">
        <v>7</v>
      </c>
      <c r="B234" s="2">
        <v>0.0</v>
      </c>
    </row>
    <row r="235">
      <c r="A235" s="2" t="s">
        <v>8</v>
      </c>
      <c r="B235" s="2">
        <v>0.0</v>
      </c>
    </row>
    <row r="236">
      <c r="A236" s="2" t="s">
        <v>9</v>
      </c>
      <c r="B236" s="2">
        <v>0.0</v>
      </c>
    </row>
    <row r="237">
      <c r="A237" s="2" t="s">
        <v>10</v>
      </c>
      <c r="B237" s="2">
        <v>0.0</v>
      </c>
    </row>
    <row r="238">
      <c r="A238" s="2" t="s">
        <v>11</v>
      </c>
      <c r="B238" s="2">
        <v>0.0</v>
      </c>
    </row>
    <row r="239">
      <c r="A239" s="2" t="s">
        <v>12</v>
      </c>
      <c r="B239" s="2">
        <v>0.0</v>
      </c>
    </row>
    <row r="240">
      <c r="A240" s="2" t="s">
        <v>13</v>
      </c>
      <c r="B240" s="2">
        <v>0.0</v>
      </c>
    </row>
    <row r="241">
      <c r="A241" s="2" t="s">
        <v>13</v>
      </c>
      <c r="B241" s="2">
        <v>0.0</v>
      </c>
    </row>
    <row r="242">
      <c r="A242" s="2" t="s">
        <v>14</v>
      </c>
      <c r="B242" s="2">
        <v>0.0</v>
      </c>
    </row>
    <row r="243">
      <c r="A243" s="2" t="s">
        <v>15</v>
      </c>
      <c r="B243" s="2">
        <v>0.0</v>
      </c>
    </row>
    <row r="244">
      <c r="A244" s="2" t="s">
        <v>16</v>
      </c>
      <c r="B244" s="2">
        <v>0.0</v>
      </c>
    </row>
    <row r="245">
      <c r="A245" s="2" t="s">
        <v>17</v>
      </c>
      <c r="B245" s="2">
        <v>0.0</v>
      </c>
    </row>
    <row r="246">
      <c r="A246" s="2" t="s">
        <v>18</v>
      </c>
      <c r="B246" s="2">
        <v>0.0</v>
      </c>
    </row>
    <row r="247">
      <c r="A247" s="2" t="s">
        <v>19</v>
      </c>
      <c r="B247" s="2">
        <v>0.0</v>
      </c>
    </row>
    <row r="248">
      <c r="A248" s="2" t="s">
        <v>20</v>
      </c>
      <c r="B248" s="2">
        <v>0.0</v>
      </c>
    </row>
    <row r="249">
      <c r="A249" s="2" t="s">
        <v>21</v>
      </c>
      <c r="B249" s="2">
        <v>0.0</v>
      </c>
    </row>
    <row r="250">
      <c r="A250" s="2" t="s">
        <v>22</v>
      </c>
      <c r="B250" s="2">
        <v>0.0</v>
      </c>
    </row>
    <row r="251">
      <c r="A251" s="2" t="s">
        <v>23</v>
      </c>
      <c r="B251" s="2">
        <v>0.0</v>
      </c>
    </row>
    <row r="252">
      <c r="A252" s="2" t="s">
        <v>24</v>
      </c>
      <c r="B252" s="2">
        <v>0.0</v>
      </c>
    </row>
    <row r="253">
      <c r="A253" s="2" t="s">
        <v>25</v>
      </c>
      <c r="B253" s="2">
        <v>0.0</v>
      </c>
    </row>
    <row r="254">
      <c r="A254" s="2" t="s">
        <v>26</v>
      </c>
      <c r="B254" s="2">
        <v>0.0</v>
      </c>
    </row>
    <row r="255">
      <c r="A255" s="2" t="s">
        <v>27</v>
      </c>
      <c r="B255" s="2">
        <v>0.0</v>
      </c>
    </row>
    <row r="256">
      <c r="A256" s="2" t="s">
        <v>28</v>
      </c>
      <c r="B256" s="2">
        <v>0.0</v>
      </c>
    </row>
    <row r="257">
      <c r="A257" s="2" t="s">
        <v>29</v>
      </c>
      <c r="B257" s="2">
        <v>0.0</v>
      </c>
    </row>
    <row r="258">
      <c r="A258" s="2" t="s">
        <v>30</v>
      </c>
      <c r="B258" s="2">
        <v>0.0</v>
      </c>
    </row>
    <row r="259">
      <c r="A259" s="2" t="s">
        <v>31</v>
      </c>
      <c r="B259" s="2">
        <v>0.0</v>
      </c>
    </row>
    <row r="260">
      <c r="A260" s="2" t="s">
        <v>32</v>
      </c>
      <c r="B260" s="2">
        <v>0.0</v>
      </c>
    </row>
    <row r="261">
      <c r="A261" s="2" t="s">
        <v>33</v>
      </c>
      <c r="B261" s="2">
        <v>0.0</v>
      </c>
    </row>
    <row r="262">
      <c r="A262" s="2" t="s">
        <v>34</v>
      </c>
      <c r="B262" s="2">
        <v>0.0</v>
      </c>
    </row>
    <row r="263">
      <c r="A263" s="2" t="s">
        <v>35</v>
      </c>
      <c r="B263" s="2">
        <v>0.0</v>
      </c>
    </row>
    <row r="264">
      <c r="A264" s="2" t="s">
        <v>36</v>
      </c>
      <c r="B264" s="2">
        <v>0.0</v>
      </c>
    </row>
    <row r="265">
      <c r="A265" s="2" t="s">
        <v>37</v>
      </c>
      <c r="B265" s="2">
        <v>0.0</v>
      </c>
    </row>
    <row r="266">
      <c r="A266" s="2" t="s">
        <v>38</v>
      </c>
      <c r="B266" s="2">
        <v>0.0</v>
      </c>
    </row>
    <row r="267">
      <c r="A267" s="2" t="s">
        <v>39</v>
      </c>
      <c r="B267" s="2">
        <v>0.0</v>
      </c>
    </row>
    <row r="268">
      <c r="A268" s="2" t="s">
        <v>40</v>
      </c>
      <c r="B268" s="2">
        <v>0.0</v>
      </c>
    </row>
    <row r="269">
      <c r="A269" s="2" t="s">
        <v>41</v>
      </c>
      <c r="B269" s="2">
        <v>0.0</v>
      </c>
    </row>
    <row r="270">
      <c r="A270" s="2" t="s">
        <v>42</v>
      </c>
      <c r="B270" s="2">
        <v>0.0</v>
      </c>
    </row>
    <row r="271">
      <c r="A271" s="2" t="s">
        <v>43</v>
      </c>
      <c r="B271" s="2">
        <v>0.0</v>
      </c>
    </row>
    <row r="272">
      <c r="A272" s="2" t="s">
        <v>44</v>
      </c>
      <c r="B272" s="2">
        <v>0.0</v>
      </c>
    </row>
    <row r="273">
      <c r="A273" s="2" t="s">
        <v>45</v>
      </c>
      <c r="B273" s="2">
        <v>0.0</v>
      </c>
    </row>
    <row r="274">
      <c r="A274" s="2" t="s">
        <v>46</v>
      </c>
      <c r="B274" s="2">
        <v>0.0</v>
      </c>
    </row>
    <row r="275">
      <c r="A275" s="2" t="s">
        <v>47</v>
      </c>
      <c r="B275" s="2">
        <v>0.0</v>
      </c>
    </row>
    <row r="276">
      <c r="A276" s="2" t="s">
        <v>48</v>
      </c>
      <c r="B276" s="2">
        <v>0.0</v>
      </c>
    </row>
    <row r="277">
      <c r="A277" s="2" t="s">
        <v>49</v>
      </c>
      <c r="B277" s="2">
        <v>0.0</v>
      </c>
    </row>
    <row r="278">
      <c r="A278" s="2" t="s">
        <v>50</v>
      </c>
      <c r="B278" s="2">
        <v>0.0</v>
      </c>
    </row>
    <row r="279">
      <c r="A279" s="2" t="s">
        <v>51</v>
      </c>
      <c r="B279" s="2">
        <v>0.0</v>
      </c>
    </row>
    <row r="280">
      <c r="A280" s="2" t="s">
        <v>52</v>
      </c>
      <c r="B280" s="2">
        <v>0.0</v>
      </c>
    </row>
    <row r="281">
      <c r="A281" s="2" t="s">
        <v>53</v>
      </c>
      <c r="B281" s="2">
        <v>0.0</v>
      </c>
    </row>
    <row r="282">
      <c r="A282" s="2" t="s">
        <v>54</v>
      </c>
      <c r="B282" s="2">
        <v>0.0</v>
      </c>
    </row>
    <row r="283">
      <c r="A283" s="2" t="s">
        <v>55</v>
      </c>
      <c r="B283" s="2">
        <v>0.0</v>
      </c>
    </row>
    <row r="284">
      <c r="A284" s="2" t="s">
        <v>56</v>
      </c>
      <c r="B284" s="2">
        <v>0.0</v>
      </c>
    </row>
    <row r="285">
      <c r="A285" s="2" t="s">
        <v>57</v>
      </c>
      <c r="B285" s="2">
        <v>0.0</v>
      </c>
    </row>
    <row r="286">
      <c r="A286" s="2" t="s">
        <v>58</v>
      </c>
      <c r="B286" s="2">
        <v>0.0</v>
      </c>
    </row>
    <row r="287">
      <c r="A287" s="2" t="s">
        <v>59</v>
      </c>
      <c r="B287" s="2">
        <v>0.0</v>
      </c>
    </row>
    <row r="288">
      <c r="A288" s="2" t="s">
        <v>60</v>
      </c>
      <c r="B288" s="2">
        <v>0.0</v>
      </c>
    </row>
    <row r="289">
      <c r="A289" s="2" t="s">
        <v>61</v>
      </c>
      <c r="B289" s="2">
        <v>0.0</v>
      </c>
    </row>
    <row r="290">
      <c r="A290" s="2" t="s">
        <v>62</v>
      </c>
      <c r="B290" s="2">
        <v>0.0</v>
      </c>
    </row>
    <row r="291">
      <c r="A291" s="2" t="s">
        <v>63</v>
      </c>
      <c r="B291" s="2">
        <v>0.0</v>
      </c>
    </row>
    <row r="292">
      <c r="A292" s="2" t="s">
        <v>64</v>
      </c>
      <c r="B292" s="2">
        <v>0.0</v>
      </c>
    </row>
    <row r="293">
      <c r="A293" s="2" t="s">
        <v>65</v>
      </c>
      <c r="B293" s="2">
        <v>0.0</v>
      </c>
    </row>
    <row r="294">
      <c r="A294" s="2" t="s">
        <v>66</v>
      </c>
      <c r="B294" s="2">
        <v>0.0</v>
      </c>
    </row>
    <row r="295">
      <c r="A295" s="2" t="s">
        <v>67</v>
      </c>
      <c r="B295" s="2">
        <v>0.0</v>
      </c>
    </row>
    <row r="296">
      <c r="A296" s="2" t="s">
        <v>68</v>
      </c>
      <c r="B296" s="2">
        <v>0.0</v>
      </c>
    </row>
    <row r="297">
      <c r="A297" s="2" t="s">
        <v>69</v>
      </c>
      <c r="B297" s="2">
        <v>0.0</v>
      </c>
    </row>
    <row r="298">
      <c r="A298" s="2" t="s">
        <v>70</v>
      </c>
      <c r="B298" s="2">
        <v>0.0</v>
      </c>
    </row>
    <row r="299">
      <c r="A299" s="2" t="s">
        <v>71</v>
      </c>
      <c r="B299" s="2">
        <v>0.0</v>
      </c>
    </row>
    <row r="300">
      <c r="A300" s="2" t="s">
        <v>72</v>
      </c>
      <c r="B300" s="2">
        <v>0.0</v>
      </c>
    </row>
    <row r="301">
      <c r="A301" s="2" t="s">
        <v>73</v>
      </c>
      <c r="B301" s="2">
        <v>0.0</v>
      </c>
    </row>
    <row r="302">
      <c r="A302" s="2" t="s">
        <v>74</v>
      </c>
      <c r="B302" s="2">
        <v>0.0</v>
      </c>
    </row>
    <row r="303">
      <c r="A303" s="2" t="s">
        <v>75</v>
      </c>
      <c r="B303" s="2">
        <v>0.0</v>
      </c>
    </row>
    <row r="304">
      <c r="A304" s="2" t="s">
        <v>76</v>
      </c>
      <c r="B304" s="2">
        <v>0.0</v>
      </c>
    </row>
    <row r="305">
      <c r="A305" s="2" t="s">
        <v>77</v>
      </c>
      <c r="B305" s="2">
        <v>0.0</v>
      </c>
    </row>
    <row r="306">
      <c r="A306" s="2" t="s">
        <v>78</v>
      </c>
      <c r="B306" s="2">
        <v>0.0</v>
      </c>
    </row>
    <row r="307">
      <c r="A307" s="2" t="s">
        <v>79</v>
      </c>
      <c r="B307" s="2">
        <v>0.0</v>
      </c>
    </row>
    <row r="308">
      <c r="A308" s="2" t="s">
        <v>80</v>
      </c>
      <c r="B308" s="2">
        <v>0.0</v>
      </c>
    </row>
    <row r="309">
      <c r="A309" s="2" t="s">
        <v>81</v>
      </c>
      <c r="B309" s="2">
        <v>0.0</v>
      </c>
    </row>
    <row r="310">
      <c r="A310" s="2" t="s">
        <v>82</v>
      </c>
      <c r="B310" s="2">
        <v>0.0</v>
      </c>
    </row>
    <row r="311">
      <c r="A311" s="2" t="s">
        <v>83</v>
      </c>
      <c r="B311" s="2">
        <v>0.0</v>
      </c>
    </row>
    <row r="312">
      <c r="A312" s="2" t="s">
        <v>84</v>
      </c>
      <c r="B312" s="2">
        <v>0.0</v>
      </c>
    </row>
    <row r="313">
      <c r="A313" s="2" t="s">
        <v>85</v>
      </c>
      <c r="B313" s="2">
        <v>0.0</v>
      </c>
    </row>
    <row r="314">
      <c r="A314" s="2" t="s">
        <v>86</v>
      </c>
      <c r="B314" s="2">
        <v>0.0</v>
      </c>
    </row>
    <row r="315">
      <c r="A315" s="2" t="s">
        <v>87</v>
      </c>
      <c r="B315" s="2">
        <v>0.0</v>
      </c>
    </row>
    <row r="316">
      <c r="A316" s="2" t="s">
        <v>88</v>
      </c>
      <c r="B316" s="2">
        <v>0.0</v>
      </c>
    </row>
    <row r="317">
      <c r="A317" s="2" t="s">
        <v>89</v>
      </c>
      <c r="B317" s="2">
        <v>0.0</v>
      </c>
    </row>
    <row r="318">
      <c r="A318" s="2" t="s">
        <v>90</v>
      </c>
      <c r="B318" s="2">
        <v>0.0</v>
      </c>
    </row>
    <row r="319">
      <c r="A319" s="2" t="s">
        <v>91</v>
      </c>
      <c r="B319" s="2">
        <v>0.0</v>
      </c>
    </row>
    <row r="320">
      <c r="A320" s="2" t="s">
        <v>92</v>
      </c>
      <c r="B320" s="2">
        <v>0.0</v>
      </c>
    </row>
    <row r="321">
      <c r="A321" s="2" t="s">
        <v>93</v>
      </c>
      <c r="B321" s="2">
        <v>0.0</v>
      </c>
    </row>
    <row r="322">
      <c r="A322" s="2" t="s">
        <v>94</v>
      </c>
      <c r="B322" s="2">
        <v>0.0</v>
      </c>
    </row>
    <row r="323">
      <c r="A323" s="2" t="s">
        <v>95</v>
      </c>
      <c r="B323" s="2">
        <v>0.0</v>
      </c>
    </row>
    <row r="324">
      <c r="A324" s="2" t="s">
        <v>96</v>
      </c>
      <c r="B324" s="2">
        <v>0.0</v>
      </c>
    </row>
    <row r="325">
      <c r="A325" s="2" t="s">
        <v>97</v>
      </c>
      <c r="B325" s="2">
        <v>0.0</v>
      </c>
    </row>
    <row r="326">
      <c r="A326" s="2" t="s">
        <v>98</v>
      </c>
      <c r="B326" s="2">
        <v>0.0</v>
      </c>
    </row>
    <row r="327">
      <c r="A327" s="2" t="s">
        <v>99</v>
      </c>
      <c r="B327" s="2">
        <v>0.0</v>
      </c>
    </row>
    <row r="328">
      <c r="A328" s="2" t="s">
        <v>100</v>
      </c>
      <c r="B328" s="2">
        <v>0.0</v>
      </c>
    </row>
    <row r="329">
      <c r="A329" s="2" t="s">
        <v>101</v>
      </c>
      <c r="B329" s="2">
        <v>0.0</v>
      </c>
    </row>
    <row r="330">
      <c r="A330" s="2" t="s">
        <v>102</v>
      </c>
      <c r="B330" s="2">
        <v>0.0</v>
      </c>
    </row>
    <row r="331">
      <c r="A331" s="2" t="s">
        <v>103</v>
      </c>
      <c r="B331" s="2">
        <v>0.0</v>
      </c>
    </row>
    <row r="332">
      <c r="A332" s="2" t="s">
        <v>104</v>
      </c>
      <c r="B332" s="2">
        <v>0.0</v>
      </c>
    </row>
    <row r="333">
      <c r="A333" s="2" t="s">
        <v>105</v>
      </c>
      <c r="B333" s="2">
        <v>0.0</v>
      </c>
    </row>
    <row r="334">
      <c r="A334" s="2" t="s">
        <v>106</v>
      </c>
      <c r="B334" s="2">
        <v>0.0</v>
      </c>
    </row>
    <row r="335">
      <c r="A335" s="2" t="s">
        <v>107</v>
      </c>
      <c r="B335" s="2">
        <v>0.0</v>
      </c>
    </row>
    <row r="336">
      <c r="A336" s="2" t="s">
        <v>108</v>
      </c>
      <c r="B336" s="2">
        <v>0.0</v>
      </c>
    </row>
    <row r="337">
      <c r="A337" s="2" t="s">
        <v>109</v>
      </c>
      <c r="B337" s="2">
        <v>0.0</v>
      </c>
    </row>
    <row r="338">
      <c r="A338" s="2" t="s">
        <v>110</v>
      </c>
      <c r="B338" s="2">
        <v>0.0</v>
      </c>
    </row>
    <row r="339">
      <c r="A339" s="2" t="s">
        <v>111</v>
      </c>
      <c r="B339" s="2">
        <v>0.0</v>
      </c>
    </row>
    <row r="340">
      <c r="A340" s="2" t="s">
        <v>112</v>
      </c>
      <c r="B340" s="2">
        <v>0.0</v>
      </c>
    </row>
    <row r="341">
      <c r="A341" s="2" t="s">
        <v>113</v>
      </c>
      <c r="B341" s="2">
        <v>0.0</v>
      </c>
    </row>
    <row r="342">
      <c r="A342" s="2" t="s">
        <v>114</v>
      </c>
      <c r="B342" s="2">
        <v>0.0</v>
      </c>
    </row>
    <row r="343">
      <c r="A343" s="2" t="s">
        <v>115</v>
      </c>
      <c r="B343" s="2">
        <v>0.0</v>
      </c>
    </row>
    <row r="344">
      <c r="A344" s="2" t="s">
        <v>116</v>
      </c>
      <c r="B344" s="2">
        <v>0.0</v>
      </c>
    </row>
    <row r="345">
      <c r="A345" s="2" t="s">
        <v>117</v>
      </c>
      <c r="B345" s="2">
        <v>0.0</v>
      </c>
    </row>
    <row r="346">
      <c r="A346" s="2" t="s">
        <v>118</v>
      </c>
      <c r="B346" s="2">
        <v>0.0</v>
      </c>
    </row>
    <row r="347">
      <c r="A347" s="2" t="s">
        <v>119</v>
      </c>
      <c r="B347" s="2">
        <v>0.0</v>
      </c>
    </row>
    <row r="348">
      <c r="A348" s="2" t="s">
        <v>120</v>
      </c>
      <c r="B348" s="2">
        <v>0.0</v>
      </c>
    </row>
    <row r="349">
      <c r="A349" s="2" t="s">
        <v>121</v>
      </c>
      <c r="B349" s="2">
        <v>0.0</v>
      </c>
    </row>
    <row r="350">
      <c r="A350" s="2" t="s">
        <v>122</v>
      </c>
      <c r="B350" s="2">
        <v>0.0</v>
      </c>
    </row>
    <row r="351">
      <c r="A351" s="2" t="s">
        <v>123</v>
      </c>
      <c r="B351" s="2">
        <v>0.0</v>
      </c>
    </row>
    <row r="352">
      <c r="A352" s="2" t="s">
        <v>124</v>
      </c>
      <c r="B352" s="2">
        <v>0.0</v>
      </c>
    </row>
    <row r="353">
      <c r="A353" s="2" t="s">
        <v>125</v>
      </c>
      <c r="B353" s="2">
        <v>0.0</v>
      </c>
    </row>
    <row r="354">
      <c r="A354" s="2" t="s">
        <v>126</v>
      </c>
      <c r="B354" s="2">
        <v>0.0</v>
      </c>
    </row>
    <row r="355">
      <c r="A355" s="2" t="s">
        <v>127</v>
      </c>
      <c r="B355" s="2">
        <v>0.0</v>
      </c>
    </row>
    <row r="356">
      <c r="A356" s="2" t="s">
        <v>128</v>
      </c>
      <c r="B356" s="2">
        <v>0.0</v>
      </c>
    </row>
    <row r="357">
      <c r="A357" s="2" t="s">
        <v>129</v>
      </c>
      <c r="B357" s="2">
        <v>0.0</v>
      </c>
    </row>
    <row r="358">
      <c r="A358" s="2" t="s">
        <v>130</v>
      </c>
      <c r="B358" s="2">
        <v>0.0</v>
      </c>
    </row>
    <row r="359">
      <c r="A359" s="2" t="s">
        <v>131</v>
      </c>
      <c r="B359" s="2">
        <v>0.0</v>
      </c>
    </row>
    <row r="360">
      <c r="A360" s="2" t="s">
        <v>132</v>
      </c>
      <c r="B360" s="2">
        <v>0.0</v>
      </c>
    </row>
    <row r="361">
      <c r="A361" s="2" t="s">
        <v>133</v>
      </c>
      <c r="B361" s="2">
        <v>0.0</v>
      </c>
    </row>
    <row r="362">
      <c r="A362" s="2" t="s">
        <v>134</v>
      </c>
      <c r="B362" s="2">
        <v>0.0</v>
      </c>
    </row>
    <row r="363">
      <c r="A363" s="2" t="s">
        <v>135</v>
      </c>
      <c r="B363" s="2">
        <v>0.0</v>
      </c>
    </row>
    <row r="364">
      <c r="A364" s="2" t="s">
        <v>136</v>
      </c>
      <c r="B364" s="2">
        <v>0.0</v>
      </c>
    </row>
    <row r="365">
      <c r="A365" s="2" t="s">
        <v>137</v>
      </c>
      <c r="B365" s="2">
        <v>0.0</v>
      </c>
    </row>
    <row r="366">
      <c r="A366" s="2" t="s">
        <v>138</v>
      </c>
      <c r="B366" s="2">
        <v>0.0</v>
      </c>
    </row>
    <row r="367">
      <c r="A367" s="2" t="s">
        <v>139</v>
      </c>
      <c r="B367" s="2">
        <v>0.0</v>
      </c>
    </row>
    <row r="368">
      <c r="A368" s="2" t="s">
        <v>140</v>
      </c>
      <c r="B368" s="2">
        <v>0.0</v>
      </c>
    </row>
    <row r="369">
      <c r="A369" s="2" t="s">
        <v>141</v>
      </c>
      <c r="B369" s="2">
        <v>0.0</v>
      </c>
    </row>
    <row r="370">
      <c r="A370" s="2" t="s">
        <v>158</v>
      </c>
      <c r="B370" s="2">
        <v>0.0</v>
      </c>
    </row>
    <row r="371">
      <c r="A371" s="2" t="s">
        <v>159</v>
      </c>
      <c r="B371" s="2">
        <v>0.0</v>
      </c>
    </row>
    <row r="372">
      <c r="A372" s="2" t="s">
        <v>160</v>
      </c>
      <c r="B372" s="2">
        <v>0.0</v>
      </c>
    </row>
    <row r="373">
      <c r="A373" s="2" t="s">
        <v>161</v>
      </c>
      <c r="B373" s="2">
        <v>0.0</v>
      </c>
    </row>
    <row r="374">
      <c r="A374" s="2" t="s">
        <v>162</v>
      </c>
      <c r="B374" s="2">
        <v>0.0</v>
      </c>
    </row>
    <row r="375">
      <c r="A375" s="2" t="s">
        <v>163</v>
      </c>
      <c r="B375" s="2">
        <v>0.0</v>
      </c>
    </row>
    <row r="376">
      <c r="A376" s="2" t="s">
        <v>164</v>
      </c>
      <c r="B376" s="2">
        <v>0.0</v>
      </c>
    </row>
    <row r="377">
      <c r="A377" s="2" t="s">
        <v>165</v>
      </c>
      <c r="B377" s="2">
        <v>0.0</v>
      </c>
    </row>
    <row r="378">
      <c r="A378" s="2" t="s">
        <v>166</v>
      </c>
      <c r="B378" s="2">
        <v>0.0</v>
      </c>
    </row>
    <row r="379">
      <c r="A379" s="2" t="s">
        <v>167</v>
      </c>
      <c r="B379" s="2">
        <v>0.0</v>
      </c>
    </row>
    <row r="380">
      <c r="A380" s="2" t="s">
        <v>168</v>
      </c>
      <c r="B380" s="2">
        <v>0.0</v>
      </c>
    </row>
    <row r="381">
      <c r="A381" s="2" t="s">
        <v>169</v>
      </c>
      <c r="B381" s="2">
        <v>0.0</v>
      </c>
    </row>
    <row r="382">
      <c r="A382" s="2" t="s">
        <v>170</v>
      </c>
      <c r="B382" s="2">
        <v>0.0</v>
      </c>
    </row>
    <row r="383">
      <c r="A383" s="2" t="s">
        <v>171</v>
      </c>
      <c r="B383" s="2">
        <v>0.0</v>
      </c>
    </row>
    <row r="384">
      <c r="A384" s="2" t="s">
        <v>172</v>
      </c>
      <c r="B384" s="2">
        <v>0.0</v>
      </c>
    </row>
    <row r="385">
      <c r="A385" s="2" t="s">
        <v>173</v>
      </c>
      <c r="B385" s="2">
        <v>0.0</v>
      </c>
    </row>
    <row r="386">
      <c r="A386" s="2" t="s">
        <v>174</v>
      </c>
      <c r="B386" s="2">
        <v>0.0</v>
      </c>
    </row>
    <row r="387">
      <c r="A387" s="2" t="s">
        <v>175</v>
      </c>
      <c r="B387" s="2">
        <v>0.0</v>
      </c>
    </row>
    <row r="388">
      <c r="A388" s="2" t="s">
        <v>176</v>
      </c>
      <c r="B388" s="2">
        <v>0.0</v>
      </c>
    </row>
    <row r="389">
      <c r="A389" s="2" t="s">
        <v>177</v>
      </c>
      <c r="B389" s="2">
        <v>0.0</v>
      </c>
    </row>
    <row r="390">
      <c r="A390" s="2" t="s">
        <v>178</v>
      </c>
      <c r="B390" s="2">
        <v>0.0</v>
      </c>
    </row>
    <row r="391">
      <c r="A391" s="2" t="s">
        <v>179</v>
      </c>
      <c r="B391" s="2">
        <v>0.0</v>
      </c>
    </row>
    <row r="392">
      <c r="A392" s="2" t="s">
        <v>180</v>
      </c>
      <c r="B392" s="2">
        <v>0.0</v>
      </c>
    </row>
    <row r="393">
      <c r="A393" s="2" t="s">
        <v>181</v>
      </c>
      <c r="B393" s="2">
        <v>0.0</v>
      </c>
    </row>
    <row r="394">
      <c r="A394" s="2" t="s">
        <v>182</v>
      </c>
      <c r="B394" s="2">
        <v>0.0</v>
      </c>
    </row>
    <row r="395">
      <c r="A395" s="2" t="s">
        <v>183</v>
      </c>
      <c r="B395" s="2">
        <v>0.0</v>
      </c>
    </row>
    <row r="396">
      <c r="A396" s="2" t="s">
        <v>184</v>
      </c>
      <c r="B396" s="2">
        <v>0.0</v>
      </c>
    </row>
    <row r="397">
      <c r="A397" s="2" t="s">
        <v>185</v>
      </c>
      <c r="B397" s="2">
        <v>0.0</v>
      </c>
    </row>
    <row r="398">
      <c r="A398" s="2" t="s">
        <v>186</v>
      </c>
      <c r="B398" s="2">
        <v>0.0</v>
      </c>
    </row>
    <row r="399">
      <c r="A399" s="2" t="s">
        <v>186</v>
      </c>
      <c r="B399" s="2">
        <v>0.0</v>
      </c>
    </row>
    <row r="400">
      <c r="A400" s="2" t="s">
        <v>187</v>
      </c>
      <c r="B400" s="2">
        <v>0.0</v>
      </c>
    </row>
    <row r="401">
      <c r="A401" s="2" t="s">
        <v>188</v>
      </c>
      <c r="B401" s="2">
        <v>0.0</v>
      </c>
    </row>
    <row r="402">
      <c r="A402" s="2" t="s">
        <v>189</v>
      </c>
      <c r="B402" s="2">
        <v>0.0</v>
      </c>
    </row>
    <row r="403">
      <c r="A403" s="2" t="s">
        <v>190</v>
      </c>
      <c r="B403" s="2">
        <v>0.0</v>
      </c>
    </row>
    <row r="404">
      <c r="A404" s="2" t="s">
        <v>191</v>
      </c>
      <c r="B404" s="2">
        <v>0.0</v>
      </c>
    </row>
    <row r="405">
      <c r="A405" s="2" t="s">
        <v>192</v>
      </c>
      <c r="B405" s="2">
        <v>0.0</v>
      </c>
    </row>
    <row r="406">
      <c r="A406" s="2" t="s">
        <v>193</v>
      </c>
      <c r="B406" s="2">
        <v>0.0</v>
      </c>
    </row>
    <row r="407">
      <c r="A407" s="2" t="s">
        <v>194</v>
      </c>
      <c r="B407" s="2">
        <v>0.0</v>
      </c>
    </row>
    <row r="408">
      <c r="A408" s="2" t="s">
        <v>195</v>
      </c>
      <c r="B408" s="2">
        <v>0.0</v>
      </c>
    </row>
    <row r="409">
      <c r="A409" s="2" t="s">
        <v>196</v>
      </c>
      <c r="B409" s="2">
        <v>0.0</v>
      </c>
    </row>
    <row r="410">
      <c r="A410" s="2" t="s">
        <v>197</v>
      </c>
      <c r="B410" s="2">
        <v>0.0</v>
      </c>
    </row>
    <row r="411">
      <c r="A411" s="2" t="s">
        <v>198</v>
      </c>
      <c r="B411" s="2">
        <v>0.0</v>
      </c>
    </row>
    <row r="412">
      <c r="A412" s="2" t="s">
        <v>199</v>
      </c>
      <c r="B412" s="2">
        <v>0.0</v>
      </c>
    </row>
    <row r="413">
      <c r="A413" s="2" t="s">
        <v>200</v>
      </c>
      <c r="B413" s="2">
        <v>0.0</v>
      </c>
    </row>
    <row r="414">
      <c r="A414" s="2" t="s">
        <v>201</v>
      </c>
      <c r="B414" s="2">
        <v>0.0</v>
      </c>
    </row>
    <row r="415">
      <c r="A415" s="2" t="s">
        <v>202</v>
      </c>
      <c r="B415" s="2">
        <v>0.0</v>
      </c>
    </row>
    <row r="416">
      <c r="A416" s="2" t="s">
        <v>203</v>
      </c>
      <c r="B416" s="2">
        <v>0.0</v>
      </c>
    </row>
    <row r="417">
      <c r="A417" s="2" t="s">
        <v>204</v>
      </c>
      <c r="B417" s="2">
        <v>0.0</v>
      </c>
    </row>
    <row r="418">
      <c r="A418" s="2" t="s">
        <v>205</v>
      </c>
      <c r="B418" s="2">
        <v>0.0</v>
      </c>
    </row>
    <row r="419">
      <c r="A419" s="2" t="s">
        <v>206</v>
      </c>
      <c r="B419" s="2">
        <v>0.0</v>
      </c>
    </row>
    <row r="420">
      <c r="A420" s="2" t="s">
        <v>207</v>
      </c>
      <c r="B420" s="2">
        <v>0.0</v>
      </c>
    </row>
    <row r="421">
      <c r="A421" s="2" t="s">
        <v>208</v>
      </c>
      <c r="B421" s="2">
        <v>0.0</v>
      </c>
    </row>
    <row r="422">
      <c r="A422" s="2" t="s">
        <v>209</v>
      </c>
      <c r="B422" s="2">
        <v>0.0</v>
      </c>
    </row>
    <row r="423">
      <c r="A423" s="2" t="s">
        <v>210</v>
      </c>
      <c r="B423" s="2">
        <v>0.0</v>
      </c>
    </row>
    <row r="424">
      <c r="A424" s="2" t="s">
        <v>211</v>
      </c>
      <c r="B424" s="2">
        <v>0.0</v>
      </c>
    </row>
    <row r="425">
      <c r="A425" s="2" t="s">
        <v>212</v>
      </c>
      <c r="B425" s="2">
        <v>0.0</v>
      </c>
    </row>
    <row r="426">
      <c r="A426" s="2" t="s">
        <v>213</v>
      </c>
      <c r="B426" s="2">
        <v>0.0</v>
      </c>
    </row>
    <row r="427">
      <c r="A427" s="2" t="s">
        <v>214</v>
      </c>
      <c r="B427" s="2">
        <v>0.0</v>
      </c>
    </row>
    <row r="428">
      <c r="A428" s="2" t="s">
        <v>215</v>
      </c>
      <c r="B428" s="2">
        <v>0.0</v>
      </c>
    </row>
    <row r="429">
      <c r="A429" s="2" t="s">
        <v>216</v>
      </c>
      <c r="B429" s="2">
        <v>0.0</v>
      </c>
    </row>
    <row r="430">
      <c r="A430" s="2" t="s">
        <v>217</v>
      </c>
      <c r="B430" s="2">
        <v>0.0</v>
      </c>
    </row>
    <row r="431">
      <c r="A431" s="2" t="s">
        <v>218</v>
      </c>
      <c r="B431" s="2">
        <v>0.0</v>
      </c>
    </row>
    <row r="432">
      <c r="A432" s="2" t="s">
        <v>219</v>
      </c>
      <c r="B432" s="2">
        <v>0.0</v>
      </c>
    </row>
    <row r="433">
      <c r="A433" s="2" t="s">
        <v>220</v>
      </c>
      <c r="B433" s="2">
        <v>0.0</v>
      </c>
    </row>
    <row r="434">
      <c r="A434" s="2" t="s">
        <v>221</v>
      </c>
      <c r="B434" s="2">
        <v>0.0</v>
      </c>
    </row>
    <row r="435">
      <c r="A435" s="2" t="s">
        <v>222</v>
      </c>
      <c r="B435" s="2">
        <v>0.0</v>
      </c>
    </row>
    <row r="436">
      <c r="A436" s="2" t="s">
        <v>223</v>
      </c>
      <c r="B436" s="2">
        <v>0.0</v>
      </c>
    </row>
    <row r="437">
      <c r="A437" s="2" t="s">
        <v>223</v>
      </c>
      <c r="B437" s="2">
        <v>0.0</v>
      </c>
    </row>
    <row r="438">
      <c r="A438" s="2" t="s">
        <v>224</v>
      </c>
      <c r="B438" s="2">
        <v>0.0</v>
      </c>
    </row>
    <row r="439">
      <c r="A439" s="2" t="s">
        <v>225</v>
      </c>
      <c r="B439" s="2">
        <v>0.0</v>
      </c>
    </row>
    <row r="440">
      <c r="A440" s="2" t="s">
        <v>226</v>
      </c>
      <c r="B440" s="2">
        <v>0.0</v>
      </c>
    </row>
    <row r="441">
      <c r="A441" s="2" t="s">
        <v>227</v>
      </c>
      <c r="B441" s="2">
        <v>0.0</v>
      </c>
    </row>
    <row r="442">
      <c r="A442" s="2" t="s">
        <v>228</v>
      </c>
      <c r="B442" s="2">
        <v>0.0</v>
      </c>
    </row>
    <row r="443">
      <c r="A443" s="2" t="s">
        <v>229</v>
      </c>
      <c r="B443" s="2">
        <v>0.0</v>
      </c>
    </row>
    <row r="444">
      <c r="A444" s="2" t="s">
        <v>230</v>
      </c>
      <c r="B444" s="2">
        <v>0.0</v>
      </c>
    </row>
    <row r="445">
      <c r="A445" s="2" t="s">
        <v>230</v>
      </c>
      <c r="B445" s="2">
        <v>0.0</v>
      </c>
    </row>
    <row r="446">
      <c r="A446" s="2" t="s">
        <v>231</v>
      </c>
      <c r="B446" s="2">
        <v>0.0</v>
      </c>
    </row>
    <row r="447">
      <c r="A447" s="2" t="s">
        <v>232</v>
      </c>
      <c r="B447" s="2">
        <v>0.0</v>
      </c>
    </row>
    <row r="448">
      <c r="A448" s="2" t="s">
        <v>233</v>
      </c>
      <c r="B448" s="2">
        <v>0.0</v>
      </c>
    </row>
    <row r="449">
      <c r="A449" s="2" t="s">
        <v>234</v>
      </c>
      <c r="B449" s="2">
        <v>0.0</v>
      </c>
    </row>
    <row r="450">
      <c r="A450" s="2" t="s">
        <v>235</v>
      </c>
      <c r="B450" s="2">
        <v>0.0</v>
      </c>
    </row>
    <row r="451">
      <c r="A451" s="2" t="s">
        <v>236</v>
      </c>
      <c r="B451" s="2">
        <v>0.0</v>
      </c>
    </row>
    <row r="452">
      <c r="A452" s="2" t="s">
        <v>237</v>
      </c>
      <c r="B452" s="2">
        <v>0.0</v>
      </c>
    </row>
    <row r="453">
      <c r="A453" s="2" t="s">
        <v>238</v>
      </c>
      <c r="B453" s="2">
        <v>0.0</v>
      </c>
    </row>
    <row r="454">
      <c r="A454" s="2" t="s">
        <v>239</v>
      </c>
      <c r="B454" s="2">
        <v>0.0</v>
      </c>
    </row>
    <row r="455">
      <c r="A455" s="2" t="s">
        <v>240</v>
      </c>
      <c r="B455" s="2">
        <v>0.0</v>
      </c>
    </row>
    <row r="456">
      <c r="A456" s="2" t="s">
        <v>241</v>
      </c>
      <c r="B456" s="2">
        <v>0.0</v>
      </c>
    </row>
    <row r="457">
      <c r="A457" s="2" t="s">
        <v>242</v>
      </c>
      <c r="B457" s="2">
        <v>0.0</v>
      </c>
    </row>
    <row r="458">
      <c r="A458" s="2" t="s">
        <v>243</v>
      </c>
      <c r="B458" s="2">
        <v>0.0</v>
      </c>
    </row>
    <row r="459">
      <c r="A459" s="2" t="s">
        <v>243</v>
      </c>
      <c r="B459" s="2">
        <v>0.0</v>
      </c>
    </row>
    <row r="460">
      <c r="A460" s="2" t="s">
        <v>244</v>
      </c>
      <c r="B460" s="2">
        <v>0.0</v>
      </c>
    </row>
    <row r="461">
      <c r="A461" s="2" t="s">
        <v>245</v>
      </c>
      <c r="B461" s="2">
        <v>0.0</v>
      </c>
    </row>
    <row r="462">
      <c r="A462" s="2" t="s">
        <v>246</v>
      </c>
      <c r="B462" s="2">
        <v>0.0</v>
      </c>
    </row>
    <row r="463">
      <c r="A463" s="2" t="s">
        <v>247</v>
      </c>
      <c r="B463" s="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143</v>
      </c>
      <c r="E1" s="36" t="s">
        <v>304</v>
      </c>
      <c r="F1" s="10" t="s">
        <v>305</v>
      </c>
    </row>
    <row r="2">
      <c r="A2" s="8">
        <v>2015.0</v>
      </c>
      <c r="E2" s="36" t="s">
        <v>306</v>
      </c>
      <c r="F2" s="10">
        <v>231.0</v>
      </c>
    </row>
    <row r="3">
      <c r="A3" s="8">
        <v>2020.0</v>
      </c>
      <c r="E3" s="36" t="s">
        <v>307</v>
      </c>
      <c r="F3" s="10">
        <v>3.0</v>
      </c>
    </row>
    <row r="4">
      <c r="A4" s="8">
        <v>2015.0</v>
      </c>
      <c r="E4" s="36" t="s">
        <v>308</v>
      </c>
      <c r="F4" s="10">
        <v>9.0</v>
      </c>
    </row>
    <row r="5">
      <c r="A5" s="8">
        <v>2020.0</v>
      </c>
      <c r="E5" s="36" t="s">
        <v>309</v>
      </c>
      <c r="F5" s="10">
        <v>2.0</v>
      </c>
    </row>
    <row r="6">
      <c r="A6" s="8">
        <v>2015.0</v>
      </c>
      <c r="E6" s="36" t="s">
        <v>310</v>
      </c>
      <c r="F6" s="10">
        <v>4.0</v>
      </c>
    </row>
    <row r="7">
      <c r="A7" s="8">
        <v>2020.0</v>
      </c>
      <c r="E7" s="36" t="s">
        <v>311</v>
      </c>
      <c r="F7" s="10">
        <v>213.0</v>
      </c>
    </row>
    <row r="8">
      <c r="A8" s="8">
        <v>2015.0</v>
      </c>
    </row>
    <row r="9">
      <c r="A9" s="8">
        <v>2020.0</v>
      </c>
    </row>
    <row r="10">
      <c r="A10" s="8">
        <v>2015.0</v>
      </c>
    </row>
    <row r="11">
      <c r="A11" s="8">
        <v>2020.0</v>
      </c>
    </row>
    <row r="12">
      <c r="A12" s="8">
        <v>2015.0</v>
      </c>
    </row>
    <row r="13">
      <c r="A13" s="8">
        <v>2020.0</v>
      </c>
      <c r="D13" s="36"/>
      <c r="E13" s="10"/>
    </row>
    <row r="14">
      <c r="A14" s="8">
        <v>2015.0</v>
      </c>
      <c r="D14" s="36"/>
      <c r="E14" s="10"/>
    </row>
    <row r="15">
      <c r="A15" s="8">
        <v>2017.0</v>
      </c>
      <c r="D15" s="36"/>
      <c r="E15" s="10"/>
    </row>
    <row r="16">
      <c r="A16" s="8">
        <v>2015.0</v>
      </c>
      <c r="D16" s="36"/>
      <c r="E16" s="10"/>
    </row>
    <row r="17">
      <c r="A17" s="8">
        <v>2017.0</v>
      </c>
      <c r="D17" s="36"/>
      <c r="E17" s="10"/>
    </row>
    <row r="18">
      <c r="A18" s="8">
        <v>2015.0</v>
      </c>
      <c r="D18" s="36"/>
      <c r="E18" s="10"/>
    </row>
    <row r="19">
      <c r="A19" s="8">
        <v>2020.0</v>
      </c>
      <c r="D19" s="36"/>
      <c r="E19" s="10"/>
    </row>
    <row r="20">
      <c r="A20" s="8">
        <v>2015.0</v>
      </c>
    </row>
    <row r="21">
      <c r="A21" s="8">
        <v>2020.0</v>
      </c>
    </row>
    <row r="22">
      <c r="A22" s="8">
        <v>2015.0</v>
      </c>
    </row>
    <row r="23">
      <c r="A23" s="8">
        <v>2016.0</v>
      </c>
    </row>
    <row r="24">
      <c r="A24" s="8">
        <v>2015.0</v>
      </c>
    </row>
    <row r="25">
      <c r="A25" s="8">
        <v>2020.0</v>
      </c>
    </row>
    <row r="26">
      <c r="A26" s="8">
        <v>2015.0</v>
      </c>
    </row>
    <row r="27">
      <c r="A27" s="8">
        <v>2020.0</v>
      </c>
    </row>
    <row r="28">
      <c r="A28" s="8">
        <v>2015.0</v>
      </c>
    </row>
    <row r="29">
      <c r="A29" s="8">
        <v>2020.0</v>
      </c>
    </row>
    <row r="30">
      <c r="A30" s="8">
        <v>2015.0</v>
      </c>
    </row>
    <row r="31">
      <c r="A31" s="8">
        <v>2019.0</v>
      </c>
    </row>
    <row r="32">
      <c r="A32" s="8">
        <v>2015.0</v>
      </c>
    </row>
    <row r="33">
      <c r="A33" s="8">
        <v>2020.0</v>
      </c>
    </row>
    <row r="34">
      <c r="A34" s="8">
        <v>2015.0</v>
      </c>
    </row>
    <row r="35">
      <c r="A35" s="8">
        <v>2020.0</v>
      </c>
    </row>
    <row r="36">
      <c r="A36" s="8">
        <v>2015.0</v>
      </c>
    </row>
    <row r="37">
      <c r="A37" s="8">
        <v>2020.0</v>
      </c>
    </row>
    <row r="38">
      <c r="A38" s="8">
        <v>2015.0</v>
      </c>
    </row>
    <row r="39">
      <c r="A39" s="8">
        <v>2020.0</v>
      </c>
    </row>
    <row r="40">
      <c r="A40" s="8">
        <v>2015.0</v>
      </c>
    </row>
    <row r="41">
      <c r="A41" s="8">
        <v>2020.0</v>
      </c>
    </row>
    <row r="42">
      <c r="A42" s="8">
        <v>2015.0</v>
      </c>
    </row>
    <row r="43">
      <c r="A43" s="8">
        <v>2020.0</v>
      </c>
    </row>
    <row r="44">
      <c r="A44" s="8">
        <v>2015.0</v>
      </c>
    </row>
    <row r="45">
      <c r="A45" s="8">
        <v>2020.0</v>
      </c>
    </row>
    <row r="46">
      <c r="A46" s="8">
        <v>2015.0</v>
      </c>
    </row>
    <row r="47">
      <c r="A47" s="8">
        <v>2020.0</v>
      </c>
    </row>
    <row r="48">
      <c r="A48" s="8">
        <v>2015.0</v>
      </c>
    </row>
    <row r="49">
      <c r="A49" s="8">
        <v>2020.0</v>
      </c>
    </row>
    <row r="50">
      <c r="A50" s="8">
        <v>2015.0</v>
      </c>
    </row>
    <row r="51">
      <c r="A51" s="8">
        <v>2020.0</v>
      </c>
    </row>
    <row r="52">
      <c r="A52" s="8">
        <v>2015.0</v>
      </c>
    </row>
    <row r="53">
      <c r="A53" s="8">
        <v>2020.0</v>
      </c>
    </row>
    <row r="54">
      <c r="A54" s="8">
        <v>2015.0</v>
      </c>
    </row>
    <row r="55">
      <c r="A55" s="8">
        <v>2020.0</v>
      </c>
    </row>
    <row r="56">
      <c r="A56" s="8">
        <v>2015.0</v>
      </c>
    </row>
    <row r="57">
      <c r="A57" s="8">
        <v>2020.0</v>
      </c>
    </row>
    <row r="58">
      <c r="A58" s="8">
        <v>2015.0</v>
      </c>
    </row>
    <row r="59">
      <c r="A59" s="8">
        <v>2020.0</v>
      </c>
    </row>
    <row r="60">
      <c r="A60" s="8">
        <v>2015.0</v>
      </c>
    </row>
    <row r="61">
      <c r="A61" s="8">
        <v>2020.0</v>
      </c>
    </row>
    <row r="62">
      <c r="A62" s="8">
        <v>2015.0</v>
      </c>
    </row>
    <row r="63">
      <c r="A63" s="8">
        <v>2020.0</v>
      </c>
    </row>
    <row r="64">
      <c r="A64" s="8">
        <v>2015.0</v>
      </c>
    </row>
    <row r="65">
      <c r="A65" s="8">
        <v>2020.0</v>
      </c>
    </row>
    <row r="66">
      <c r="A66" s="8">
        <v>2015.0</v>
      </c>
    </row>
    <row r="67">
      <c r="A67" s="8">
        <v>2020.0</v>
      </c>
    </row>
    <row r="68">
      <c r="A68" s="8">
        <v>2015.0</v>
      </c>
    </row>
    <row r="69">
      <c r="A69" s="8">
        <v>2020.0</v>
      </c>
    </row>
    <row r="70">
      <c r="A70" s="8">
        <v>2015.0</v>
      </c>
    </row>
    <row r="71">
      <c r="A71" s="8">
        <v>2020.0</v>
      </c>
    </row>
    <row r="72">
      <c r="A72" s="8">
        <v>2015.0</v>
      </c>
    </row>
    <row r="73">
      <c r="A73" s="8">
        <v>2020.0</v>
      </c>
    </row>
    <row r="74">
      <c r="A74" s="8">
        <v>2015.0</v>
      </c>
    </row>
    <row r="75">
      <c r="A75" s="8">
        <v>2020.0</v>
      </c>
    </row>
    <row r="76">
      <c r="A76" s="8">
        <v>2015.0</v>
      </c>
    </row>
    <row r="77">
      <c r="A77" s="8">
        <v>2016.0</v>
      </c>
    </row>
    <row r="78">
      <c r="A78" s="8">
        <v>2015.0</v>
      </c>
    </row>
    <row r="79">
      <c r="A79" s="8">
        <v>2020.0</v>
      </c>
    </row>
    <row r="80">
      <c r="A80" s="8">
        <v>2015.0</v>
      </c>
    </row>
    <row r="81">
      <c r="A81" s="8">
        <v>2020.0</v>
      </c>
    </row>
    <row r="82">
      <c r="A82" s="8">
        <v>2015.0</v>
      </c>
    </row>
    <row r="83">
      <c r="A83" s="8">
        <v>2017.0</v>
      </c>
    </row>
    <row r="84">
      <c r="A84" s="8">
        <v>2015.0</v>
      </c>
    </row>
    <row r="85">
      <c r="A85" s="8">
        <v>2020.0</v>
      </c>
    </row>
    <row r="86">
      <c r="A86" s="8">
        <v>2015.0</v>
      </c>
    </row>
    <row r="87">
      <c r="A87" s="8">
        <v>2020.0</v>
      </c>
    </row>
    <row r="88">
      <c r="A88" s="8">
        <v>2015.0</v>
      </c>
    </row>
    <row r="89">
      <c r="A89" s="8">
        <v>2020.0</v>
      </c>
    </row>
    <row r="90">
      <c r="A90" s="8">
        <v>2015.0</v>
      </c>
    </row>
    <row r="91">
      <c r="A91" s="8">
        <v>2020.0</v>
      </c>
    </row>
    <row r="92">
      <c r="A92" s="8">
        <v>2015.0</v>
      </c>
    </row>
    <row r="93">
      <c r="A93" s="8">
        <v>2020.0</v>
      </c>
    </row>
    <row r="94">
      <c r="A94" s="8">
        <v>2015.0</v>
      </c>
    </row>
    <row r="95">
      <c r="A95" s="8">
        <v>2019.0</v>
      </c>
    </row>
    <row r="96">
      <c r="A96" s="8">
        <v>2015.0</v>
      </c>
    </row>
    <row r="97">
      <c r="A97" s="8">
        <v>2020.0</v>
      </c>
    </row>
    <row r="98">
      <c r="A98" s="8">
        <v>2015.0</v>
      </c>
    </row>
    <row r="99">
      <c r="A99" s="8">
        <v>2020.0</v>
      </c>
    </row>
    <row r="100">
      <c r="A100" s="8">
        <v>2015.0</v>
      </c>
    </row>
    <row r="101">
      <c r="A101" s="8">
        <v>2020.0</v>
      </c>
    </row>
    <row r="102">
      <c r="A102" s="8">
        <v>2015.0</v>
      </c>
    </row>
    <row r="103">
      <c r="A103" s="8">
        <v>2020.0</v>
      </c>
    </row>
    <row r="104">
      <c r="A104" s="8">
        <v>2015.0</v>
      </c>
    </row>
    <row r="105">
      <c r="A105" s="8">
        <v>2020.0</v>
      </c>
    </row>
    <row r="106">
      <c r="A106" s="8">
        <v>2015.0</v>
      </c>
    </row>
    <row r="107">
      <c r="A107" s="8">
        <v>2020.0</v>
      </c>
    </row>
    <row r="108">
      <c r="A108" s="8">
        <v>2015.0</v>
      </c>
    </row>
    <row r="109">
      <c r="A109" s="8">
        <v>2017.0</v>
      </c>
    </row>
    <row r="110">
      <c r="A110" s="8">
        <v>2015.0</v>
      </c>
    </row>
    <row r="111">
      <c r="A111" s="8">
        <v>2020.0</v>
      </c>
    </row>
    <row r="112">
      <c r="A112" s="8">
        <v>2015.0</v>
      </c>
    </row>
    <row r="113">
      <c r="A113" s="8">
        <v>2020.0</v>
      </c>
    </row>
    <row r="114">
      <c r="A114" s="8">
        <v>2015.0</v>
      </c>
    </row>
    <row r="115">
      <c r="A115" s="8">
        <v>2020.0</v>
      </c>
    </row>
    <row r="116">
      <c r="A116" s="8">
        <v>2015.0</v>
      </c>
    </row>
    <row r="117">
      <c r="A117" s="8">
        <v>2020.0</v>
      </c>
    </row>
    <row r="118">
      <c r="A118" s="8">
        <v>2015.0</v>
      </c>
    </row>
    <row r="119">
      <c r="A119" s="8">
        <v>2020.0</v>
      </c>
    </row>
    <row r="120">
      <c r="A120" s="8">
        <v>2015.0</v>
      </c>
    </row>
    <row r="121">
      <c r="A121" s="8">
        <v>2020.0</v>
      </c>
    </row>
    <row r="122">
      <c r="A122" s="8">
        <v>2015.0</v>
      </c>
    </row>
    <row r="123">
      <c r="A123" s="8">
        <v>2017.0</v>
      </c>
    </row>
    <row r="124">
      <c r="A124" s="8">
        <v>2015.0</v>
      </c>
    </row>
    <row r="125">
      <c r="A125" s="8">
        <v>2020.0</v>
      </c>
    </row>
    <row r="126">
      <c r="A126" s="8">
        <v>2015.0</v>
      </c>
    </row>
    <row r="127">
      <c r="A127" s="8">
        <v>2020.0</v>
      </c>
    </row>
    <row r="128">
      <c r="A128" s="8">
        <v>2015.0</v>
      </c>
    </row>
    <row r="129">
      <c r="A129" s="8">
        <v>2020.0</v>
      </c>
    </row>
    <row r="130">
      <c r="A130" s="8">
        <v>2015.0</v>
      </c>
    </row>
    <row r="131">
      <c r="A131" s="8">
        <v>2020.0</v>
      </c>
    </row>
    <row r="132">
      <c r="A132" s="8">
        <v>2015.0</v>
      </c>
    </row>
    <row r="133">
      <c r="A133" s="8">
        <v>2017.0</v>
      </c>
    </row>
    <row r="134">
      <c r="A134" s="8">
        <v>2015.0</v>
      </c>
    </row>
    <row r="135">
      <c r="A135" s="8">
        <v>2016.0</v>
      </c>
    </row>
    <row r="136">
      <c r="A136" s="8">
        <v>2015.0</v>
      </c>
    </row>
    <row r="137">
      <c r="A137" s="8">
        <v>2020.0</v>
      </c>
    </row>
    <row r="138">
      <c r="A138" s="8">
        <v>2015.0</v>
      </c>
    </row>
    <row r="139">
      <c r="A139" s="8">
        <v>2020.0</v>
      </c>
    </row>
    <row r="140">
      <c r="A140" s="8">
        <v>2015.0</v>
      </c>
    </row>
    <row r="141">
      <c r="A141" s="8">
        <v>2020.0</v>
      </c>
    </row>
    <row r="142">
      <c r="A142" s="8">
        <v>2015.0</v>
      </c>
    </row>
    <row r="143">
      <c r="A143" s="8">
        <v>2020.0</v>
      </c>
    </row>
    <row r="144">
      <c r="A144" s="8">
        <v>2015.0</v>
      </c>
    </row>
    <row r="145">
      <c r="A145" s="8">
        <v>2020.0</v>
      </c>
    </row>
    <row r="146">
      <c r="A146" s="8">
        <v>2015.0</v>
      </c>
    </row>
    <row r="147">
      <c r="A147" s="8">
        <v>2020.0</v>
      </c>
    </row>
    <row r="148">
      <c r="A148" s="8">
        <v>2015.0</v>
      </c>
    </row>
    <row r="149">
      <c r="A149" s="8">
        <v>2020.0</v>
      </c>
    </row>
    <row r="150">
      <c r="A150" s="8">
        <v>2015.0</v>
      </c>
    </row>
    <row r="151">
      <c r="A151" s="8">
        <v>2020.0</v>
      </c>
    </row>
    <row r="152">
      <c r="A152" s="8">
        <v>2015.0</v>
      </c>
    </row>
    <row r="153">
      <c r="A153" s="8">
        <v>2020.0</v>
      </c>
    </row>
    <row r="154">
      <c r="A154" s="8">
        <v>2015.0</v>
      </c>
    </row>
    <row r="155">
      <c r="A155" s="8">
        <v>2020.0</v>
      </c>
    </row>
    <row r="156">
      <c r="A156" s="8">
        <v>2015.0</v>
      </c>
    </row>
    <row r="157">
      <c r="A157" s="8">
        <v>2020.0</v>
      </c>
    </row>
    <row r="158">
      <c r="A158" s="8">
        <v>2015.0</v>
      </c>
    </row>
    <row r="159">
      <c r="A159" s="8">
        <v>2020.0</v>
      </c>
    </row>
    <row r="160">
      <c r="A160" s="8">
        <v>2015.0</v>
      </c>
    </row>
    <row r="161">
      <c r="A161" s="8">
        <v>2020.0</v>
      </c>
    </row>
    <row r="162">
      <c r="A162" s="8">
        <v>2015.0</v>
      </c>
    </row>
    <row r="163">
      <c r="A163" s="8">
        <v>2020.0</v>
      </c>
    </row>
    <row r="164">
      <c r="A164" s="8">
        <v>2015.0</v>
      </c>
    </row>
    <row r="165">
      <c r="A165" s="8">
        <v>2020.0</v>
      </c>
    </row>
    <row r="166">
      <c r="A166" s="8">
        <v>2015.0</v>
      </c>
    </row>
    <row r="167">
      <c r="A167" s="8">
        <v>2020.0</v>
      </c>
    </row>
    <row r="168">
      <c r="A168" s="8">
        <v>2015.0</v>
      </c>
    </row>
    <row r="169">
      <c r="A169" s="8">
        <v>2020.0</v>
      </c>
    </row>
    <row r="170">
      <c r="A170" s="8">
        <v>2015.0</v>
      </c>
    </row>
    <row r="171">
      <c r="A171" s="8">
        <v>2020.0</v>
      </c>
    </row>
    <row r="172">
      <c r="A172" s="8">
        <v>2015.0</v>
      </c>
    </row>
    <row r="173">
      <c r="A173" s="8">
        <v>2017.0</v>
      </c>
    </row>
    <row r="174">
      <c r="A174" s="8">
        <v>2015.0</v>
      </c>
    </row>
    <row r="175">
      <c r="A175" s="8">
        <v>2020.0</v>
      </c>
    </row>
    <row r="176">
      <c r="A176" s="8">
        <v>2015.0</v>
      </c>
    </row>
    <row r="177">
      <c r="A177" s="8">
        <v>2020.0</v>
      </c>
    </row>
    <row r="178">
      <c r="A178" s="8">
        <v>2015.0</v>
      </c>
    </row>
    <row r="179">
      <c r="A179" s="8">
        <v>2020.0</v>
      </c>
    </row>
    <row r="180">
      <c r="A180" s="8">
        <v>2015.0</v>
      </c>
    </row>
    <row r="181">
      <c r="A181" s="8">
        <v>2020.0</v>
      </c>
    </row>
    <row r="182">
      <c r="A182" s="8">
        <v>2015.0</v>
      </c>
    </row>
    <row r="183">
      <c r="A183" s="8">
        <v>2020.0</v>
      </c>
    </row>
    <row r="184">
      <c r="A184" s="8">
        <v>2015.0</v>
      </c>
    </row>
    <row r="185">
      <c r="A185" s="8">
        <v>2020.0</v>
      </c>
    </row>
    <row r="186">
      <c r="A186" s="8">
        <v>2015.0</v>
      </c>
    </row>
    <row r="187">
      <c r="A187" s="8">
        <v>2020.0</v>
      </c>
    </row>
    <row r="188">
      <c r="A188" s="8">
        <v>2015.0</v>
      </c>
    </row>
    <row r="189">
      <c r="A189" s="8">
        <v>2020.0</v>
      </c>
    </row>
    <row r="190">
      <c r="A190" s="8">
        <v>2015.0</v>
      </c>
    </row>
    <row r="191">
      <c r="A191" s="8">
        <v>2020.0</v>
      </c>
    </row>
    <row r="192">
      <c r="A192" s="8">
        <v>2015.0</v>
      </c>
    </row>
    <row r="193">
      <c r="A193" s="8">
        <v>2020.0</v>
      </c>
    </row>
    <row r="194">
      <c r="A194" s="8">
        <v>2015.0</v>
      </c>
    </row>
    <row r="195">
      <c r="A195" s="8">
        <v>2020.0</v>
      </c>
    </row>
    <row r="196">
      <c r="A196" s="8">
        <v>2015.0</v>
      </c>
    </row>
    <row r="197">
      <c r="A197" s="8">
        <v>2020.0</v>
      </c>
    </row>
    <row r="198">
      <c r="A198" s="8">
        <v>2015.0</v>
      </c>
    </row>
    <row r="199">
      <c r="A199" s="8">
        <v>2020.0</v>
      </c>
    </row>
    <row r="200">
      <c r="A200" s="8">
        <v>2015.0</v>
      </c>
    </row>
    <row r="201">
      <c r="A201" s="8">
        <v>2020.0</v>
      </c>
    </row>
    <row r="202">
      <c r="A202" s="8">
        <v>2015.0</v>
      </c>
    </row>
    <row r="203">
      <c r="A203" s="8">
        <v>2020.0</v>
      </c>
    </row>
    <row r="204">
      <c r="A204" s="8">
        <v>2015.0</v>
      </c>
    </row>
    <row r="205">
      <c r="A205" s="8">
        <v>2020.0</v>
      </c>
    </row>
    <row r="206">
      <c r="A206" s="8">
        <v>2015.0</v>
      </c>
    </row>
    <row r="207">
      <c r="A207" s="8">
        <v>2020.0</v>
      </c>
    </row>
    <row r="208">
      <c r="A208" s="8">
        <v>2015.0</v>
      </c>
    </row>
    <row r="209">
      <c r="A209" s="8">
        <v>2020.0</v>
      </c>
    </row>
    <row r="210">
      <c r="A210" s="8">
        <v>2015.0</v>
      </c>
    </row>
    <row r="211">
      <c r="A211" s="8">
        <v>2020.0</v>
      </c>
    </row>
    <row r="212">
      <c r="A212" s="8">
        <v>2015.0</v>
      </c>
    </row>
    <row r="213">
      <c r="A213" s="8">
        <v>2020.0</v>
      </c>
    </row>
    <row r="214">
      <c r="A214" s="8">
        <v>2015.0</v>
      </c>
    </row>
    <row r="215">
      <c r="A215" s="8">
        <v>2020.0</v>
      </c>
    </row>
    <row r="216">
      <c r="A216" s="8">
        <v>2015.0</v>
      </c>
    </row>
    <row r="217">
      <c r="A217" s="8">
        <v>2020.0</v>
      </c>
    </row>
    <row r="218">
      <c r="A218" s="8">
        <v>2015.0</v>
      </c>
    </row>
    <row r="219">
      <c r="A219" s="8">
        <v>2020.0</v>
      </c>
    </row>
    <row r="220">
      <c r="A220" s="8">
        <v>2015.0</v>
      </c>
    </row>
    <row r="221">
      <c r="A221" s="8">
        <v>2020.0</v>
      </c>
    </row>
    <row r="222">
      <c r="A222" s="8">
        <v>2015.0</v>
      </c>
    </row>
    <row r="223">
      <c r="A223" s="8">
        <v>2020.0</v>
      </c>
    </row>
    <row r="224">
      <c r="A224" s="8">
        <v>2015.0</v>
      </c>
    </row>
    <row r="225">
      <c r="A225" s="8">
        <v>2020.0</v>
      </c>
    </row>
    <row r="226">
      <c r="A226" s="8">
        <v>2015.0</v>
      </c>
    </row>
    <row r="227">
      <c r="A227" s="8">
        <v>2020.0</v>
      </c>
    </row>
    <row r="228">
      <c r="A228" s="8">
        <v>2015.0</v>
      </c>
    </row>
    <row r="229">
      <c r="A229" s="8">
        <v>2020.0</v>
      </c>
    </row>
    <row r="230">
      <c r="A230" s="8">
        <v>2015.0</v>
      </c>
    </row>
    <row r="231">
      <c r="A231" s="8">
        <v>2020.0</v>
      </c>
    </row>
    <row r="232">
      <c r="A232" s="8">
        <v>2015.0</v>
      </c>
    </row>
    <row r="233">
      <c r="A233" s="8">
        <v>2020.0</v>
      </c>
    </row>
    <row r="234">
      <c r="A234" s="8">
        <v>2015.0</v>
      </c>
    </row>
    <row r="235">
      <c r="A235" s="8">
        <v>2020.0</v>
      </c>
    </row>
    <row r="236">
      <c r="A236" s="8">
        <v>2015.0</v>
      </c>
    </row>
    <row r="237">
      <c r="A237" s="8">
        <v>2020.0</v>
      </c>
    </row>
    <row r="238">
      <c r="A238" s="8">
        <v>2015.0</v>
      </c>
    </row>
    <row r="239">
      <c r="A239" s="8">
        <v>2020.0</v>
      </c>
    </row>
    <row r="240">
      <c r="A240" s="8">
        <v>2015.0</v>
      </c>
    </row>
    <row r="241">
      <c r="A241" s="8">
        <v>2020.0</v>
      </c>
    </row>
    <row r="242">
      <c r="A242" s="8">
        <v>2015.0</v>
      </c>
    </row>
    <row r="243">
      <c r="A243" s="8">
        <v>2020.0</v>
      </c>
    </row>
    <row r="244">
      <c r="A244" s="8">
        <v>2015.0</v>
      </c>
    </row>
    <row r="245">
      <c r="A245" s="8">
        <v>2020.0</v>
      </c>
    </row>
    <row r="246">
      <c r="A246" s="8">
        <v>2015.0</v>
      </c>
    </row>
    <row r="247">
      <c r="A247" s="8">
        <v>2020.0</v>
      </c>
    </row>
    <row r="248">
      <c r="A248" s="8">
        <v>2015.0</v>
      </c>
    </row>
    <row r="249">
      <c r="A249" s="8">
        <v>2020.0</v>
      </c>
    </row>
    <row r="250">
      <c r="A250" s="8">
        <v>2015.0</v>
      </c>
    </row>
    <row r="251">
      <c r="A251" s="8">
        <v>2020.0</v>
      </c>
    </row>
    <row r="252">
      <c r="A252" s="8">
        <v>2015.0</v>
      </c>
    </row>
    <row r="253">
      <c r="A253" s="8">
        <v>2020.0</v>
      </c>
    </row>
    <row r="254">
      <c r="A254" s="8">
        <v>2015.0</v>
      </c>
    </row>
    <row r="255">
      <c r="A255" s="8">
        <v>2020.0</v>
      </c>
    </row>
    <row r="256">
      <c r="A256" s="8">
        <v>2015.0</v>
      </c>
    </row>
    <row r="257">
      <c r="A257" s="8">
        <v>2020.0</v>
      </c>
    </row>
    <row r="258">
      <c r="A258" s="8">
        <v>2015.0</v>
      </c>
    </row>
    <row r="259">
      <c r="A259" s="8">
        <v>2020.0</v>
      </c>
    </row>
    <row r="260">
      <c r="A260" s="8">
        <v>2015.0</v>
      </c>
    </row>
    <row r="261">
      <c r="A261" s="8">
        <v>2020.0</v>
      </c>
    </row>
    <row r="262">
      <c r="A262" s="8">
        <v>2015.0</v>
      </c>
    </row>
    <row r="263">
      <c r="A263" s="8">
        <v>2020.0</v>
      </c>
    </row>
    <row r="264">
      <c r="A264" s="8">
        <v>2015.0</v>
      </c>
    </row>
    <row r="265">
      <c r="A265" s="8">
        <v>2020.0</v>
      </c>
    </row>
    <row r="266">
      <c r="A266" s="8">
        <v>2015.0</v>
      </c>
    </row>
    <row r="267">
      <c r="A267" s="8">
        <v>2020.0</v>
      </c>
    </row>
    <row r="268">
      <c r="A268" s="8">
        <v>2015.0</v>
      </c>
    </row>
    <row r="269">
      <c r="A269" s="8">
        <v>2019.0</v>
      </c>
    </row>
    <row r="270">
      <c r="A270" s="8">
        <v>2015.0</v>
      </c>
    </row>
    <row r="271">
      <c r="A271" s="8">
        <v>2020.0</v>
      </c>
    </row>
    <row r="272">
      <c r="A272" s="8">
        <v>2015.0</v>
      </c>
    </row>
    <row r="273">
      <c r="A273" s="8">
        <v>2020.0</v>
      </c>
    </row>
    <row r="274">
      <c r="A274" s="8">
        <v>2015.0</v>
      </c>
    </row>
    <row r="275">
      <c r="A275" s="8">
        <v>2020.0</v>
      </c>
    </row>
    <row r="276">
      <c r="A276" s="8">
        <v>2015.0</v>
      </c>
    </row>
    <row r="277">
      <c r="A277" s="8">
        <v>2020.0</v>
      </c>
    </row>
    <row r="278">
      <c r="A278" s="8">
        <v>2015.0</v>
      </c>
    </row>
    <row r="279">
      <c r="A279" s="8">
        <v>2020.0</v>
      </c>
    </row>
    <row r="280">
      <c r="A280" s="8">
        <v>2015.0</v>
      </c>
    </row>
    <row r="281">
      <c r="A281" s="8">
        <v>2020.0</v>
      </c>
    </row>
    <row r="282">
      <c r="A282" s="8">
        <v>2015.0</v>
      </c>
    </row>
    <row r="283">
      <c r="A283" s="8">
        <v>2020.0</v>
      </c>
    </row>
    <row r="284">
      <c r="A284" s="8">
        <v>2015.0</v>
      </c>
    </row>
    <row r="285">
      <c r="A285" s="8">
        <v>2020.0</v>
      </c>
    </row>
    <row r="286">
      <c r="A286" s="8">
        <v>2015.0</v>
      </c>
    </row>
    <row r="287">
      <c r="A287" s="8">
        <v>2020.0</v>
      </c>
    </row>
    <row r="288">
      <c r="A288" s="8">
        <v>2015.0</v>
      </c>
    </row>
    <row r="289">
      <c r="A289" s="8">
        <v>2020.0</v>
      </c>
    </row>
    <row r="290">
      <c r="A290" s="8">
        <v>2015.0</v>
      </c>
    </row>
    <row r="291">
      <c r="A291" s="8">
        <v>2020.0</v>
      </c>
    </row>
    <row r="292">
      <c r="A292" s="8">
        <v>2015.0</v>
      </c>
    </row>
    <row r="293">
      <c r="A293" s="8">
        <v>2020.0</v>
      </c>
    </row>
    <row r="294">
      <c r="A294" s="8">
        <v>2015.0</v>
      </c>
    </row>
    <row r="295">
      <c r="A295" s="8">
        <v>2020.0</v>
      </c>
    </row>
    <row r="296">
      <c r="A296" s="8">
        <v>2015.0</v>
      </c>
    </row>
    <row r="297">
      <c r="A297" s="8">
        <v>2020.0</v>
      </c>
    </row>
    <row r="298">
      <c r="A298" s="8">
        <v>2015.0</v>
      </c>
    </row>
    <row r="299">
      <c r="A299" s="8">
        <v>2020.0</v>
      </c>
    </row>
    <row r="300">
      <c r="A300" s="8">
        <v>2015.0</v>
      </c>
    </row>
    <row r="301">
      <c r="A301" s="8">
        <v>2020.0</v>
      </c>
    </row>
    <row r="302">
      <c r="A302" s="8">
        <v>2015.0</v>
      </c>
    </row>
    <row r="303">
      <c r="A303" s="8">
        <v>2020.0</v>
      </c>
    </row>
    <row r="304">
      <c r="A304" s="8">
        <v>2015.0</v>
      </c>
    </row>
    <row r="305">
      <c r="A305" s="8">
        <v>2020.0</v>
      </c>
    </row>
    <row r="306">
      <c r="A306" s="8">
        <v>2015.0</v>
      </c>
    </row>
    <row r="307">
      <c r="A307" s="8">
        <v>2020.0</v>
      </c>
    </row>
    <row r="308">
      <c r="A308" s="8">
        <v>2015.0</v>
      </c>
    </row>
    <row r="309">
      <c r="A309" s="8">
        <v>2020.0</v>
      </c>
    </row>
    <row r="310">
      <c r="A310" s="8">
        <v>2015.0</v>
      </c>
    </row>
    <row r="311">
      <c r="A311" s="8">
        <v>2020.0</v>
      </c>
    </row>
    <row r="312">
      <c r="A312" s="8">
        <v>2015.0</v>
      </c>
    </row>
    <row r="313">
      <c r="A313" s="8">
        <v>2020.0</v>
      </c>
    </row>
    <row r="314">
      <c r="A314" s="8">
        <v>2015.0</v>
      </c>
    </row>
    <row r="315">
      <c r="A315" s="8">
        <v>2020.0</v>
      </c>
    </row>
    <row r="316">
      <c r="A316" s="8">
        <v>2015.0</v>
      </c>
    </row>
    <row r="317">
      <c r="A317" s="8">
        <v>2020.0</v>
      </c>
    </row>
    <row r="318">
      <c r="A318" s="8">
        <v>2015.0</v>
      </c>
    </row>
    <row r="319">
      <c r="A319" s="8">
        <v>2020.0</v>
      </c>
    </row>
    <row r="320">
      <c r="A320" s="8">
        <v>2015.0</v>
      </c>
    </row>
    <row r="321">
      <c r="A321" s="8">
        <v>2020.0</v>
      </c>
    </row>
    <row r="322">
      <c r="A322" s="8">
        <v>2015.0</v>
      </c>
    </row>
    <row r="323">
      <c r="A323" s="8">
        <v>2020.0</v>
      </c>
    </row>
    <row r="324">
      <c r="A324" s="8">
        <v>2015.0</v>
      </c>
    </row>
    <row r="325">
      <c r="A325" s="8">
        <v>2020.0</v>
      </c>
    </row>
    <row r="326">
      <c r="A326" s="8">
        <v>2015.0</v>
      </c>
    </row>
    <row r="327">
      <c r="A327" s="8">
        <v>2020.0</v>
      </c>
    </row>
    <row r="328">
      <c r="A328" s="8">
        <v>2015.0</v>
      </c>
    </row>
    <row r="329">
      <c r="A329" s="8">
        <v>2020.0</v>
      </c>
    </row>
    <row r="330">
      <c r="A330" s="8">
        <v>2015.0</v>
      </c>
    </row>
    <row r="331">
      <c r="A331" s="8">
        <v>2020.0</v>
      </c>
    </row>
    <row r="332">
      <c r="A332" s="8">
        <v>2015.0</v>
      </c>
    </row>
    <row r="333">
      <c r="A333" s="8">
        <v>2020.0</v>
      </c>
    </row>
    <row r="334">
      <c r="A334" s="8">
        <v>2015.0</v>
      </c>
    </row>
    <row r="335">
      <c r="A335" s="8">
        <v>2020.0</v>
      </c>
    </row>
    <row r="336">
      <c r="A336" s="8">
        <v>2015.0</v>
      </c>
    </row>
    <row r="337">
      <c r="A337" s="8">
        <v>2020.0</v>
      </c>
    </row>
    <row r="338">
      <c r="A338" s="8">
        <v>2015.0</v>
      </c>
    </row>
    <row r="339">
      <c r="A339" s="8">
        <v>2020.0</v>
      </c>
    </row>
    <row r="340">
      <c r="A340" s="8">
        <v>2015.0</v>
      </c>
    </row>
    <row r="341">
      <c r="A341" s="8">
        <v>2020.0</v>
      </c>
    </row>
    <row r="342">
      <c r="A342" s="8">
        <v>2015.0</v>
      </c>
    </row>
    <row r="343">
      <c r="A343" s="8">
        <v>2020.0</v>
      </c>
    </row>
    <row r="344">
      <c r="A344" s="8">
        <v>2015.0</v>
      </c>
    </row>
    <row r="345">
      <c r="A345" s="8">
        <v>2020.0</v>
      </c>
    </row>
    <row r="346">
      <c r="A346" s="8">
        <v>2015.0</v>
      </c>
    </row>
    <row r="347">
      <c r="A347" s="8">
        <v>2020.0</v>
      </c>
    </row>
    <row r="348">
      <c r="A348" s="8">
        <v>2015.0</v>
      </c>
    </row>
    <row r="349">
      <c r="A349" s="8">
        <v>2020.0</v>
      </c>
    </row>
    <row r="350">
      <c r="A350" s="8">
        <v>2015.0</v>
      </c>
    </row>
    <row r="351">
      <c r="A351" s="8">
        <v>2017.0</v>
      </c>
    </row>
    <row r="352">
      <c r="A352" s="8">
        <v>2015.0</v>
      </c>
    </row>
    <row r="353">
      <c r="A353" s="8">
        <v>2020.0</v>
      </c>
    </row>
    <row r="354">
      <c r="A354" s="8">
        <v>2015.0</v>
      </c>
    </row>
    <row r="355">
      <c r="A355" s="8">
        <v>2020.0</v>
      </c>
    </row>
    <row r="356">
      <c r="A356" s="8">
        <v>2015.0</v>
      </c>
    </row>
    <row r="357">
      <c r="A357" s="8">
        <v>2020.0</v>
      </c>
    </row>
    <row r="358">
      <c r="A358" s="8">
        <v>2015.0</v>
      </c>
    </row>
    <row r="359">
      <c r="A359" s="8">
        <v>2018.0</v>
      </c>
    </row>
    <row r="360">
      <c r="A360" s="8">
        <v>2015.0</v>
      </c>
    </row>
    <row r="361">
      <c r="A361" s="8">
        <v>2020.0</v>
      </c>
    </row>
    <row r="362">
      <c r="A362" s="8">
        <v>2015.0</v>
      </c>
    </row>
    <row r="363">
      <c r="A363" s="8">
        <v>2020.0</v>
      </c>
    </row>
    <row r="364">
      <c r="A364" s="8">
        <v>2015.0</v>
      </c>
    </row>
    <row r="365">
      <c r="A365" s="8">
        <v>2020.0</v>
      </c>
    </row>
    <row r="366">
      <c r="A366" s="8">
        <v>2015.0</v>
      </c>
    </row>
    <row r="367">
      <c r="A367" s="8">
        <v>2020.0</v>
      </c>
    </row>
    <row r="368">
      <c r="A368" s="8">
        <v>2015.0</v>
      </c>
    </row>
    <row r="369">
      <c r="A369" s="8">
        <v>2020.0</v>
      </c>
    </row>
    <row r="370">
      <c r="A370" s="8">
        <v>2015.0</v>
      </c>
    </row>
    <row r="371">
      <c r="A371" s="8">
        <v>2020.0</v>
      </c>
    </row>
    <row r="372">
      <c r="A372" s="8">
        <v>2015.0</v>
      </c>
    </row>
    <row r="373">
      <c r="A373" s="8">
        <v>2019.0</v>
      </c>
    </row>
    <row r="374">
      <c r="A374" s="8">
        <v>2015.0</v>
      </c>
    </row>
    <row r="375">
      <c r="A375" s="8">
        <v>2020.0</v>
      </c>
    </row>
    <row r="376">
      <c r="A376" s="8">
        <v>2015.0</v>
      </c>
    </row>
    <row r="377">
      <c r="A377" s="8">
        <v>2020.0</v>
      </c>
    </row>
    <row r="378">
      <c r="A378" s="8">
        <v>2015.0</v>
      </c>
    </row>
    <row r="379">
      <c r="A379" s="8">
        <v>2017.0</v>
      </c>
    </row>
    <row r="380">
      <c r="A380" s="8">
        <v>2015.0</v>
      </c>
    </row>
    <row r="381">
      <c r="A381" s="8">
        <v>2020.0</v>
      </c>
    </row>
    <row r="382">
      <c r="A382" s="8">
        <v>2015.0</v>
      </c>
    </row>
    <row r="383">
      <c r="A383" s="8">
        <v>2020.0</v>
      </c>
    </row>
    <row r="384">
      <c r="A384" s="8">
        <v>2015.0</v>
      </c>
    </row>
    <row r="385">
      <c r="A385" s="8">
        <v>2020.0</v>
      </c>
    </row>
    <row r="386">
      <c r="A386" s="8">
        <v>2015.0</v>
      </c>
    </row>
    <row r="387">
      <c r="A387" s="8">
        <v>2020.0</v>
      </c>
    </row>
    <row r="388">
      <c r="A388" s="8">
        <v>2015.0</v>
      </c>
    </row>
    <row r="389">
      <c r="A389" s="8">
        <v>2020.0</v>
      </c>
    </row>
    <row r="390">
      <c r="A390" s="8">
        <v>2015.0</v>
      </c>
    </row>
    <row r="391">
      <c r="A391" s="8">
        <v>2020.0</v>
      </c>
    </row>
    <row r="392">
      <c r="A392" s="8">
        <v>2015.0</v>
      </c>
    </row>
    <row r="393">
      <c r="A393" s="8">
        <v>2020.0</v>
      </c>
    </row>
    <row r="394">
      <c r="A394" s="8">
        <v>2015.0</v>
      </c>
    </row>
    <row r="395">
      <c r="A395" s="8">
        <v>2020.0</v>
      </c>
    </row>
    <row r="396">
      <c r="A396" s="8">
        <v>2015.0</v>
      </c>
    </row>
    <row r="397">
      <c r="A397" s="8">
        <v>2020.0</v>
      </c>
    </row>
    <row r="398">
      <c r="A398" s="8">
        <v>2015.0</v>
      </c>
    </row>
    <row r="399">
      <c r="A399" s="8">
        <v>2020.0</v>
      </c>
    </row>
    <row r="400">
      <c r="A400" s="8">
        <v>2015.0</v>
      </c>
    </row>
    <row r="401">
      <c r="A401" s="8">
        <v>2020.0</v>
      </c>
    </row>
    <row r="402">
      <c r="A402" s="8">
        <v>2015.0</v>
      </c>
    </row>
    <row r="403">
      <c r="A403" s="8">
        <v>2020.0</v>
      </c>
    </row>
    <row r="404">
      <c r="A404" s="8">
        <v>2015.0</v>
      </c>
    </row>
    <row r="405">
      <c r="A405" s="8">
        <v>2020.0</v>
      </c>
    </row>
    <row r="406">
      <c r="A406" s="8">
        <v>2015.0</v>
      </c>
    </row>
    <row r="407">
      <c r="A407" s="8">
        <v>2020.0</v>
      </c>
    </row>
    <row r="408">
      <c r="A408" s="8">
        <v>2015.0</v>
      </c>
    </row>
    <row r="409">
      <c r="A409" s="8">
        <v>2020.0</v>
      </c>
    </row>
    <row r="410">
      <c r="A410" s="8">
        <v>2015.0</v>
      </c>
    </row>
    <row r="411">
      <c r="A411" s="8">
        <v>2020.0</v>
      </c>
    </row>
    <row r="412">
      <c r="A412" s="8">
        <v>2015.0</v>
      </c>
    </row>
    <row r="413">
      <c r="A413" s="8">
        <v>2020.0</v>
      </c>
    </row>
    <row r="414">
      <c r="A414" s="8">
        <v>2015.0</v>
      </c>
    </row>
    <row r="415">
      <c r="A415" s="8">
        <v>2020.0</v>
      </c>
    </row>
    <row r="416">
      <c r="A416" s="8">
        <v>2015.0</v>
      </c>
    </row>
    <row r="417">
      <c r="A417" s="8">
        <v>2020.0</v>
      </c>
    </row>
    <row r="418">
      <c r="A418" s="8">
        <v>2015.0</v>
      </c>
    </row>
    <row r="419">
      <c r="A419" s="8">
        <v>2020.0</v>
      </c>
    </row>
    <row r="420">
      <c r="A420" s="8">
        <v>2015.0</v>
      </c>
    </row>
    <row r="421">
      <c r="A421" s="8">
        <v>2020.0</v>
      </c>
    </row>
    <row r="422">
      <c r="A422" s="8">
        <v>2015.0</v>
      </c>
    </row>
    <row r="423">
      <c r="A423" s="8">
        <v>2020.0</v>
      </c>
    </row>
    <row r="424">
      <c r="A424" s="8">
        <v>2015.0</v>
      </c>
    </row>
    <row r="425">
      <c r="A425" s="8">
        <v>2020.0</v>
      </c>
    </row>
    <row r="426">
      <c r="A426" s="8">
        <v>2015.0</v>
      </c>
    </row>
    <row r="427">
      <c r="A427" s="8">
        <v>2018.0</v>
      </c>
    </row>
    <row r="428">
      <c r="A428" s="8">
        <v>2015.0</v>
      </c>
    </row>
    <row r="429">
      <c r="A429" s="8">
        <v>2020.0</v>
      </c>
    </row>
    <row r="430">
      <c r="A430" s="8">
        <v>2015.0</v>
      </c>
    </row>
    <row r="431">
      <c r="A431" s="8">
        <v>2020.0</v>
      </c>
    </row>
    <row r="432">
      <c r="A432" s="8">
        <v>2015.0</v>
      </c>
    </row>
    <row r="433">
      <c r="A433" s="8">
        <v>2020.0</v>
      </c>
    </row>
    <row r="434">
      <c r="A434" s="8">
        <v>2015.0</v>
      </c>
    </row>
    <row r="435">
      <c r="A435" s="8">
        <v>2020.0</v>
      </c>
    </row>
    <row r="436">
      <c r="A436" s="8">
        <v>2015.0</v>
      </c>
    </row>
    <row r="437">
      <c r="A437" s="8">
        <v>2020.0</v>
      </c>
    </row>
    <row r="438">
      <c r="A438" s="8">
        <v>2015.0</v>
      </c>
    </row>
    <row r="439">
      <c r="A439" s="8">
        <v>2020.0</v>
      </c>
    </row>
    <row r="440">
      <c r="A440" s="8">
        <v>2015.0</v>
      </c>
    </row>
    <row r="441">
      <c r="A441" s="8">
        <v>2020.0</v>
      </c>
    </row>
    <row r="442">
      <c r="A442" s="8">
        <v>2015.0</v>
      </c>
    </row>
    <row r="443">
      <c r="A443" s="8">
        <v>2020.0</v>
      </c>
    </row>
    <row r="444">
      <c r="A444" s="8">
        <v>2015.0</v>
      </c>
    </row>
    <row r="445">
      <c r="A445" s="8">
        <v>2020.0</v>
      </c>
    </row>
    <row r="446">
      <c r="A446" s="8">
        <v>2015.0</v>
      </c>
    </row>
    <row r="447">
      <c r="A447" s="8">
        <v>2020.0</v>
      </c>
    </row>
    <row r="448">
      <c r="A448" s="8">
        <v>2015.0</v>
      </c>
    </row>
    <row r="449">
      <c r="A449" s="8">
        <v>2020.0</v>
      </c>
    </row>
    <row r="450">
      <c r="A450" s="8">
        <v>2015.0</v>
      </c>
    </row>
    <row r="451">
      <c r="A451" s="8">
        <v>2020.0</v>
      </c>
    </row>
    <row r="452">
      <c r="A452" s="8">
        <v>2015.0</v>
      </c>
    </row>
    <row r="453">
      <c r="A453" s="8">
        <v>2020.0</v>
      </c>
    </row>
    <row r="454">
      <c r="A454" s="8">
        <v>2015.0</v>
      </c>
    </row>
    <row r="455">
      <c r="A455" s="8">
        <v>2020.0</v>
      </c>
    </row>
    <row r="456">
      <c r="A456" s="8">
        <v>2015.0</v>
      </c>
    </row>
    <row r="457">
      <c r="A457" s="8">
        <v>2020.0</v>
      </c>
    </row>
    <row r="458">
      <c r="A458" s="8">
        <v>2015.0</v>
      </c>
    </row>
    <row r="459">
      <c r="A459" s="8">
        <v>2020.0</v>
      </c>
    </row>
    <row r="460">
      <c r="A460" s="8">
        <v>2015.0</v>
      </c>
    </row>
    <row r="461">
      <c r="A461" s="8">
        <v>2020.0</v>
      </c>
    </row>
    <row r="462">
      <c r="A462" s="8">
        <v>2015.0</v>
      </c>
    </row>
    <row r="463">
      <c r="A463" s="8">
        <v>2020.0</v>
      </c>
    </row>
  </sheetData>
  <conditionalFormatting sqref="A2:A463">
    <cfRule type="cellIs" dxfId="0" priority="1" operator="between">
      <formula>2000</formula>
      <formula>2020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0.88"/>
    <col customWidth="1" min="3" max="3" width="18.75"/>
    <col customWidth="1" min="4" max="5" width="11.25"/>
    <col customWidth="1" min="8" max="8" width="20.88"/>
    <col customWidth="1" min="9" max="9" width="15.88"/>
    <col customWidth="1" min="12" max="12" width="15.88"/>
  </cols>
  <sheetData>
    <row r="1">
      <c r="A1" s="37" t="s">
        <v>142</v>
      </c>
      <c r="B1" s="37" t="s">
        <v>251</v>
      </c>
      <c r="C1" s="21" t="s">
        <v>262</v>
      </c>
      <c r="D1" s="21" t="s">
        <v>263</v>
      </c>
      <c r="E1" s="21" t="s">
        <v>264</v>
      </c>
      <c r="F1" s="3" t="s">
        <v>144</v>
      </c>
    </row>
    <row r="2">
      <c r="A2" s="37" t="s">
        <v>0</v>
      </c>
      <c r="B2" s="37" t="s">
        <v>252</v>
      </c>
      <c r="C2" s="21">
        <v>2.7503264880000002</v>
      </c>
      <c r="D2" s="21">
        <v>2.6678826380000005</v>
      </c>
      <c r="E2" s="21">
        <v>2.668211855999999</v>
      </c>
      <c r="F2" s="8">
        <v>34413.60156</v>
      </c>
    </row>
    <row r="3">
      <c r="A3" s="37" t="s">
        <v>0</v>
      </c>
      <c r="B3" s="37" t="s">
        <v>252</v>
      </c>
      <c r="C3" s="21"/>
      <c r="D3" s="21"/>
      <c r="E3" s="21"/>
      <c r="F3" s="8">
        <v>38928.33984</v>
      </c>
    </row>
    <row r="4">
      <c r="A4" s="37" t="s">
        <v>1</v>
      </c>
      <c r="B4" s="37" t="s">
        <v>253</v>
      </c>
      <c r="C4" s="21">
        <v>0.3347426980000023</v>
      </c>
      <c r="D4" s="21">
        <v>0.6928166900000008</v>
      </c>
      <c r="E4" s="21">
        <v>0.04374843199999816</v>
      </c>
      <c r="F4" s="8">
        <v>2890.523926</v>
      </c>
    </row>
    <row r="5">
      <c r="A5" s="37" t="s">
        <v>1</v>
      </c>
      <c r="B5" s="37" t="s">
        <v>253</v>
      </c>
      <c r="C5" s="21"/>
      <c r="D5" s="21"/>
      <c r="E5" s="21"/>
      <c r="F5" s="8">
        <v>2877.800049</v>
      </c>
    </row>
    <row r="6">
      <c r="A6" s="37" t="s">
        <v>2</v>
      </c>
      <c r="B6" s="37" t="s">
        <v>254</v>
      </c>
      <c r="C6" s="21">
        <v>0.20555368599999896</v>
      </c>
      <c r="D6" s="21">
        <v>0.33696620999999993</v>
      </c>
      <c r="E6" s="21">
        <v>0.10288423199999955</v>
      </c>
      <c r="F6" s="8">
        <v>39728.01953</v>
      </c>
    </row>
    <row r="7">
      <c r="A7" s="37" t="s">
        <v>2</v>
      </c>
      <c r="B7" s="37" t="s">
        <v>254</v>
      </c>
      <c r="C7" s="21"/>
      <c r="D7" s="21"/>
      <c r="E7" s="21"/>
      <c r="F7" s="8">
        <v>43851.04297</v>
      </c>
    </row>
    <row r="8">
      <c r="A8" s="37" t="s">
        <v>3</v>
      </c>
      <c r="B8" s="37" t="s">
        <v>255</v>
      </c>
      <c r="C8" s="21">
        <v>0.030933701999998675</v>
      </c>
      <c r="D8" s="21" t="s">
        <v>4</v>
      </c>
      <c r="E8" s="21" t="s">
        <v>4</v>
      </c>
      <c r="F8" s="13">
        <v>55.80599976</v>
      </c>
    </row>
    <row r="9">
      <c r="A9" s="37" t="s">
        <v>3</v>
      </c>
      <c r="B9" s="37" t="s">
        <v>255</v>
      </c>
      <c r="C9" s="21"/>
      <c r="D9" s="21"/>
      <c r="E9" s="21"/>
      <c r="F9" s="13">
        <v>55.1969986</v>
      </c>
    </row>
    <row r="10">
      <c r="A10" s="37" t="s">
        <v>5</v>
      </c>
      <c r="B10" s="37" t="s">
        <v>253</v>
      </c>
      <c r="C10" s="21">
        <v>1.229999998031417E-6</v>
      </c>
      <c r="D10" s="21">
        <v>0.0</v>
      </c>
      <c r="E10" s="21">
        <v>0.0</v>
      </c>
      <c r="F10" s="13">
        <v>77.99299622</v>
      </c>
    </row>
    <row r="11">
      <c r="A11" s="37" t="s">
        <v>5</v>
      </c>
      <c r="B11" s="37" t="s">
        <v>253</v>
      </c>
      <c r="C11" s="21"/>
      <c r="D11" s="21"/>
      <c r="E11" s="21"/>
      <c r="F11" s="13">
        <v>77.26499939</v>
      </c>
    </row>
    <row r="12">
      <c r="A12" s="37" t="s">
        <v>6</v>
      </c>
      <c r="B12" s="37" t="s">
        <v>256</v>
      </c>
      <c r="C12" s="21">
        <v>0.5701618539999999</v>
      </c>
      <c r="D12" s="21">
        <v>0.2187714419999999</v>
      </c>
      <c r="E12" s="21">
        <v>0.30463670000000037</v>
      </c>
      <c r="F12" s="13">
        <v>27884.38086</v>
      </c>
    </row>
    <row r="13">
      <c r="A13" s="37" t="s">
        <v>6</v>
      </c>
      <c r="B13" s="37" t="s">
        <v>256</v>
      </c>
      <c r="C13" s="21"/>
      <c r="D13" s="21"/>
      <c r="E13" s="21"/>
      <c r="F13" s="8">
        <v>32866.26953</v>
      </c>
    </row>
    <row r="14">
      <c r="A14" s="37" t="s">
        <v>7</v>
      </c>
      <c r="B14" s="37" t="s">
        <v>257</v>
      </c>
      <c r="C14" s="21">
        <v>0.0</v>
      </c>
      <c r="D14" s="21" t="s">
        <v>4</v>
      </c>
      <c r="E14" s="21">
        <v>0.0</v>
      </c>
      <c r="F14" s="8">
        <v>14.27900028</v>
      </c>
    </row>
    <row r="15">
      <c r="A15" s="37" t="s">
        <v>7</v>
      </c>
      <c r="B15" s="37" t="s">
        <v>257</v>
      </c>
      <c r="C15" s="21"/>
      <c r="D15" s="21"/>
      <c r="E15" s="21"/>
      <c r="F15" s="8">
        <v>14.5880003</v>
      </c>
    </row>
    <row r="16">
      <c r="A16" s="37" t="s">
        <v>8</v>
      </c>
      <c r="B16" s="37" t="s">
        <v>257</v>
      </c>
      <c r="C16" s="21">
        <v>0.0</v>
      </c>
      <c r="D16" s="21" t="s">
        <v>4</v>
      </c>
      <c r="E16" s="21" t="s">
        <v>4</v>
      </c>
      <c r="F16" s="8">
        <v>93.57099915</v>
      </c>
    </row>
    <row r="17">
      <c r="A17" s="37" t="s">
        <v>8</v>
      </c>
      <c r="B17" s="37" t="s">
        <v>257</v>
      </c>
      <c r="C17" s="21"/>
      <c r="D17" s="21"/>
      <c r="E17" s="21"/>
      <c r="F17" s="8">
        <v>95.42500305</v>
      </c>
    </row>
    <row r="18">
      <c r="A18" s="37" t="s">
        <v>9</v>
      </c>
      <c r="B18" s="37" t="s">
        <v>257</v>
      </c>
      <c r="C18" s="21" t="s">
        <v>4</v>
      </c>
      <c r="D18" s="21" t="s">
        <v>4</v>
      </c>
      <c r="E18" s="21">
        <v>0.05365151999999966</v>
      </c>
      <c r="F18" s="8">
        <v>43075.41406</v>
      </c>
    </row>
    <row r="19">
      <c r="A19" s="37" t="s">
        <v>9</v>
      </c>
      <c r="B19" s="37" t="s">
        <v>257</v>
      </c>
      <c r="C19" s="21"/>
      <c r="D19" s="21"/>
      <c r="E19" s="21"/>
      <c r="F19" s="8">
        <v>45195.77734</v>
      </c>
    </row>
    <row r="20">
      <c r="A20" s="37" t="s">
        <v>10</v>
      </c>
      <c r="B20" s="37" t="s">
        <v>253</v>
      </c>
      <c r="C20" s="21">
        <v>0.08372279799999945</v>
      </c>
      <c r="D20" s="21">
        <v>0.18904414600000052</v>
      </c>
      <c r="E20" s="21">
        <v>0.022125564000000965</v>
      </c>
      <c r="F20" s="8">
        <v>2925.559082</v>
      </c>
    </row>
    <row r="21">
      <c r="A21" s="37" t="s">
        <v>10</v>
      </c>
      <c r="B21" s="37" t="s">
        <v>253</v>
      </c>
      <c r="C21" s="21"/>
      <c r="D21" s="21"/>
      <c r="E21" s="21"/>
      <c r="F21" s="8">
        <v>2963.233887</v>
      </c>
    </row>
    <row r="22">
      <c r="A22" s="37" t="s">
        <v>11</v>
      </c>
      <c r="B22" s="37" t="s">
        <v>257</v>
      </c>
      <c r="C22" s="21">
        <v>0.0</v>
      </c>
      <c r="D22" s="21" t="s">
        <v>4</v>
      </c>
      <c r="E22" s="21" t="s">
        <v>4</v>
      </c>
      <c r="F22" s="8">
        <v>104.3389969</v>
      </c>
    </row>
    <row r="23">
      <c r="A23" s="37" t="s">
        <v>11</v>
      </c>
      <c r="B23" s="37" t="s">
        <v>257</v>
      </c>
      <c r="C23" s="21"/>
      <c r="D23" s="21"/>
      <c r="E23" s="21"/>
      <c r="F23" s="8">
        <v>104.8649979</v>
      </c>
    </row>
    <row r="24">
      <c r="A24" s="37" t="s">
        <v>12</v>
      </c>
      <c r="B24" s="37" t="s">
        <v>255</v>
      </c>
      <c r="C24" s="21">
        <v>-3.877000000045428E-5</v>
      </c>
      <c r="D24" s="21">
        <v>0.0</v>
      </c>
      <c r="E24" s="21">
        <v>0.0</v>
      </c>
      <c r="F24" s="8">
        <v>23932.49805</v>
      </c>
    </row>
    <row r="25">
      <c r="A25" s="37" t="s">
        <v>12</v>
      </c>
      <c r="B25" s="37" t="s">
        <v>255</v>
      </c>
      <c r="C25" s="21"/>
      <c r="D25" s="21"/>
      <c r="E25" s="21"/>
      <c r="F25" s="8">
        <v>25499.88086</v>
      </c>
    </row>
    <row r="26">
      <c r="A26" s="37" t="s">
        <v>13</v>
      </c>
      <c r="B26" s="37" t="s">
        <v>253</v>
      </c>
      <c r="C26" s="21">
        <v>0.0</v>
      </c>
      <c r="D26" s="21">
        <v>0.0</v>
      </c>
      <c r="E26" s="21">
        <v>0.0</v>
      </c>
      <c r="F26" s="8">
        <v>8678.666992</v>
      </c>
    </row>
    <row r="27">
      <c r="A27" s="37" t="s">
        <v>13</v>
      </c>
      <c r="B27" s="37" t="s">
        <v>253</v>
      </c>
      <c r="C27" s="21"/>
      <c r="D27" s="21"/>
      <c r="E27" s="21"/>
      <c r="F27" s="8">
        <v>9006.400391</v>
      </c>
    </row>
    <row r="28">
      <c r="A28" s="37" t="s">
        <v>14</v>
      </c>
      <c r="B28" s="37" t="s">
        <v>253</v>
      </c>
      <c r="C28" s="21">
        <v>0.7246124299999991</v>
      </c>
      <c r="D28" s="21">
        <v>1.3565169359999998</v>
      </c>
      <c r="E28" s="21">
        <v>0.14576959400000078</v>
      </c>
      <c r="F28" s="8">
        <v>9622.741211</v>
      </c>
    </row>
    <row r="29">
      <c r="A29" s="37" t="s">
        <v>14</v>
      </c>
      <c r="B29" s="37" t="s">
        <v>253</v>
      </c>
      <c r="C29" s="21"/>
      <c r="D29" s="21"/>
      <c r="E29" s="21"/>
      <c r="F29" s="8">
        <v>10139.1748</v>
      </c>
    </row>
    <row r="30">
      <c r="A30" s="37" t="s">
        <v>15</v>
      </c>
      <c r="B30" s="37" t="s">
        <v>257</v>
      </c>
      <c r="C30" s="21">
        <v>0.0</v>
      </c>
      <c r="D30" s="21" t="s">
        <v>4</v>
      </c>
      <c r="E30" s="21" t="s">
        <v>4</v>
      </c>
      <c r="F30" s="8">
        <v>374.2000122</v>
      </c>
    </row>
    <row r="31">
      <c r="A31" s="37" t="s">
        <v>15</v>
      </c>
      <c r="B31" s="37" t="s">
        <v>257</v>
      </c>
      <c r="C31" s="21"/>
      <c r="D31" s="21"/>
      <c r="E31" s="21"/>
      <c r="F31" s="8">
        <v>389.4859924</v>
      </c>
    </row>
    <row r="32">
      <c r="A32" s="37" t="s">
        <v>16</v>
      </c>
      <c r="B32" s="37" t="s">
        <v>253</v>
      </c>
      <c r="C32" s="21">
        <v>0.0</v>
      </c>
      <c r="D32" s="21" t="s">
        <v>4</v>
      </c>
      <c r="E32" s="21" t="s">
        <v>4</v>
      </c>
      <c r="F32" s="8">
        <v>1371.853027</v>
      </c>
    </row>
    <row r="33">
      <c r="A33" s="37" t="s">
        <v>16</v>
      </c>
      <c r="B33" s="37" t="s">
        <v>253</v>
      </c>
      <c r="C33" s="21"/>
      <c r="D33" s="21"/>
      <c r="E33" s="21"/>
      <c r="F33" s="8">
        <v>1701.583008</v>
      </c>
    </row>
    <row r="34">
      <c r="A34" s="37" t="s">
        <v>17</v>
      </c>
      <c r="B34" s="37" t="s">
        <v>252</v>
      </c>
      <c r="C34" s="21">
        <v>0.11927155599999821</v>
      </c>
      <c r="D34" s="21">
        <v>0.22144529599999885</v>
      </c>
      <c r="E34" s="21">
        <v>-0.06560034199999905</v>
      </c>
      <c r="F34" s="8">
        <v>156256.2813</v>
      </c>
    </row>
    <row r="35">
      <c r="A35" s="37" t="s">
        <v>17</v>
      </c>
      <c r="B35" s="37" t="s">
        <v>252</v>
      </c>
      <c r="C35" s="21"/>
      <c r="D35" s="21"/>
      <c r="E35" s="21"/>
      <c r="F35" s="8">
        <v>164689.3906</v>
      </c>
    </row>
    <row r="36">
      <c r="A36" s="37" t="s">
        <v>18</v>
      </c>
      <c r="B36" s="37" t="s">
        <v>257</v>
      </c>
      <c r="C36" s="21">
        <v>0.008001136000001453</v>
      </c>
      <c r="D36" s="21" t="s">
        <v>4</v>
      </c>
      <c r="E36" s="21" t="s">
        <v>4</v>
      </c>
      <c r="F36" s="8">
        <v>285.3269958</v>
      </c>
    </row>
    <row r="37">
      <c r="A37" s="37" t="s">
        <v>18</v>
      </c>
      <c r="B37" s="37" t="s">
        <v>257</v>
      </c>
      <c r="C37" s="21"/>
      <c r="D37" s="21"/>
      <c r="E37" s="21"/>
      <c r="F37" s="8">
        <v>287.3710022</v>
      </c>
    </row>
    <row r="38">
      <c r="A38" s="37" t="s">
        <v>19</v>
      </c>
      <c r="B38" s="37" t="s">
        <v>253</v>
      </c>
      <c r="C38" s="21">
        <v>0.011531797999998617</v>
      </c>
      <c r="D38" s="21">
        <v>0.04669014199999992</v>
      </c>
      <c r="E38" s="21">
        <v>0.016367687999999703</v>
      </c>
      <c r="F38" s="8">
        <v>9439.423828</v>
      </c>
    </row>
    <row r="39">
      <c r="A39" s="37" t="s">
        <v>19</v>
      </c>
      <c r="B39" s="37" t="s">
        <v>253</v>
      </c>
      <c r="C39" s="21"/>
      <c r="D39" s="21"/>
      <c r="E39" s="21"/>
      <c r="F39" s="8">
        <v>9449.321289</v>
      </c>
    </row>
    <row r="40">
      <c r="A40" s="37" t="s">
        <v>20</v>
      </c>
      <c r="B40" s="37" t="s">
        <v>253</v>
      </c>
      <c r="C40" s="21">
        <v>-2.499999993688107E-7</v>
      </c>
      <c r="D40" s="21">
        <v>0.0</v>
      </c>
      <c r="E40" s="21">
        <v>0.0</v>
      </c>
      <c r="F40" s="8">
        <v>11287.93066</v>
      </c>
    </row>
    <row r="41">
      <c r="A41" s="37" t="s">
        <v>20</v>
      </c>
      <c r="B41" s="37" t="s">
        <v>253</v>
      </c>
      <c r="C41" s="21"/>
      <c r="D41" s="21"/>
      <c r="E41" s="21"/>
      <c r="F41" s="8">
        <v>11589.61621</v>
      </c>
    </row>
    <row r="42">
      <c r="A42" s="37" t="s">
        <v>21</v>
      </c>
      <c r="B42" s="37" t="s">
        <v>257</v>
      </c>
      <c r="C42" s="21">
        <v>0.24527193000000125</v>
      </c>
      <c r="D42" s="21">
        <v>0.46827510399999994</v>
      </c>
      <c r="E42" s="21">
        <v>-0.025265999999999168</v>
      </c>
      <c r="F42" s="8">
        <v>360.9259949</v>
      </c>
    </row>
    <row r="43">
      <c r="A43" s="37" t="s">
        <v>21</v>
      </c>
      <c r="B43" s="37" t="s">
        <v>257</v>
      </c>
      <c r="C43" s="21"/>
      <c r="D43" s="21"/>
      <c r="E43" s="21"/>
      <c r="F43" s="8">
        <v>397.6210022</v>
      </c>
    </row>
    <row r="44">
      <c r="A44" s="37" t="s">
        <v>22</v>
      </c>
      <c r="B44" s="37" t="s">
        <v>256</v>
      </c>
      <c r="C44" s="21">
        <v>0.1254601379999997</v>
      </c>
      <c r="D44" s="21">
        <v>0.25358310399999906</v>
      </c>
      <c r="E44" s="21">
        <v>-0.20782850399999972</v>
      </c>
      <c r="F44" s="8">
        <v>10575.96191</v>
      </c>
    </row>
    <row r="45">
      <c r="A45" s="37" t="s">
        <v>22</v>
      </c>
      <c r="B45" s="37" t="s">
        <v>256</v>
      </c>
      <c r="C45" s="21"/>
      <c r="D45" s="21"/>
      <c r="E45" s="21"/>
      <c r="F45" s="8">
        <v>12123.19824</v>
      </c>
    </row>
    <row r="46">
      <c r="A46" s="37" t="s">
        <v>23</v>
      </c>
      <c r="B46" s="37" t="s">
        <v>258</v>
      </c>
      <c r="C46" s="21">
        <v>0.0</v>
      </c>
      <c r="D46" s="21" t="s">
        <v>4</v>
      </c>
      <c r="E46" s="21">
        <v>0.0</v>
      </c>
      <c r="F46" s="8">
        <v>63.69499969</v>
      </c>
    </row>
    <row r="47">
      <c r="A47" s="37" t="s">
        <v>23</v>
      </c>
      <c r="B47" s="37" t="s">
        <v>258</v>
      </c>
      <c r="C47" s="21"/>
      <c r="D47" s="21"/>
      <c r="E47" s="21"/>
      <c r="F47" s="8">
        <v>62.27299881</v>
      </c>
    </row>
    <row r="48">
      <c r="A48" s="37" t="s">
        <v>24</v>
      </c>
      <c r="B48" s="37" t="s">
        <v>252</v>
      </c>
      <c r="C48" s="21">
        <v>0.21836000799999908</v>
      </c>
      <c r="D48" s="21">
        <v>0.3133661399999994</v>
      </c>
      <c r="E48" s="21">
        <v>0.04185834200000045</v>
      </c>
      <c r="F48" s="8">
        <v>727.8850098</v>
      </c>
    </row>
    <row r="49">
      <c r="A49" s="37" t="s">
        <v>24</v>
      </c>
      <c r="B49" s="37" t="s">
        <v>252</v>
      </c>
      <c r="C49" s="21"/>
      <c r="D49" s="21"/>
      <c r="E49" s="21"/>
      <c r="F49" s="8">
        <v>771.6119995</v>
      </c>
    </row>
    <row r="50">
      <c r="A50" s="37" t="s">
        <v>25</v>
      </c>
      <c r="B50" s="37" t="s">
        <v>257</v>
      </c>
      <c r="C50" s="21">
        <v>0.5855861239999995</v>
      </c>
      <c r="D50" s="21">
        <v>1.2392925259999998</v>
      </c>
      <c r="E50" s="21">
        <v>0.18642424800000015</v>
      </c>
      <c r="F50" s="8">
        <v>10869.73242</v>
      </c>
    </row>
    <row r="51">
      <c r="A51" s="37" t="s">
        <v>25</v>
      </c>
      <c r="B51" s="37" t="s">
        <v>257</v>
      </c>
      <c r="C51" s="21"/>
      <c r="D51" s="21"/>
      <c r="E51" s="21"/>
      <c r="F51" s="8">
        <v>11673.0293</v>
      </c>
    </row>
    <row r="52">
      <c r="A52" s="37" t="s">
        <v>26</v>
      </c>
      <c r="B52" s="37" t="s">
        <v>253</v>
      </c>
      <c r="C52" s="21">
        <v>-0.00918931199999804</v>
      </c>
      <c r="D52" s="21">
        <v>0.0</v>
      </c>
      <c r="E52" s="21">
        <v>0.0</v>
      </c>
      <c r="F52" s="8">
        <v>3429.362061</v>
      </c>
    </row>
    <row r="53">
      <c r="A53" s="37" t="s">
        <v>26</v>
      </c>
      <c r="B53" s="37" t="s">
        <v>253</v>
      </c>
      <c r="C53" s="21"/>
      <c r="D53" s="21"/>
      <c r="E53" s="21"/>
      <c r="F53" s="8">
        <v>3280.814941</v>
      </c>
    </row>
    <row r="54">
      <c r="A54" s="37" t="s">
        <v>27</v>
      </c>
      <c r="B54" s="37" t="s">
        <v>256</v>
      </c>
      <c r="C54" s="21">
        <v>0.753454708000001</v>
      </c>
      <c r="D54" s="21">
        <v>1.430238005999999</v>
      </c>
      <c r="E54" s="21">
        <v>0.21647560000000113</v>
      </c>
      <c r="F54" s="8">
        <v>2120.716064</v>
      </c>
    </row>
    <row r="55">
      <c r="A55" s="37" t="s">
        <v>27</v>
      </c>
      <c r="B55" s="37" t="s">
        <v>256</v>
      </c>
      <c r="C55" s="21"/>
      <c r="D55" s="21"/>
      <c r="E55" s="21"/>
      <c r="F55" s="8">
        <v>2351.625</v>
      </c>
    </row>
    <row r="56">
      <c r="A56" s="37" t="s">
        <v>28</v>
      </c>
      <c r="B56" s="37" t="s">
        <v>257</v>
      </c>
      <c r="C56" s="21">
        <v>0.30345708000000116</v>
      </c>
      <c r="D56" s="21">
        <v>1.43784627</v>
      </c>
      <c r="E56" s="21">
        <v>0.10347405800000047</v>
      </c>
      <c r="F56" s="8">
        <v>204471.7656</v>
      </c>
    </row>
    <row r="57">
      <c r="A57" s="37" t="s">
        <v>28</v>
      </c>
      <c r="B57" s="37" t="s">
        <v>257</v>
      </c>
      <c r="C57" s="21"/>
      <c r="D57" s="21"/>
      <c r="E57" s="21"/>
      <c r="F57" s="8">
        <v>212559.4063</v>
      </c>
    </row>
    <row r="58">
      <c r="A58" s="37" t="s">
        <v>29</v>
      </c>
      <c r="B58" s="37" t="s">
        <v>257</v>
      </c>
      <c r="C58" s="21">
        <v>0.0</v>
      </c>
      <c r="D58" s="21" t="s">
        <v>4</v>
      </c>
      <c r="E58" s="21" t="s">
        <v>4</v>
      </c>
      <c r="F58" s="8">
        <v>29.14800072</v>
      </c>
    </row>
    <row r="59">
      <c r="A59" s="37" t="s">
        <v>29</v>
      </c>
      <c r="B59" s="37" t="s">
        <v>257</v>
      </c>
      <c r="C59" s="21"/>
      <c r="D59" s="21"/>
      <c r="E59" s="21"/>
      <c r="F59" s="8">
        <v>30.23699951</v>
      </c>
    </row>
    <row r="60">
      <c r="A60" s="37" t="s">
        <v>30</v>
      </c>
      <c r="B60" s="37" t="s">
        <v>255</v>
      </c>
      <c r="C60" s="21">
        <v>0.0780121280000003</v>
      </c>
      <c r="D60" s="21" t="s">
        <v>4</v>
      </c>
      <c r="E60" s="21">
        <v>0.0</v>
      </c>
      <c r="F60" s="8">
        <v>414.9140015</v>
      </c>
    </row>
    <row r="61">
      <c r="A61" s="37" t="s">
        <v>30</v>
      </c>
      <c r="B61" s="37" t="s">
        <v>255</v>
      </c>
      <c r="C61" s="21"/>
      <c r="D61" s="21"/>
      <c r="E61" s="21"/>
      <c r="F61" s="8">
        <v>437.4830017</v>
      </c>
    </row>
    <row r="62">
      <c r="A62" s="37" t="s">
        <v>31</v>
      </c>
      <c r="B62" s="37" t="s">
        <v>253</v>
      </c>
      <c r="C62" s="21">
        <v>-0.03698207399999944</v>
      </c>
      <c r="D62" s="21">
        <v>-0.12297047400000168</v>
      </c>
      <c r="E62" s="21">
        <v>-0.016507464000000027</v>
      </c>
      <c r="F62" s="8">
        <v>7199.73877</v>
      </c>
    </row>
    <row r="63">
      <c r="A63" s="37" t="s">
        <v>31</v>
      </c>
      <c r="B63" s="37" t="s">
        <v>253</v>
      </c>
      <c r="C63" s="21"/>
      <c r="D63" s="21"/>
      <c r="E63" s="21"/>
      <c r="F63" s="8">
        <v>6948.444824</v>
      </c>
    </row>
    <row r="64">
      <c r="A64" s="37" t="s">
        <v>32</v>
      </c>
      <c r="B64" s="37" t="s">
        <v>256</v>
      </c>
      <c r="C64" s="21">
        <v>-0.5844553259999998</v>
      </c>
      <c r="D64" s="21">
        <v>-1.2273809599999992</v>
      </c>
      <c r="E64" s="21">
        <v>0.04922527600000137</v>
      </c>
      <c r="F64" s="8">
        <v>18110.61523</v>
      </c>
    </row>
    <row r="65">
      <c r="A65" s="37" t="s">
        <v>32</v>
      </c>
      <c r="B65" s="37" t="s">
        <v>256</v>
      </c>
      <c r="C65" s="21"/>
      <c r="D65" s="21"/>
      <c r="E65" s="21"/>
      <c r="F65" s="8">
        <v>20903.27734</v>
      </c>
    </row>
    <row r="66">
      <c r="A66" s="37" t="s">
        <v>33</v>
      </c>
      <c r="B66" s="37" t="s">
        <v>256</v>
      </c>
      <c r="C66" s="21">
        <v>0.5251306</v>
      </c>
      <c r="D66" s="21">
        <v>0.4254996719999994</v>
      </c>
      <c r="E66" s="21">
        <v>0.3601346540000009</v>
      </c>
      <c r="F66" s="8">
        <v>10160.03418</v>
      </c>
    </row>
    <row r="67">
      <c r="A67" s="37" t="s">
        <v>33</v>
      </c>
      <c r="B67" s="37" t="s">
        <v>256</v>
      </c>
      <c r="C67" s="21"/>
      <c r="D67" s="21"/>
      <c r="E67" s="21"/>
      <c r="F67" s="8">
        <v>11890.78125</v>
      </c>
    </row>
    <row r="68">
      <c r="A68" s="37" t="s">
        <v>34</v>
      </c>
      <c r="B68" s="37" t="s">
        <v>256</v>
      </c>
      <c r="C68" s="21">
        <v>0.6652528100000012</v>
      </c>
      <c r="D68" s="21">
        <v>1.4564422659999992</v>
      </c>
      <c r="E68" s="21">
        <v>0.13097709799999963</v>
      </c>
      <c r="F68" s="8">
        <v>524.7399902</v>
      </c>
    </row>
    <row r="69">
      <c r="A69" s="37" t="s">
        <v>34</v>
      </c>
      <c r="B69" s="37" t="s">
        <v>256</v>
      </c>
      <c r="C69" s="21"/>
      <c r="D69" s="21"/>
      <c r="E69" s="21"/>
      <c r="F69" s="8">
        <v>555.9879761</v>
      </c>
    </row>
    <row r="70">
      <c r="A70" s="37" t="s">
        <v>35</v>
      </c>
      <c r="B70" s="37" t="s">
        <v>255</v>
      </c>
      <c r="C70" s="21">
        <v>0.5552072019999997</v>
      </c>
      <c r="D70" s="21">
        <v>0.47120783000000016</v>
      </c>
      <c r="E70" s="21">
        <v>0.3819771459999998</v>
      </c>
      <c r="F70" s="8">
        <v>15521.43457</v>
      </c>
    </row>
    <row r="71">
      <c r="A71" s="37" t="s">
        <v>35</v>
      </c>
      <c r="B71" s="37" t="s">
        <v>255</v>
      </c>
      <c r="C71" s="21"/>
      <c r="D71" s="21"/>
      <c r="E71" s="21"/>
      <c r="F71" s="8">
        <v>16718.9707</v>
      </c>
    </row>
    <row r="72">
      <c r="A72" s="37" t="s">
        <v>36</v>
      </c>
      <c r="B72" s="37" t="s">
        <v>256</v>
      </c>
      <c r="C72" s="21">
        <v>0.34928561199999847</v>
      </c>
      <c r="D72" s="21">
        <v>0.304382382</v>
      </c>
      <c r="E72" s="21">
        <v>-0.03466460999999867</v>
      </c>
      <c r="F72" s="8">
        <v>23298.37695</v>
      </c>
    </row>
    <row r="73">
      <c r="A73" s="37" t="s">
        <v>36</v>
      </c>
      <c r="B73" s="37" t="s">
        <v>256</v>
      </c>
      <c r="C73" s="21"/>
      <c r="D73" s="21"/>
      <c r="E73" s="21"/>
      <c r="F73" s="8">
        <v>26545.86328</v>
      </c>
    </row>
    <row r="74">
      <c r="A74" s="37" t="s">
        <v>37</v>
      </c>
      <c r="B74" s="37" t="s">
        <v>258</v>
      </c>
      <c r="C74" s="21">
        <v>-0.0014821460000007391</v>
      </c>
      <c r="D74" s="21">
        <v>0.0488601640000013</v>
      </c>
      <c r="E74" s="21">
        <v>-0.013240238000000204</v>
      </c>
      <c r="F74" s="8">
        <v>36026.66797</v>
      </c>
    </row>
    <row r="75">
      <c r="A75" s="37" t="s">
        <v>37</v>
      </c>
      <c r="B75" s="37" t="s">
        <v>258</v>
      </c>
      <c r="C75" s="21"/>
      <c r="D75" s="21"/>
      <c r="E75" s="21"/>
      <c r="F75" s="8">
        <v>37742.15625</v>
      </c>
    </row>
    <row r="76">
      <c r="A76" s="37" t="s">
        <v>38</v>
      </c>
      <c r="B76" s="37" t="s">
        <v>257</v>
      </c>
      <c r="C76" s="21">
        <v>0.0</v>
      </c>
      <c r="D76" s="21" t="s">
        <v>4</v>
      </c>
      <c r="E76" s="21">
        <v>0.0</v>
      </c>
      <c r="F76" s="8">
        <v>61.72100067</v>
      </c>
    </row>
    <row r="77">
      <c r="A77" s="37" t="s">
        <v>38</v>
      </c>
      <c r="B77" s="37" t="s">
        <v>257</v>
      </c>
      <c r="C77" s="21"/>
      <c r="D77" s="21"/>
      <c r="E77" s="21"/>
      <c r="F77" s="8">
        <v>62.56399918</v>
      </c>
    </row>
    <row r="78">
      <c r="A78" s="37" t="s">
        <v>39</v>
      </c>
      <c r="B78" s="37" t="s">
        <v>256</v>
      </c>
      <c r="C78" s="21">
        <v>-1.0217886739999997</v>
      </c>
      <c r="D78" s="21">
        <v>-0.7569627279999999</v>
      </c>
      <c r="E78" s="21">
        <v>-1.6200868119999996</v>
      </c>
      <c r="F78" s="8">
        <v>4493.170898</v>
      </c>
    </row>
    <row r="79">
      <c r="A79" s="37" t="s">
        <v>39</v>
      </c>
      <c r="B79" s="37" t="s">
        <v>256</v>
      </c>
      <c r="C79" s="21"/>
      <c r="D79" s="21"/>
      <c r="E79" s="21"/>
      <c r="F79" s="8">
        <v>4829.76416</v>
      </c>
    </row>
    <row r="80">
      <c r="A80" s="37" t="s">
        <v>40</v>
      </c>
      <c r="B80" s="37" t="s">
        <v>256</v>
      </c>
      <c r="C80" s="21">
        <v>0.35768756399999974</v>
      </c>
      <c r="D80" s="21">
        <v>0.39926290199999953</v>
      </c>
      <c r="E80" s="21">
        <v>-0.11228573799999993</v>
      </c>
      <c r="F80" s="8">
        <v>14110.9707</v>
      </c>
    </row>
    <row r="81">
      <c r="A81" s="37" t="s">
        <v>40</v>
      </c>
      <c r="B81" s="37" t="s">
        <v>256</v>
      </c>
      <c r="C81" s="21"/>
      <c r="D81" s="21"/>
      <c r="E81" s="21"/>
      <c r="F81" s="8">
        <v>16425.85938</v>
      </c>
    </row>
    <row r="82">
      <c r="A82" s="37" t="s">
        <v>41</v>
      </c>
      <c r="B82" s="37" t="s">
        <v>253</v>
      </c>
      <c r="C82" s="21">
        <v>0.0</v>
      </c>
      <c r="D82" s="21" t="s">
        <v>4</v>
      </c>
      <c r="E82" s="21" t="s">
        <v>4</v>
      </c>
      <c r="F82" s="8">
        <v>165.3869934</v>
      </c>
    </row>
    <row r="83">
      <c r="A83" s="37" t="s">
        <v>41</v>
      </c>
      <c r="B83" s="37" t="s">
        <v>253</v>
      </c>
      <c r="C83" s="21"/>
      <c r="D83" s="21"/>
      <c r="E83" s="21"/>
      <c r="F83" s="8">
        <v>168.6660004</v>
      </c>
    </row>
    <row r="84">
      <c r="A84" s="37" t="s">
        <v>42</v>
      </c>
      <c r="B84" s="37" t="s">
        <v>257</v>
      </c>
      <c r="C84" s="21">
        <v>0.0987011999999993</v>
      </c>
      <c r="D84" s="21">
        <v>0.5864602999999988</v>
      </c>
      <c r="E84" s="21">
        <v>0.02812860399999977</v>
      </c>
      <c r="F84" s="8">
        <v>17969.35547</v>
      </c>
    </row>
    <row r="85">
      <c r="A85" s="37" t="s">
        <v>42</v>
      </c>
      <c r="B85" s="37" t="s">
        <v>257</v>
      </c>
      <c r="C85" s="21"/>
      <c r="D85" s="21"/>
      <c r="E85" s="21"/>
      <c r="F85" s="8">
        <v>19116.20898</v>
      </c>
    </row>
    <row r="86">
      <c r="A86" s="37" t="s">
        <v>43</v>
      </c>
      <c r="B86" s="37" t="s">
        <v>255</v>
      </c>
      <c r="C86" s="21">
        <v>0.49969387200000026</v>
      </c>
      <c r="D86" s="21">
        <v>1.0364091180000004</v>
      </c>
      <c r="E86" s="21">
        <v>-0.08095425999999861</v>
      </c>
      <c r="F86" s="8">
        <v>1430405.375</v>
      </c>
    </row>
    <row r="87">
      <c r="A87" s="37" t="s">
        <v>43</v>
      </c>
      <c r="B87" s="37" t="s">
        <v>255</v>
      </c>
      <c r="C87" s="21"/>
      <c r="D87" s="21"/>
      <c r="E87" s="21"/>
      <c r="F87" s="8">
        <v>1463140.5</v>
      </c>
    </row>
    <row r="88">
      <c r="A88" s="37" t="s">
        <v>44</v>
      </c>
      <c r="B88" s="37" t="s">
        <v>255</v>
      </c>
      <c r="C88" s="21">
        <v>0.0</v>
      </c>
      <c r="D88" s="21" t="s">
        <v>4</v>
      </c>
      <c r="E88" s="21">
        <v>0.0</v>
      </c>
      <c r="F88" s="8">
        <v>7185.992188</v>
      </c>
    </row>
    <row r="89">
      <c r="A89" s="37" t="s">
        <v>44</v>
      </c>
      <c r="B89" s="37" t="s">
        <v>255</v>
      </c>
      <c r="C89" s="21"/>
      <c r="D89" s="21"/>
      <c r="E89" s="21"/>
      <c r="F89" s="8">
        <v>7496.987793</v>
      </c>
    </row>
    <row r="90">
      <c r="A90" s="37" t="s">
        <v>45</v>
      </c>
      <c r="B90" s="37" t="s">
        <v>255</v>
      </c>
      <c r="C90" s="21">
        <v>0.0</v>
      </c>
      <c r="D90" s="21" t="s">
        <v>4</v>
      </c>
      <c r="E90" s="21">
        <v>0.0</v>
      </c>
      <c r="F90" s="8">
        <v>602.0930176</v>
      </c>
    </row>
    <row r="91">
      <c r="A91" s="37" t="s">
        <v>45</v>
      </c>
      <c r="B91" s="37" t="s">
        <v>255</v>
      </c>
      <c r="C91" s="21"/>
      <c r="D91" s="21"/>
      <c r="E91" s="21"/>
      <c r="F91" s="8">
        <v>649.34198</v>
      </c>
    </row>
    <row r="92">
      <c r="A92" s="37" t="s">
        <v>46</v>
      </c>
      <c r="B92" s="37" t="s">
        <v>257</v>
      </c>
      <c r="C92" s="21">
        <v>0.23115779800000097</v>
      </c>
      <c r="D92" s="21">
        <v>0.6986693939999981</v>
      </c>
      <c r="E92" s="21">
        <v>0.05769608599999856</v>
      </c>
      <c r="F92" s="8">
        <v>47520.66797</v>
      </c>
    </row>
    <row r="93">
      <c r="A93" s="37" t="s">
        <v>46</v>
      </c>
      <c r="B93" s="37" t="s">
        <v>257</v>
      </c>
      <c r="C93" s="21"/>
      <c r="D93" s="21"/>
      <c r="E93" s="21"/>
      <c r="F93" s="8">
        <v>50882.88281</v>
      </c>
    </row>
    <row r="94">
      <c r="A94" s="37" t="s">
        <v>47</v>
      </c>
      <c r="B94" s="37" t="s">
        <v>256</v>
      </c>
      <c r="C94" s="21">
        <v>0.019624432500002342</v>
      </c>
      <c r="D94" s="21">
        <v>0.0</v>
      </c>
      <c r="E94" s="21">
        <v>0.0</v>
      </c>
      <c r="F94" s="8">
        <v>777.4349976</v>
      </c>
    </row>
    <row r="95">
      <c r="A95" s="37" t="s">
        <v>47</v>
      </c>
      <c r="B95" s="37" t="s">
        <v>256</v>
      </c>
      <c r="C95" s="21"/>
      <c r="D95" s="21"/>
      <c r="E95" s="21"/>
      <c r="F95" s="8">
        <v>850.8909912</v>
      </c>
    </row>
    <row r="96">
      <c r="A96" s="37" t="s">
        <v>48</v>
      </c>
      <c r="B96" s="37" t="s">
        <v>256</v>
      </c>
      <c r="C96" s="21">
        <v>0.5269859620000006</v>
      </c>
      <c r="D96" s="21">
        <v>0.8665154479999998</v>
      </c>
      <c r="E96" s="21">
        <v>0.05991819999999848</v>
      </c>
      <c r="F96" s="8">
        <v>4856.092773</v>
      </c>
    </row>
    <row r="97">
      <c r="A97" s="37" t="s">
        <v>48</v>
      </c>
      <c r="B97" s="37" t="s">
        <v>256</v>
      </c>
      <c r="C97" s="21"/>
      <c r="D97" s="21"/>
      <c r="E97" s="21"/>
      <c r="F97" s="8">
        <v>5518.091797</v>
      </c>
    </row>
    <row r="98">
      <c r="A98" s="37" t="s">
        <v>49</v>
      </c>
      <c r="B98" s="37" t="s">
        <v>255</v>
      </c>
      <c r="C98" s="21">
        <v>0.003587840000000142</v>
      </c>
      <c r="D98" s="21" t="s">
        <v>4</v>
      </c>
      <c r="E98" s="21" t="s">
        <v>4</v>
      </c>
      <c r="F98" s="8">
        <v>17.58099937</v>
      </c>
    </row>
    <row r="99">
      <c r="A99" s="37" t="s">
        <v>49</v>
      </c>
      <c r="B99" s="37" t="s">
        <v>255</v>
      </c>
      <c r="C99" s="21"/>
      <c r="D99" s="21"/>
      <c r="E99" s="21"/>
      <c r="F99" s="8">
        <v>17.56399918</v>
      </c>
    </row>
    <row r="100">
      <c r="A100" s="37" t="s">
        <v>50</v>
      </c>
      <c r="B100" s="37" t="s">
        <v>257</v>
      </c>
      <c r="C100" s="21">
        <v>0.08637002199999984</v>
      </c>
      <c r="D100" s="21">
        <v>0.2920435019999985</v>
      </c>
      <c r="E100" s="21">
        <v>0.022387550000001966</v>
      </c>
      <c r="F100" s="8">
        <v>4847.805176</v>
      </c>
    </row>
    <row r="101">
      <c r="A101" s="37" t="s">
        <v>50</v>
      </c>
      <c r="B101" s="37" t="s">
        <v>257</v>
      </c>
      <c r="C101" s="21"/>
      <c r="D101" s="21"/>
      <c r="E101" s="21"/>
      <c r="F101" s="8">
        <v>5094.11377</v>
      </c>
    </row>
    <row r="102">
      <c r="A102" s="37" t="s">
        <v>51</v>
      </c>
      <c r="B102" s="37" t="s">
        <v>256</v>
      </c>
      <c r="C102" s="21">
        <v>-0.03333930200000168</v>
      </c>
      <c r="D102" s="21">
        <v>-0.024144972000000563</v>
      </c>
      <c r="E102" s="21">
        <v>-0.3114784119999996</v>
      </c>
      <c r="F102" s="8">
        <v>23226.14844</v>
      </c>
    </row>
    <row r="103">
      <c r="A103" s="37" t="s">
        <v>51</v>
      </c>
      <c r="B103" s="37" t="s">
        <v>256</v>
      </c>
      <c r="C103" s="21"/>
      <c r="D103" s="21"/>
      <c r="E103" s="21"/>
      <c r="F103" s="8">
        <v>26378.27539</v>
      </c>
    </row>
    <row r="104">
      <c r="A104" s="37" t="s">
        <v>52</v>
      </c>
      <c r="B104" s="37" t="s">
        <v>253</v>
      </c>
      <c r="C104" s="21" t="s">
        <v>4</v>
      </c>
      <c r="D104" s="21" t="s">
        <v>4</v>
      </c>
      <c r="E104" s="21">
        <v>0.0</v>
      </c>
      <c r="F104" s="8">
        <v>4232.874023</v>
      </c>
    </row>
    <row r="105">
      <c r="A105" s="37" t="s">
        <v>52</v>
      </c>
      <c r="B105" s="37" t="s">
        <v>253</v>
      </c>
      <c r="C105" s="21"/>
      <c r="D105" s="21"/>
      <c r="E105" s="21"/>
      <c r="F105" s="8">
        <v>4105.268066</v>
      </c>
    </row>
    <row r="106">
      <c r="A106" s="37" t="s">
        <v>53</v>
      </c>
      <c r="B106" s="37" t="s">
        <v>257</v>
      </c>
      <c r="C106" s="21">
        <v>0.22617993799999853</v>
      </c>
      <c r="D106" s="21">
        <v>0.7883180960000005</v>
      </c>
      <c r="E106" s="21">
        <v>0.054655053999999835</v>
      </c>
      <c r="F106" s="8">
        <v>11324.77734</v>
      </c>
    </row>
    <row r="107">
      <c r="A107" s="37" t="s">
        <v>53</v>
      </c>
      <c r="B107" s="37" t="s">
        <v>257</v>
      </c>
      <c r="C107" s="21"/>
      <c r="D107" s="21"/>
      <c r="E107" s="21"/>
      <c r="F107" s="8">
        <v>11326.61621</v>
      </c>
    </row>
    <row r="108">
      <c r="A108" s="37" t="s">
        <v>54</v>
      </c>
      <c r="B108" s="37" t="s">
        <v>257</v>
      </c>
      <c r="C108" s="21">
        <v>0.0</v>
      </c>
      <c r="D108" s="21" t="s">
        <v>4</v>
      </c>
      <c r="E108" s="21" t="s">
        <v>4</v>
      </c>
      <c r="F108" s="8">
        <v>159.8500061</v>
      </c>
    </row>
    <row r="109">
      <c r="A109" s="37" t="s">
        <v>54</v>
      </c>
      <c r="B109" s="37" t="s">
        <v>257</v>
      </c>
      <c r="C109" s="21"/>
      <c r="D109" s="21"/>
      <c r="E109" s="21"/>
      <c r="F109" s="8">
        <v>161.9859924</v>
      </c>
    </row>
    <row r="110">
      <c r="A110" s="37" t="s">
        <v>55</v>
      </c>
      <c r="B110" s="37" t="s">
        <v>253</v>
      </c>
      <c r="C110" s="21">
        <v>-0.004668877999998244</v>
      </c>
      <c r="D110" s="21">
        <v>-0.0030847639999990405</v>
      </c>
      <c r="E110" s="21">
        <v>-0.005496837999999116</v>
      </c>
      <c r="F110" s="8">
        <v>1160.987061</v>
      </c>
    </row>
    <row r="111">
      <c r="A111" s="37" t="s">
        <v>55</v>
      </c>
      <c r="B111" s="37" t="s">
        <v>253</v>
      </c>
      <c r="C111" s="21"/>
      <c r="D111" s="21"/>
      <c r="E111" s="21"/>
      <c r="F111" s="8">
        <v>1207.360962</v>
      </c>
    </row>
    <row r="112">
      <c r="A112" s="37" t="s">
        <v>56</v>
      </c>
      <c r="B112" s="37" t="s">
        <v>253</v>
      </c>
      <c r="C112" s="21">
        <v>9.979600000065147E-5</v>
      </c>
      <c r="D112" s="21">
        <v>0.0</v>
      </c>
      <c r="E112" s="21">
        <v>0.0</v>
      </c>
      <c r="F112" s="8">
        <v>10601.38965</v>
      </c>
    </row>
    <row r="113">
      <c r="A113" s="37" t="s">
        <v>56</v>
      </c>
      <c r="B113" s="37" t="s">
        <v>253</v>
      </c>
      <c r="C113" s="21"/>
      <c r="D113" s="21"/>
      <c r="E113" s="21"/>
      <c r="F113" s="8">
        <v>10708.98242</v>
      </c>
    </row>
    <row r="114">
      <c r="A114" s="37" t="s">
        <v>57</v>
      </c>
      <c r="B114" s="37" t="s">
        <v>255</v>
      </c>
      <c r="C114" s="21">
        <v>-0.2742077359999996</v>
      </c>
      <c r="D114" s="21">
        <v>-0.5726687080000005</v>
      </c>
      <c r="E114" s="21">
        <v>-0.11500271600000075</v>
      </c>
      <c r="F114" s="8">
        <v>25183.83203</v>
      </c>
    </row>
    <row r="115">
      <c r="A115" s="37" t="s">
        <v>57</v>
      </c>
      <c r="B115" s="37" t="s">
        <v>255</v>
      </c>
      <c r="C115" s="21"/>
      <c r="D115" s="21"/>
      <c r="E115" s="21"/>
      <c r="F115" s="8">
        <v>25778.81445</v>
      </c>
    </row>
    <row r="116">
      <c r="A116" s="37" t="s">
        <v>58</v>
      </c>
      <c r="B116" s="37" t="s">
        <v>256</v>
      </c>
      <c r="C116" s="21">
        <v>0.6467893979999999</v>
      </c>
      <c r="D116" s="21">
        <v>0.2720557079999999</v>
      </c>
      <c r="E116" s="21">
        <v>0.436595398</v>
      </c>
      <c r="F116" s="8">
        <v>76244.53125</v>
      </c>
    </row>
    <row r="117">
      <c r="A117" s="37" t="s">
        <v>58</v>
      </c>
      <c r="B117" s="37" t="s">
        <v>256</v>
      </c>
      <c r="C117" s="21"/>
      <c r="D117" s="21"/>
      <c r="E117" s="21"/>
      <c r="F117" s="8">
        <v>89561.40625</v>
      </c>
    </row>
    <row r="118">
      <c r="A118" s="37" t="s">
        <v>59</v>
      </c>
      <c r="B118" s="37" t="s">
        <v>253</v>
      </c>
      <c r="C118" s="21">
        <v>6.500000012010787E-7</v>
      </c>
      <c r="D118" s="21">
        <v>0.0</v>
      </c>
      <c r="E118" s="21">
        <v>0.0</v>
      </c>
      <c r="F118" s="8">
        <v>5688.694824</v>
      </c>
    </row>
    <row r="119">
      <c r="A119" s="37" t="s">
        <v>59</v>
      </c>
      <c r="B119" s="37" t="s">
        <v>253</v>
      </c>
      <c r="C119" s="21"/>
      <c r="D119" s="21"/>
      <c r="E119" s="21"/>
      <c r="F119" s="8">
        <v>5792.203125</v>
      </c>
    </row>
    <row r="120">
      <c r="A120" s="37" t="s">
        <v>60</v>
      </c>
      <c r="B120" s="37" t="s">
        <v>256</v>
      </c>
      <c r="C120" s="21">
        <v>0.05257503599999893</v>
      </c>
      <c r="D120" s="21">
        <v>-0.2956944320000005</v>
      </c>
      <c r="E120" s="21">
        <v>0.09275701599999878</v>
      </c>
      <c r="F120" s="8">
        <v>913.9979858</v>
      </c>
    </row>
    <row r="121">
      <c r="A121" s="37" t="s">
        <v>60</v>
      </c>
      <c r="B121" s="37" t="s">
        <v>256</v>
      </c>
      <c r="C121" s="21"/>
      <c r="D121" s="21"/>
      <c r="E121" s="21"/>
      <c r="F121" s="8">
        <v>988.0020142</v>
      </c>
    </row>
    <row r="122">
      <c r="A122" s="37" t="s">
        <v>61</v>
      </c>
      <c r="B122" s="37" t="s">
        <v>257</v>
      </c>
      <c r="C122" s="21">
        <v>0.0</v>
      </c>
      <c r="D122" s="21" t="s">
        <v>4</v>
      </c>
      <c r="E122" s="21" t="s">
        <v>4</v>
      </c>
      <c r="F122" s="8">
        <v>71.17500305</v>
      </c>
    </row>
    <row r="123">
      <c r="A123" s="37" t="s">
        <v>61</v>
      </c>
      <c r="B123" s="37" t="s">
        <v>257</v>
      </c>
      <c r="C123" s="21"/>
      <c r="D123" s="21"/>
      <c r="E123" s="21"/>
      <c r="F123" s="8">
        <v>71.45999908</v>
      </c>
    </row>
    <row r="124">
      <c r="A124" s="37" t="s">
        <v>62</v>
      </c>
      <c r="B124" s="37" t="s">
        <v>257</v>
      </c>
      <c r="C124" s="21">
        <v>0.11749468399999899</v>
      </c>
      <c r="D124" s="21">
        <v>0.2186841180000016</v>
      </c>
      <c r="E124" s="21">
        <v>0.011664354000001254</v>
      </c>
      <c r="F124" s="8">
        <v>10281.6748</v>
      </c>
    </row>
    <row r="125">
      <c r="A125" s="37" t="s">
        <v>62</v>
      </c>
      <c r="B125" s="37" t="s">
        <v>257</v>
      </c>
      <c r="C125" s="21"/>
      <c r="D125" s="21"/>
      <c r="E125" s="21"/>
      <c r="F125" s="8">
        <v>10847.9043</v>
      </c>
    </row>
    <row r="126">
      <c r="A126" s="37" t="s">
        <v>63</v>
      </c>
      <c r="B126" s="37" t="s">
        <v>257</v>
      </c>
      <c r="C126" s="21">
        <v>0.45919681200000184</v>
      </c>
      <c r="D126" s="21">
        <v>0.8996525999999989</v>
      </c>
      <c r="E126" s="21">
        <v>0.17353215999999919</v>
      </c>
      <c r="F126" s="8">
        <v>16212.02246</v>
      </c>
    </row>
    <row r="127">
      <c r="A127" s="37" t="s">
        <v>63</v>
      </c>
      <c r="B127" s="37" t="s">
        <v>257</v>
      </c>
      <c r="C127" s="21"/>
      <c r="D127" s="21"/>
      <c r="E127" s="21"/>
      <c r="F127" s="8">
        <v>17643.06055</v>
      </c>
    </row>
    <row r="128">
      <c r="A128" s="37" t="s">
        <v>64</v>
      </c>
      <c r="B128" s="37" t="s">
        <v>254</v>
      </c>
      <c r="C128" s="21">
        <v>0.06669168399999989</v>
      </c>
      <c r="D128" s="21">
        <v>0.1061914459999997</v>
      </c>
      <c r="E128" s="21">
        <v>0.013872273999999152</v>
      </c>
      <c r="F128" s="8">
        <v>92442.54688</v>
      </c>
    </row>
    <row r="129">
      <c r="A129" s="37" t="s">
        <v>64</v>
      </c>
      <c r="B129" s="37" t="s">
        <v>254</v>
      </c>
      <c r="C129" s="21"/>
      <c r="D129" s="21"/>
      <c r="E129" s="21"/>
      <c r="F129" s="8">
        <v>102334.4063</v>
      </c>
    </row>
    <row r="130">
      <c r="A130" s="37" t="s">
        <v>65</v>
      </c>
      <c r="B130" s="37" t="s">
        <v>257</v>
      </c>
      <c r="C130" s="21">
        <v>0.4768875339999994</v>
      </c>
      <c r="D130" s="21">
        <v>1.0986361520000003</v>
      </c>
      <c r="E130" s="21">
        <v>0.14089043199999765</v>
      </c>
      <c r="F130" s="8">
        <v>6325.121094</v>
      </c>
    </row>
    <row r="131">
      <c r="A131" s="37" t="s">
        <v>65</v>
      </c>
      <c r="B131" s="37" t="s">
        <v>257</v>
      </c>
      <c r="C131" s="21"/>
      <c r="D131" s="21"/>
      <c r="E131" s="21"/>
      <c r="F131" s="8">
        <v>6486.201172</v>
      </c>
    </row>
    <row r="132">
      <c r="A132" s="37" t="s">
        <v>66</v>
      </c>
      <c r="B132" s="37" t="s">
        <v>256</v>
      </c>
      <c r="C132" s="21">
        <v>0.24360720499999644</v>
      </c>
      <c r="D132" s="21">
        <v>0.0</v>
      </c>
      <c r="E132" s="21">
        <v>0.0</v>
      </c>
      <c r="F132" s="8">
        <v>1168.574951</v>
      </c>
    </row>
    <row r="133">
      <c r="A133" s="37" t="s">
        <v>66</v>
      </c>
      <c r="B133" s="37" t="s">
        <v>256</v>
      </c>
      <c r="C133" s="21"/>
      <c r="D133" s="21"/>
      <c r="E133" s="21"/>
      <c r="F133" s="8">
        <v>1262.008057</v>
      </c>
    </row>
    <row r="134">
      <c r="A134" s="37" t="s">
        <v>67</v>
      </c>
      <c r="B134" s="37" t="s">
        <v>256</v>
      </c>
      <c r="C134" s="21">
        <v>0.3846266500000013</v>
      </c>
      <c r="D134" s="21">
        <v>0.0</v>
      </c>
      <c r="E134" s="21">
        <v>0.0</v>
      </c>
      <c r="F134" s="8">
        <v>3342.818115</v>
      </c>
    </row>
    <row r="135">
      <c r="A135" s="37" t="s">
        <v>67</v>
      </c>
      <c r="B135" s="37" t="s">
        <v>256</v>
      </c>
      <c r="C135" s="21"/>
      <c r="D135" s="21"/>
      <c r="E135" s="21"/>
      <c r="F135" s="8">
        <v>3376.558105</v>
      </c>
    </row>
    <row r="136">
      <c r="A136" s="37" t="s">
        <v>68</v>
      </c>
      <c r="B136" s="37" t="s">
        <v>253</v>
      </c>
      <c r="C136" s="21">
        <v>-0.03210515799999882</v>
      </c>
      <c r="D136" s="21" t="s">
        <v>4</v>
      </c>
      <c r="E136" s="21">
        <v>0.0</v>
      </c>
      <c r="F136" s="8">
        <v>1315.329956</v>
      </c>
    </row>
    <row r="137">
      <c r="A137" s="37" t="s">
        <v>68</v>
      </c>
      <c r="B137" s="37" t="s">
        <v>253</v>
      </c>
      <c r="C137" s="21"/>
      <c r="D137" s="21"/>
      <c r="E137" s="21"/>
      <c r="F137" s="8">
        <v>1326.53894</v>
      </c>
    </row>
    <row r="138">
      <c r="A138" s="37" t="s">
        <v>69</v>
      </c>
      <c r="B138" s="37" t="s">
        <v>256</v>
      </c>
      <c r="C138" s="21">
        <v>0.8098231459999994</v>
      </c>
      <c r="D138" s="21">
        <v>0.8682927679999992</v>
      </c>
      <c r="E138" s="21">
        <v>0.36103258400000016</v>
      </c>
      <c r="F138" s="8">
        <v>1104.037964</v>
      </c>
    </row>
    <row r="139">
      <c r="A139" s="37" t="s">
        <v>69</v>
      </c>
      <c r="B139" s="37" t="s">
        <v>256</v>
      </c>
      <c r="C139" s="21"/>
      <c r="D139" s="21"/>
      <c r="E139" s="21"/>
      <c r="F139" s="8">
        <v>1160.16394</v>
      </c>
    </row>
    <row r="140">
      <c r="A140" s="37" t="s">
        <v>70</v>
      </c>
      <c r="B140" s="37" t="s">
        <v>256</v>
      </c>
      <c r="C140" s="21">
        <v>1.509101108</v>
      </c>
      <c r="D140" s="21">
        <v>1.5156743520000007</v>
      </c>
      <c r="E140" s="21">
        <v>0.4507303239999999</v>
      </c>
      <c r="F140" s="8">
        <v>100835.4531</v>
      </c>
    </row>
    <row r="141">
      <c r="A141" s="37" t="s">
        <v>70</v>
      </c>
      <c r="B141" s="37" t="s">
        <v>256</v>
      </c>
      <c r="C141" s="21"/>
      <c r="D141" s="21"/>
      <c r="E141" s="21"/>
      <c r="F141" s="8">
        <v>114963.5859</v>
      </c>
    </row>
    <row r="142">
      <c r="A142" s="37" t="s">
        <v>71</v>
      </c>
      <c r="B142" s="37" t="s">
        <v>253</v>
      </c>
      <c r="C142" s="21">
        <v>0.0</v>
      </c>
      <c r="D142" s="21" t="s">
        <v>4</v>
      </c>
      <c r="E142" s="21" t="s">
        <v>4</v>
      </c>
      <c r="F142" s="8">
        <v>48.05500031</v>
      </c>
    </row>
    <row r="143">
      <c r="A143" s="37" t="s">
        <v>71</v>
      </c>
      <c r="B143" s="37" t="s">
        <v>253</v>
      </c>
      <c r="C143" s="21"/>
      <c r="D143" s="21"/>
      <c r="E143" s="21"/>
      <c r="F143" s="8">
        <v>48.86500168</v>
      </c>
    </row>
    <row r="144">
      <c r="A144" s="37" t="s">
        <v>72</v>
      </c>
      <c r="B144" s="37" t="s">
        <v>257</v>
      </c>
      <c r="C144" s="21">
        <v>0.0977841479999995</v>
      </c>
      <c r="D144" s="21">
        <v>0.0</v>
      </c>
      <c r="E144" s="21">
        <v>0.0</v>
      </c>
      <c r="F144" s="8">
        <v>2.835999966</v>
      </c>
    </row>
    <row r="145">
      <c r="A145" s="37" t="s">
        <v>72</v>
      </c>
      <c r="B145" s="37" t="s">
        <v>257</v>
      </c>
      <c r="C145" s="21"/>
      <c r="D145" s="21"/>
      <c r="E145" s="21"/>
      <c r="F145" s="8">
        <v>3.48300004</v>
      </c>
    </row>
    <row r="146">
      <c r="A146" s="37" t="s">
        <v>73</v>
      </c>
      <c r="B146" s="37" t="s">
        <v>255</v>
      </c>
      <c r="C146" s="21">
        <v>0.007701313999999115</v>
      </c>
      <c r="D146" s="21">
        <v>-0.058100668000000154</v>
      </c>
      <c r="E146" s="21">
        <v>-0.021760122000000593</v>
      </c>
      <c r="F146" s="8">
        <v>868.632019</v>
      </c>
    </row>
    <row r="147">
      <c r="A147" s="37" t="s">
        <v>73</v>
      </c>
      <c r="B147" s="37" t="s">
        <v>255</v>
      </c>
      <c r="C147" s="21"/>
      <c r="D147" s="21"/>
      <c r="E147" s="21"/>
      <c r="F147" s="8">
        <v>896.4439697</v>
      </c>
    </row>
    <row r="148">
      <c r="A148" s="37" t="s">
        <v>74</v>
      </c>
      <c r="B148" s="37" t="s">
        <v>253</v>
      </c>
      <c r="C148" s="21">
        <v>1.328000001876717E-6</v>
      </c>
      <c r="D148" s="21">
        <v>0.0</v>
      </c>
      <c r="E148" s="21">
        <v>0.0</v>
      </c>
      <c r="F148" s="8">
        <v>5481.12793</v>
      </c>
    </row>
    <row r="149">
      <c r="A149" s="37" t="s">
        <v>74</v>
      </c>
      <c r="B149" s="37" t="s">
        <v>253</v>
      </c>
      <c r="C149" s="21"/>
      <c r="D149" s="21"/>
      <c r="E149" s="21"/>
      <c r="F149" s="8">
        <v>5540.717773</v>
      </c>
    </row>
    <row r="150">
      <c r="A150" s="37" t="s">
        <v>75</v>
      </c>
      <c r="B150" s="37" t="s">
        <v>253</v>
      </c>
      <c r="C150" s="21">
        <v>-2.999999992425728E-7</v>
      </c>
      <c r="D150" s="21">
        <v>0.0</v>
      </c>
      <c r="E150" s="21">
        <v>0.0</v>
      </c>
      <c r="F150" s="8">
        <v>64453.19531</v>
      </c>
    </row>
    <row r="151">
      <c r="A151" s="37" t="s">
        <v>75</v>
      </c>
      <c r="B151" s="37" t="s">
        <v>253</v>
      </c>
      <c r="C151" s="21"/>
      <c r="D151" s="21"/>
      <c r="E151" s="21"/>
      <c r="F151" s="8">
        <v>65273.51172</v>
      </c>
    </row>
    <row r="152">
      <c r="A152" s="37" t="s">
        <v>76</v>
      </c>
      <c r="B152" s="37" t="s">
        <v>257</v>
      </c>
      <c r="C152" s="21">
        <v>0.04403195600000061</v>
      </c>
      <c r="D152" s="21" t="s">
        <v>4</v>
      </c>
      <c r="E152" s="21" t="s">
        <v>4</v>
      </c>
      <c r="F152" s="8">
        <v>261.0079956</v>
      </c>
    </row>
    <row r="153">
      <c r="A153" s="37" t="s">
        <v>76</v>
      </c>
      <c r="B153" s="37" t="s">
        <v>257</v>
      </c>
      <c r="C153" s="21"/>
      <c r="D153" s="21"/>
      <c r="E153" s="21"/>
      <c r="F153" s="8">
        <v>298.6820068</v>
      </c>
    </row>
    <row r="154">
      <c r="A154" s="37" t="s">
        <v>77</v>
      </c>
      <c r="B154" s="37" t="s">
        <v>255</v>
      </c>
      <c r="C154" s="21">
        <v>0.0</v>
      </c>
      <c r="D154" s="21" t="s">
        <v>4</v>
      </c>
      <c r="E154" s="21" t="s">
        <v>4</v>
      </c>
      <c r="F154" s="8">
        <v>273.118988</v>
      </c>
    </row>
    <row r="155">
      <c r="A155" s="37" t="s">
        <v>77</v>
      </c>
      <c r="B155" s="37" t="s">
        <v>255</v>
      </c>
      <c r="C155" s="21"/>
      <c r="D155" s="21"/>
      <c r="E155" s="21"/>
      <c r="F155" s="8">
        <v>280.9039917</v>
      </c>
    </row>
    <row r="156">
      <c r="A156" s="37" t="s">
        <v>78</v>
      </c>
      <c r="B156" s="37" t="s">
        <v>256</v>
      </c>
      <c r="C156" s="21">
        <v>0.2966888100000006</v>
      </c>
      <c r="D156" s="21">
        <v>0.2711711699999995</v>
      </c>
      <c r="E156" s="21">
        <v>0.09824145999999985</v>
      </c>
      <c r="F156" s="8">
        <v>1947.689941</v>
      </c>
    </row>
    <row r="157">
      <c r="A157" s="37" t="s">
        <v>78</v>
      </c>
      <c r="B157" s="37" t="s">
        <v>256</v>
      </c>
      <c r="C157" s="21"/>
      <c r="D157" s="21"/>
      <c r="E157" s="21"/>
      <c r="F157" s="8">
        <v>2225.728027</v>
      </c>
    </row>
    <row r="158">
      <c r="A158" s="37" t="s">
        <v>79</v>
      </c>
      <c r="B158" s="37" t="s">
        <v>256</v>
      </c>
      <c r="C158" s="21">
        <v>0.34604812800000107</v>
      </c>
      <c r="D158" s="21">
        <v>0.18672612800000082</v>
      </c>
      <c r="E158" s="21">
        <v>0.24304660200000114</v>
      </c>
      <c r="F158" s="8">
        <v>2085.860107</v>
      </c>
    </row>
    <row r="159">
      <c r="A159" s="37" t="s">
        <v>79</v>
      </c>
      <c r="B159" s="37" t="s">
        <v>256</v>
      </c>
      <c r="C159" s="21"/>
      <c r="D159" s="21"/>
      <c r="E159" s="21"/>
      <c r="F159" s="8">
        <v>2416.664063</v>
      </c>
    </row>
    <row r="160">
      <c r="A160" s="37" t="s">
        <v>80</v>
      </c>
      <c r="B160" s="37" t="s">
        <v>253</v>
      </c>
      <c r="C160" s="21">
        <v>0.31868203800000006</v>
      </c>
      <c r="D160" s="21">
        <v>0.5953467219999993</v>
      </c>
      <c r="E160" s="21">
        <v>0.07763769800000091</v>
      </c>
      <c r="F160" s="8">
        <v>4024.179932</v>
      </c>
    </row>
    <row r="161">
      <c r="A161" s="37" t="s">
        <v>80</v>
      </c>
      <c r="B161" s="37" t="s">
        <v>253</v>
      </c>
      <c r="C161" s="21"/>
      <c r="D161" s="21"/>
      <c r="E161" s="21"/>
      <c r="F161" s="8">
        <v>3989.175049</v>
      </c>
    </row>
    <row r="162">
      <c r="A162" s="37" t="s">
        <v>81</v>
      </c>
      <c r="B162" s="37" t="s">
        <v>253</v>
      </c>
      <c r="C162" s="21">
        <v>-1.9999998812636478E-8</v>
      </c>
      <c r="D162" s="21">
        <v>0.0</v>
      </c>
      <c r="E162" s="21">
        <v>0.0</v>
      </c>
      <c r="F162" s="8">
        <v>81787.41406</v>
      </c>
    </row>
    <row r="163">
      <c r="A163" s="37" t="s">
        <v>81</v>
      </c>
      <c r="B163" s="37" t="s">
        <v>253</v>
      </c>
      <c r="C163" s="21"/>
      <c r="D163" s="21"/>
      <c r="E163" s="21"/>
      <c r="F163" s="8">
        <v>83783.94531</v>
      </c>
    </row>
    <row r="164">
      <c r="A164" s="37" t="s">
        <v>82</v>
      </c>
      <c r="B164" s="37" t="s">
        <v>256</v>
      </c>
      <c r="C164" s="21">
        <v>1.1266070839999998</v>
      </c>
      <c r="D164" s="21">
        <v>0.9368890560000012</v>
      </c>
      <c r="E164" s="21">
        <v>0.9952479359999984</v>
      </c>
      <c r="F164" s="8">
        <v>27849.20313</v>
      </c>
    </row>
    <row r="165">
      <c r="A165" s="37" t="s">
        <v>82</v>
      </c>
      <c r="B165" s="37" t="s">
        <v>256</v>
      </c>
      <c r="C165" s="21"/>
      <c r="D165" s="21"/>
      <c r="E165" s="21"/>
      <c r="F165" s="8">
        <v>31072.94531</v>
      </c>
    </row>
    <row r="166">
      <c r="A166" s="37" t="s">
        <v>83</v>
      </c>
      <c r="B166" s="37" t="s">
        <v>253</v>
      </c>
      <c r="C166" s="21">
        <v>0.0</v>
      </c>
      <c r="D166" s="21" t="s">
        <v>4</v>
      </c>
      <c r="E166" s="21">
        <v>0.0</v>
      </c>
      <c r="F166" s="8">
        <v>33.74200058</v>
      </c>
    </row>
    <row r="167">
      <c r="A167" s="37" t="s">
        <v>83</v>
      </c>
      <c r="B167" s="37" t="s">
        <v>253</v>
      </c>
      <c r="C167" s="21"/>
      <c r="D167" s="21"/>
      <c r="E167" s="21"/>
      <c r="F167" s="8">
        <v>33.69100189</v>
      </c>
    </row>
    <row r="168">
      <c r="A168" s="37" t="s">
        <v>84</v>
      </c>
      <c r="B168" s="37" t="s">
        <v>253</v>
      </c>
      <c r="C168" s="21">
        <v>-4.5999999827017745E-7</v>
      </c>
      <c r="D168" s="21">
        <v>0.0</v>
      </c>
      <c r="E168" s="21">
        <v>0.0</v>
      </c>
      <c r="F168" s="8">
        <v>10659.7373</v>
      </c>
    </row>
    <row r="169">
      <c r="A169" s="37" t="s">
        <v>84</v>
      </c>
      <c r="B169" s="37" t="s">
        <v>253</v>
      </c>
      <c r="C169" s="21"/>
      <c r="D169" s="21"/>
      <c r="E169" s="21"/>
      <c r="F169" s="8">
        <v>10423.05566</v>
      </c>
    </row>
    <row r="170">
      <c r="A170" s="37" t="s">
        <v>85</v>
      </c>
      <c r="B170" s="37" t="s">
        <v>258</v>
      </c>
      <c r="C170" s="21">
        <v>3.399999997100167E-7</v>
      </c>
      <c r="D170" s="21">
        <v>0.0</v>
      </c>
      <c r="E170" s="21">
        <v>0.0</v>
      </c>
      <c r="F170" s="8">
        <v>56.37799835</v>
      </c>
    </row>
    <row r="171">
      <c r="A171" s="37" t="s">
        <v>85</v>
      </c>
      <c r="B171" s="37" t="s">
        <v>258</v>
      </c>
      <c r="C171" s="21"/>
      <c r="D171" s="21"/>
      <c r="E171" s="21"/>
      <c r="F171" s="8">
        <v>56.77199936</v>
      </c>
    </row>
    <row r="172">
      <c r="A172" s="37" t="s">
        <v>86</v>
      </c>
      <c r="B172" s="37" t="s">
        <v>257</v>
      </c>
      <c r="C172" s="21">
        <v>0.0</v>
      </c>
      <c r="D172" s="21" t="s">
        <v>4</v>
      </c>
      <c r="E172" s="21" t="s">
        <v>4</v>
      </c>
      <c r="F172" s="8">
        <v>109.6029968</v>
      </c>
    </row>
    <row r="173">
      <c r="A173" s="37" t="s">
        <v>86</v>
      </c>
      <c r="B173" s="37" t="s">
        <v>257</v>
      </c>
      <c r="C173" s="21"/>
      <c r="D173" s="21"/>
      <c r="E173" s="21"/>
      <c r="F173" s="8">
        <v>110.8740005</v>
      </c>
    </row>
    <row r="174">
      <c r="A174" s="37" t="s">
        <v>87</v>
      </c>
      <c r="B174" s="37" t="s">
        <v>257</v>
      </c>
      <c r="C174" s="21">
        <v>0.038419582000000216</v>
      </c>
      <c r="D174" s="21" t="s">
        <v>4</v>
      </c>
      <c r="E174" s="21" t="s">
        <v>4</v>
      </c>
      <c r="F174" s="8">
        <v>400.2600098</v>
      </c>
    </row>
    <row r="175">
      <c r="A175" s="37" t="s">
        <v>87</v>
      </c>
      <c r="B175" s="37" t="s">
        <v>257</v>
      </c>
      <c r="C175" s="21"/>
      <c r="D175" s="21"/>
      <c r="E175" s="21"/>
      <c r="F175" s="8">
        <v>400.1270142</v>
      </c>
    </row>
    <row r="176">
      <c r="A176" s="37" t="s">
        <v>88</v>
      </c>
      <c r="B176" s="37" t="s">
        <v>255</v>
      </c>
      <c r="C176" s="21">
        <v>0.0</v>
      </c>
      <c r="D176" s="21" t="s">
        <v>4</v>
      </c>
      <c r="E176" s="21" t="s">
        <v>4</v>
      </c>
      <c r="F176" s="8">
        <v>161.8509979</v>
      </c>
    </row>
    <row r="177">
      <c r="A177" s="37" t="s">
        <v>88</v>
      </c>
      <c r="B177" s="37" t="s">
        <v>255</v>
      </c>
      <c r="C177" s="21"/>
      <c r="D177" s="21"/>
      <c r="E177" s="21"/>
      <c r="F177" s="8">
        <v>168.7830048</v>
      </c>
    </row>
    <row r="178">
      <c r="A178" s="37" t="s">
        <v>89</v>
      </c>
      <c r="B178" s="37" t="s">
        <v>257</v>
      </c>
      <c r="C178" s="21">
        <v>0.37447888400000123</v>
      </c>
      <c r="D178" s="21">
        <v>0.5753147240000004</v>
      </c>
      <c r="E178" s="21">
        <v>0.11743610599999954</v>
      </c>
      <c r="F178" s="8">
        <v>16252.4248</v>
      </c>
    </row>
    <row r="179">
      <c r="A179" s="37" t="s">
        <v>89</v>
      </c>
      <c r="B179" s="37" t="s">
        <v>257</v>
      </c>
      <c r="C179" s="21"/>
      <c r="D179" s="21"/>
      <c r="E179" s="21"/>
      <c r="F179" s="8">
        <v>17915.56641</v>
      </c>
    </row>
    <row r="180">
      <c r="A180" s="37" t="s">
        <v>90</v>
      </c>
      <c r="B180" s="37" t="s">
        <v>256</v>
      </c>
      <c r="C180" s="21">
        <v>0.06927984000000009</v>
      </c>
      <c r="D180" s="21">
        <v>-0.24019526999999954</v>
      </c>
      <c r="E180" s="21">
        <v>0.2868364759999992</v>
      </c>
      <c r="F180" s="8">
        <v>11432.0957</v>
      </c>
    </row>
    <row r="181">
      <c r="A181" s="37" t="s">
        <v>90</v>
      </c>
      <c r="B181" s="37" t="s">
        <v>256</v>
      </c>
      <c r="C181" s="21"/>
      <c r="D181" s="21"/>
      <c r="E181" s="21"/>
      <c r="F181" s="8">
        <v>13132.79199</v>
      </c>
    </row>
    <row r="182">
      <c r="A182" s="37" t="s">
        <v>91</v>
      </c>
      <c r="B182" s="37" t="s">
        <v>256</v>
      </c>
      <c r="C182" s="21">
        <v>0.050512917999999726</v>
      </c>
      <c r="D182" s="21">
        <v>0.2818350500000008</v>
      </c>
      <c r="E182" s="21">
        <v>-0.47187666199999967</v>
      </c>
      <c r="F182" s="8">
        <v>1737.207031</v>
      </c>
    </row>
    <row r="183">
      <c r="A183" s="37" t="s">
        <v>91</v>
      </c>
      <c r="B183" s="37" t="s">
        <v>256</v>
      </c>
      <c r="C183" s="21"/>
      <c r="D183" s="21"/>
      <c r="E183" s="21"/>
      <c r="F183" s="8">
        <v>1967.998047</v>
      </c>
    </row>
    <row r="184">
      <c r="A184" s="37" t="s">
        <v>92</v>
      </c>
      <c r="B184" s="37" t="s">
        <v>257</v>
      </c>
      <c r="C184" s="21">
        <v>0.07858998000000099</v>
      </c>
      <c r="D184" s="21">
        <v>0.10114415799999961</v>
      </c>
      <c r="E184" s="21">
        <v>0.0</v>
      </c>
      <c r="F184" s="8">
        <v>767.4329834</v>
      </c>
    </row>
    <row r="185">
      <c r="A185" s="37" t="s">
        <v>92</v>
      </c>
      <c r="B185" s="37" t="s">
        <v>257</v>
      </c>
      <c r="C185" s="21"/>
      <c r="D185" s="21"/>
      <c r="E185" s="21"/>
      <c r="F185" s="8">
        <v>786.559021</v>
      </c>
    </row>
    <row r="186">
      <c r="A186" s="37" t="s">
        <v>93</v>
      </c>
      <c r="B186" s="37" t="s">
        <v>256</v>
      </c>
      <c r="C186" s="21">
        <v>0.4255644920000009</v>
      </c>
      <c r="D186" s="21">
        <v>0.08585641000000095</v>
      </c>
      <c r="E186" s="21">
        <v>-0.00901156799999967</v>
      </c>
      <c r="F186" s="8">
        <v>10695.54004</v>
      </c>
    </row>
    <row r="187">
      <c r="A187" s="37" t="s">
        <v>93</v>
      </c>
      <c r="B187" s="37" t="s">
        <v>256</v>
      </c>
      <c r="C187" s="21"/>
      <c r="D187" s="21"/>
      <c r="E187" s="21"/>
      <c r="F187" s="8">
        <v>11402.5332</v>
      </c>
    </row>
    <row r="188">
      <c r="A188" s="37" t="s">
        <v>94</v>
      </c>
      <c r="B188" s="37" t="s">
        <v>257</v>
      </c>
      <c r="C188" s="21">
        <v>0.486962084000001</v>
      </c>
      <c r="D188" s="21">
        <v>0.6877451600000001</v>
      </c>
      <c r="E188" s="21">
        <v>0.20842402600000015</v>
      </c>
      <c r="F188" s="8">
        <v>9112.904297</v>
      </c>
    </row>
    <row r="189">
      <c r="A189" s="37" t="s">
        <v>94</v>
      </c>
      <c r="B189" s="37" t="s">
        <v>257</v>
      </c>
      <c r="C189" s="21"/>
      <c r="D189" s="21"/>
      <c r="E189" s="21"/>
      <c r="F189" s="8">
        <v>9904.608398</v>
      </c>
    </row>
    <row r="190">
      <c r="A190" s="37" t="s">
        <v>95</v>
      </c>
      <c r="B190" s="37" t="s">
        <v>253</v>
      </c>
      <c r="C190" s="21">
        <v>0.00589370200000019</v>
      </c>
      <c r="D190" s="21">
        <v>0.019982056000000626</v>
      </c>
      <c r="E190" s="21">
        <v>0.0</v>
      </c>
      <c r="F190" s="8">
        <v>9777.924805</v>
      </c>
    </row>
    <row r="191">
      <c r="A191" s="37" t="s">
        <v>95</v>
      </c>
      <c r="B191" s="37" t="s">
        <v>253</v>
      </c>
      <c r="C191" s="21"/>
      <c r="D191" s="21"/>
      <c r="E191" s="21"/>
      <c r="F191" s="8">
        <v>9660.349609</v>
      </c>
    </row>
    <row r="192">
      <c r="A192" s="37" t="s">
        <v>96</v>
      </c>
      <c r="B192" s="37" t="s">
        <v>253</v>
      </c>
      <c r="C192" s="21">
        <v>-1.0180000003856548E-6</v>
      </c>
      <c r="D192" s="21">
        <v>0.0</v>
      </c>
      <c r="E192" s="21">
        <v>0.0</v>
      </c>
      <c r="F192" s="8">
        <v>330.2369995</v>
      </c>
    </row>
    <row r="193">
      <c r="A193" s="37" t="s">
        <v>96</v>
      </c>
      <c r="B193" s="37" t="s">
        <v>253</v>
      </c>
      <c r="C193" s="21"/>
      <c r="D193" s="21"/>
      <c r="E193" s="21"/>
      <c r="F193" s="8">
        <v>341.25</v>
      </c>
    </row>
    <row r="194">
      <c r="A194" s="37" t="s">
        <v>97</v>
      </c>
      <c r="B194" s="37" t="s">
        <v>252</v>
      </c>
      <c r="C194" s="21">
        <v>0.47027847999999894</v>
      </c>
      <c r="D194" s="21">
        <v>0.6421005559999997</v>
      </c>
      <c r="E194" s="21">
        <v>0.05379433800000015</v>
      </c>
      <c r="F194" s="8">
        <v>1310152.375</v>
      </c>
    </row>
    <row r="195">
      <c r="A195" s="37" t="s">
        <v>97</v>
      </c>
      <c r="B195" s="37" t="s">
        <v>252</v>
      </c>
      <c r="C195" s="21"/>
      <c r="D195" s="21"/>
      <c r="E195" s="21"/>
      <c r="F195" s="8">
        <v>1380004.375</v>
      </c>
    </row>
    <row r="196">
      <c r="A196" s="37" t="s">
        <v>98</v>
      </c>
      <c r="B196" s="37" t="s">
        <v>255</v>
      </c>
      <c r="C196" s="21">
        <v>0.777599330000001</v>
      </c>
      <c r="D196" s="21">
        <v>1.0074342380000019</v>
      </c>
      <c r="E196" s="21">
        <v>0.42760406200000034</v>
      </c>
      <c r="F196" s="8">
        <v>258383.25</v>
      </c>
    </row>
    <row r="197">
      <c r="A197" s="37" t="s">
        <v>98</v>
      </c>
      <c r="B197" s="37" t="s">
        <v>255</v>
      </c>
      <c r="C197" s="21"/>
      <c r="D197" s="21"/>
      <c r="E197" s="21"/>
      <c r="F197" s="8">
        <v>273523.625</v>
      </c>
    </row>
    <row r="198">
      <c r="A198" s="37" t="s">
        <v>99</v>
      </c>
      <c r="B198" s="37" t="s">
        <v>252</v>
      </c>
      <c r="C198" s="21">
        <v>0.13512985000000127</v>
      </c>
      <c r="D198" s="21">
        <v>0.33324654600000087</v>
      </c>
      <c r="E198" s="21">
        <v>0.03014517000000012</v>
      </c>
      <c r="F198" s="8">
        <v>78492.21094</v>
      </c>
    </row>
    <row r="199">
      <c r="A199" s="37" t="s">
        <v>99</v>
      </c>
      <c r="B199" s="37" t="s">
        <v>252</v>
      </c>
      <c r="C199" s="21"/>
      <c r="D199" s="21"/>
      <c r="E199" s="21"/>
      <c r="F199" s="8">
        <v>83992.95313</v>
      </c>
    </row>
    <row r="200">
      <c r="A200" s="37" t="s">
        <v>100</v>
      </c>
      <c r="B200" s="37" t="s">
        <v>254</v>
      </c>
      <c r="C200" s="21">
        <v>0.8224619899999993</v>
      </c>
      <c r="D200" s="21">
        <v>2.013687333999999</v>
      </c>
      <c r="E200" s="21">
        <v>0.2961756860000008</v>
      </c>
      <c r="F200" s="8">
        <v>35572.26953</v>
      </c>
    </row>
    <row r="201">
      <c r="A201" s="37" t="s">
        <v>100</v>
      </c>
      <c r="B201" s="37" t="s">
        <v>254</v>
      </c>
      <c r="C201" s="21"/>
      <c r="D201" s="21"/>
      <c r="E201" s="21"/>
      <c r="F201" s="8">
        <v>40222.50391</v>
      </c>
    </row>
    <row r="202">
      <c r="A202" s="37" t="s">
        <v>101</v>
      </c>
      <c r="B202" s="37" t="s">
        <v>253</v>
      </c>
      <c r="C202" s="21">
        <v>0.005515704000001165</v>
      </c>
      <c r="D202" s="21">
        <v>0.023620912000001226</v>
      </c>
      <c r="E202" s="21">
        <v>-0.0012111559999993915</v>
      </c>
      <c r="F202" s="8">
        <v>4652.419922</v>
      </c>
    </row>
    <row r="203">
      <c r="A203" s="37" t="s">
        <v>101</v>
      </c>
      <c r="B203" s="37" t="s">
        <v>253</v>
      </c>
      <c r="C203" s="21"/>
      <c r="D203" s="21"/>
      <c r="E203" s="21"/>
      <c r="F203" s="8">
        <v>4937.795898</v>
      </c>
    </row>
    <row r="204">
      <c r="A204" s="37" t="s">
        <v>102</v>
      </c>
      <c r="B204" s="37" t="s">
        <v>253</v>
      </c>
      <c r="C204" s="21">
        <v>0.0</v>
      </c>
      <c r="D204" s="21" t="s">
        <v>4</v>
      </c>
      <c r="E204" s="21" t="s">
        <v>4</v>
      </c>
      <c r="F204" s="8">
        <v>83.23200226</v>
      </c>
    </row>
    <row r="205">
      <c r="A205" s="37" t="s">
        <v>102</v>
      </c>
      <c r="B205" s="37" t="s">
        <v>253</v>
      </c>
      <c r="C205" s="21"/>
      <c r="D205" s="21"/>
      <c r="E205" s="21"/>
      <c r="F205" s="8">
        <v>85.03199768</v>
      </c>
    </row>
    <row r="206">
      <c r="A206" s="37" t="s">
        <v>103</v>
      </c>
      <c r="B206" s="37" t="s">
        <v>253</v>
      </c>
      <c r="C206" s="21">
        <v>-2.999999992425728E-7</v>
      </c>
      <c r="D206" s="21">
        <v>0.0</v>
      </c>
      <c r="E206" s="21">
        <v>0.0</v>
      </c>
      <c r="F206" s="8">
        <v>7978.496094</v>
      </c>
    </row>
    <row r="207">
      <c r="A207" s="37" t="s">
        <v>103</v>
      </c>
      <c r="B207" s="37" t="s">
        <v>253</v>
      </c>
      <c r="C207" s="21"/>
      <c r="D207" s="21"/>
      <c r="E207" s="21"/>
      <c r="F207" s="8">
        <v>8655.541016</v>
      </c>
    </row>
    <row r="208">
      <c r="A208" s="37" t="s">
        <v>104</v>
      </c>
      <c r="B208" s="37" t="s">
        <v>253</v>
      </c>
      <c r="C208" s="21">
        <v>0.0</v>
      </c>
      <c r="D208" s="21" t="s">
        <v>4</v>
      </c>
      <c r="E208" s="21" t="s">
        <v>4</v>
      </c>
      <c r="F208" s="8">
        <v>60578.48828</v>
      </c>
    </row>
    <row r="209">
      <c r="A209" s="37" t="s">
        <v>104</v>
      </c>
      <c r="B209" s="37" t="s">
        <v>253</v>
      </c>
      <c r="C209" s="21"/>
      <c r="D209" s="21"/>
      <c r="E209" s="21"/>
      <c r="F209" s="8">
        <v>60461.82813</v>
      </c>
    </row>
    <row r="210">
      <c r="A210" s="37" t="s">
        <v>105</v>
      </c>
      <c r="B210" s="37" t="s">
        <v>257</v>
      </c>
      <c r="C210" s="21">
        <v>0.12262964200000112</v>
      </c>
      <c r="D210" s="21">
        <v>0.17984045199999912</v>
      </c>
      <c r="E210" s="21">
        <v>0.021605134000000702</v>
      </c>
      <c r="F210" s="8">
        <v>2891.023926</v>
      </c>
    </row>
    <row r="211">
      <c r="A211" s="37" t="s">
        <v>105</v>
      </c>
      <c r="B211" s="37" t="s">
        <v>257</v>
      </c>
      <c r="C211" s="21"/>
      <c r="D211" s="21"/>
      <c r="E211" s="21"/>
      <c r="F211" s="8">
        <v>2961.160889</v>
      </c>
    </row>
    <row r="212">
      <c r="A212" s="37" t="s">
        <v>106</v>
      </c>
      <c r="B212" s="37" t="s">
        <v>255</v>
      </c>
      <c r="C212" s="21">
        <v>0.031221394000002078</v>
      </c>
      <c r="D212" s="21" t="s">
        <v>4</v>
      </c>
      <c r="E212" s="21" t="s">
        <v>4</v>
      </c>
      <c r="F212" s="8">
        <v>127985.1406</v>
      </c>
    </row>
    <row r="213">
      <c r="A213" s="37" t="s">
        <v>106</v>
      </c>
      <c r="B213" s="37" t="s">
        <v>255</v>
      </c>
      <c r="C213" s="21"/>
      <c r="D213" s="21"/>
      <c r="E213" s="21"/>
      <c r="F213" s="8">
        <v>126476.4609</v>
      </c>
    </row>
    <row r="214">
      <c r="A214" s="37" t="s">
        <v>107</v>
      </c>
      <c r="B214" s="37" t="s">
        <v>254</v>
      </c>
      <c r="C214" s="21">
        <v>-0.013296389999999292</v>
      </c>
      <c r="D214" s="21">
        <v>-0.010167340000000991</v>
      </c>
      <c r="E214" s="21">
        <v>-0.018220846000002667</v>
      </c>
      <c r="F214" s="8">
        <v>9266.573242</v>
      </c>
    </row>
    <row r="215">
      <c r="A215" s="37" t="s">
        <v>107</v>
      </c>
      <c r="B215" s="37" t="s">
        <v>254</v>
      </c>
      <c r="C215" s="21"/>
      <c r="D215" s="21"/>
      <c r="E215" s="21"/>
      <c r="F215" s="8">
        <v>10203.13965</v>
      </c>
    </row>
    <row r="216">
      <c r="A216" s="37" t="s">
        <v>108</v>
      </c>
      <c r="B216" s="37" t="s">
        <v>253</v>
      </c>
      <c r="C216" s="21">
        <v>0.08192718200000115</v>
      </c>
      <c r="D216" s="21">
        <v>0.23835090000000037</v>
      </c>
      <c r="E216" s="21">
        <v>-0.04533569200000045</v>
      </c>
      <c r="F216" s="8">
        <v>17572.00977</v>
      </c>
    </row>
    <row r="217">
      <c r="A217" s="37" t="s">
        <v>108</v>
      </c>
      <c r="B217" s="37" t="s">
        <v>253</v>
      </c>
      <c r="C217" s="21"/>
      <c r="D217" s="21"/>
      <c r="E217" s="21"/>
      <c r="F217" s="8">
        <v>18776.70703</v>
      </c>
    </row>
    <row r="218">
      <c r="A218" s="37" t="s">
        <v>109</v>
      </c>
      <c r="B218" s="37" t="s">
        <v>256</v>
      </c>
      <c r="C218" s="21">
        <v>0.6871927200000002</v>
      </c>
      <c r="D218" s="21">
        <v>0.7015634039999995</v>
      </c>
      <c r="E218" s="21">
        <v>0.004416705999997816</v>
      </c>
      <c r="F218" s="8">
        <v>47878.33984</v>
      </c>
    </row>
    <row r="219">
      <c r="A219" s="37" t="s">
        <v>109</v>
      </c>
      <c r="B219" s="37" t="s">
        <v>256</v>
      </c>
      <c r="C219" s="21"/>
      <c r="D219" s="21"/>
      <c r="E219" s="21"/>
      <c r="F219" s="8">
        <v>53771.30078</v>
      </c>
    </row>
    <row r="220">
      <c r="A220" s="37" t="s">
        <v>110</v>
      </c>
      <c r="B220" s="37" t="s">
        <v>255</v>
      </c>
      <c r="C220" s="21">
        <v>0.8245648520000003</v>
      </c>
      <c r="D220" s="21">
        <v>0.6143864600000001</v>
      </c>
      <c r="E220" s="21">
        <v>0.5512485699999985</v>
      </c>
      <c r="F220" s="8">
        <v>110.927002</v>
      </c>
    </row>
    <row r="221">
      <c r="A221" s="37" t="s">
        <v>110</v>
      </c>
      <c r="B221" s="37" t="s">
        <v>255</v>
      </c>
      <c r="C221" s="21"/>
      <c r="D221" s="21"/>
      <c r="E221" s="21"/>
      <c r="F221" s="8">
        <v>119.4459991</v>
      </c>
    </row>
    <row r="222">
      <c r="A222" s="37" t="s">
        <v>111</v>
      </c>
      <c r="B222" s="37" t="s">
        <v>254</v>
      </c>
      <c r="C222" s="21">
        <v>0.0</v>
      </c>
      <c r="D222" s="21" t="s">
        <v>4</v>
      </c>
      <c r="E222" s="21" t="s">
        <v>4</v>
      </c>
      <c r="F222" s="8">
        <v>3835.587891</v>
      </c>
    </row>
    <row r="223">
      <c r="A223" s="37" t="s">
        <v>111</v>
      </c>
      <c r="B223" s="37" t="s">
        <v>254</v>
      </c>
      <c r="C223" s="21"/>
      <c r="D223" s="21"/>
      <c r="E223" s="21"/>
      <c r="F223" s="8">
        <v>4270.562988</v>
      </c>
    </row>
    <row r="224">
      <c r="A224" s="37" t="s">
        <v>112</v>
      </c>
      <c r="B224" s="37" t="s">
        <v>253</v>
      </c>
      <c r="C224" s="21">
        <v>0.6515087940000001</v>
      </c>
      <c r="D224" s="21">
        <v>0.8306422720000001</v>
      </c>
      <c r="E224" s="21">
        <v>0.25726917199999944</v>
      </c>
      <c r="F224" s="8">
        <v>5959.125977</v>
      </c>
    </row>
    <row r="225">
      <c r="A225" s="37" t="s">
        <v>112</v>
      </c>
      <c r="B225" s="37" t="s">
        <v>253</v>
      </c>
      <c r="C225" s="21"/>
      <c r="D225" s="21"/>
      <c r="E225" s="21"/>
      <c r="F225" s="8">
        <v>6524.190918</v>
      </c>
    </row>
    <row r="226">
      <c r="A226" s="37" t="s">
        <v>113</v>
      </c>
      <c r="B226" s="37" t="s">
        <v>255</v>
      </c>
      <c r="C226" s="21">
        <v>1.551834194</v>
      </c>
      <c r="D226" s="21">
        <v>1.6466545739999987</v>
      </c>
      <c r="E226" s="21">
        <v>1.0028964480000013</v>
      </c>
      <c r="F226" s="8">
        <v>6741.160156</v>
      </c>
    </row>
    <row r="227">
      <c r="A227" s="37" t="s">
        <v>113</v>
      </c>
      <c r="B227" s="37" t="s">
        <v>255</v>
      </c>
      <c r="C227" s="21"/>
      <c r="D227" s="21"/>
      <c r="E227" s="21"/>
      <c r="F227" s="8">
        <v>7275.556152</v>
      </c>
    </row>
    <row r="228">
      <c r="A228" s="37" t="s">
        <v>114</v>
      </c>
      <c r="B228" s="37" t="s">
        <v>253</v>
      </c>
      <c r="C228" s="21">
        <v>0.0514967740000003</v>
      </c>
      <c r="D228" s="21">
        <v>0.14490082599999993</v>
      </c>
      <c r="E228" s="21">
        <v>0.007206270000000359</v>
      </c>
      <c r="F228" s="8">
        <v>1997.675049</v>
      </c>
    </row>
    <row r="229">
      <c r="A229" s="37" t="s">
        <v>114</v>
      </c>
      <c r="B229" s="37" t="s">
        <v>253</v>
      </c>
      <c r="C229" s="21"/>
      <c r="D229" s="21"/>
      <c r="E229" s="21"/>
      <c r="F229" s="8">
        <v>1886.202026</v>
      </c>
    </row>
    <row r="230">
      <c r="A230" s="37" t="s">
        <v>115</v>
      </c>
      <c r="B230" s="37" t="s">
        <v>254</v>
      </c>
      <c r="C230" s="21">
        <v>0.2751354980000002</v>
      </c>
      <c r="D230" s="21" t="s">
        <v>4</v>
      </c>
      <c r="E230" s="21" t="s">
        <v>4</v>
      </c>
      <c r="F230" s="8">
        <v>6532.681152</v>
      </c>
    </row>
    <row r="231">
      <c r="A231" s="37" t="s">
        <v>115</v>
      </c>
      <c r="B231" s="37" t="s">
        <v>254</v>
      </c>
      <c r="C231" s="21"/>
      <c r="D231" s="21"/>
      <c r="E231" s="21"/>
      <c r="F231" s="8">
        <v>6825.441895</v>
      </c>
    </row>
    <row r="232">
      <c r="A232" s="37" t="s">
        <v>116</v>
      </c>
      <c r="B232" s="37" t="s">
        <v>256</v>
      </c>
      <c r="C232" s="21">
        <v>0.3260699740000007</v>
      </c>
      <c r="D232" s="21">
        <v>0.04589433399999905</v>
      </c>
      <c r="E232" s="21">
        <v>0.6243264820000007</v>
      </c>
      <c r="F232" s="8">
        <v>2059.010986</v>
      </c>
    </row>
    <row r="233">
      <c r="A233" s="37" t="s">
        <v>116</v>
      </c>
      <c r="B233" s="37" t="s">
        <v>256</v>
      </c>
      <c r="C233" s="21"/>
      <c r="D233" s="21"/>
      <c r="E233" s="21"/>
      <c r="F233" s="8">
        <v>2142.251953</v>
      </c>
    </row>
    <row r="234">
      <c r="A234" s="37" t="s">
        <v>117</v>
      </c>
      <c r="B234" s="37" t="s">
        <v>256</v>
      </c>
      <c r="C234" s="21">
        <v>0.53839993</v>
      </c>
      <c r="D234" s="21">
        <v>0.5674069860000003</v>
      </c>
      <c r="E234" s="21">
        <v>0.3140011240000007</v>
      </c>
      <c r="F234" s="8">
        <v>4472.229004</v>
      </c>
    </row>
    <row r="235">
      <c r="A235" s="37" t="s">
        <v>117</v>
      </c>
      <c r="B235" s="37" t="s">
        <v>256</v>
      </c>
      <c r="C235" s="21"/>
      <c r="D235" s="21"/>
      <c r="E235" s="21"/>
      <c r="F235" s="8">
        <v>5057.676758</v>
      </c>
    </row>
    <row r="236">
      <c r="A236" s="37" t="s">
        <v>118</v>
      </c>
      <c r="B236" s="37" t="s">
        <v>256</v>
      </c>
      <c r="C236" s="21">
        <v>0.5219817280000001</v>
      </c>
      <c r="D236" s="21" t="s">
        <v>4</v>
      </c>
      <c r="E236" s="21" t="s">
        <v>4</v>
      </c>
      <c r="F236" s="8">
        <v>6418.314941</v>
      </c>
    </row>
    <row r="237">
      <c r="A237" s="37" t="s">
        <v>118</v>
      </c>
      <c r="B237" s="37" t="s">
        <v>256</v>
      </c>
      <c r="C237" s="21"/>
      <c r="D237" s="21"/>
      <c r="E237" s="21"/>
      <c r="F237" s="8">
        <v>6871.287109</v>
      </c>
    </row>
    <row r="238">
      <c r="A238" s="37" t="s">
        <v>119</v>
      </c>
      <c r="B238" s="37" t="s">
        <v>253</v>
      </c>
      <c r="C238" s="21">
        <v>0.0</v>
      </c>
      <c r="D238" s="21" t="s">
        <v>4</v>
      </c>
      <c r="E238" s="21" t="s">
        <v>4</v>
      </c>
      <c r="F238" s="8">
        <v>37.46500015</v>
      </c>
    </row>
    <row r="239">
      <c r="A239" s="37" t="s">
        <v>119</v>
      </c>
      <c r="B239" s="37" t="s">
        <v>253</v>
      </c>
      <c r="C239" s="21"/>
      <c r="D239" s="21"/>
      <c r="E239" s="21"/>
      <c r="F239" s="8">
        <v>38.13700104</v>
      </c>
    </row>
    <row r="240">
      <c r="A240" s="37" t="s">
        <v>120</v>
      </c>
      <c r="B240" s="37" t="s">
        <v>253</v>
      </c>
      <c r="C240" s="21">
        <v>0.2818417320000009</v>
      </c>
      <c r="D240" s="21">
        <v>0.6128591639999996</v>
      </c>
      <c r="E240" s="21">
        <v>0.10540192999999931</v>
      </c>
      <c r="F240" s="8">
        <v>2931.87207</v>
      </c>
    </row>
    <row r="241">
      <c r="A241" s="37" t="s">
        <v>120</v>
      </c>
      <c r="B241" s="37" t="s">
        <v>253</v>
      </c>
      <c r="C241" s="21"/>
      <c r="D241" s="21"/>
      <c r="E241" s="21"/>
      <c r="F241" s="8">
        <v>2722.291016</v>
      </c>
    </row>
    <row r="242">
      <c r="A242" s="37" t="s">
        <v>121</v>
      </c>
      <c r="B242" s="37" t="s">
        <v>253</v>
      </c>
      <c r="C242" s="21">
        <v>-0.00904762400000152</v>
      </c>
      <c r="D242" s="21">
        <v>-0.12857142800000076</v>
      </c>
      <c r="E242" s="21">
        <v>0.0</v>
      </c>
      <c r="F242" s="8">
        <v>566.7410278</v>
      </c>
    </row>
    <row r="243">
      <c r="A243" s="37" t="s">
        <v>121</v>
      </c>
      <c r="B243" s="37" t="s">
        <v>253</v>
      </c>
      <c r="C243" s="21"/>
      <c r="D243" s="21"/>
      <c r="E243" s="21"/>
      <c r="F243" s="8">
        <v>625.9760132</v>
      </c>
    </row>
    <row r="244">
      <c r="A244" s="37" t="s">
        <v>122</v>
      </c>
      <c r="B244" s="37" t="s">
        <v>256</v>
      </c>
      <c r="C244" s="21">
        <v>0.8988222739999998</v>
      </c>
      <c r="D244" s="21">
        <v>0.6523685099999994</v>
      </c>
      <c r="E244" s="21">
        <v>0.5160352439999997</v>
      </c>
      <c r="F244" s="8">
        <v>24234.08008</v>
      </c>
    </row>
    <row r="245">
      <c r="A245" s="37" t="s">
        <v>122</v>
      </c>
      <c r="B245" s="37" t="s">
        <v>256</v>
      </c>
      <c r="C245" s="21"/>
      <c r="D245" s="21"/>
      <c r="E245" s="21"/>
      <c r="F245" s="8">
        <v>27691.01953</v>
      </c>
    </row>
    <row r="246">
      <c r="A246" s="37" t="s">
        <v>123</v>
      </c>
      <c r="B246" s="37" t="s">
        <v>256</v>
      </c>
      <c r="C246" s="21">
        <v>0.7785538739999993</v>
      </c>
      <c r="D246" s="21">
        <v>0.8688870240000014</v>
      </c>
      <c r="E246" s="21">
        <v>0.043763672000000045</v>
      </c>
      <c r="F246" s="8">
        <v>16745.30469</v>
      </c>
    </row>
    <row r="247">
      <c r="A247" s="37" t="s">
        <v>123</v>
      </c>
      <c r="B247" s="37" t="s">
        <v>256</v>
      </c>
      <c r="C247" s="21"/>
      <c r="D247" s="21"/>
      <c r="E247" s="21"/>
      <c r="F247" s="8">
        <v>19129.95508</v>
      </c>
    </row>
    <row r="248">
      <c r="A248" s="37" t="s">
        <v>124</v>
      </c>
      <c r="B248" s="37" t="s">
        <v>252</v>
      </c>
      <c r="C248" s="21">
        <v>0.009540902000000528</v>
      </c>
      <c r="D248" s="21">
        <v>-0.14417221999999869</v>
      </c>
      <c r="E248" s="21">
        <v>-0.008094027999999299</v>
      </c>
      <c r="F248" s="8">
        <v>30270.96484</v>
      </c>
    </row>
    <row r="249">
      <c r="A249" s="37" t="s">
        <v>124</v>
      </c>
      <c r="B249" s="37" t="s">
        <v>252</v>
      </c>
      <c r="C249" s="21"/>
      <c r="D249" s="21"/>
      <c r="E249" s="21"/>
      <c r="F249" s="8">
        <v>32365.99805</v>
      </c>
    </row>
    <row r="250">
      <c r="A250" s="37" t="s">
        <v>125</v>
      </c>
      <c r="B250" s="37" t="s">
        <v>252</v>
      </c>
      <c r="C250" s="21">
        <v>0.14603886200000032</v>
      </c>
      <c r="D250" s="21">
        <v>0.2078626459999981</v>
      </c>
      <c r="E250" s="21">
        <v>0.05763664800000186</v>
      </c>
      <c r="F250" s="8">
        <v>454.9140015</v>
      </c>
    </row>
    <row r="251">
      <c r="A251" s="37" t="s">
        <v>125</v>
      </c>
      <c r="B251" s="37" t="s">
        <v>252</v>
      </c>
      <c r="C251" s="21"/>
      <c r="D251" s="21"/>
      <c r="E251" s="21"/>
      <c r="F251" s="8">
        <v>540.5419922</v>
      </c>
    </row>
    <row r="252">
      <c r="A252" s="37" t="s">
        <v>126</v>
      </c>
      <c r="B252" s="37" t="s">
        <v>256</v>
      </c>
      <c r="C252" s="21">
        <v>1.6295557619999983</v>
      </c>
      <c r="D252" s="21">
        <v>1.7370362359999987</v>
      </c>
      <c r="E252" s="21">
        <v>1.0012098440000017</v>
      </c>
      <c r="F252" s="8">
        <v>17438.77148</v>
      </c>
    </row>
    <row r="253">
      <c r="A253" s="37" t="s">
        <v>126</v>
      </c>
      <c r="B253" s="37" t="s">
        <v>256</v>
      </c>
      <c r="C253" s="21"/>
      <c r="D253" s="21"/>
      <c r="E253" s="21"/>
      <c r="F253" s="8">
        <v>20250.83398</v>
      </c>
    </row>
    <row r="254">
      <c r="A254" s="37" t="s">
        <v>127</v>
      </c>
      <c r="B254" s="37" t="s">
        <v>253</v>
      </c>
      <c r="C254" s="21">
        <v>8.000000093488779E-8</v>
      </c>
      <c r="D254" s="21">
        <v>0.0</v>
      </c>
      <c r="E254" s="21">
        <v>0.0</v>
      </c>
      <c r="F254" s="8">
        <v>433.5589905</v>
      </c>
    </row>
    <row r="255">
      <c r="A255" s="37" t="s">
        <v>127</v>
      </c>
      <c r="B255" s="37" t="s">
        <v>253</v>
      </c>
      <c r="C255" s="21"/>
      <c r="D255" s="21"/>
      <c r="E255" s="21"/>
      <c r="F255" s="8">
        <v>441.5390015</v>
      </c>
    </row>
    <row r="256">
      <c r="A256" s="37" t="s">
        <v>128</v>
      </c>
      <c r="B256" s="37" t="s">
        <v>255</v>
      </c>
      <c r="C256" s="21">
        <v>0.04590467200000035</v>
      </c>
      <c r="D256" s="21">
        <v>0.030271999999999365</v>
      </c>
      <c r="E256" s="21">
        <v>0.09028452600000207</v>
      </c>
      <c r="F256" s="8">
        <v>57.44400024</v>
      </c>
    </row>
    <row r="257">
      <c r="A257" s="37" t="s">
        <v>128</v>
      </c>
      <c r="B257" s="37" t="s">
        <v>255</v>
      </c>
      <c r="C257" s="21"/>
      <c r="D257" s="21"/>
      <c r="E257" s="21"/>
      <c r="F257" s="8">
        <v>59.19400024</v>
      </c>
    </row>
    <row r="258">
      <c r="A258" s="37" t="s">
        <v>129</v>
      </c>
      <c r="B258" s="37" t="s">
        <v>257</v>
      </c>
      <c r="C258" s="21">
        <v>0.009188155999999026</v>
      </c>
      <c r="D258" s="21" t="s">
        <v>4</v>
      </c>
      <c r="E258" s="21" t="s">
        <v>4</v>
      </c>
      <c r="F258" s="8">
        <v>378.4830017</v>
      </c>
    </row>
    <row r="259">
      <c r="A259" s="37" t="s">
        <v>129</v>
      </c>
      <c r="B259" s="37" t="s">
        <v>257</v>
      </c>
      <c r="C259" s="21"/>
      <c r="D259" s="21"/>
      <c r="E259" s="21"/>
      <c r="F259" s="8">
        <v>375.2650146</v>
      </c>
    </row>
    <row r="260">
      <c r="A260" s="37" t="s">
        <v>130</v>
      </c>
      <c r="B260" s="37" t="s">
        <v>256</v>
      </c>
      <c r="C260" s="21">
        <v>0.9415479659999988</v>
      </c>
      <c r="D260" s="21">
        <v>0.6436993439999995</v>
      </c>
      <c r="E260" s="21">
        <v>0.5739012119999984</v>
      </c>
      <c r="F260" s="8">
        <v>4046.303955</v>
      </c>
    </row>
    <row r="261">
      <c r="A261" s="37" t="s">
        <v>130</v>
      </c>
      <c r="B261" s="37" t="s">
        <v>256</v>
      </c>
      <c r="C261" s="21"/>
      <c r="D261" s="21"/>
      <c r="E261" s="21"/>
      <c r="F261" s="8">
        <v>4649.660156</v>
      </c>
    </row>
    <row r="262">
      <c r="A262" s="37" t="s">
        <v>131</v>
      </c>
      <c r="B262" s="37" t="s">
        <v>256</v>
      </c>
      <c r="C262" s="21">
        <v>-4.5424000001048624E-5</v>
      </c>
      <c r="D262" s="21">
        <v>0.0</v>
      </c>
      <c r="E262" s="21">
        <v>0.0</v>
      </c>
      <c r="F262" s="8">
        <v>1259.457031</v>
      </c>
    </row>
    <row r="263">
      <c r="A263" s="37" t="s">
        <v>131</v>
      </c>
      <c r="B263" s="37" t="s">
        <v>256</v>
      </c>
      <c r="C263" s="21"/>
      <c r="D263" s="21"/>
      <c r="E263" s="21"/>
      <c r="F263" s="8">
        <v>1271.766968</v>
      </c>
    </row>
    <row r="264">
      <c r="A264" s="37" t="s">
        <v>132</v>
      </c>
      <c r="B264" s="37" t="s">
        <v>256</v>
      </c>
      <c r="C264" s="21">
        <v>-0.09332631399999798</v>
      </c>
      <c r="D264" s="21" t="s">
        <v>4</v>
      </c>
      <c r="E264" s="21" t="s">
        <v>4</v>
      </c>
      <c r="F264" s="8">
        <v>240.0110016</v>
      </c>
    </row>
    <row r="265">
      <c r="A265" s="37" t="s">
        <v>132</v>
      </c>
      <c r="B265" s="37" t="s">
        <v>256</v>
      </c>
      <c r="C265" s="21"/>
      <c r="D265" s="21"/>
      <c r="E265" s="21"/>
      <c r="F265" s="8">
        <v>272.8129883</v>
      </c>
    </row>
    <row r="266">
      <c r="A266" s="37" t="s">
        <v>133</v>
      </c>
      <c r="B266" s="37" t="s">
        <v>257</v>
      </c>
      <c r="C266" s="21">
        <v>0.33082494800000006</v>
      </c>
      <c r="D266" s="21">
        <v>1.0100749799999988</v>
      </c>
      <c r="E266" s="21">
        <v>0.1472894200000013</v>
      </c>
      <c r="F266" s="8">
        <v>121858.25</v>
      </c>
    </row>
    <row r="267">
      <c r="A267" s="37" t="s">
        <v>133</v>
      </c>
      <c r="B267" s="37" t="s">
        <v>257</v>
      </c>
      <c r="C267" s="21"/>
      <c r="D267" s="21"/>
      <c r="E267" s="21"/>
      <c r="F267" s="8">
        <v>128932.75</v>
      </c>
    </row>
    <row r="268">
      <c r="A268" s="37" t="s">
        <v>134</v>
      </c>
      <c r="B268" s="37" t="s">
        <v>255</v>
      </c>
      <c r="C268" s="21">
        <v>0.0</v>
      </c>
      <c r="D268" s="21" t="s">
        <v>4</v>
      </c>
      <c r="E268" s="21" t="s">
        <v>4</v>
      </c>
      <c r="F268" s="8">
        <v>108.8860016</v>
      </c>
    </row>
    <row r="269">
      <c r="A269" s="37" t="s">
        <v>134</v>
      </c>
      <c r="B269" s="37" t="s">
        <v>255</v>
      </c>
      <c r="C269" s="21"/>
      <c r="D269" s="21"/>
      <c r="E269" s="21"/>
      <c r="F269" s="8">
        <v>113.810997</v>
      </c>
    </row>
    <row r="270">
      <c r="A270" s="37" t="s">
        <v>135</v>
      </c>
      <c r="B270" s="37" t="s">
        <v>253</v>
      </c>
      <c r="C270" s="21">
        <v>0.0</v>
      </c>
      <c r="D270" s="21" t="s">
        <v>4</v>
      </c>
      <c r="E270" s="21">
        <v>0.0</v>
      </c>
      <c r="F270" s="8">
        <v>37.72299957</v>
      </c>
    </row>
    <row r="271">
      <c r="A271" s="37" t="s">
        <v>135</v>
      </c>
      <c r="B271" s="37" t="s">
        <v>253</v>
      </c>
      <c r="C271" s="21"/>
      <c r="D271" s="21"/>
      <c r="E271" s="21"/>
      <c r="F271" s="8">
        <v>39.24399948</v>
      </c>
    </row>
    <row r="272">
      <c r="A272" s="37" t="s">
        <v>136</v>
      </c>
      <c r="B272" s="37" t="s">
        <v>255</v>
      </c>
      <c r="C272" s="21">
        <v>0.9365226360000009</v>
      </c>
      <c r="D272" s="21">
        <v>1.7953726259999996</v>
      </c>
      <c r="E272" s="21">
        <v>0.4920876679999992</v>
      </c>
      <c r="F272" s="8">
        <v>2998.433105</v>
      </c>
    </row>
    <row r="273">
      <c r="A273" s="37" t="s">
        <v>136</v>
      </c>
      <c r="B273" s="37" t="s">
        <v>255</v>
      </c>
      <c r="C273" s="21"/>
      <c r="D273" s="21"/>
      <c r="E273" s="21"/>
      <c r="F273" s="8">
        <v>3278.291992</v>
      </c>
    </row>
    <row r="274">
      <c r="A274" s="37" t="s">
        <v>137</v>
      </c>
      <c r="B274" s="37" t="s">
        <v>253</v>
      </c>
      <c r="C274" s="21">
        <v>0.2931242300000008</v>
      </c>
      <c r="D274" s="21">
        <v>0.440245071999999</v>
      </c>
      <c r="E274" s="21">
        <v>0.21141222800000037</v>
      </c>
      <c r="F274" s="8">
        <v>626.9569702</v>
      </c>
    </row>
    <row r="275">
      <c r="A275" s="37" t="s">
        <v>137</v>
      </c>
      <c r="B275" s="37" t="s">
        <v>253</v>
      </c>
      <c r="C275" s="21"/>
      <c r="D275" s="21"/>
      <c r="E275" s="21"/>
      <c r="F275" s="8">
        <v>628.0620117</v>
      </c>
    </row>
    <row r="276">
      <c r="A276" s="37" t="s">
        <v>138</v>
      </c>
      <c r="B276" s="37" t="s">
        <v>257</v>
      </c>
      <c r="C276" s="21">
        <v>0.0013324119999992945</v>
      </c>
      <c r="D276" s="21" t="s">
        <v>4</v>
      </c>
      <c r="E276" s="21" t="s">
        <v>4</v>
      </c>
      <c r="F276" s="8">
        <v>4.96600008</v>
      </c>
    </row>
    <row r="277">
      <c r="A277" s="37" t="s">
        <v>138</v>
      </c>
      <c r="B277" s="37" t="s">
        <v>257</v>
      </c>
      <c r="C277" s="21"/>
      <c r="D277" s="21"/>
      <c r="E277" s="21"/>
      <c r="F277" s="8">
        <v>4.999000072</v>
      </c>
    </row>
    <row r="278">
      <c r="A278" s="37" t="s">
        <v>139</v>
      </c>
      <c r="B278" s="37" t="s">
        <v>254</v>
      </c>
      <c r="C278" s="21">
        <v>1.3302423599999997</v>
      </c>
      <c r="D278" s="21">
        <v>2.6347200439999994</v>
      </c>
      <c r="E278" s="21">
        <v>0.3054661979999992</v>
      </c>
      <c r="F278" s="8">
        <v>34663.60938</v>
      </c>
    </row>
    <row r="279">
      <c r="A279" s="37" t="s">
        <v>139</v>
      </c>
      <c r="B279" s="37" t="s">
        <v>254</v>
      </c>
      <c r="C279" s="21"/>
      <c r="D279" s="21"/>
      <c r="E279" s="21"/>
      <c r="F279" s="8">
        <v>36910.55859</v>
      </c>
    </row>
    <row r="280">
      <c r="A280" s="37" t="s">
        <v>140</v>
      </c>
      <c r="B280" s="37" t="s">
        <v>256</v>
      </c>
      <c r="C280" s="21">
        <v>2.438650084000001</v>
      </c>
      <c r="D280" s="21">
        <v>2.579061548</v>
      </c>
      <c r="E280" s="21">
        <v>1.562736418</v>
      </c>
      <c r="F280" s="8">
        <v>27042.00195</v>
      </c>
    </row>
    <row r="281">
      <c r="A281" s="37" t="s">
        <v>140</v>
      </c>
      <c r="B281" s="37" t="s">
        <v>256</v>
      </c>
      <c r="C281" s="21"/>
      <c r="D281" s="21"/>
      <c r="E281" s="21"/>
      <c r="F281" s="8">
        <v>31255.43555</v>
      </c>
    </row>
    <row r="282">
      <c r="A282" s="37" t="s">
        <v>141</v>
      </c>
      <c r="B282" s="37" t="s">
        <v>255</v>
      </c>
      <c r="C282" s="21">
        <v>2.0261442820000015</v>
      </c>
      <c r="D282" s="21">
        <v>2.2345902300000007</v>
      </c>
      <c r="E282" s="21">
        <v>1.390321954000001</v>
      </c>
      <c r="F282" s="8">
        <v>52680.72266</v>
      </c>
    </row>
    <row r="283">
      <c r="A283" s="37" t="s">
        <v>141</v>
      </c>
      <c r="B283" s="37" t="s">
        <v>255</v>
      </c>
      <c r="C283" s="21"/>
      <c r="D283" s="21"/>
      <c r="E283" s="21"/>
      <c r="F283" s="8">
        <v>54409.79297</v>
      </c>
    </row>
    <row r="284">
      <c r="A284" s="37" t="s">
        <v>158</v>
      </c>
      <c r="B284" s="37" t="s">
        <v>256</v>
      </c>
      <c r="C284" s="21">
        <v>0.3491802259999986</v>
      </c>
      <c r="D284" s="21">
        <v>0.22302721000000075</v>
      </c>
      <c r="E284" s="21">
        <v>-0.05545405399999766</v>
      </c>
      <c r="F284" s="8">
        <v>2314.900879</v>
      </c>
    </row>
    <row r="285">
      <c r="A285" s="37" t="s">
        <v>158</v>
      </c>
      <c r="B285" s="37" t="s">
        <v>256</v>
      </c>
      <c r="C285" s="21"/>
      <c r="D285" s="21"/>
      <c r="E285" s="21"/>
      <c r="F285" s="8">
        <v>2540.916016</v>
      </c>
    </row>
    <row r="286">
      <c r="A286" s="37" t="s">
        <v>159</v>
      </c>
      <c r="B286" s="37" t="s">
        <v>255</v>
      </c>
      <c r="C286" s="21">
        <v>0.0</v>
      </c>
      <c r="D286" s="21" t="s">
        <v>4</v>
      </c>
      <c r="E286" s="21">
        <v>0.0</v>
      </c>
      <c r="F286" s="8">
        <v>10.3739996</v>
      </c>
    </row>
    <row r="287">
      <c r="A287" s="37" t="s">
        <v>159</v>
      </c>
      <c r="B287" s="37" t="s">
        <v>255</v>
      </c>
      <c r="C287" s="21"/>
      <c r="D287" s="21"/>
      <c r="E287" s="21"/>
      <c r="F287" s="8">
        <v>10.83399963</v>
      </c>
    </row>
    <row r="288">
      <c r="A288" s="37" t="s">
        <v>160</v>
      </c>
      <c r="B288" s="37" t="s">
        <v>252</v>
      </c>
      <c r="C288" s="21">
        <v>0.4532148399999983</v>
      </c>
      <c r="D288" s="21">
        <v>0.5922584020000017</v>
      </c>
      <c r="E288" s="21">
        <v>-0.14340758799999948</v>
      </c>
      <c r="F288" s="8">
        <v>27015.0332</v>
      </c>
    </row>
    <row r="289">
      <c r="A289" s="37" t="s">
        <v>160</v>
      </c>
      <c r="B289" s="37" t="s">
        <v>252</v>
      </c>
      <c r="C289" s="21"/>
      <c r="D289" s="21"/>
      <c r="E289" s="21"/>
      <c r="F289" s="8">
        <v>29136.80859</v>
      </c>
    </row>
    <row r="290">
      <c r="A290" s="37" t="s">
        <v>161</v>
      </c>
      <c r="B290" s="37" t="s">
        <v>253</v>
      </c>
      <c r="C290" s="21">
        <v>1.4600000213249588E-7</v>
      </c>
      <c r="D290" s="21">
        <v>0.0</v>
      </c>
      <c r="E290" s="21">
        <v>0.0</v>
      </c>
      <c r="F290" s="8">
        <v>16938.49219</v>
      </c>
    </row>
    <row r="291">
      <c r="A291" s="37" t="s">
        <v>161</v>
      </c>
      <c r="B291" s="37" t="s">
        <v>253</v>
      </c>
      <c r="C291" s="21"/>
      <c r="D291" s="21"/>
      <c r="E291" s="21"/>
      <c r="F291" s="8">
        <v>17134.87305</v>
      </c>
    </row>
    <row r="292">
      <c r="A292" s="37" t="s">
        <v>162</v>
      </c>
      <c r="B292" s="37" t="s">
        <v>255</v>
      </c>
      <c r="C292" s="21">
        <v>0.23335241600000245</v>
      </c>
      <c r="D292" s="21" t="s">
        <v>4</v>
      </c>
      <c r="E292" s="21" t="s">
        <v>4</v>
      </c>
      <c r="F292" s="8">
        <v>271.0620117</v>
      </c>
    </row>
    <row r="293">
      <c r="A293" s="37" t="s">
        <v>162</v>
      </c>
      <c r="B293" s="37" t="s">
        <v>255</v>
      </c>
      <c r="C293" s="21"/>
      <c r="D293" s="21"/>
      <c r="E293" s="21"/>
      <c r="F293" s="8">
        <v>285.4909973</v>
      </c>
    </row>
    <row r="294">
      <c r="A294" s="37" t="s">
        <v>163</v>
      </c>
      <c r="B294" s="37" t="s">
        <v>255</v>
      </c>
      <c r="C294" s="21">
        <v>7.899999985738759E-7</v>
      </c>
      <c r="D294" s="21">
        <v>0.0</v>
      </c>
      <c r="E294" s="21">
        <v>0.0</v>
      </c>
      <c r="F294" s="8">
        <v>4614.526855</v>
      </c>
    </row>
    <row r="295">
      <c r="A295" s="37" t="s">
        <v>163</v>
      </c>
      <c r="B295" s="37" t="s">
        <v>255</v>
      </c>
      <c r="C295" s="21"/>
      <c r="D295" s="21"/>
      <c r="E295" s="21"/>
      <c r="F295" s="8">
        <v>4822.23291</v>
      </c>
    </row>
    <row r="296">
      <c r="A296" s="37" t="s">
        <v>164</v>
      </c>
      <c r="B296" s="37" t="s">
        <v>257</v>
      </c>
      <c r="C296" s="21">
        <v>0.0711250519999993</v>
      </c>
      <c r="D296" s="21">
        <v>-0.07944224200000036</v>
      </c>
      <c r="E296" s="21">
        <v>0.032840345999997564</v>
      </c>
      <c r="F296" s="8">
        <v>6223.233887</v>
      </c>
    </row>
    <row r="297">
      <c r="A297" s="37" t="s">
        <v>164</v>
      </c>
      <c r="B297" s="37" t="s">
        <v>257</v>
      </c>
      <c r="C297" s="21"/>
      <c r="D297" s="21"/>
      <c r="E297" s="21"/>
      <c r="F297" s="8">
        <v>6624.554199</v>
      </c>
    </row>
    <row r="298">
      <c r="A298" s="37" t="s">
        <v>165</v>
      </c>
      <c r="B298" s="37" t="s">
        <v>256</v>
      </c>
      <c r="C298" s="21">
        <v>0.28586788200000085</v>
      </c>
      <c r="D298" s="21">
        <v>0.3648435339999992</v>
      </c>
      <c r="E298" s="21">
        <v>-0.33893985600000176</v>
      </c>
      <c r="F298" s="8">
        <v>20001.66211</v>
      </c>
    </row>
    <row r="299">
      <c r="A299" s="37" t="s">
        <v>165</v>
      </c>
      <c r="B299" s="37" t="s">
        <v>256</v>
      </c>
      <c r="C299" s="21"/>
      <c r="D299" s="21"/>
      <c r="E299" s="21"/>
      <c r="F299" s="8">
        <v>24206.63672</v>
      </c>
    </row>
    <row r="300">
      <c r="A300" s="37" t="s">
        <v>166</v>
      </c>
      <c r="B300" s="37" t="s">
        <v>256</v>
      </c>
      <c r="C300" s="21">
        <v>1.7658595840000004</v>
      </c>
      <c r="D300" s="21">
        <v>1.6331522059999997</v>
      </c>
      <c r="E300" s="21">
        <v>1.381769374000001</v>
      </c>
      <c r="F300" s="8">
        <v>181137.4531</v>
      </c>
    </row>
    <row r="301">
      <c r="A301" s="37" t="s">
        <v>166</v>
      </c>
      <c r="B301" s="37" t="s">
        <v>256</v>
      </c>
      <c r="C301" s="21"/>
      <c r="D301" s="21"/>
      <c r="E301" s="21"/>
      <c r="F301" s="8">
        <v>206139.5938</v>
      </c>
    </row>
    <row r="302">
      <c r="A302" s="37" t="s">
        <v>167</v>
      </c>
      <c r="B302" s="37" t="s">
        <v>255</v>
      </c>
      <c r="C302" s="21">
        <v>-0.1190526460000001</v>
      </c>
      <c r="D302" s="21" t="s">
        <v>4</v>
      </c>
      <c r="E302" s="21" t="s">
        <v>4</v>
      </c>
      <c r="F302" s="8">
        <v>1.610000014</v>
      </c>
    </row>
    <row r="303">
      <c r="A303" s="37" t="s">
        <v>167</v>
      </c>
      <c r="B303" s="37" t="s">
        <v>255</v>
      </c>
      <c r="C303" s="21"/>
      <c r="D303" s="21"/>
      <c r="E303" s="21"/>
      <c r="F303" s="8">
        <v>1.618000031</v>
      </c>
    </row>
    <row r="304">
      <c r="A304" s="37" t="s">
        <v>168</v>
      </c>
      <c r="B304" s="37" t="s">
        <v>253</v>
      </c>
      <c r="C304" s="21">
        <v>0.054096591999999076</v>
      </c>
      <c r="D304" s="21">
        <v>-0.03290371199999811</v>
      </c>
      <c r="E304" s="21">
        <v>0.11688898200000039</v>
      </c>
      <c r="F304" s="8">
        <v>2079.334961</v>
      </c>
    </row>
    <row r="305">
      <c r="A305" s="37" t="s">
        <v>168</v>
      </c>
      <c r="B305" s="37" t="s">
        <v>253</v>
      </c>
      <c r="C305" s="21"/>
      <c r="D305" s="21"/>
      <c r="E305" s="21"/>
      <c r="F305" s="8">
        <v>2083.379883</v>
      </c>
    </row>
    <row r="306">
      <c r="A306" s="37" t="s">
        <v>169</v>
      </c>
      <c r="B306" s="37" t="s">
        <v>255</v>
      </c>
      <c r="C306" s="21">
        <v>0.003963322000001312</v>
      </c>
      <c r="D306" s="21" t="s">
        <v>4</v>
      </c>
      <c r="E306" s="21" t="s">
        <v>4</v>
      </c>
      <c r="F306" s="8">
        <v>55.77899933</v>
      </c>
    </row>
    <row r="307">
      <c r="A307" s="37" t="s">
        <v>169</v>
      </c>
      <c r="B307" s="37" t="s">
        <v>255</v>
      </c>
      <c r="C307" s="21"/>
      <c r="D307" s="21"/>
      <c r="E307" s="21"/>
      <c r="F307" s="8">
        <v>57.55699921</v>
      </c>
    </row>
    <row r="308">
      <c r="A308" s="37" t="s">
        <v>170</v>
      </c>
      <c r="B308" s="37" t="s">
        <v>253</v>
      </c>
      <c r="C308" s="21">
        <v>-1.140000000532382E-6</v>
      </c>
      <c r="D308" s="21">
        <v>0.0</v>
      </c>
      <c r="E308" s="21">
        <v>0.0</v>
      </c>
      <c r="F308" s="8">
        <v>5199.827148</v>
      </c>
    </row>
    <row r="309">
      <c r="A309" s="37" t="s">
        <v>170</v>
      </c>
      <c r="B309" s="37" t="s">
        <v>253</v>
      </c>
      <c r="C309" s="21"/>
      <c r="D309" s="21"/>
      <c r="E309" s="21"/>
      <c r="F309" s="8">
        <v>5421.242188</v>
      </c>
    </row>
    <row r="310">
      <c r="A310" s="37" t="s">
        <v>171</v>
      </c>
      <c r="B310" s="37" t="s">
        <v>254</v>
      </c>
      <c r="C310" s="21">
        <v>0.3859078100000005</v>
      </c>
      <c r="D310" s="21">
        <v>0.3767742900000002</v>
      </c>
      <c r="E310" s="21">
        <v>0.1645709839999995</v>
      </c>
      <c r="F310" s="8">
        <v>4267.34082</v>
      </c>
    </row>
    <row r="311">
      <c r="A311" s="37" t="s">
        <v>171</v>
      </c>
      <c r="B311" s="37" t="s">
        <v>254</v>
      </c>
      <c r="C311" s="21"/>
      <c r="D311" s="21"/>
      <c r="E311" s="21"/>
      <c r="F311" s="8">
        <v>5106.62207</v>
      </c>
    </row>
    <row r="312">
      <c r="A312" s="37" t="s">
        <v>172</v>
      </c>
      <c r="B312" s="37" t="s">
        <v>252</v>
      </c>
      <c r="C312" s="21">
        <v>0.13879654799999913</v>
      </c>
      <c r="D312" s="21">
        <v>0.2897807999999998</v>
      </c>
      <c r="E312" s="21">
        <v>-0.1556717980000002</v>
      </c>
      <c r="F312" s="8">
        <v>199426.9531</v>
      </c>
    </row>
    <row r="313">
      <c r="A313" s="37" t="s">
        <v>172</v>
      </c>
      <c r="B313" s="37" t="s">
        <v>252</v>
      </c>
      <c r="C313" s="21"/>
      <c r="D313" s="21"/>
      <c r="E313" s="21"/>
      <c r="F313" s="8">
        <v>220892.3281</v>
      </c>
    </row>
    <row r="314">
      <c r="A314" s="37" t="s">
        <v>173</v>
      </c>
      <c r="B314" s="37" t="s">
        <v>255</v>
      </c>
      <c r="C314" s="21">
        <v>0.005478929999998172</v>
      </c>
      <c r="D314" s="21">
        <v>0.028622709999999073</v>
      </c>
      <c r="E314" s="21">
        <v>-9.994800000185932E-5</v>
      </c>
      <c r="F314" s="8">
        <v>17.66500092</v>
      </c>
    </row>
    <row r="315">
      <c r="A315" s="37" t="s">
        <v>173</v>
      </c>
      <c r="B315" s="37" t="s">
        <v>255</v>
      </c>
      <c r="C315" s="21"/>
      <c r="D315" s="21"/>
      <c r="E315" s="21"/>
      <c r="F315" s="8">
        <v>18.09199905</v>
      </c>
    </row>
    <row r="316">
      <c r="A316" s="37" t="s">
        <v>174</v>
      </c>
      <c r="B316" s="37" t="s">
        <v>257</v>
      </c>
      <c r="C316" s="21">
        <v>0.2936357500000014</v>
      </c>
      <c r="D316" s="21">
        <v>0.5287007460000013</v>
      </c>
      <c r="E316" s="21">
        <v>0.11564305600000183</v>
      </c>
      <c r="F316" s="8">
        <v>3968.48999</v>
      </c>
    </row>
    <row r="317">
      <c r="A317" s="37" t="s">
        <v>174</v>
      </c>
      <c r="B317" s="37" t="s">
        <v>257</v>
      </c>
      <c r="C317" s="21"/>
      <c r="D317" s="21"/>
      <c r="E317" s="21"/>
      <c r="F317" s="8">
        <v>4314.768066</v>
      </c>
    </row>
    <row r="318">
      <c r="A318" s="37" t="s">
        <v>175</v>
      </c>
      <c r="B318" s="37" t="s">
        <v>255</v>
      </c>
      <c r="C318" s="21">
        <v>0.7717018160000009</v>
      </c>
      <c r="D318" s="21">
        <v>0.816142133999999</v>
      </c>
      <c r="E318" s="21">
        <v>0.2340257159999993</v>
      </c>
      <c r="F318" s="8">
        <v>8107.771973</v>
      </c>
    </row>
    <row r="319">
      <c r="A319" s="37" t="s">
        <v>175</v>
      </c>
      <c r="B319" s="37" t="s">
        <v>255</v>
      </c>
      <c r="C319" s="21"/>
      <c r="D319" s="21"/>
      <c r="E319" s="21"/>
      <c r="F319" s="8">
        <v>8947.027344</v>
      </c>
    </row>
    <row r="320">
      <c r="A320" s="37" t="s">
        <v>176</v>
      </c>
      <c r="B320" s="37" t="s">
        <v>257</v>
      </c>
      <c r="C320" s="21">
        <v>0.5514503599999984</v>
      </c>
      <c r="D320" s="21">
        <v>1.1533054479999976</v>
      </c>
      <c r="E320" s="21">
        <v>0.15893996199999946</v>
      </c>
      <c r="F320" s="8">
        <v>6688.746094</v>
      </c>
    </row>
    <row r="321">
      <c r="A321" s="37" t="s">
        <v>176</v>
      </c>
      <c r="B321" s="37" t="s">
        <v>257</v>
      </c>
      <c r="C321" s="21"/>
      <c r="D321" s="21"/>
      <c r="E321" s="21"/>
      <c r="F321" s="8">
        <v>7132.529785</v>
      </c>
    </row>
    <row r="322">
      <c r="A322" s="37" t="s">
        <v>177</v>
      </c>
      <c r="B322" s="37" t="s">
        <v>257</v>
      </c>
      <c r="C322" s="21">
        <v>0.5714726339999998</v>
      </c>
      <c r="D322" s="21">
        <v>1.502362930000001</v>
      </c>
      <c r="E322" s="21">
        <v>0.2606914119999999</v>
      </c>
      <c r="F322" s="8">
        <v>30470.73828</v>
      </c>
    </row>
    <row r="323">
      <c r="A323" s="37" t="s">
        <v>177</v>
      </c>
      <c r="B323" s="37" t="s">
        <v>257</v>
      </c>
      <c r="C323" s="21"/>
      <c r="D323" s="21"/>
      <c r="E323" s="21"/>
      <c r="F323" s="8">
        <v>32971.84766</v>
      </c>
    </row>
    <row r="324">
      <c r="A324" s="37" t="s">
        <v>178</v>
      </c>
      <c r="B324" s="37" t="s">
        <v>252</v>
      </c>
      <c r="C324" s="21">
        <v>0.41826670799999877</v>
      </c>
      <c r="D324" s="21">
        <v>0.5707541780000014</v>
      </c>
      <c r="E324" s="21">
        <v>0.21007607200000109</v>
      </c>
      <c r="F324" s="8">
        <v>102113.2031</v>
      </c>
    </row>
    <row r="325">
      <c r="A325" s="37" t="s">
        <v>178</v>
      </c>
      <c r="B325" s="37" t="s">
        <v>252</v>
      </c>
      <c r="C325" s="21"/>
      <c r="D325" s="21"/>
      <c r="E325" s="21"/>
      <c r="F325" s="8">
        <v>109581.0859</v>
      </c>
    </row>
    <row r="326">
      <c r="A326" s="37" t="s">
        <v>179</v>
      </c>
      <c r="B326" s="37" t="s">
        <v>253</v>
      </c>
      <c r="C326" s="21">
        <v>0.1469043340000013</v>
      </c>
      <c r="D326" s="21">
        <v>0.29241935400000046</v>
      </c>
      <c r="E326" s="21">
        <v>0.050967742000000274</v>
      </c>
      <c r="F326" s="8">
        <v>38034.07422</v>
      </c>
    </row>
    <row r="327">
      <c r="A327" s="37" t="s">
        <v>179</v>
      </c>
      <c r="B327" s="37" t="s">
        <v>253</v>
      </c>
      <c r="C327" s="21"/>
      <c r="D327" s="21"/>
      <c r="E327" s="21"/>
      <c r="F327" s="8">
        <v>37846.60547</v>
      </c>
    </row>
    <row r="328">
      <c r="A328" s="37" t="s">
        <v>180</v>
      </c>
      <c r="B328" s="37" t="s">
        <v>253</v>
      </c>
      <c r="C328" s="21">
        <v>0.0014607659999995803</v>
      </c>
      <c r="D328" s="21">
        <v>0.0</v>
      </c>
      <c r="E328" s="21">
        <v>0.0</v>
      </c>
      <c r="F328" s="8">
        <v>10368.3457</v>
      </c>
    </row>
    <row r="329">
      <c r="A329" s="37" t="s">
        <v>180</v>
      </c>
      <c r="B329" s="37" t="s">
        <v>253</v>
      </c>
      <c r="C329" s="21"/>
      <c r="D329" s="21"/>
      <c r="E329" s="21"/>
      <c r="F329" s="8">
        <v>10196.70703</v>
      </c>
    </row>
    <row r="330">
      <c r="A330" s="37" t="s">
        <v>181</v>
      </c>
      <c r="B330" s="37" t="s">
        <v>257</v>
      </c>
      <c r="C330" s="21">
        <v>0.11491004799999871</v>
      </c>
      <c r="D330" s="21" t="s">
        <v>4</v>
      </c>
      <c r="E330" s="21" t="s">
        <v>4</v>
      </c>
      <c r="F330" s="8">
        <v>3381.511963</v>
      </c>
    </row>
    <row r="331">
      <c r="A331" s="37" t="s">
        <v>181</v>
      </c>
      <c r="B331" s="37" t="s">
        <v>257</v>
      </c>
      <c r="C331" s="21"/>
      <c r="D331" s="21"/>
      <c r="E331" s="21"/>
      <c r="F331" s="8">
        <v>2860.840088</v>
      </c>
    </row>
    <row r="332">
      <c r="A332" s="37" t="s">
        <v>182</v>
      </c>
      <c r="B332" s="37" t="s">
        <v>253</v>
      </c>
      <c r="C332" s="21">
        <v>-0.024679888000000004</v>
      </c>
      <c r="D332" s="21" t="s">
        <v>4</v>
      </c>
      <c r="E332" s="21" t="s">
        <v>4</v>
      </c>
      <c r="F332" s="8">
        <v>2565.708008</v>
      </c>
    </row>
    <row r="333">
      <c r="A333" s="37" t="s">
        <v>182</v>
      </c>
      <c r="B333" s="37" t="s">
        <v>253</v>
      </c>
      <c r="C333" s="21"/>
      <c r="D333" s="21"/>
      <c r="E333" s="21"/>
      <c r="F333" s="8">
        <v>2881.060059</v>
      </c>
    </row>
    <row r="334">
      <c r="A334" s="37" t="s">
        <v>183</v>
      </c>
      <c r="B334" s="37" t="s">
        <v>255</v>
      </c>
      <c r="C334" s="21">
        <v>0.09173004799999944</v>
      </c>
      <c r="D334" s="21" t="s">
        <v>4</v>
      </c>
      <c r="E334" s="21" t="s">
        <v>4</v>
      </c>
      <c r="F334" s="8">
        <v>50823.08594</v>
      </c>
    </row>
    <row r="335">
      <c r="A335" s="37" t="s">
        <v>183</v>
      </c>
      <c r="B335" s="37" t="s">
        <v>255</v>
      </c>
      <c r="C335" s="21"/>
      <c r="D335" s="21"/>
      <c r="E335" s="21"/>
      <c r="F335" s="8">
        <v>51269.18359</v>
      </c>
    </row>
    <row r="336">
      <c r="A336" s="37" t="s">
        <v>184</v>
      </c>
      <c r="B336" s="37" t="s">
        <v>253</v>
      </c>
      <c r="C336" s="21">
        <v>0.3987860679999983</v>
      </c>
      <c r="D336" s="21">
        <v>0.587709473999999</v>
      </c>
      <c r="E336" s="21">
        <v>0.12300901600000032</v>
      </c>
      <c r="F336" s="8">
        <v>4070.705078</v>
      </c>
    </row>
    <row r="337">
      <c r="A337" s="37" t="s">
        <v>184</v>
      </c>
      <c r="B337" s="37" t="s">
        <v>253</v>
      </c>
      <c r="C337" s="21"/>
      <c r="D337" s="21"/>
      <c r="E337" s="21"/>
      <c r="F337" s="8">
        <v>4033.962891</v>
      </c>
    </row>
    <row r="338">
      <c r="A338" s="37" t="s">
        <v>185</v>
      </c>
      <c r="B338" s="37" t="s">
        <v>256</v>
      </c>
      <c r="C338" s="21">
        <v>0.017693962000001305</v>
      </c>
      <c r="D338" s="21" t="s">
        <v>4</v>
      </c>
      <c r="E338" s="21" t="s">
        <v>4</v>
      </c>
      <c r="F338" s="8">
        <v>863.3590088</v>
      </c>
    </row>
    <row r="339">
      <c r="A339" s="37" t="s">
        <v>185</v>
      </c>
      <c r="B339" s="37" t="s">
        <v>256</v>
      </c>
      <c r="C339" s="21"/>
      <c r="D339" s="21"/>
      <c r="E339" s="21"/>
      <c r="F339" s="8">
        <v>895.3079834</v>
      </c>
    </row>
    <row r="340">
      <c r="A340" s="37" t="s">
        <v>186</v>
      </c>
      <c r="B340" s="37" t="s">
        <v>253</v>
      </c>
      <c r="C340" s="21">
        <v>0.0</v>
      </c>
      <c r="D340" s="21">
        <v>0.0</v>
      </c>
      <c r="E340" s="21">
        <v>0.0</v>
      </c>
      <c r="F340" s="8">
        <v>19925.18164</v>
      </c>
    </row>
    <row r="341">
      <c r="A341" s="37" t="s">
        <v>186</v>
      </c>
      <c r="B341" s="37" t="s">
        <v>253</v>
      </c>
      <c r="C341" s="21"/>
      <c r="D341" s="21"/>
      <c r="E341" s="21"/>
      <c r="F341" s="8">
        <v>19237.68164</v>
      </c>
    </row>
    <row r="342">
      <c r="A342" s="37" t="s">
        <v>187</v>
      </c>
      <c r="B342" s="37" t="s">
        <v>253</v>
      </c>
      <c r="C342" s="21">
        <v>0.09307852800000091</v>
      </c>
      <c r="D342" s="21">
        <v>0.2867985900000008</v>
      </c>
      <c r="E342" s="21">
        <v>0.011332944000000112</v>
      </c>
      <c r="F342" s="8">
        <v>144985.0625</v>
      </c>
    </row>
    <row r="343">
      <c r="A343" s="37" t="s">
        <v>187</v>
      </c>
      <c r="B343" s="37" t="s">
        <v>253</v>
      </c>
      <c r="C343" s="21"/>
      <c r="D343" s="21"/>
      <c r="E343" s="21"/>
      <c r="F343" s="8">
        <v>145934.4531</v>
      </c>
    </row>
    <row r="344">
      <c r="A344" s="37" t="s">
        <v>188</v>
      </c>
      <c r="B344" s="37" t="s">
        <v>256</v>
      </c>
      <c r="C344" s="21">
        <v>0.6585454260000005</v>
      </c>
      <c r="D344" s="21">
        <v>0.6579517339999995</v>
      </c>
      <c r="E344" s="21">
        <v>0.5236323840000011</v>
      </c>
      <c r="F344" s="8">
        <v>11369.06641</v>
      </c>
    </row>
    <row r="345">
      <c r="A345" s="37" t="s">
        <v>188</v>
      </c>
      <c r="B345" s="37" t="s">
        <v>256</v>
      </c>
      <c r="C345" s="21"/>
      <c r="D345" s="21"/>
      <c r="E345" s="21"/>
      <c r="F345" s="8">
        <v>12952.20898</v>
      </c>
    </row>
    <row r="346">
      <c r="A346" s="37" t="s">
        <v>189</v>
      </c>
      <c r="B346" s="37" t="s">
        <v>257</v>
      </c>
      <c r="C346" s="21">
        <v>0.007016146000000845</v>
      </c>
      <c r="D346" s="21" t="s">
        <v>4</v>
      </c>
      <c r="E346" s="21">
        <v>0.007016146000000845</v>
      </c>
      <c r="F346" s="8">
        <v>9.696</v>
      </c>
    </row>
    <row r="347">
      <c r="A347" s="37" t="s">
        <v>189</v>
      </c>
      <c r="B347" s="37" t="s">
        <v>257</v>
      </c>
      <c r="C347" s="21"/>
      <c r="D347" s="21"/>
      <c r="E347" s="21"/>
      <c r="F347" s="8">
        <v>9.885</v>
      </c>
    </row>
    <row r="348">
      <c r="A348" s="37" t="s">
        <v>190</v>
      </c>
      <c r="B348" s="37" t="s">
        <v>256</v>
      </c>
      <c r="C348" s="21">
        <v>0.029999999999998295</v>
      </c>
      <c r="D348" s="21" t="s">
        <v>4</v>
      </c>
      <c r="E348" s="21" t="s">
        <v>4</v>
      </c>
      <c r="F348" s="8">
        <v>5.868999958</v>
      </c>
    </row>
    <row r="349">
      <c r="A349" s="37" t="s">
        <v>190</v>
      </c>
      <c r="B349" s="37" t="s">
        <v>256</v>
      </c>
      <c r="C349" s="21"/>
      <c r="D349" s="21"/>
      <c r="E349" s="21"/>
      <c r="F349" s="8">
        <v>6.071000099</v>
      </c>
    </row>
    <row r="350">
      <c r="A350" s="37" t="s">
        <v>191</v>
      </c>
      <c r="B350" s="37" t="s">
        <v>257</v>
      </c>
      <c r="C350" s="21">
        <v>0.0</v>
      </c>
      <c r="D350" s="21" t="s">
        <v>4</v>
      </c>
      <c r="E350" s="21" t="s">
        <v>4</v>
      </c>
      <c r="F350" s="8">
        <v>51.20399857</v>
      </c>
    </row>
    <row r="351">
      <c r="A351" s="37" t="s">
        <v>191</v>
      </c>
      <c r="B351" s="37" t="s">
        <v>257</v>
      </c>
      <c r="C351" s="21"/>
      <c r="D351" s="21"/>
      <c r="E351" s="21"/>
      <c r="F351" s="8">
        <v>52.0359993</v>
      </c>
    </row>
    <row r="352">
      <c r="A352" s="37" t="s">
        <v>192</v>
      </c>
      <c r="B352" s="37" t="s">
        <v>257</v>
      </c>
      <c r="C352" s="21">
        <v>0.2639500580000004</v>
      </c>
      <c r="D352" s="21">
        <v>0.3003525179999997</v>
      </c>
      <c r="E352" s="21">
        <v>0.10235780200000022</v>
      </c>
      <c r="F352" s="8">
        <v>179.1309967</v>
      </c>
    </row>
    <row r="353">
      <c r="A353" s="37" t="s">
        <v>192</v>
      </c>
      <c r="B353" s="37" t="s">
        <v>257</v>
      </c>
      <c r="C353" s="21"/>
      <c r="D353" s="21"/>
      <c r="E353" s="21"/>
      <c r="F353" s="8">
        <v>183.6289978</v>
      </c>
    </row>
    <row r="354">
      <c r="A354" s="37" t="s">
        <v>193</v>
      </c>
      <c r="B354" s="37" t="s">
        <v>257</v>
      </c>
      <c r="C354" s="21">
        <v>-1.0056200000008175E-4</v>
      </c>
      <c r="D354" s="21" t="s">
        <v>4</v>
      </c>
      <c r="E354" s="21">
        <v>-1.0056200000008175E-4</v>
      </c>
      <c r="F354" s="8">
        <v>35.865</v>
      </c>
    </row>
    <row r="355">
      <c r="A355" s="37" t="s">
        <v>193</v>
      </c>
      <c r="B355" s="37" t="s">
        <v>257</v>
      </c>
      <c r="C355" s="21"/>
      <c r="D355" s="21"/>
      <c r="E355" s="21"/>
      <c r="F355" s="8">
        <v>38.659</v>
      </c>
    </row>
    <row r="356">
      <c r="A356" s="37" t="s">
        <v>194</v>
      </c>
      <c r="B356" s="37" t="s">
        <v>258</v>
      </c>
      <c r="C356" s="21">
        <v>0.0</v>
      </c>
      <c r="D356" s="21" t="s">
        <v>4</v>
      </c>
      <c r="E356" s="21" t="s">
        <v>4</v>
      </c>
      <c r="F356" s="8">
        <v>5.992000103</v>
      </c>
    </row>
    <row r="357">
      <c r="A357" s="37" t="s">
        <v>194</v>
      </c>
      <c r="B357" s="37" t="s">
        <v>258</v>
      </c>
      <c r="C357" s="21"/>
      <c r="D357" s="21"/>
      <c r="E357" s="21"/>
      <c r="F357" s="8">
        <v>5.795000076</v>
      </c>
    </row>
    <row r="358">
      <c r="A358" s="37" t="s">
        <v>195</v>
      </c>
      <c r="B358" s="37" t="s">
        <v>257</v>
      </c>
      <c r="C358" s="21">
        <v>0.0</v>
      </c>
      <c r="D358" s="21" t="s">
        <v>4</v>
      </c>
      <c r="E358" s="21" t="s">
        <v>4</v>
      </c>
      <c r="F358" s="8">
        <v>109.1350021</v>
      </c>
    </row>
    <row r="359">
      <c r="A359" s="37" t="s">
        <v>195</v>
      </c>
      <c r="B359" s="37" t="s">
        <v>257</v>
      </c>
      <c r="C359" s="21"/>
      <c r="D359" s="21"/>
      <c r="E359" s="21"/>
      <c r="F359" s="8">
        <v>110.2099991</v>
      </c>
    </row>
    <row r="360">
      <c r="A360" s="37" t="s">
        <v>196</v>
      </c>
      <c r="B360" s="37" t="s">
        <v>255</v>
      </c>
      <c r="C360" s="21">
        <v>0.10326543799999968</v>
      </c>
      <c r="D360" s="21">
        <v>0.07878144400000053</v>
      </c>
      <c r="E360" s="21">
        <v>0.21170826400000067</v>
      </c>
      <c r="F360" s="8">
        <v>193.5099945</v>
      </c>
    </row>
    <row r="361">
      <c r="A361" s="37" t="s">
        <v>196</v>
      </c>
      <c r="B361" s="37" t="s">
        <v>255</v>
      </c>
      <c r="C361" s="21"/>
      <c r="D361" s="21"/>
      <c r="E361" s="21"/>
      <c r="F361" s="8">
        <v>198.4100037</v>
      </c>
    </row>
    <row r="362">
      <c r="A362" s="37" t="s">
        <v>197</v>
      </c>
      <c r="B362" s="37" t="s">
        <v>253</v>
      </c>
      <c r="C362" s="21">
        <v>0.0</v>
      </c>
      <c r="D362" s="21" t="s">
        <v>4</v>
      </c>
      <c r="E362" s="21" t="s">
        <v>4</v>
      </c>
      <c r="F362" s="8">
        <v>33.27000046</v>
      </c>
    </row>
    <row r="363">
      <c r="A363" s="37" t="s">
        <v>197</v>
      </c>
      <c r="B363" s="37" t="s">
        <v>253</v>
      </c>
      <c r="C363" s="21"/>
      <c r="D363" s="21"/>
      <c r="E363" s="21"/>
      <c r="F363" s="8">
        <v>33.93799973</v>
      </c>
    </row>
    <row r="364">
      <c r="A364" s="37" t="s">
        <v>198</v>
      </c>
      <c r="B364" s="37" t="s">
        <v>256</v>
      </c>
      <c r="C364" s="21">
        <v>0.22044507399999985</v>
      </c>
      <c r="D364" s="21">
        <v>0.6035795699999994</v>
      </c>
      <c r="E364" s="21">
        <v>-0.0052996199999995495</v>
      </c>
      <c r="F364" s="8">
        <v>199.4389954</v>
      </c>
    </row>
    <row r="365">
      <c r="A365" s="37" t="s">
        <v>198</v>
      </c>
      <c r="B365" s="37" t="s">
        <v>256</v>
      </c>
      <c r="C365" s="21"/>
      <c r="D365" s="21"/>
      <c r="E365" s="21"/>
      <c r="F365" s="8">
        <v>219.1609955</v>
      </c>
    </row>
    <row r="366">
      <c r="A366" s="37" t="s">
        <v>199</v>
      </c>
      <c r="B366" s="37" t="s">
        <v>253</v>
      </c>
      <c r="C366" s="21">
        <v>0.09039472400000079</v>
      </c>
      <c r="D366" s="21" t="s">
        <v>4</v>
      </c>
      <c r="E366" s="21" t="s">
        <v>4</v>
      </c>
      <c r="F366" s="8">
        <v>31717.67578</v>
      </c>
    </row>
    <row r="367">
      <c r="A367" s="37" t="s">
        <v>199</v>
      </c>
      <c r="B367" s="37" t="s">
        <v>253</v>
      </c>
      <c r="C367" s="21"/>
      <c r="D367" s="21"/>
      <c r="E367" s="21"/>
      <c r="F367" s="8">
        <v>34813.86719</v>
      </c>
    </row>
    <row r="368">
      <c r="A368" s="37" t="s">
        <v>200</v>
      </c>
      <c r="B368" s="37" t="s">
        <v>256</v>
      </c>
      <c r="C368" s="21">
        <v>1.2606288339999991</v>
      </c>
      <c r="D368" s="21">
        <v>1.8603453279999997</v>
      </c>
      <c r="E368" s="21">
        <v>0.3548006359999988</v>
      </c>
      <c r="F368" s="8">
        <v>14578.4502</v>
      </c>
    </row>
    <row r="369">
      <c r="A369" s="37" t="s">
        <v>200</v>
      </c>
      <c r="B369" s="37" t="s">
        <v>256</v>
      </c>
      <c r="C369" s="21"/>
      <c r="D369" s="21"/>
      <c r="E369" s="21"/>
      <c r="F369" s="8">
        <v>16743.92969</v>
      </c>
    </row>
    <row r="370">
      <c r="A370" s="37" t="s">
        <v>201</v>
      </c>
      <c r="B370" s="37" t="s">
        <v>253</v>
      </c>
      <c r="C370" s="21">
        <v>0.3818144039999993</v>
      </c>
      <c r="D370" s="21">
        <v>0.2242891400000019</v>
      </c>
      <c r="E370" s="21">
        <v>0.5097402399999993</v>
      </c>
      <c r="F370" s="8">
        <v>8876.777344</v>
      </c>
    </row>
    <row r="371">
      <c r="A371" s="37" t="s">
        <v>201</v>
      </c>
      <c r="B371" s="37" t="s">
        <v>253</v>
      </c>
      <c r="C371" s="21"/>
      <c r="D371" s="21"/>
      <c r="E371" s="21"/>
      <c r="F371" s="8">
        <v>8737.370117</v>
      </c>
    </row>
    <row r="372">
      <c r="A372" s="37" t="s">
        <v>202</v>
      </c>
      <c r="B372" s="37" t="s">
        <v>255</v>
      </c>
      <c r="C372" s="21">
        <v>0.15021384750000166</v>
      </c>
      <c r="D372" s="21" t="s">
        <v>4</v>
      </c>
      <c r="E372" s="21" t="s">
        <v>4</v>
      </c>
      <c r="F372" s="8">
        <v>94.98100281</v>
      </c>
    </row>
    <row r="373">
      <c r="A373" s="37" t="s">
        <v>202</v>
      </c>
      <c r="B373" s="37" t="s">
        <v>255</v>
      </c>
      <c r="C373" s="21"/>
      <c r="D373" s="21"/>
      <c r="E373" s="21"/>
      <c r="F373" s="8">
        <v>97.74099731</v>
      </c>
    </row>
    <row r="374">
      <c r="A374" s="37" t="s">
        <v>203</v>
      </c>
      <c r="B374" s="37" t="s">
        <v>256</v>
      </c>
      <c r="C374" s="21">
        <v>1.1837640919999999</v>
      </c>
      <c r="D374" s="21">
        <v>1.4445977659999998</v>
      </c>
      <c r="E374" s="21">
        <v>0.5425600159999988</v>
      </c>
      <c r="F374" s="8">
        <v>7171.90918</v>
      </c>
    </row>
    <row r="375">
      <c r="A375" s="37" t="s">
        <v>203</v>
      </c>
      <c r="B375" s="37" t="s">
        <v>256</v>
      </c>
      <c r="C375" s="21"/>
      <c r="D375" s="21"/>
      <c r="E375" s="21"/>
      <c r="F375" s="8">
        <v>7976.984863</v>
      </c>
    </row>
    <row r="376">
      <c r="A376" s="37" t="s">
        <v>204</v>
      </c>
      <c r="B376" s="37" t="s">
        <v>255</v>
      </c>
      <c r="C376" s="21">
        <v>0.0</v>
      </c>
      <c r="D376" s="21" t="s">
        <v>4</v>
      </c>
      <c r="E376" s="21">
        <v>0.0</v>
      </c>
      <c r="F376" s="8">
        <v>5592.143066</v>
      </c>
    </row>
    <row r="377">
      <c r="A377" s="37" t="s">
        <v>204</v>
      </c>
      <c r="B377" s="37" t="s">
        <v>255</v>
      </c>
      <c r="C377" s="21"/>
      <c r="D377" s="21"/>
      <c r="E377" s="21"/>
      <c r="F377" s="8">
        <v>5850.342773</v>
      </c>
    </row>
    <row r="378">
      <c r="A378" s="37" t="s">
        <v>205</v>
      </c>
      <c r="B378" s="37" t="s">
        <v>257</v>
      </c>
      <c r="C378" s="21">
        <v>0.0</v>
      </c>
      <c r="D378" s="21" t="s">
        <v>4</v>
      </c>
      <c r="E378" s="21">
        <v>0.0</v>
      </c>
      <c r="F378" s="8">
        <v>39.96699905</v>
      </c>
    </row>
    <row r="379">
      <c r="A379" s="37" t="s">
        <v>205</v>
      </c>
      <c r="B379" s="37" t="s">
        <v>257</v>
      </c>
      <c r="C379" s="21"/>
      <c r="D379" s="21"/>
      <c r="E379" s="21"/>
      <c r="F379" s="8">
        <v>41.44400024</v>
      </c>
    </row>
    <row r="380">
      <c r="A380" s="37" t="s">
        <v>206</v>
      </c>
      <c r="B380" s="37" t="s">
        <v>253</v>
      </c>
      <c r="C380" s="21">
        <v>1.018899999991163E-4</v>
      </c>
      <c r="D380" s="21">
        <v>0.0</v>
      </c>
      <c r="E380" s="21">
        <v>0.0</v>
      </c>
      <c r="F380" s="8">
        <v>5435.61377</v>
      </c>
    </row>
    <row r="381">
      <c r="A381" s="37" t="s">
        <v>206</v>
      </c>
      <c r="B381" s="37" t="s">
        <v>253</v>
      </c>
      <c r="C381" s="21"/>
      <c r="D381" s="21"/>
      <c r="E381" s="21"/>
      <c r="F381" s="8">
        <v>5459.643066</v>
      </c>
    </row>
    <row r="382">
      <c r="A382" s="37" t="s">
        <v>207</v>
      </c>
      <c r="B382" s="37" t="s">
        <v>253</v>
      </c>
      <c r="C382" s="21">
        <v>0.0</v>
      </c>
      <c r="D382" s="21" t="s">
        <v>4</v>
      </c>
      <c r="E382" s="21" t="s">
        <v>4</v>
      </c>
      <c r="F382" s="8">
        <v>2071.198975</v>
      </c>
    </row>
    <row r="383">
      <c r="A383" s="37" t="s">
        <v>207</v>
      </c>
      <c r="B383" s="37" t="s">
        <v>253</v>
      </c>
      <c r="C383" s="21"/>
      <c r="D383" s="21"/>
      <c r="E383" s="21"/>
      <c r="F383" s="8">
        <v>2078.931885</v>
      </c>
    </row>
    <row r="384">
      <c r="A384" s="37" t="s">
        <v>208</v>
      </c>
      <c r="B384" s="37" t="s">
        <v>255</v>
      </c>
      <c r="C384" s="21">
        <v>-0.40577867000000084</v>
      </c>
      <c r="D384" s="21">
        <v>-0.7213741400000003</v>
      </c>
      <c r="E384" s="21">
        <v>0.028760967999997434</v>
      </c>
      <c r="F384" s="8">
        <v>603.1329956</v>
      </c>
    </row>
    <row r="385">
      <c r="A385" s="37" t="s">
        <v>208</v>
      </c>
      <c r="B385" s="37" t="s">
        <v>255</v>
      </c>
      <c r="C385" s="21"/>
      <c r="D385" s="21"/>
      <c r="E385" s="21"/>
      <c r="F385" s="8">
        <v>686.8779907</v>
      </c>
    </row>
    <row r="386">
      <c r="A386" s="37" t="s">
        <v>209</v>
      </c>
      <c r="B386" s="37" t="s">
        <v>256</v>
      </c>
      <c r="C386" s="21">
        <v>1.553163941999999</v>
      </c>
      <c r="D386" s="21">
        <v>1.5695340439999996</v>
      </c>
      <c r="E386" s="21">
        <v>0.9685194200000012</v>
      </c>
      <c r="F386" s="8">
        <v>13797.2041</v>
      </c>
    </row>
    <row r="387">
      <c r="A387" s="37" t="s">
        <v>209</v>
      </c>
      <c r="B387" s="37" t="s">
        <v>256</v>
      </c>
      <c r="C387" s="21"/>
      <c r="D387" s="21"/>
      <c r="E387" s="21"/>
      <c r="F387" s="8">
        <v>15893.21875</v>
      </c>
    </row>
    <row r="388">
      <c r="A388" s="37" t="s">
        <v>210</v>
      </c>
      <c r="B388" s="37" t="s">
        <v>256</v>
      </c>
      <c r="C388" s="21">
        <v>0.4017427139999995</v>
      </c>
      <c r="D388" s="21">
        <v>0.8591485300000017</v>
      </c>
      <c r="E388" s="21">
        <v>0.0314502779999998</v>
      </c>
      <c r="F388" s="8">
        <v>55386.36719</v>
      </c>
    </row>
    <row r="389">
      <c r="A389" s="37" t="s">
        <v>210</v>
      </c>
      <c r="B389" s="37" t="s">
        <v>256</v>
      </c>
      <c r="C389" s="21"/>
      <c r="D389" s="21"/>
      <c r="E389" s="21"/>
      <c r="F389" s="8">
        <v>59308.69141</v>
      </c>
    </row>
    <row r="390">
      <c r="A390" s="37" t="s">
        <v>211</v>
      </c>
      <c r="B390" s="37" t="s">
        <v>256</v>
      </c>
      <c r="C390" s="21">
        <v>-0.059316458000000696</v>
      </c>
      <c r="D390" s="21">
        <v>-0.6266301839999997</v>
      </c>
      <c r="E390" s="21">
        <v>1.8621654179999994</v>
      </c>
      <c r="F390" s="8">
        <v>10715.65723</v>
      </c>
    </row>
    <row r="391">
      <c r="A391" s="37" t="s">
        <v>211</v>
      </c>
      <c r="B391" s="37" t="s">
        <v>256</v>
      </c>
      <c r="C391" s="21"/>
      <c r="D391" s="21"/>
      <c r="E391" s="21"/>
      <c r="F391" s="8">
        <v>11193.72852</v>
      </c>
    </row>
    <row r="392">
      <c r="A392" s="37" t="s">
        <v>212</v>
      </c>
      <c r="B392" s="37" t="s">
        <v>253</v>
      </c>
      <c r="C392" s="21">
        <v>-2.2156999999936033E-4</v>
      </c>
      <c r="D392" s="21">
        <v>0.0</v>
      </c>
      <c r="E392" s="21">
        <v>0.0</v>
      </c>
      <c r="F392" s="8">
        <v>46671.91797</v>
      </c>
    </row>
    <row r="393">
      <c r="A393" s="37" t="s">
        <v>212</v>
      </c>
      <c r="B393" s="37" t="s">
        <v>253</v>
      </c>
      <c r="C393" s="21"/>
      <c r="D393" s="21"/>
      <c r="E393" s="21"/>
      <c r="F393" s="8">
        <v>46754.78125</v>
      </c>
    </row>
    <row r="394">
      <c r="A394" s="37" t="s">
        <v>213</v>
      </c>
      <c r="B394" s="37" t="s">
        <v>252</v>
      </c>
      <c r="C394" s="21">
        <v>0.42331015999999977</v>
      </c>
      <c r="D394" s="21">
        <v>0.4560659119999997</v>
      </c>
      <c r="E394" s="21">
        <v>0.2314267340000015</v>
      </c>
      <c r="F394" s="8">
        <v>20908.02344</v>
      </c>
    </row>
    <row r="395">
      <c r="A395" s="37" t="s">
        <v>213</v>
      </c>
      <c r="B395" s="37" t="s">
        <v>252</v>
      </c>
      <c r="C395" s="21"/>
      <c r="D395" s="21"/>
      <c r="E395" s="21"/>
      <c r="F395" s="8">
        <v>21413.25</v>
      </c>
    </row>
    <row r="396">
      <c r="A396" s="37" t="s">
        <v>214</v>
      </c>
      <c r="B396" s="37" t="s">
        <v>254</v>
      </c>
      <c r="C396" s="21">
        <v>0.29968445599999993</v>
      </c>
      <c r="D396" s="21">
        <v>0.2983178679999995</v>
      </c>
      <c r="E396" s="21">
        <v>0.13744039799999824</v>
      </c>
      <c r="F396" s="8">
        <v>38902.94922</v>
      </c>
    </row>
    <row r="397">
      <c r="A397" s="37" t="s">
        <v>214</v>
      </c>
      <c r="B397" s="37" t="s">
        <v>254</v>
      </c>
      <c r="C397" s="21"/>
      <c r="D397" s="21"/>
      <c r="E397" s="21"/>
      <c r="F397" s="8">
        <v>43849.26953</v>
      </c>
    </row>
    <row r="398">
      <c r="A398" s="37" t="s">
        <v>215</v>
      </c>
      <c r="B398" s="37" t="s">
        <v>257</v>
      </c>
      <c r="C398" s="21">
        <v>0.4483879000000002</v>
      </c>
      <c r="D398" s="21">
        <v>1.1989592619999996</v>
      </c>
      <c r="E398" s="21">
        <v>0.06209083399999997</v>
      </c>
      <c r="F398" s="8">
        <v>559.1359863</v>
      </c>
    </row>
    <row r="399">
      <c r="A399" s="37" t="s">
        <v>215</v>
      </c>
      <c r="B399" s="37" t="s">
        <v>257</v>
      </c>
      <c r="C399" s="21"/>
      <c r="D399" s="21"/>
      <c r="E399" s="21"/>
      <c r="F399" s="8">
        <v>586.6339722</v>
      </c>
    </row>
    <row r="400">
      <c r="A400" s="37" t="s">
        <v>216</v>
      </c>
      <c r="B400" s="37" t="s">
        <v>253</v>
      </c>
      <c r="C400" s="21">
        <v>0.009127319999998917</v>
      </c>
      <c r="D400" s="21">
        <v>0.03387764200000163</v>
      </c>
      <c r="E400" s="21">
        <v>0.0048794579999992035</v>
      </c>
      <c r="F400" s="8">
        <v>9764.949219</v>
      </c>
    </row>
    <row r="401">
      <c r="A401" s="37" t="s">
        <v>216</v>
      </c>
      <c r="B401" s="37" t="s">
        <v>253</v>
      </c>
      <c r="C401" s="21"/>
      <c r="D401" s="21"/>
      <c r="E401" s="21"/>
      <c r="F401" s="8">
        <v>10099.26953</v>
      </c>
    </row>
    <row r="402">
      <c r="A402" s="37" t="s">
        <v>217</v>
      </c>
      <c r="B402" s="37" t="s">
        <v>253</v>
      </c>
      <c r="C402" s="21">
        <v>5.600000008598726E-7</v>
      </c>
      <c r="D402" s="21">
        <v>0.0</v>
      </c>
      <c r="E402" s="21">
        <v>0.0</v>
      </c>
      <c r="F402" s="8">
        <v>8296.775391</v>
      </c>
    </row>
    <row r="403">
      <c r="A403" s="37" t="s">
        <v>217</v>
      </c>
      <c r="B403" s="37" t="s">
        <v>253</v>
      </c>
      <c r="C403" s="21"/>
      <c r="D403" s="21"/>
      <c r="E403" s="21"/>
      <c r="F403" s="8">
        <v>8654.618164</v>
      </c>
    </row>
    <row r="404">
      <c r="A404" s="37" t="s">
        <v>218</v>
      </c>
      <c r="B404" s="37" t="s">
        <v>254</v>
      </c>
      <c r="C404" s="21">
        <v>0.08324913999999808</v>
      </c>
      <c r="D404" s="21">
        <v>0.13940798000000143</v>
      </c>
      <c r="E404" s="21">
        <v>-0.010364566000001218</v>
      </c>
      <c r="F404" s="8">
        <v>17997.41016</v>
      </c>
    </row>
    <row r="405">
      <c r="A405" s="37" t="s">
        <v>218</v>
      </c>
      <c r="B405" s="37" t="s">
        <v>254</v>
      </c>
      <c r="C405" s="21"/>
      <c r="D405" s="21"/>
      <c r="E405" s="21"/>
      <c r="F405" s="8">
        <v>17500.65625</v>
      </c>
    </row>
    <row r="406">
      <c r="A406" s="37" t="s">
        <v>219</v>
      </c>
      <c r="B406" s="37" t="s">
        <v>253</v>
      </c>
      <c r="C406" s="21">
        <v>1.1225839019999995</v>
      </c>
      <c r="D406" s="21">
        <v>1.418283427999998</v>
      </c>
      <c r="E406" s="21">
        <v>0.20433369400000173</v>
      </c>
      <c r="F406" s="8">
        <v>8454.018555</v>
      </c>
    </row>
    <row r="407">
      <c r="A407" s="37" t="s">
        <v>219</v>
      </c>
      <c r="B407" s="37" t="s">
        <v>253</v>
      </c>
      <c r="C407" s="21"/>
      <c r="D407" s="21"/>
      <c r="E407" s="21"/>
      <c r="F407" s="8">
        <v>9537.641602</v>
      </c>
    </row>
    <row r="408">
      <c r="A408" s="37" t="s">
        <v>220</v>
      </c>
      <c r="B408" s="37" t="s">
        <v>255</v>
      </c>
      <c r="C408" s="21">
        <v>0.14816588399999944</v>
      </c>
      <c r="D408" s="21">
        <v>0.22409665799999914</v>
      </c>
      <c r="E408" s="21">
        <v>0.06489263199999869</v>
      </c>
      <c r="F408" s="8">
        <v>68714.51563</v>
      </c>
    </row>
    <row r="409">
      <c r="A409" s="37" t="s">
        <v>220</v>
      </c>
      <c r="B409" s="37" t="s">
        <v>255</v>
      </c>
      <c r="C409" s="21"/>
      <c r="D409" s="21"/>
      <c r="E409" s="21"/>
      <c r="F409" s="8">
        <v>69799.97656</v>
      </c>
    </row>
    <row r="410">
      <c r="A410" s="37" t="s">
        <v>221</v>
      </c>
      <c r="B410" s="37" t="s">
        <v>255</v>
      </c>
      <c r="C410" s="21">
        <v>2.049099497999998</v>
      </c>
      <c r="D410" s="21">
        <v>2.305681174</v>
      </c>
      <c r="E410" s="21">
        <v>1.2371753380000001</v>
      </c>
      <c r="F410" s="8">
        <v>1196.293945</v>
      </c>
    </row>
    <row r="411">
      <c r="A411" s="37" t="s">
        <v>221</v>
      </c>
      <c r="B411" s="37" t="s">
        <v>255</v>
      </c>
      <c r="C411" s="21"/>
      <c r="D411" s="21"/>
      <c r="E411" s="21"/>
      <c r="F411" s="8">
        <v>1318.442017</v>
      </c>
    </row>
    <row r="412">
      <c r="A412" s="37" t="s">
        <v>222</v>
      </c>
      <c r="B412" s="37" t="s">
        <v>256</v>
      </c>
      <c r="C412" s="21">
        <v>0.9893187479999994</v>
      </c>
      <c r="D412" s="21">
        <v>0.9750738940000006</v>
      </c>
      <c r="E412" s="21">
        <v>0.49251606199999853</v>
      </c>
      <c r="F412" s="8">
        <v>7323.162109</v>
      </c>
    </row>
    <row r="413">
      <c r="A413" s="37" t="s">
        <v>222</v>
      </c>
      <c r="B413" s="37" t="s">
        <v>256</v>
      </c>
      <c r="C413" s="21"/>
      <c r="D413" s="21"/>
      <c r="E413" s="21"/>
      <c r="F413" s="8">
        <v>8278.737305</v>
      </c>
    </row>
    <row r="414">
      <c r="A414" s="37" t="s">
        <v>223</v>
      </c>
      <c r="B414" s="37" t="s">
        <v>255</v>
      </c>
      <c r="C414" s="21">
        <v>0.050056129999998686</v>
      </c>
      <c r="D414" s="21">
        <v>0.050056129999998686</v>
      </c>
      <c r="E414" s="21" t="s">
        <v>4</v>
      </c>
      <c r="F414" s="8">
        <v>1.246999979</v>
      </c>
    </row>
    <row r="415">
      <c r="A415" s="37" t="s">
        <v>223</v>
      </c>
      <c r="B415" s="37" t="s">
        <v>255</v>
      </c>
      <c r="C415" s="21"/>
      <c r="D415" s="21"/>
      <c r="E415" s="21"/>
      <c r="F415" s="8">
        <v>1.350000024</v>
      </c>
    </row>
    <row r="416">
      <c r="A416" s="37" t="s">
        <v>224</v>
      </c>
      <c r="B416" s="37" t="s">
        <v>255</v>
      </c>
      <c r="C416" s="21">
        <v>0.036275095999999965</v>
      </c>
      <c r="D416" s="21">
        <v>0.015006061999997655</v>
      </c>
      <c r="E416" s="21">
        <v>0.1081095260000012</v>
      </c>
      <c r="F416" s="8">
        <v>100.7799988</v>
      </c>
    </row>
    <row r="417">
      <c r="A417" s="37" t="s">
        <v>224</v>
      </c>
      <c r="B417" s="37" t="s">
        <v>255</v>
      </c>
      <c r="C417" s="21"/>
      <c r="D417" s="21"/>
      <c r="E417" s="21"/>
      <c r="F417" s="8">
        <v>105.6969986</v>
      </c>
    </row>
    <row r="418">
      <c r="A418" s="37" t="s">
        <v>225</v>
      </c>
      <c r="B418" s="37" t="s">
        <v>257</v>
      </c>
      <c r="C418" s="21">
        <v>0.1477986240000007</v>
      </c>
      <c r="D418" s="21" t="s">
        <v>4</v>
      </c>
      <c r="E418" s="21" t="s">
        <v>4</v>
      </c>
      <c r="F418" s="8">
        <v>1370.332031</v>
      </c>
    </row>
    <row r="419">
      <c r="A419" s="37" t="s">
        <v>225</v>
      </c>
      <c r="B419" s="37" t="s">
        <v>257</v>
      </c>
      <c r="C419" s="21"/>
      <c r="D419" s="21"/>
      <c r="E419" s="21"/>
      <c r="F419" s="8">
        <v>1399.490967</v>
      </c>
    </row>
    <row r="420">
      <c r="A420" s="37" t="s">
        <v>226</v>
      </c>
      <c r="B420" s="37" t="s">
        <v>256</v>
      </c>
      <c r="C420" s="21">
        <v>0.539570778000001</v>
      </c>
      <c r="D420" s="21">
        <v>1.6691117920000011</v>
      </c>
      <c r="E420" s="21">
        <v>-0.013650061999999252</v>
      </c>
      <c r="F420" s="8">
        <v>11179.95117</v>
      </c>
    </row>
    <row r="421">
      <c r="A421" s="37" t="s">
        <v>226</v>
      </c>
      <c r="B421" s="37" t="s">
        <v>256</v>
      </c>
      <c r="C421" s="21"/>
      <c r="D421" s="21"/>
      <c r="E421" s="21"/>
      <c r="F421" s="8">
        <v>11818.61816</v>
      </c>
    </row>
    <row r="422">
      <c r="A422" s="37" t="s">
        <v>227</v>
      </c>
      <c r="B422" s="37" t="s">
        <v>253</v>
      </c>
      <c r="C422" s="21">
        <v>0.15162200799999823</v>
      </c>
      <c r="D422" s="21">
        <v>0.36425735600000164</v>
      </c>
      <c r="E422" s="21">
        <v>0.0665865580000002</v>
      </c>
      <c r="F422" s="8">
        <v>78529.41406</v>
      </c>
    </row>
    <row r="423">
      <c r="A423" s="37" t="s">
        <v>227</v>
      </c>
      <c r="B423" s="37" t="s">
        <v>253</v>
      </c>
      <c r="C423" s="21"/>
      <c r="D423" s="21"/>
      <c r="E423" s="21"/>
      <c r="F423" s="8">
        <v>84339.07031</v>
      </c>
    </row>
    <row r="424">
      <c r="A424" s="37" t="s">
        <v>228</v>
      </c>
      <c r="B424" s="37" t="s">
        <v>253</v>
      </c>
      <c r="C424" s="21">
        <v>0.4682111380000009</v>
      </c>
      <c r="D424" s="21">
        <v>0.7560433679999988</v>
      </c>
      <c r="E424" s="21">
        <v>0.18400565599999935</v>
      </c>
      <c r="F424" s="8">
        <v>5565.283203</v>
      </c>
    </row>
    <row r="425">
      <c r="A425" s="37" t="s">
        <v>228</v>
      </c>
      <c r="B425" s="37" t="s">
        <v>253</v>
      </c>
      <c r="C425" s="21"/>
      <c r="D425" s="21"/>
      <c r="E425" s="21"/>
      <c r="F425" s="8">
        <v>6031.187012</v>
      </c>
    </row>
    <row r="426">
      <c r="A426" s="37" t="s">
        <v>229</v>
      </c>
      <c r="B426" s="37" t="s">
        <v>257</v>
      </c>
      <c r="C426" s="21">
        <v>0.0</v>
      </c>
      <c r="D426" s="21" t="s">
        <v>4</v>
      </c>
      <c r="E426" s="21" t="s">
        <v>4</v>
      </c>
      <c r="F426" s="8">
        <v>35.97900009</v>
      </c>
    </row>
    <row r="427">
      <c r="A427" s="37" t="s">
        <v>229</v>
      </c>
      <c r="B427" s="37" t="s">
        <v>257</v>
      </c>
      <c r="C427" s="21"/>
      <c r="D427" s="21"/>
      <c r="E427" s="21"/>
      <c r="F427" s="8">
        <v>37.66699982</v>
      </c>
    </row>
    <row r="428">
      <c r="A428" s="37" t="s">
        <v>230</v>
      </c>
      <c r="B428" s="37" t="s">
        <v>255</v>
      </c>
      <c r="C428" s="21">
        <v>0.0</v>
      </c>
      <c r="D428" s="21">
        <v>0.0</v>
      </c>
      <c r="E428" s="21">
        <v>0.0</v>
      </c>
      <c r="F428" s="8">
        <v>11.09899998</v>
      </c>
    </row>
    <row r="429">
      <c r="A429" s="37" t="s">
        <v>230</v>
      </c>
      <c r="B429" s="37" t="s">
        <v>255</v>
      </c>
      <c r="C429" s="21"/>
      <c r="D429" s="21"/>
      <c r="E429" s="21"/>
      <c r="F429" s="8">
        <v>11.79199982</v>
      </c>
    </row>
    <row r="430">
      <c r="A430" s="37" t="s">
        <v>231</v>
      </c>
      <c r="B430" s="37" t="s">
        <v>256</v>
      </c>
      <c r="C430" s="21">
        <v>1.6026981699999994</v>
      </c>
      <c r="D430" s="21">
        <v>1.7028372899999993</v>
      </c>
      <c r="E430" s="21">
        <v>0.447299142</v>
      </c>
      <c r="F430" s="8">
        <v>38225.44531</v>
      </c>
    </row>
    <row r="431">
      <c r="A431" s="37" t="s">
        <v>231</v>
      </c>
      <c r="B431" s="37" t="s">
        <v>256</v>
      </c>
      <c r="C431" s="21"/>
      <c r="D431" s="21"/>
      <c r="E431" s="21"/>
      <c r="F431" s="8">
        <v>45741.0</v>
      </c>
    </row>
    <row r="432">
      <c r="A432" s="37" t="s">
        <v>232</v>
      </c>
      <c r="B432" s="37" t="s">
        <v>253</v>
      </c>
      <c r="C432" s="21">
        <v>0.054275051999999845</v>
      </c>
      <c r="D432" s="21">
        <v>0.2313776780000012</v>
      </c>
      <c r="E432" s="21">
        <v>-0.011247683999999935</v>
      </c>
      <c r="F432" s="8">
        <v>44921.63672</v>
      </c>
    </row>
    <row r="433">
      <c r="A433" s="37" t="s">
        <v>232</v>
      </c>
      <c r="B433" s="37" t="s">
        <v>253</v>
      </c>
      <c r="C433" s="21"/>
      <c r="D433" s="21"/>
      <c r="E433" s="21"/>
      <c r="F433" s="8">
        <v>43733.75781</v>
      </c>
    </row>
    <row r="434">
      <c r="A434" s="37" t="s">
        <v>233</v>
      </c>
      <c r="B434" s="37" t="s">
        <v>253</v>
      </c>
      <c r="C434" s="21">
        <v>-0.0011472939999976005</v>
      </c>
      <c r="D434" s="21" t="s">
        <v>4</v>
      </c>
      <c r="E434" s="21" t="s">
        <v>4</v>
      </c>
      <c r="F434" s="8">
        <v>9262.896484</v>
      </c>
    </row>
    <row r="435">
      <c r="A435" s="37" t="s">
        <v>233</v>
      </c>
      <c r="B435" s="37" t="s">
        <v>253</v>
      </c>
      <c r="C435" s="21"/>
      <c r="D435" s="21"/>
      <c r="E435" s="21"/>
      <c r="F435" s="8">
        <v>9890.400391</v>
      </c>
    </row>
    <row r="436">
      <c r="A436" s="37" t="s">
        <v>234</v>
      </c>
      <c r="B436" s="37" t="s">
        <v>253</v>
      </c>
      <c r="C436" s="21">
        <v>-5.880000003344321E-7</v>
      </c>
      <c r="D436" s="21">
        <v>0.0</v>
      </c>
      <c r="E436" s="21">
        <v>0.0</v>
      </c>
      <c r="F436" s="8">
        <v>65860.14844</v>
      </c>
    </row>
    <row r="437">
      <c r="A437" s="37" t="s">
        <v>234</v>
      </c>
      <c r="B437" s="37" t="s">
        <v>253</v>
      </c>
      <c r="C437" s="21"/>
      <c r="D437" s="21"/>
      <c r="E437" s="21"/>
      <c r="F437" s="8">
        <v>67886.00781</v>
      </c>
    </row>
    <row r="438">
      <c r="A438" s="37" t="s">
        <v>235</v>
      </c>
      <c r="B438" s="37" t="s">
        <v>256</v>
      </c>
      <c r="C438" s="21">
        <v>1.5506005999999999</v>
      </c>
      <c r="D438" s="21">
        <v>1.316708156</v>
      </c>
      <c r="E438" s="21">
        <v>1.0666138999999988</v>
      </c>
      <c r="F438" s="8">
        <v>51482.63672</v>
      </c>
    </row>
    <row r="439">
      <c r="A439" s="37" t="s">
        <v>235</v>
      </c>
      <c r="B439" s="37" t="s">
        <v>256</v>
      </c>
      <c r="C439" s="21"/>
      <c r="D439" s="21"/>
      <c r="E439" s="21"/>
      <c r="F439" s="8">
        <v>59734.21484</v>
      </c>
    </row>
    <row r="440">
      <c r="A440" s="37" t="s">
        <v>236</v>
      </c>
      <c r="B440" s="37" t="s">
        <v>258</v>
      </c>
      <c r="C440" s="21">
        <v>0.08727378400000134</v>
      </c>
      <c r="D440" s="21">
        <v>0.378133766000002</v>
      </c>
      <c r="E440" s="21">
        <v>0.02137293200000272</v>
      </c>
      <c r="F440" s="8">
        <v>320878.3125</v>
      </c>
    </row>
    <row r="441">
      <c r="A441" s="37" t="s">
        <v>236</v>
      </c>
      <c r="B441" s="37" t="s">
        <v>258</v>
      </c>
      <c r="C441" s="21"/>
      <c r="D441" s="21"/>
      <c r="E441" s="21"/>
      <c r="F441" s="8">
        <v>331002.6563</v>
      </c>
    </row>
    <row r="442">
      <c r="A442" s="37" t="s">
        <v>237</v>
      </c>
      <c r="B442" s="37" t="s">
        <v>257</v>
      </c>
      <c r="C442" s="21">
        <v>-1.0860000003276582E-6</v>
      </c>
      <c r="D442" s="21" t="s">
        <v>4</v>
      </c>
      <c r="E442" s="21" t="s">
        <v>4</v>
      </c>
      <c r="F442" s="8">
        <v>104.9499969</v>
      </c>
    </row>
    <row r="443">
      <c r="A443" s="37" t="s">
        <v>237</v>
      </c>
      <c r="B443" s="37" t="s">
        <v>257</v>
      </c>
      <c r="C443" s="21"/>
      <c r="D443" s="21"/>
      <c r="E443" s="21"/>
      <c r="F443" s="8">
        <v>104.4229965</v>
      </c>
    </row>
    <row r="444">
      <c r="A444" s="37" t="s">
        <v>238</v>
      </c>
      <c r="B444" s="37" t="s">
        <v>257</v>
      </c>
      <c r="C444" s="21">
        <v>0.07287200000000098</v>
      </c>
      <c r="D444" s="21">
        <v>0.7609972319999997</v>
      </c>
      <c r="E444" s="21">
        <v>0.03265449200000035</v>
      </c>
      <c r="F444" s="8">
        <v>3412.012939</v>
      </c>
    </row>
    <row r="445">
      <c r="A445" s="37" t="s">
        <v>238</v>
      </c>
      <c r="B445" s="37" t="s">
        <v>257</v>
      </c>
      <c r="C445" s="21"/>
      <c r="D445" s="21"/>
      <c r="E445" s="21"/>
      <c r="F445" s="8">
        <v>3473.727051</v>
      </c>
    </row>
    <row r="446">
      <c r="A446" s="37" t="s">
        <v>239</v>
      </c>
      <c r="B446" s="37" t="s">
        <v>253</v>
      </c>
      <c r="C446" s="21">
        <v>0.060041318000000385</v>
      </c>
      <c r="D446" s="21">
        <v>0.08603816199999983</v>
      </c>
      <c r="E446" s="21">
        <v>0.03939798800000176</v>
      </c>
      <c r="F446" s="8">
        <v>30929.55664</v>
      </c>
    </row>
    <row r="447">
      <c r="A447" s="37" t="s">
        <v>239</v>
      </c>
      <c r="B447" s="37" t="s">
        <v>253</v>
      </c>
      <c r="C447" s="21"/>
      <c r="D447" s="21"/>
      <c r="E447" s="21"/>
      <c r="F447" s="8">
        <v>33469.19922</v>
      </c>
    </row>
    <row r="448">
      <c r="A448" s="37" t="s">
        <v>240</v>
      </c>
      <c r="B448" s="37" t="s">
        <v>255</v>
      </c>
      <c r="C448" s="21">
        <v>0.24860285199999907</v>
      </c>
      <c r="D448" s="21">
        <v>0.28383011399999986</v>
      </c>
      <c r="E448" s="21">
        <v>0.09252880200000106</v>
      </c>
      <c r="F448" s="8">
        <v>271.1279907</v>
      </c>
    </row>
    <row r="449">
      <c r="A449" s="37" t="s">
        <v>240</v>
      </c>
      <c r="B449" s="37" t="s">
        <v>255</v>
      </c>
      <c r="C449" s="21"/>
      <c r="D449" s="21"/>
      <c r="E449" s="21"/>
      <c r="F449" s="8">
        <v>307.1499939</v>
      </c>
    </row>
    <row r="450">
      <c r="A450" s="37" t="s">
        <v>241</v>
      </c>
      <c r="B450" s="37" t="s">
        <v>257</v>
      </c>
      <c r="C450" s="21">
        <v>-0.1770948599999997</v>
      </c>
      <c r="D450" s="21" t="s">
        <v>4</v>
      </c>
      <c r="E450" s="21" t="s">
        <v>4</v>
      </c>
      <c r="F450" s="8">
        <v>30081.82617</v>
      </c>
    </row>
    <row r="451">
      <c r="A451" s="37" t="s">
        <v>241</v>
      </c>
      <c r="B451" s="37" t="s">
        <v>257</v>
      </c>
      <c r="C451" s="21"/>
      <c r="D451" s="21"/>
      <c r="E451" s="21"/>
      <c r="F451" s="8">
        <v>28435.94336</v>
      </c>
    </row>
    <row r="452">
      <c r="A452" s="37" t="s">
        <v>242</v>
      </c>
      <c r="B452" s="37" t="s">
        <v>255</v>
      </c>
      <c r="C452" s="21">
        <v>0.7112592580000012</v>
      </c>
      <c r="D452" s="21">
        <v>0.9362940899999984</v>
      </c>
      <c r="E452" s="21">
        <v>0.1940592979999991</v>
      </c>
      <c r="F452" s="8">
        <v>92677.07813</v>
      </c>
    </row>
    <row r="453">
      <c r="A453" s="37" t="s">
        <v>242</v>
      </c>
      <c r="B453" s="37" t="s">
        <v>255</v>
      </c>
      <c r="C453" s="21"/>
      <c r="D453" s="21"/>
      <c r="E453" s="21"/>
      <c r="F453" s="8">
        <v>97338.58594</v>
      </c>
    </row>
    <row r="454">
      <c r="A454" s="37" t="s">
        <v>243</v>
      </c>
      <c r="B454" s="37" t="s">
        <v>255</v>
      </c>
      <c r="C454" s="21">
        <v>-0.03561883399999886</v>
      </c>
      <c r="D454" s="21">
        <v>-0.03561883399999886</v>
      </c>
      <c r="E454" s="21" t="s">
        <v>4</v>
      </c>
      <c r="F454" s="8">
        <v>12.26200008</v>
      </c>
    </row>
    <row r="455">
      <c r="A455" s="37" t="s">
        <v>243</v>
      </c>
      <c r="B455" s="37" t="s">
        <v>255</v>
      </c>
      <c r="C455" s="21"/>
      <c r="D455" s="21"/>
      <c r="E455" s="21"/>
      <c r="F455" s="8">
        <v>11.24600029</v>
      </c>
    </row>
    <row r="456">
      <c r="A456" s="37" t="s">
        <v>244</v>
      </c>
      <c r="B456" s="37" t="s">
        <v>253</v>
      </c>
      <c r="C456" s="21">
        <v>0.3001081020000015</v>
      </c>
      <c r="D456" s="21">
        <v>0.6668828139999988</v>
      </c>
      <c r="E456" s="21">
        <v>0.18414096200000074</v>
      </c>
      <c r="F456" s="8">
        <v>4529.160156</v>
      </c>
    </row>
    <row r="457">
      <c r="A457" s="37" t="s">
        <v>244</v>
      </c>
      <c r="B457" s="37" t="s">
        <v>253</v>
      </c>
      <c r="C457" s="21"/>
      <c r="D457" s="21"/>
      <c r="E457" s="21"/>
      <c r="F457" s="8">
        <v>5101.416016</v>
      </c>
    </row>
    <row r="458">
      <c r="A458" s="37" t="s">
        <v>245</v>
      </c>
      <c r="B458" s="37" t="s">
        <v>253</v>
      </c>
      <c r="C458" s="21">
        <v>0.9769402420000006</v>
      </c>
      <c r="D458" s="21">
        <v>1.1446132419999997</v>
      </c>
      <c r="E458" s="21">
        <v>0.18832348800000034</v>
      </c>
      <c r="F458" s="8">
        <v>26497.88086</v>
      </c>
    </row>
    <row r="459">
      <c r="A459" s="37" t="s">
        <v>245</v>
      </c>
      <c r="B459" s="37" t="s">
        <v>253</v>
      </c>
      <c r="C459" s="21"/>
      <c r="D459" s="21"/>
      <c r="E459" s="21"/>
      <c r="F459" s="8">
        <v>29825.96875</v>
      </c>
    </row>
    <row r="460">
      <c r="A460" s="37" t="s">
        <v>246</v>
      </c>
      <c r="B460" s="37" t="s">
        <v>256</v>
      </c>
      <c r="C460" s="21">
        <v>0.8147274580000001</v>
      </c>
      <c r="D460" s="21">
        <v>0.9220908019999996</v>
      </c>
      <c r="E460" s="21">
        <v>0.16567147400000123</v>
      </c>
      <c r="F460" s="8">
        <v>15879.37012</v>
      </c>
    </row>
    <row r="461">
      <c r="A461" s="37" t="s">
        <v>246</v>
      </c>
      <c r="B461" s="37" t="s">
        <v>256</v>
      </c>
      <c r="C461" s="21"/>
      <c r="D461" s="21"/>
      <c r="E461" s="21"/>
      <c r="F461" s="8">
        <v>18383.95508</v>
      </c>
    </row>
    <row r="462">
      <c r="A462" s="37" t="s">
        <v>247</v>
      </c>
      <c r="B462" s="37" t="s">
        <v>256</v>
      </c>
      <c r="C462" s="21">
        <v>-0.45769429999999856</v>
      </c>
      <c r="D462" s="21">
        <v>-0.5935263719999995</v>
      </c>
      <c r="E462" s="21">
        <v>-0.13470135800000094</v>
      </c>
      <c r="F462" s="8">
        <v>13814.6416</v>
      </c>
    </row>
    <row r="463">
      <c r="A463" s="37" t="s">
        <v>247</v>
      </c>
      <c r="B463" s="37" t="s">
        <v>256</v>
      </c>
      <c r="C463" s="21"/>
      <c r="D463" s="21"/>
      <c r="E463" s="21"/>
      <c r="F463" s="8">
        <v>14862.92676</v>
      </c>
    </row>
    <row r="464">
      <c r="A464" s="17"/>
      <c r="B464" s="17"/>
      <c r="C464" s="10"/>
      <c r="D464" s="10"/>
      <c r="E464" s="10"/>
    </row>
    <row r="465">
      <c r="A465" s="17"/>
      <c r="B465" s="17"/>
      <c r="C465" s="38"/>
      <c r="D465" s="38"/>
      <c r="E465" s="38"/>
    </row>
    <row r="466">
      <c r="A466" s="17"/>
      <c r="B466" s="17"/>
      <c r="C466" s="38"/>
      <c r="D466" s="38"/>
      <c r="E466" s="38"/>
    </row>
    <row r="467">
      <c r="A467" s="17"/>
      <c r="B467" s="17"/>
      <c r="C467" s="38"/>
      <c r="D467" s="38"/>
      <c r="E467" s="38"/>
    </row>
    <row r="468">
      <c r="A468" s="17"/>
      <c r="B468" s="17"/>
      <c r="C468" s="38"/>
      <c r="D468" s="38"/>
      <c r="E468" s="38"/>
    </row>
    <row r="469">
      <c r="A469" s="17"/>
      <c r="B469" s="17"/>
      <c r="C469" s="38"/>
      <c r="D469" s="38"/>
      <c r="E469" s="38"/>
    </row>
    <row r="470">
      <c r="A470" s="17"/>
      <c r="B470" s="17"/>
      <c r="C470" s="10"/>
      <c r="D470" s="10"/>
      <c r="E470" s="10"/>
    </row>
    <row r="471">
      <c r="A471" s="17"/>
      <c r="B471" s="17"/>
      <c r="C471" s="10"/>
      <c r="D471" s="10"/>
      <c r="E471" s="10"/>
    </row>
    <row r="472">
      <c r="A472" s="17"/>
      <c r="B472" s="17"/>
      <c r="C472" s="10"/>
      <c r="D472" s="10"/>
      <c r="E472" s="10"/>
    </row>
    <row r="473">
      <c r="A473" s="17"/>
      <c r="B473" s="17"/>
      <c r="C473" s="10"/>
      <c r="D473" s="10"/>
      <c r="E473" s="10"/>
    </row>
    <row r="474">
      <c r="A474" s="17"/>
      <c r="B474" s="17"/>
      <c r="C474" s="10"/>
      <c r="D474" s="10"/>
      <c r="E474" s="10"/>
    </row>
    <row r="475">
      <c r="A475" s="17"/>
      <c r="B475" s="17"/>
      <c r="C475" s="10"/>
      <c r="D475" s="10"/>
      <c r="E475" s="10"/>
    </row>
    <row r="476">
      <c r="A476" s="17"/>
      <c r="B476" s="17"/>
      <c r="C476" s="10"/>
      <c r="D476" s="10"/>
      <c r="E476" s="10"/>
    </row>
    <row r="477">
      <c r="A477" s="17"/>
      <c r="B477" s="17"/>
      <c r="C477" s="10"/>
      <c r="D477" s="10"/>
      <c r="E477" s="10"/>
    </row>
    <row r="478">
      <c r="A478" s="17"/>
      <c r="B478" s="17"/>
      <c r="C478" s="10"/>
      <c r="D478" s="10"/>
      <c r="E478" s="10"/>
    </row>
    <row r="479">
      <c r="A479" s="17"/>
      <c r="B479" s="17"/>
      <c r="C479" s="10"/>
      <c r="D479" s="10"/>
      <c r="E479" s="10"/>
    </row>
    <row r="480">
      <c r="A480" s="17"/>
      <c r="B480" s="17"/>
      <c r="C480" s="10"/>
      <c r="D480" s="10"/>
      <c r="E480" s="10"/>
    </row>
    <row r="481">
      <c r="A481" s="17"/>
      <c r="B481" s="17"/>
      <c r="C481" s="10"/>
      <c r="D481" s="10"/>
      <c r="E481" s="10"/>
    </row>
    <row r="482">
      <c r="A482" s="17"/>
      <c r="B482" s="17"/>
      <c r="C482" s="10"/>
      <c r="D482" s="10"/>
      <c r="E482" s="10"/>
    </row>
    <row r="483">
      <c r="A483" s="17"/>
      <c r="B483" s="17"/>
      <c r="C483" s="10"/>
      <c r="D483" s="10"/>
      <c r="E483" s="10"/>
    </row>
    <row r="484">
      <c r="A484" s="17"/>
      <c r="B484" s="17"/>
      <c r="C484" s="10"/>
      <c r="D484" s="10"/>
      <c r="E484" s="10"/>
    </row>
    <row r="485">
      <c r="A485" s="17"/>
      <c r="B485" s="17"/>
      <c r="C485" s="10"/>
      <c r="D485" s="10"/>
      <c r="E485" s="10"/>
    </row>
    <row r="486">
      <c r="A486" s="17"/>
      <c r="B486" s="17"/>
      <c r="C486" s="10"/>
      <c r="D486" s="10"/>
      <c r="E486" s="10"/>
    </row>
    <row r="487">
      <c r="A487" s="17"/>
      <c r="B487" s="17"/>
      <c r="C487" s="10"/>
      <c r="D487" s="10"/>
      <c r="E487" s="10"/>
    </row>
    <row r="488">
      <c r="A488" s="17"/>
      <c r="B488" s="17"/>
      <c r="C488" s="10"/>
      <c r="D488" s="10"/>
      <c r="E488" s="10"/>
    </row>
    <row r="489">
      <c r="A489" s="17"/>
      <c r="B489" s="17"/>
      <c r="C489" s="10"/>
      <c r="D489" s="10"/>
      <c r="E489" s="10"/>
    </row>
    <row r="490">
      <c r="A490" s="17"/>
      <c r="B490" s="17"/>
      <c r="C490" s="10"/>
      <c r="D490" s="10"/>
      <c r="E490" s="10"/>
    </row>
    <row r="491">
      <c r="A491" s="17"/>
      <c r="B491" s="17"/>
      <c r="C491" s="10"/>
      <c r="D491" s="10"/>
      <c r="E491" s="10"/>
    </row>
    <row r="492">
      <c r="A492" s="17"/>
      <c r="B492" s="17"/>
      <c r="C492" s="10"/>
      <c r="D492" s="10"/>
      <c r="E492" s="10"/>
    </row>
    <row r="493">
      <c r="A493" s="17"/>
      <c r="B493" s="17"/>
      <c r="C493" s="10"/>
      <c r="D493" s="10"/>
      <c r="E493" s="10"/>
    </row>
    <row r="494">
      <c r="A494" s="17"/>
      <c r="B494" s="17"/>
      <c r="C494" s="10"/>
      <c r="D494" s="10"/>
      <c r="E494" s="10"/>
    </row>
    <row r="495">
      <c r="A495" s="17"/>
      <c r="B495" s="17"/>
      <c r="C495" s="10"/>
      <c r="D495" s="10"/>
      <c r="E495" s="10"/>
    </row>
    <row r="496">
      <c r="A496" s="17"/>
      <c r="B496" s="17"/>
      <c r="C496" s="10"/>
      <c r="D496" s="10"/>
      <c r="E496" s="10"/>
    </row>
    <row r="497">
      <c r="A497" s="17"/>
      <c r="B497" s="17"/>
      <c r="C497" s="10"/>
      <c r="D497" s="10"/>
      <c r="E497" s="10"/>
    </row>
    <row r="498">
      <c r="A498" s="17"/>
      <c r="B498" s="17"/>
      <c r="C498" s="10"/>
      <c r="D498" s="10"/>
      <c r="E498" s="10"/>
    </row>
    <row r="499">
      <c r="A499" s="17"/>
      <c r="B499" s="17"/>
      <c r="C499" s="10"/>
      <c r="D499" s="10"/>
      <c r="E499" s="10"/>
    </row>
    <row r="500">
      <c r="A500" s="17"/>
      <c r="B500" s="17"/>
      <c r="C500" s="10"/>
      <c r="D500" s="10"/>
      <c r="E500" s="10"/>
    </row>
    <row r="501">
      <c r="A501" s="17"/>
      <c r="B501" s="17"/>
      <c r="C501" s="10"/>
      <c r="D501" s="10"/>
      <c r="E501" s="10"/>
    </row>
    <row r="502">
      <c r="A502" s="17"/>
      <c r="B502" s="17"/>
      <c r="C502" s="10"/>
      <c r="D502" s="10"/>
      <c r="E502" s="10"/>
    </row>
    <row r="503">
      <c r="A503" s="17"/>
      <c r="B503" s="17"/>
      <c r="C503" s="10"/>
      <c r="D503" s="10"/>
      <c r="E503" s="10"/>
    </row>
    <row r="504">
      <c r="A504" s="17"/>
      <c r="B504" s="17"/>
      <c r="C504" s="10"/>
      <c r="D504" s="10"/>
      <c r="E504" s="10"/>
    </row>
    <row r="505">
      <c r="A505" s="17"/>
      <c r="B505" s="17"/>
      <c r="C505" s="10"/>
      <c r="D505" s="10"/>
      <c r="E505" s="10"/>
    </row>
    <row r="506">
      <c r="A506" s="17"/>
      <c r="B506" s="17"/>
      <c r="C506" s="10"/>
      <c r="D506" s="10"/>
      <c r="E506" s="10"/>
    </row>
    <row r="507">
      <c r="A507" s="17"/>
      <c r="B507" s="17"/>
      <c r="C507" s="10"/>
      <c r="D507" s="10"/>
      <c r="E507" s="10"/>
    </row>
    <row r="508">
      <c r="A508" s="17"/>
      <c r="B508" s="17"/>
      <c r="C508" s="10"/>
      <c r="D508" s="10"/>
      <c r="E508" s="10"/>
    </row>
    <row r="509">
      <c r="A509" s="17"/>
      <c r="B509" s="17"/>
      <c r="C509" s="10"/>
      <c r="D509" s="10"/>
      <c r="E509" s="10"/>
    </row>
    <row r="510">
      <c r="A510" s="17"/>
      <c r="B510" s="17"/>
      <c r="C510" s="10"/>
      <c r="D510" s="10"/>
      <c r="E510" s="10"/>
    </row>
    <row r="511">
      <c r="A511" s="17"/>
      <c r="B511" s="17"/>
      <c r="C511" s="10"/>
      <c r="D511" s="10"/>
      <c r="E511" s="10"/>
    </row>
    <row r="512">
      <c r="A512" s="17"/>
      <c r="B512" s="17"/>
      <c r="C512" s="10"/>
      <c r="D512" s="10"/>
      <c r="E512" s="10"/>
    </row>
    <row r="513">
      <c r="A513" s="17"/>
      <c r="B513" s="17"/>
      <c r="C513" s="10"/>
      <c r="D513" s="10"/>
      <c r="E513" s="10"/>
    </row>
    <row r="514">
      <c r="A514" s="17"/>
      <c r="B514" s="17"/>
      <c r="C514" s="10"/>
      <c r="D514" s="10"/>
      <c r="E514" s="10"/>
    </row>
    <row r="515">
      <c r="A515" s="17"/>
      <c r="B515" s="17"/>
      <c r="C515" s="10"/>
      <c r="D515" s="10"/>
      <c r="E515" s="10"/>
    </row>
    <row r="516">
      <c r="A516" s="17"/>
      <c r="B516" s="17"/>
      <c r="C516" s="10"/>
      <c r="D516" s="10"/>
      <c r="E516" s="10"/>
    </row>
    <row r="517">
      <c r="A517" s="17"/>
      <c r="B517" s="17"/>
      <c r="C517" s="10"/>
      <c r="D517" s="10"/>
      <c r="E517" s="10"/>
    </row>
    <row r="518">
      <c r="A518" s="17"/>
      <c r="B518" s="17"/>
      <c r="C518" s="10"/>
      <c r="D518" s="10"/>
      <c r="E518" s="10"/>
    </row>
    <row r="519">
      <c r="A519" s="17"/>
      <c r="B519" s="17"/>
      <c r="C519" s="10"/>
      <c r="D519" s="10"/>
      <c r="E519" s="10"/>
    </row>
    <row r="520">
      <c r="A520" s="17"/>
      <c r="B520" s="17"/>
      <c r="C520" s="10"/>
      <c r="D520" s="10"/>
      <c r="E520" s="10"/>
    </row>
    <row r="521">
      <c r="A521" s="17"/>
      <c r="B521" s="17"/>
      <c r="C521" s="10"/>
      <c r="D521" s="10"/>
      <c r="E521" s="10"/>
    </row>
    <row r="522">
      <c r="A522" s="17"/>
      <c r="B522" s="17"/>
      <c r="C522" s="10"/>
      <c r="D522" s="10"/>
      <c r="E522" s="10"/>
    </row>
    <row r="523">
      <c r="A523" s="17"/>
      <c r="B523" s="17"/>
      <c r="C523" s="10"/>
      <c r="D523" s="10"/>
      <c r="E523" s="10"/>
    </row>
    <row r="524">
      <c r="A524" s="17"/>
      <c r="B524" s="17"/>
      <c r="C524" s="10"/>
      <c r="D524" s="10"/>
      <c r="E524" s="10"/>
    </row>
    <row r="525">
      <c r="A525" s="17"/>
      <c r="B525" s="17"/>
      <c r="C525" s="10"/>
      <c r="D525" s="10"/>
      <c r="E525" s="10"/>
    </row>
    <row r="526">
      <c r="A526" s="17"/>
      <c r="B526" s="17"/>
      <c r="C526" s="10"/>
      <c r="D526" s="10"/>
      <c r="E526" s="10"/>
    </row>
    <row r="527">
      <c r="A527" s="17"/>
      <c r="B527" s="17"/>
      <c r="C527" s="10"/>
      <c r="D527" s="10"/>
      <c r="E527" s="10"/>
    </row>
    <row r="528">
      <c r="A528" s="17"/>
      <c r="B528" s="17"/>
      <c r="C528" s="10"/>
      <c r="D528" s="10"/>
      <c r="E528" s="10"/>
    </row>
    <row r="529">
      <c r="A529" s="17"/>
      <c r="B529" s="17"/>
      <c r="C529" s="10"/>
      <c r="D529" s="10"/>
      <c r="E529" s="10"/>
    </row>
    <row r="530">
      <c r="A530" s="17"/>
      <c r="B530" s="17"/>
      <c r="C530" s="10"/>
      <c r="D530" s="10"/>
      <c r="E530" s="10"/>
    </row>
    <row r="531">
      <c r="A531" s="17"/>
      <c r="B531" s="17"/>
      <c r="C531" s="10"/>
      <c r="D531" s="10"/>
      <c r="E531" s="10"/>
    </row>
    <row r="532">
      <c r="A532" s="17"/>
      <c r="B532" s="17"/>
      <c r="C532" s="10"/>
      <c r="D532" s="10"/>
      <c r="E532" s="10"/>
    </row>
    <row r="533">
      <c r="A533" s="17"/>
      <c r="B533" s="17"/>
      <c r="C533" s="10"/>
      <c r="D533" s="10"/>
      <c r="E533" s="10"/>
    </row>
    <row r="534">
      <c r="A534" s="17"/>
      <c r="B534" s="17"/>
      <c r="C534" s="10"/>
      <c r="D534" s="10"/>
      <c r="E534" s="10"/>
    </row>
    <row r="535">
      <c r="A535" s="17"/>
      <c r="B535" s="17"/>
      <c r="C535" s="10"/>
      <c r="D535" s="10"/>
      <c r="E535" s="10"/>
    </row>
    <row r="536">
      <c r="A536" s="17"/>
      <c r="B536" s="17"/>
      <c r="C536" s="10"/>
      <c r="D536" s="10"/>
      <c r="E536" s="10"/>
    </row>
    <row r="537">
      <c r="A537" s="17"/>
      <c r="B537" s="17"/>
      <c r="C537" s="10"/>
      <c r="D537" s="10"/>
      <c r="E537" s="10"/>
    </row>
    <row r="538">
      <c r="A538" s="17"/>
      <c r="B538" s="17"/>
      <c r="C538" s="10"/>
      <c r="D538" s="10"/>
      <c r="E538" s="10"/>
    </row>
    <row r="539">
      <c r="A539" s="17"/>
      <c r="B539" s="17"/>
      <c r="C539" s="10"/>
      <c r="D539" s="10"/>
      <c r="E539" s="10"/>
    </row>
    <row r="540">
      <c r="A540" s="17"/>
      <c r="B540" s="17"/>
      <c r="C540" s="10"/>
      <c r="D540" s="10"/>
      <c r="E540" s="10"/>
    </row>
    <row r="541">
      <c r="A541" s="17"/>
      <c r="B541" s="17"/>
      <c r="C541" s="10"/>
      <c r="D541" s="10"/>
      <c r="E541" s="10"/>
    </row>
    <row r="542">
      <c r="A542" s="17"/>
      <c r="B542" s="17"/>
      <c r="C542" s="10"/>
      <c r="D542" s="10"/>
      <c r="E542" s="10"/>
    </row>
    <row r="543">
      <c r="A543" s="17"/>
      <c r="B543" s="17"/>
      <c r="C543" s="10"/>
      <c r="D543" s="10"/>
      <c r="E543" s="10"/>
    </row>
    <row r="544">
      <c r="A544" s="17"/>
      <c r="B544" s="17"/>
      <c r="C544" s="10"/>
      <c r="D544" s="10"/>
      <c r="E544" s="10"/>
    </row>
    <row r="545">
      <c r="A545" s="17"/>
      <c r="B545" s="17"/>
      <c r="C545" s="10"/>
      <c r="D545" s="10"/>
      <c r="E545" s="10"/>
    </row>
    <row r="546">
      <c r="A546" s="17"/>
      <c r="B546" s="17"/>
      <c r="C546" s="10"/>
      <c r="D546" s="10"/>
      <c r="E546" s="10"/>
    </row>
    <row r="547">
      <c r="A547" s="17"/>
      <c r="B547" s="17"/>
      <c r="C547" s="10"/>
      <c r="D547" s="10"/>
      <c r="E547" s="10"/>
    </row>
    <row r="548">
      <c r="A548" s="17"/>
      <c r="B548" s="17"/>
      <c r="C548" s="10"/>
      <c r="D548" s="10"/>
      <c r="E548" s="10"/>
    </row>
    <row r="549">
      <c r="A549" s="17"/>
      <c r="B549" s="17"/>
      <c r="C549" s="10"/>
      <c r="D549" s="10"/>
      <c r="E549" s="10"/>
    </row>
    <row r="550">
      <c r="A550" s="17"/>
      <c r="B550" s="17"/>
      <c r="C550" s="10"/>
      <c r="D550" s="10"/>
      <c r="E550" s="10"/>
    </row>
    <row r="551">
      <c r="A551" s="17"/>
      <c r="B551" s="17"/>
      <c r="C551" s="10"/>
      <c r="D551" s="10"/>
      <c r="E551" s="10"/>
    </row>
    <row r="552">
      <c r="A552" s="17"/>
      <c r="B552" s="17"/>
      <c r="C552" s="10"/>
      <c r="D552" s="10"/>
      <c r="E552" s="10"/>
    </row>
    <row r="553">
      <c r="A553" s="17"/>
      <c r="B553" s="17"/>
      <c r="C553" s="10"/>
      <c r="D553" s="10"/>
      <c r="E553" s="10"/>
    </row>
    <row r="554">
      <c r="A554" s="17"/>
      <c r="B554" s="17"/>
      <c r="C554" s="10"/>
      <c r="D554" s="10"/>
      <c r="E554" s="10"/>
    </row>
    <row r="555">
      <c r="A555" s="17"/>
      <c r="B555" s="17"/>
      <c r="C555" s="10"/>
      <c r="D555" s="10"/>
      <c r="E555" s="10"/>
    </row>
    <row r="556">
      <c r="A556" s="17"/>
      <c r="B556" s="17"/>
      <c r="C556" s="10"/>
      <c r="D556" s="10"/>
      <c r="E556" s="10"/>
    </row>
    <row r="557">
      <c r="A557" s="17"/>
      <c r="B557" s="17"/>
      <c r="C557" s="10"/>
      <c r="D557" s="10"/>
      <c r="E557" s="10"/>
    </row>
    <row r="558">
      <c r="A558" s="17"/>
      <c r="B558" s="17"/>
      <c r="C558" s="10"/>
      <c r="D558" s="10"/>
      <c r="E558" s="10"/>
    </row>
    <row r="559">
      <c r="A559" s="17"/>
      <c r="B559" s="17"/>
      <c r="C559" s="10"/>
      <c r="D559" s="10"/>
      <c r="E559" s="10"/>
    </row>
    <row r="560">
      <c r="A560" s="17"/>
      <c r="B560" s="17"/>
      <c r="C560" s="10"/>
      <c r="D560" s="10"/>
      <c r="E560" s="10"/>
    </row>
    <row r="561">
      <c r="A561" s="17"/>
      <c r="B561" s="17"/>
      <c r="C561" s="10"/>
      <c r="D561" s="10"/>
      <c r="E561" s="10"/>
    </row>
    <row r="562">
      <c r="A562" s="17"/>
      <c r="B562" s="17"/>
      <c r="C562" s="10"/>
      <c r="D562" s="10"/>
      <c r="E562" s="10"/>
    </row>
    <row r="563">
      <c r="A563" s="17"/>
      <c r="B563" s="17"/>
      <c r="C563" s="10"/>
      <c r="D563" s="10"/>
      <c r="E563" s="10"/>
    </row>
    <row r="564">
      <c r="A564" s="17"/>
      <c r="B564" s="17"/>
      <c r="C564" s="10"/>
      <c r="D564" s="10"/>
      <c r="E564" s="10"/>
    </row>
    <row r="565">
      <c r="A565" s="17"/>
      <c r="B565" s="17"/>
      <c r="C565" s="10"/>
      <c r="D565" s="10"/>
      <c r="E565" s="10"/>
    </row>
    <row r="566">
      <c r="A566" s="17"/>
      <c r="B566" s="17"/>
      <c r="C566" s="10"/>
      <c r="D566" s="10"/>
      <c r="E566" s="10"/>
    </row>
    <row r="567">
      <c r="A567" s="17"/>
      <c r="B567" s="17"/>
      <c r="C567" s="10"/>
      <c r="D567" s="10"/>
      <c r="E567" s="10"/>
    </row>
    <row r="568">
      <c r="A568" s="17"/>
      <c r="B568" s="17"/>
      <c r="C568" s="10"/>
      <c r="D568" s="10"/>
      <c r="E568" s="10"/>
    </row>
    <row r="569">
      <c r="A569" s="17"/>
      <c r="B569" s="17"/>
      <c r="C569" s="10"/>
      <c r="D569" s="10"/>
      <c r="E569" s="10"/>
    </row>
    <row r="570">
      <c r="A570" s="17"/>
      <c r="B570" s="17"/>
      <c r="C570" s="10"/>
      <c r="D570" s="10"/>
      <c r="E570" s="10"/>
    </row>
    <row r="571">
      <c r="A571" s="17"/>
      <c r="B571" s="17"/>
      <c r="C571" s="10"/>
      <c r="D571" s="10"/>
      <c r="E571" s="10"/>
    </row>
    <row r="572">
      <c r="A572" s="17"/>
      <c r="B572" s="17"/>
      <c r="C572" s="10"/>
      <c r="D572" s="10"/>
      <c r="E572" s="10"/>
    </row>
    <row r="573">
      <c r="A573" s="17"/>
      <c r="B573" s="17"/>
      <c r="C573" s="10"/>
      <c r="D573" s="10"/>
      <c r="E573" s="10"/>
    </row>
    <row r="574">
      <c r="A574" s="17"/>
      <c r="B574" s="17"/>
      <c r="C574" s="10"/>
      <c r="D574" s="10"/>
      <c r="E574" s="10"/>
    </row>
    <row r="575">
      <c r="A575" s="17"/>
      <c r="B575" s="17"/>
      <c r="C575" s="10"/>
      <c r="D575" s="10"/>
      <c r="E575" s="10"/>
    </row>
    <row r="576">
      <c r="A576" s="17"/>
      <c r="B576" s="17"/>
      <c r="C576" s="10"/>
      <c r="D576" s="10"/>
      <c r="E576" s="10"/>
    </row>
    <row r="577">
      <c r="A577" s="17"/>
      <c r="B577" s="17"/>
      <c r="C577" s="10"/>
      <c r="D577" s="10"/>
      <c r="E577" s="10"/>
    </row>
    <row r="578">
      <c r="A578" s="17"/>
      <c r="B578" s="17"/>
      <c r="C578" s="10"/>
      <c r="D578" s="10"/>
      <c r="E578" s="10"/>
    </row>
    <row r="579">
      <c r="A579" s="17"/>
      <c r="B579" s="17"/>
      <c r="C579" s="10"/>
      <c r="D579" s="10"/>
      <c r="E579" s="10"/>
    </row>
    <row r="580">
      <c r="A580" s="17"/>
      <c r="B580" s="17"/>
      <c r="C580" s="10"/>
      <c r="D580" s="10"/>
      <c r="E580" s="10"/>
    </row>
    <row r="581">
      <c r="A581" s="17"/>
      <c r="B581" s="17"/>
      <c r="C581" s="10"/>
      <c r="D581" s="10"/>
      <c r="E581" s="10"/>
    </row>
    <row r="582">
      <c r="A582" s="17"/>
      <c r="B582" s="17"/>
      <c r="C582" s="10"/>
      <c r="D582" s="10"/>
      <c r="E582" s="10"/>
    </row>
    <row r="583">
      <c r="A583" s="17"/>
      <c r="B583" s="17"/>
      <c r="C583" s="10"/>
      <c r="D583" s="10"/>
      <c r="E583" s="10"/>
    </row>
    <row r="584">
      <c r="A584" s="17"/>
      <c r="B584" s="17"/>
      <c r="C584" s="10"/>
      <c r="D584" s="10"/>
      <c r="E584" s="10"/>
    </row>
    <row r="585">
      <c r="A585" s="17"/>
      <c r="B585" s="17"/>
      <c r="C585" s="10"/>
      <c r="D585" s="10"/>
      <c r="E585" s="10"/>
    </row>
    <row r="586">
      <c r="A586" s="17"/>
      <c r="B586" s="17"/>
      <c r="C586" s="10"/>
      <c r="D586" s="10"/>
      <c r="E586" s="10"/>
    </row>
    <row r="587">
      <c r="A587" s="17"/>
      <c r="B587" s="17"/>
      <c r="C587" s="10"/>
      <c r="D587" s="10"/>
      <c r="E587" s="10"/>
    </row>
    <row r="588">
      <c r="A588" s="17"/>
      <c r="B588" s="17"/>
      <c r="C588" s="10"/>
      <c r="D588" s="10"/>
      <c r="E588" s="10"/>
    </row>
    <row r="589">
      <c r="A589" s="17"/>
      <c r="B589" s="17"/>
      <c r="C589" s="10"/>
      <c r="D589" s="10"/>
      <c r="E589" s="10"/>
    </row>
    <row r="590">
      <c r="A590" s="17"/>
      <c r="B590" s="17"/>
      <c r="C590" s="10"/>
      <c r="D590" s="10"/>
      <c r="E590" s="10"/>
    </row>
    <row r="591">
      <c r="A591" s="17"/>
      <c r="B591" s="17"/>
      <c r="C591" s="10"/>
      <c r="D591" s="10"/>
      <c r="E591" s="10"/>
    </row>
    <row r="592">
      <c r="A592" s="17"/>
      <c r="B592" s="17"/>
      <c r="C592" s="10"/>
      <c r="D592" s="10"/>
      <c r="E592" s="10"/>
    </row>
    <row r="593">
      <c r="A593" s="17"/>
      <c r="B593" s="17"/>
      <c r="C593" s="10"/>
      <c r="D593" s="10"/>
      <c r="E593" s="10"/>
    </row>
    <row r="594">
      <c r="A594" s="17"/>
      <c r="B594" s="17"/>
      <c r="C594" s="10"/>
      <c r="D594" s="10"/>
      <c r="E594" s="10"/>
    </row>
    <row r="595">
      <c r="A595" s="17"/>
      <c r="B595" s="17"/>
      <c r="C595" s="10"/>
      <c r="D595" s="10"/>
      <c r="E595" s="10"/>
    </row>
    <row r="596">
      <c r="A596" s="17"/>
      <c r="B596" s="17"/>
      <c r="C596" s="10"/>
      <c r="D596" s="10"/>
      <c r="E596" s="10"/>
    </row>
    <row r="597">
      <c r="A597" s="17"/>
      <c r="B597" s="17"/>
      <c r="C597" s="10"/>
      <c r="D597" s="10"/>
      <c r="E597" s="10"/>
    </row>
    <row r="598">
      <c r="A598" s="17"/>
      <c r="B598" s="17"/>
      <c r="C598" s="10"/>
      <c r="D598" s="10"/>
      <c r="E598" s="10"/>
    </row>
    <row r="599">
      <c r="A599" s="17"/>
      <c r="B599" s="17"/>
      <c r="C599" s="10"/>
      <c r="D599" s="10"/>
      <c r="E599" s="10"/>
    </row>
    <row r="600">
      <c r="A600" s="17"/>
      <c r="B600" s="17"/>
      <c r="C600" s="10"/>
      <c r="D600" s="10"/>
      <c r="E600" s="10"/>
    </row>
    <row r="601">
      <c r="A601" s="17"/>
      <c r="B601" s="17"/>
      <c r="C601" s="10"/>
      <c r="D601" s="10"/>
      <c r="E601" s="10"/>
    </row>
    <row r="602">
      <c r="A602" s="17"/>
      <c r="B602" s="17"/>
      <c r="C602" s="10"/>
      <c r="D602" s="10"/>
      <c r="E602" s="10"/>
    </row>
    <row r="603">
      <c r="A603" s="17"/>
      <c r="B603" s="17"/>
      <c r="C603" s="10"/>
      <c r="D603" s="10"/>
      <c r="E603" s="10"/>
    </row>
    <row r="604">
      <c r="A604" s="17"/>
      <c r="B604" s="17"/>
      <c r="C604" s="10"/>
      <c r="D604" s="10"/>
      <c r="E604" s="10"/>
    </row>
    <row r="605">
      <c r="A605" s="17"/>
      <c r="B605" s="17"/>
      <c r="C605" s="10"/>
      <c r="D605" s="10"/>
      <c r="E605" s="10"/>
    </row>
    <row r="606">
      <c r="A606" s="17"/>
      <c r="B606" s="17"/>
      <c r="C606" s="10"/>
      <c r="D606" s="10"/>
      <c r="E606" s="10"/>
    </row>
    <row r="607">
      <c r="A607" s="17"/>
      <c r="B607" s="17"/>
      <c r="C607" s="10"/>
      <c r="D607" s="10"/>
      <c r="E607" s="10"/>
    </row>
    <row r="608">
      <c r="A608" s="17"/>
      <c r="B608" s="17"/>
      <c r="C608" s="10"/>
      <c r="D608" s="10"/>
      <c r="E608" s="10"/>
    </row>
    <row r="609">
      <c r="A609" s="17"/>
      <c r="B609" s="17"/>
      <c r="C609" s="10"/>
      <c r="D609" s="10"/>
      <c r="E609" s="10"/>
    </row>
    <row r="610">
      <c r="A610" s="17"/>
      <c r="B610" s="17"/>
      <c r="C610" s="10"/>
      <c r="D610" s="10"/>
      <c r="E610" s="10"/>
    </row>
    <row r="611">
      <c r="A611" s="17"/>
      <c r="B611" s="17"/>
      <c r="C611" s="10"/>
      <c r="D611" s="10"/>
      <c r="E611" s="10"/>
    </row>
    <row r="612">
      <c r="A612" s="17"/>
      <c r="B612" s="17"/>
      <c r="C612" s="10"/>
      <c r="D612" s="10"/>
      <c r="E612" s="10"/>
    </row>
    <row r="613">
      <c r="A613" s="17"/>
      <c r="B613" s="17"/>
      <c r="C613" s="10"/>
      <c r="D613" s="10"/>
      <c r="E613" s="10"/>
    </row>
    <row r="614">
      <c r="A614" s="17"/>
      <c r="B614" s="17"/>
      <c r="C614" s="10"/>
      <c r="D614" s="10"/>
      <c r="E614" s="10"/>
    </row>
    <row r="615">
      <c r="A615" s="17"/>
      <c r="B615" s="17"/>
      <c r="C615" s="10"/>
      <c r="D615" s="10"/>
      <c r="E615" s="10"/>
    </row>
    <row r="616">
      <c r="A616" s="17"/>
      <c r="B616" s="17"/>
      <c r="C616" s="10"/>
      <c r="D616" s="10"/>
      <c r="E616" s="10"/>
    </row>
    <row r="617">
      <c r="A617" s="17"/>
      <c r="B617" s="17"/>
      <c r="C617" s="10"/>
      <c r="D617" s="10"/>
      <c r="E617" s="10"/>
    </row>
    <row r="618">
      <c r="A618" s="17"/>
      <c r="B618" s="17"/>
      <c r="C618" s="10"/>
      <c r="D618" s="10"/>
      <c r="E618" s="10"/>
    </row>
    <row r="619">
      <c r="A619" s="17"/>
      <c r="B619" s="17"/>
      <c r="C619" s="10"/>
      <c r="D619" s="10"/>
      <c r="E619" s="10"/>
    </row>
    <row r="620">
      <c r="A620" s="17"/>
      <c r="B620" s="17"/>
      <c r="C620" s="10"/>
      <c r="D620" s="10"/>
      <c r="E620" s="10"/>
    </row>
    <row r="621">
      <c r="A621" s="17"/>
      <c r="B621" s="17"/>
      <c r="C621" s="10"/>
      <c r="D621" s="10"/>
      <c r="E621" s="10"/>
    </row>
    <row r="622">
      <c r="A622" s="17"/>
      <c r="B622" s="17"/>
      <c r="C622" s="10"/>
      <c r="D622" s="10"/>
      <c r="E622" s="10"/>
    </row>
    <row r="623">
      <c r="A623" s="17"/>
      <c r="B623" s="17"/>
      <c r="C623" s="10"/>
      <c r="D623" s="10"/>
      <c r="E623" s="10"/>
    </row>
    <row r="624">
      <c r="A624" s="17"/>
      <c r="B624" s="17"/>
      <c r="C624" s="10"/>
      <c r="D624" s="10"/>
      <c r="E624" s="10"/>
    </row>
    <row r="625">
      <c r="A625" s="17"/>
      <c r="B625" s="17"/>
      <c r="C625" s="10"/>
      <c r="D625" s="10"/>
      <c r="E625" s="10"/>
    </row>
    <row r="626">
      <c r="A626" s="17"/>
      <c r="B626" s="17"/>
      <c r="C626" s="10"/>
      <c r="D626" s="10"/>
      <c r="E626" s="10"/>
    </row>
    <row r="627">
      <c r="A627" s="17"/>
      <c r="B627" s="17"/>
      <c r="C627" s="10"/>
      <c r="D627" s="10"/>
      <c r="E627" s="10"/>
    </row>
    <row r="628">
      <c r="A628" s="17"/>
      <c r="B628" s="17"/>
      <c r="C628" s="10"/>
      <c r="D628" s="10"/>
      <c r="E628" s="10"/>
    </row>
    <row r="629">
      <c r="A629" s="17"/>
      <c r="B629" s="17"/>
      <c r="C629" s="10"/>
      <c r="D629" s="10"/>
      <c r="E629" s="10"/>
    </row>
    <row r="630">
      <c r="A630" s="17"/>
      <c r="B630" s="17"/>
      <c r="C630" s="10"/>
      <c r="D630" s="10"/>
      <c r="E630" s="10"/>
    </row>
    <row r="631">
      <c r="A631" s="17"/>
      <c r="B631" s="17"/>
      <c r="C631" s="10"/>
      <c r="D631" s="10"/>
      <c r="E631" s="10"/>
    </row>
    <row r="632">
      <c r="A632" s="17"/>
      <c r="B632" s="17"/>
      <c r="C632" s="10"/>
      <c r="D632" s="10"/>
      <c r="E632" s="10"/>
    </row>
    <row r="633">
      <c r="A633" s="17"/>
      <c r="B633" s="17"/>
      <c r="C633" s="10"/>
      <c r="D633" s="10"/>
      <c r="E633" s="10"/>
    </row>
    <row r="634">
      <c r="A634" s="17"/>
      <c r="B634" s="17"/>
      <c r="C634" s="10"/>
      <c r="D634" s="10"/>
      <c r="E634" s="10"/>
    </row>
    <row r="635">
      <c r="A635" s="17"/>
      <c r="B635" s="17"/>
      <c r="C635" s="10"/>
      <c r="D635" s="10"/>
      <c r="E635" s="10"/>
    </row>
    <row r="636">
      <c r="A636" s="17"/>
      <c r="B636" s="17"/>
      <c r="C636" s="10"/>
      <c r="D636" s="10"/>
      <c r="E636" s="10"/>
    </row>
    <row r="637">
      <c r="A637" s="17"/>
      <c r="B637" s="17"/>
      <c r="C637" s="10"/>
      <c r="D637" s="10"/>
      <c r="E637" s="10"/>
    </row>
    <row r="638">
      <c r="A638" s="17"/>
      <c r="B638" s="17"/>
      <c r="C638" s="10"/>
      <c r="D638" s="10"/>
      <c r="E638" s="10"/>
    </row>
    <row r="639">
      <c r="A639" s="17"/>
      <c r="B639" s="17"/>
      <c r="C639" s="10"/>
      <c r="D639" s="10"/>
      <c r="E639" s="10"/>
    </row>
    <row r="640">
      <c r="A640" s="17"/>
      <c r="B640" s="17"/>
      <c r="C640" s="10"/>
      <c r="D640" s="10"/>
      <c r="E640" s="10"/>
    </row>
    <row r="641">
      <c r="A641" s="17"/>
      <c r="B641" s="17"/>
      <c r="C641" s="10"/>
      <c r="D641" s="10"/>
      <c r="E641" s="10"/>
    </row>
    <row r="642">
      <c r="A642" s="17"/>
      <c r="B642" s="17"/>
      <c r="C642" s="10"/>
      <c r="D642" s="10"/>
      <c r="E642" s="10"/>
    </row>
    <row r="643">
      <c r="A643" s="17"/>
      <c r="B643" s="17"/>
      <c r="C643" s="10"/>
      <c r="D643" s="10"/>
      <c r="E643" s="10"/>
    </row>
    <row r="644">
      <c r="A644" s="17"/>
      <c r="B644" s="17"/>
      <c r="C644" s="10"/>
      <c r="D644" s="10"/>
      <c r="E644" s="10"/>
    </row>
    <row r="645">
      <c r="A645" s="17"/>
      <c r="B645" s="17"/>
      <c r="C645" s="10"/>
      <c r="D645" s="10"/>
      <c r="E645" s="10"/>
    </row>
    <row r="646">
      <c r="A646" s="17"/>
      <c r="B646" s="17"/>
      <c r="C646" s="10"/>
      <c r="D646" s="10"/>
      <c r="E646" s="10"/>
    </row>
    <row r="647">
      <c r="A647" s="17"/>
      <c r="B647" s="17"/>
      <c r="C647" s="10"/>
      <c r="D647" s="10"/>
      <c r="E647" s="10"/>
    </row>
    <row r="648">
      <c r="A648" s="17"/>
      <c r="B648" s="17"/>
      <c r="C648" s="10"/>
      <c r="D648" s="10"/>
      <c r="E648" s="10"/>
    </row>
    <row r="649">
      <c r="A649" s="17"/>
      <c r="B649" s="17"/>
      <c r="C649" s="10"/>
      <c r="D649" s="10"/>
      <c r="E649" s="10"/>
    </row>
    <row r="650">
      <c r="A650" s="17"/>
      <c r="B650" s="17"/>
      <c r="C650" s="10"/>
      <c r="D650" s="10"/>
      <c r="E650" s="10"/>
    </row>
    <row r="651">
      <c r="A651" s="17"/>
      <c r="B651" s="17"/>
      <c r="C651" s="10"/>
      <c r="D651" s="10"/>
      <c r="E651" s="10"/>
    </row>
    <row r="652">
      <c r="A652" s="17"/>
      <c r="B652" s="17"/>
      <c r="C652" s="10"/>
      <c r="D652" s="10"/>
      <c r="E652" s="10"/>
    </row>
    <row r="653">
      <c r="A653" s="17"/>
      <c r="B653" s="17"/>
      <c r="C653" s="10"/>
      <c r="D653" s="10"/>
      <c r="E653" s="10"/>
    </row>
    <row r="654">
      <c r="A654" s="17"/>
      <c r="B654" s="17"/>
      <c r="C654" s="10"/>
      <c r="D654" s="10"/>
      <c r="E654" s="10"/>
    </row>
    <row r="655">
      <c r="A655" s="17"/>
      <c r="B655" s="17"/>
      <c r="C655" s="10"/>
      <c r="D655" s="10"/>
      <c r="E655" s="10"/>
    </row>
    <row r="656">
      <c r="A656" s="17"/>
      <c r="B656" s="17"/>
      <c r="C656" s="10"/>
      <c r="D656" s="10"/>
      <c r="E656" s="10"/>
    </row>
    <row r="657">
      <c r="A657" s="17"/>
      <c r="B657" s="17"/>
      <c r="C657" s="10"/>
      <c r="D657" s="10"/>
      <c r="E657" s="10"/>
    </row>
    <row r="658">
      <c r="A658" s="17"/>
      <c r="B658" s="17"/>
      <c r="C658" s="10"/>
      <c r="D658" s="10"/>
      <c r="E658" s="10"/>
    </row>
    <row r="659">
      <c r="A659" s="17"/>
      <c r="B659" s="17"/>
      <c r="C659" s="10"/>
      <c r="D659" s="10"/>
      <c r="E659" s="10"/>
    </row>
    <row r="660">
      <c r="A660" s="17"/>
      <c r="B660" s="17"/>
      <c r="C660" s="10"/>
      <c r="D660" s="10"/>
      <c r="E660" s="10"/>
    </row>
    <row r="661">
      <c r="A661" s="17"/>
      <c r="B661" s="17"/>
      <c r="C661" s="10"/>
      <c r="D661" s="10"/>
      <c r="E661" s="10"/>
    </row>
    <row r="662">
      <c r="A662" s="17"/>
      <c r="B662" s="17"/>
      <c r="C662" s="10"/>
      <c r="D662" s="10"/>
      <c r="E662" s="10"/>
    </row>
    <row r="663">
      <c r="A663" s="17"/>
      <c r="B663" s="17"/>
      <c r="C663" s="10"/>
      <c r="D663" s="10"/>
      <c r="E663" s="10"/>
    </row>
    <row r="664">
      <c r="A664" s="17"/>
      <c r="B664" s="17"/>
      <c r="C664" s="10"/>
      <c r="D664" s="10"/>
      <c r="E664" s="10"/>
    </row>
    <row r="665">
      <c r="A665" s="17"/>
      <c r="B665" s="17"/>
      <c r="C665" s="10"/>
      <c r="D665" s="10"/>
      <c r="E665" s="10"/>
    </row>
    <row r="666">
      <c r="A666" s="17"/>
      <c r="B666" s="17"/>
      <c r="C666" s="10"/>
      <c r="D666" s="10"/>
      <c r="E666" s="10"/>
    </row>
    <row r="667">
      <c r="A667" s="17"/>
      <c r="B667" s="17"/>
      <c r="C667" s="10"/>
      <c r="D667" s="10"/>
      <c r="E667" s="10"/>
    </row>
    <row r="668">
      <c r="A668" s="17"/>
      <c r="B668" s="17"/>
      <c r="C668" s="10"/>
      <c r="D668" s="10"/>
      <c r="E668" s="10"/>
    </row>
    <row r="669">
      <c r="A669" s="17"/>
      <c r="B669" s="17"/>
      <c r="C669" s="10"/>
      <c r="D669" s="10"/>
      <c r="E669" s="10"/>
    </row>
    <row r="670">
      <c r="A670" s="17"/>
      <c r="B670" s="17"/>
      <c r="C670" s="10"/>
      <c r="D670" s="10"/>
      <c r="E670" s="10"/>
    </row>
    <row r="671">
      <c r="A671" s="17"/>
      <c r="B671" s="17"/>
      <c r="C671" s="10"/>
      <c r="D671" s="10"/>
      <c r="E671" s="10"/>
    </row>
    <row r="672">
      <c r="A672" s="17"/>
      <c r="B672" s="17"/>
      <c r="C672" s="10"/>
      <c r="D672" s="10"/>
      <c r="E672" s="10"/>
    </row>
    <row r="673">
      <c r="A673" s="17"/>
      <c r="B673" s="17"/>
      <c r="C673" s="10"/>
      <c r="D673" s="10"/>
      <c r="E673" s="10"/>
    </row>
    <row r="674">
      <c r="A674" s="17"/>
      <c r="B674" s="17"/>
      <c r="C674" s="10"/>
      <c r="D674" s="10"/>
      <c r="E674" s="10"/>
    </row>
    <row r="675">
      <c r="A675" s="17"/>
      <c r="B675" s="17"/>
      <c r="C675" s="10"/>
      <c r="D675" s="10"/>
      <c r="E675" s="10"/>
    </row>
    <row r="676">
      <c r="A676" s="17"/>
      <c r="B676" s="17"/>
      <c r="C676" s="10"/>
      <c r="D676" s="10"/>
      <c r="E676" s="10"/>
    </row>
    <row r="677">
      <c r="A677" s="17"/>
      <c r="B677" s="17"/>
      <c r="C677" s="10"/>
      <c r="D677" s="10"/>
      <c r="E677" s="10"/>
    </row>
    <row r="678">
      <c r="A678" s="17"/>
      <c r="B678" s="17"/>
      <c r="C678" s="10"/>
      <c r="D678" s="10"/>
      <c r="E678" s="10"/>
    </row>
    <row r="679">
      <c r="A679" s="17"/>
      <c r="B679" s="17"/>
      <c r="C679" s="10"/>
      <c r="D679" s="10"/>
      <c r="E679" s="10"/>
    </row>
    <row r="680">
      <c r="A680" s="17"/>
      <c r="B680" s="17"/>
      <c r="C680" s="10"/>
      <c r="D680" s="10"/>
      <c r="E680" s="10"/>
    </row>
    <row r="681">
      <c r="A681" s="17"/>
      <c r="B681" s="17"/>
      <c r="C681" s="10"/>
      <c r="D681" s="10"/>
      <c r="E681" s="10"/>
    </row>
    <row r="682">
      <c r="A682" s="17"/>
      <c r="B682" s="17"/>
      <c r="C682" s="10"/>
      <c r="D682" s="10"/>
      <c r="E682" s="10"/>
    </row>
    <row r="683">
      <c r="A683" s="17"/>
      <c r="B683" s="17"/>
      <c r="C683" s="10"/>
      <c r="D683" s="10"/>
      <c r="E683" s="10"/>
    </row>
    <row r="684">
      <c r="A684" s="17"/>
      <c r="B684" s="17"/>
      <c r="C684" s="10"/>
      <c r="D684" s="10"/>
      <c r="E684" s="10"/>
    </row>
    <row r="685">
      <c r="A685" s="17"/>
      <c r="B685" s="17"/>
      <c r="C685" s="10"/>
      <c r="D685" s="10"/>
      <c r="E685" s="10"/>
    </row>
    <row r="686">
      <c r="A686" s="17"/>
      <c r="B686" s="17"/>
      <c r="C686" s="10"/>
      <c r="D686" s="10"/>
      <c r="E686" s="10"/>
    </row>
    <row r="687">
      <c r="A687" s="17"/>
      <c r="B687" s="17"/>
      <c r="C687" s="10"/>
      <c r="D687" s="10"/>
      <c r="E687" s="10"/>
    </row>
    <row r="688">
      <c r="A688" s="17"/>
      <c r="B688" s="17"/>
      <c r="C688" s="10"/>
      <c r="D688" s="10"/>
      <c r="E688" s="10"/>
    </row>
    <row r="689">
      <c r="A689" s="17"/>
      <c r="B689" s="17"/>
      <c r="C689" s="10"/>
      <c r="D689" s="10"/>
      <c r="E689" s="10"/>
    </row>
    <row r="690">
      <c r="A690" s="17"/>
      <c r="B690" s="17"/>
      <c r="C690" s="10"/>
      <c r="D690" s="10"/>
      <c r="E690" s="10"/>
    </row>
    <row r="691">
      <c r="A691" s="17"/>
      <c r="B691" s="17"/>
      <c r="C691" s="10"/>
      <c r="D691" s="10"/>
      <c r="E691" s="10"/>
    </row>
    <row r="692">
      <c r="A692" s="17"/>
      <c r="B692" s="17"/>
      <c r="C692" s="10"/>
      <c r="D692" s="10"/>
      <c r="E692" s="10"/>
    </row>
    <row r="693">
      <c r="A693" s="17"/>
      <c r="B693" s="17"/>
      <c r="C693" s="10"/>
      <c r="D693" s="10"/>
      <c r="E693" s="10"/>
    </row>
    <row r="694">
      <c r="A694" s="17"/>
      <c r="B694" s="17"/>
      <c r="C694" s="10"/>
      <c r="D694" s="10"/>
      <c r="E694" s="10"/>
    </row>
    <row r="695">
      <c r="A695" s="17"/>
      <c r="B695" s="17"/>
      <c r="C695" s="10"/>
      <c r="D695" s="10"/>
      <c r="E695" s="10"/>
    </row>
    <row r="696">
      <c r="A696" s="17"/>
      <c r="B696" s="17"/>
      <c r="C696" s="10"/>
      <c r="D696" s="10"/>
      <c r="E696" s="10"/>
    </row>
    <row r="697">
      <c r="A697" s="17"/>
      <c r="B697" s="17"/>
      <c r="C697" s="10"/>
      <c r="D697" s="10"/>
      <c r="E697" s="10"/>
    </row>
    <row r="698">
      <c r="A698" s="17"/>
      <c r="B698" s="17"/>
      <c r="C698" s="10"/>
      <c r="D698" s="10"/>
      <c r="E698" s="10"/>
    </row>
    <row r="699">
      <c r="A699" s="17"/>
      <c r="B699" s="17"/>
      <c r="C699" s="10"/>
      <c r="D699" s="10"/>
      <c r="E699" s="10"/>
    </row>
    <row r="700">
      <c r="A700" s="17"/>
      <c r="B700" s="17"/>
      <c r="C700" s="10"/>
      <c r="D700" s="10"/>
      <c r="E700" s="10"/>
    </row>
    <row r="701">
      <c r="A701" s="17"/>
      <c r="B701" s="17"/>
      <c r="C701" s="10"/>
      <c r="D701" s="10"/>
      <c r="E701" s="10"/>
    </row>
    <row r="702">
      <c r="A702" s="17"/>
      <c r="B702" s="17"/>
      <c r="C702" s="10"/>
      <c r="D702" s="10"/>
      <c r="E702" s="10"/>
    </row>
    <row r="703">
      <c r="A703" s="17"/>
      <c r="B703" s="17"/>
      <c r="C703" s="10"/>
      <c r="D703" s="10"/>
      <c r="E703" s="10"/>
    </row>
    <row r="704">
      <c r="A704" s="17"/>
      <c r="B704" s="17"/>
      <c r="C704" s="10"/>
      <c r="D704" s="10"/>
      <c r="E704" s="10"/>
    </row>
    <row r="705">
      <c r="A705" s="17"/>
      <c r="B705" s="17"/>
      <c r="C705" s="10"/>
      <c r="D705" s="10"/>
      <c r="E705" s="10"/>
    </row>
    <row r="706">
      <c r="A706" s="17"/>
      <c r="B706" s="17"/>
      <c r="C706" s="10"/>
      <c r="D706" s="10"/>
      <c r="E706" s="10"/>
    </row>
    <row r="707">
      <c r="A707" s="17"/>
      <c r="B707" s="17"/>
      <c r="C707" s="10"/>
      <c r="D707" s="10"/>
      <c r="E707" s="10"/>
    </row>
    <row r="708">
      <c r="A708" s="17"/>
      <c r="B708" s="17"/>
      <c r="C708" s="10"/>
      <c r="D708" s="10"/>
      <c r="E708" s="10"/>
    </row>
    <row r="709">
      <c r="A709" s="17"/>
      <c r="B709" s="17"/>
      <c r="C709" s="10"/>
      <c r="D709" s="10"/>
      <c r="E709" s="10"/>
    </row>
    <row r="710">
      <c r="A710" s="17"/>
      <c r="B710" s="17"/>
      <c r="C710" s="10"/>
      <c r="D710" s="10"/>
      <c r="E710" s="10"/>
    </row>
    <row r="711">
      <c r="A711" s="17"/>
      <c r="B711" s="17"/>
      <c r="C711" s="10"/>
      <c r="D711" s="10"/>
      <c r="E711" s="10"/>
    </row>
    <row r="712">
      <c r="A712" s="17"/>
      <c r="B712" s="17"/>
      <c r="C712" s="10"/>
      <c r="D712" s="10"/>
      <c r="E712" s="10"/>
    </row>
    <row r="713">
      <c r="A713" s="17"/>
      <c r="B713" s="17"/>
      <c r="C713" s="10"/>
      <c r="D713" s="10"/>
      <c r="E713" s="10"/>
    </row>
    <row r="714">
      <c r="A714" s="17"/>
      <c r="B714" s="17"/>
      <c r="C714" s="10"/>
      <c r="D714" s="10"/>
      <c r="E714" s="10"/>
    </row>
    <row r="715">
      <c r="A715" s="17"/>
      <c r="B715" s="17"/>
      <c r="C715" s="10"/>
      <c r="D715" s="10"/>
      <c r="E715" s="10"/>
    </row>
    <row r="716">
      <c r="A716" s="17"/>
      <c r="B716" s="17"/>
      <c r="C716" s="10"/>
      <c r="D716" s="10"/>
      <c r="E716" s="10"/>
    </row>
    <row r="717">
      <c r="A717" s="17"/>
      <c r="B717" s="17"/>
      <c r="C717" s="10"/>
      <c r="D717" s="10"/>
      <c r="E717" s="10"/>
    </row>
    <row r="718">
      <c r="A718" s="17"/>
      <c r="B718" s="17"/>
      <c r="C718" s="10"/>
      <c r="D718" s="10"/>
      <c r="E718" s="10"/>
    </row>
    <row r="719">
      <c r="A719" s="17"/>
      <c r="B719" s="17"/>
      <c r="C719" s="10"/>
      <c r="D719" s="10"/>
      <c r="E719" s="10"/>
    </row>
    <row r="720">
      <c r="A720" s="17"/>
      <c r="B720" s="17"/>
      <c r="C720" s="10"/>
      <c r="D720" s="10"/>
      <c r="E720" s="10"/>
    </row>
    <row r="721">
      <c r="A721" s="17"/>
      <c r="B721" s="17"/>
      <c r="C721" s="10"/>
      <c r="D721" s="10"/>
      <c r="E721" s="10"/>
    </row>
    <row r="722">
      <c r="A722" s="17"/>
      <c r="B722" s="17"/>
      <c r="C722" s="10"/>
      <c r="D722" s="10"/>
      <c r="E722" s="10"/>
    </row>
    <row r="723">
      <c r="A723" s="17"/>
      <c r="B723" s="17"/>
      <c r="C723" s="10"/>
      <c r="D723" s="10"/>
      <c r="E723" s="10"/>
    </row>
    <row r="724">
      <c r="A724" s="17"/>
      <c r="B724" s="17"/>
      <c r="C724" s="10"/>
      <c r="D724" s="10"/>
      <c r="E724" s="10"/>
    </row>
    <row r="725">
      <c r="A725" s="17"/>
      <c r="B725" s="17"/>
      <c r="C725" s="10"/>
      <c r="D725" s="10"/>
      <c r="E725" s="10"/>
    </row>
    <row r="726">
      <c r="A726" s="17"/>
      <c r="B726" s="17"/>
      <c r="C726" s="10"/>
      <c r="D726" s="10"/>
      <c r="E726" s="10"/>
    </row>
    <row r="727">
      <c r="A727" s="17"/>
      <c r="B727" s="17"/>
      <c r="C727" s="10"/>
      <c r="D727" s="10"/>
      <c r="E727" s="10"/>
    </row>
    <row r="728">
      <c r="A728" s="17"/>
      <c r="B728" s="17"/>
      <c r="C728" s="10"/>
      <c r="D728" s="10"/>
      <c r="E728" s="10"/>
    </row>
    <row r="729">
      <c r="A729" s="17"/>
      <c r="B729" s="17"/>
      <c r="C729" s="10"/>
      <c r="D729" s="10"/>
      <c r="E729" s="10"/>
    </row>
    <row r="730">
      <c r="A730" s="17"/>
      <c r="B730" s="17"/>
      <c r="C730" s="10"/>
      <c r="D730" s="10"/>
      <c r="E730" s="10"/>
    </row>
    <row r="731">
      <c r="A731" s="17"/>
      <c r="B731" s="17"/>
      <c r="C731" s="10"/>
      <c r="D731" s="10"/>
      <c r="E731" s="10"/>
    </row>
    <row r="732">
      <c r="A732" s="17"/>
      <c r="B732" s="17"/>
      <c r="C732" s="10"/>
      <c r="D732" s="10"/>
      <c r="E732" s="10"/>
    </row>
    <row r="733">
      <c r="A733" s="17"/>
      <c r="B733" s="17"/>
      <c r="C733" s="10"/>
      <c r="D733" s="10"/>
      <c r="E733" s="10"/>
    </row>
    <row r="734">
      <c r="A734" s="17"/>
      <c r="B734" s="17"/>
      <c r="C734" s="10"/>
      <c r="D734" s="10"/>
      <c r="E734" s="10"/>
    </row>
    <row r="735">
      <c r="A735" s="17"/>
      <c r="B735" s="17"/>
      <c r="C735" s="10"/>
      <c r="D735" s="10"/>
      <c r="E735" s="10"/>
    </row>
    <row r="736">
      <c r="A736" s="17"/>
      <c r="B736" s="17"/>
      <c r="C736" s="10"/>
      <c r="D736" s="10"/>
      <c r="E736" s="10"/>
    </row>
    <row r="737">
      <c r="A737" s="17"/>
      <c r="B737" s="17"/>
      <c r="C737" s="10"/>
      <c r="D737" s="10"/>
      <c r="E737" s="10"/>
    </row>
    <row r="738">
      <c r="A738" s="17"/>
      <c r="B738" s="17"/>
      <c r="C738" s="10"/>
      <c r="D738" s="10"/>
      <c r="E738" s="10"/>
    </row>
    <row r="739">
      <c r="A739" s="17"/>
      <c r="B739" s="17"/>
      <c r="C739" s="10"/>
      <c r="D739" s="10"/>
      <c r="E739" s="10"/>
    </row>
    <row r="740">
      <c r="A740" s="17"/>
      <c r="B740" s="17"/>
      <c r="C740" s="10"/>
      <c r="D740" s="10"/>
      <c r="E740" s="10"/>
    </row>
    <row r="741">
      <c r="A741" s="17"/>
      <c r="B741" s="17"/>
      <c r="C741" s="10"/>
      <c r="D741" s="10"/>
      <c r="E741" s="10"/>
    </row>
    <row r="742">
      <c r="A742" s="17"/>
      <c r="B742" s="17"/>
      <c r="C742" s="10"/>
      <c r="D742" s="10"/>
      <c r="E742" s="10"/>
    </row>
    <row r="743">
      <c r="A743" s="17"/>
      <c r="B743" s="17"/>
      <c r="C743" s="10"/>
      <c r="D743" s="10"/>
      <c r="E743" s="10"/>
    </row>
    <row r="744">
      <c r="A744" s="17"/>
      <c r="B744" s="17"/>
      <c r="C744" s="10"/>
      <c r="D744" s="10"/>
      <c r="E744" s="10"/>
    </row>
    <row r="745">
      <c r="A745" s="17"/>
      <c r="B745" s="17"/>
      <c r="C745" s="10"/>
      <c r="D745" s="10"/>
      <c r="E745" s="10"/>
    </row>
    <row r="746">
      <c r="A746" s="17"/>
      <c r="B746" s="17"/>
      <c r="C746" s="10"/>
      <c r="D746" s="10"/>
      <c r="E746" s="10"/>
    </row>
    <row r="747">
      <c r="A747" s="17"/>
      <c r="B747" s="17"/>
      <c r="C747" s="10"/>
      <c r="D747" s="10"/>
      <c r="E747" s="10"/>
    </row>
    <row r="748">
      <c r="A748" s="17"/>
      <c r="B748" s="17"/>
      <c r="C748" s="10"/>
      <c r="D748" s="10"/>
      <c r="E748" s="10"/>
    </row>
    <row r="749">
      <c r="A749" s="17"/>
      <c r="B749" s="17"/>
      <c r="C749" s="10"/>
      <c r="D749" s="10"/>
      <c r="E749" s="10"/>
    </row>
    <row r="750">
      <c r="A750" s="17"/>
      <c r="B750" s="17"/>
      <c r="C750" s="10"/>
      <c r="D750" s="10"/>
      <c r="E750" s="10"/>
    </row>
    <row r="751">
      <c r="A751" s="17"/>
      <c r="B751" s="17"/>
      <c r="C751" s="10"/>
      <c r="D751" s="10"/>
      <c r="E751" s="10"/>
    </row>
    <row r="752">
      <c r="A752" s="17"/>
      <c r="B752" s="17"/>
      <c r="C752" s="10"/>
      <c r="D752" s="10"/>
      <c r="E752" s="10"/>
    </row>
    <row r="753">
      <c r="A753" s="17"/>
      <c r="B753" s="17"/>
      <c r="C753" s="10"/>
      <c r="D753" s="10"/>
      <c r="E753" s="10"/>
    </row>
    <row r="754">
      <c r="A754" s="17"/>
      <c r="B754" s="17"/>
      <c r="C754" s="10"/>
      <c r="D754" s="10"/>
      <c r="E754" s="10"/>
    </row>
    <row r="755">
      <c r="A755" s="17"/>
      <c r="B755" s="17"/>
      <c r="C755" s="10"/>
      <c r="D755" s="10"/>
      <c r="E755" s="10"/>
    </row>
    <row r="756">
      <c r="A756" s="17"/>
      <c r="B756" s="17"/>
      <c r="C756" s="10"/>
      <c r="D756" s="10"/>
      <c r="E756" s="10"/>
    </row>
    <row r="757">
      <c r="A757" s="17"/>
      <c r="B757" s="17"/>
      <c r="C757" s="10"/>
      <c r="D757" s="10"/>
      <c r="E757" s="10"/>
    </row>
    <row r="758">
      <c r="A758" s="17"/>
      <c r="B758" s="17"/>
      <c r="C758" s="10"/>
      <c r="D758" s="10"/>
      <c r="E758" s="10"/>
    </row>
    <row r="759">
      <c r="A759" s="17"/>
      <c r="B759" s="17"/>
      <c r="C759" s="10"/>
      <c r="D759" s="10"/>
      <c r="E759" s="10"/>
    </row>
    <row r="760">
      <c r="A760" s="17"/>
      <c r="B760" s="17"/>
      <c r="C760" s="10"/>
      <c r="D760" s="10"/>
      <c r="E760" s="10"/>
    </row>
    <row r="761">
      <c r="A761" s="17"/>
      <c r="B761" s="17"/>
      <c r="C761" s="10"/>
      <c r="D761" s="10"/>
      <c r="E761" s="10"/>
    </row>
    <row r="762">
      <c r="A762" s="17"/>
      <c r="B762" s="17"/>
      <c r="C762" s="10"/>
      <c r="D762" s="10"/>
      <c r="E762" s="10"/>
    </row>
    <row r="763">
      <c r="A763" s="17"/>
      <c r="B763" s="17"/>
      <c r="C763" s="10"/>
      <c r="D763" s="10"/>
      <c r="E763" s="10"/>
    </row>
    <row r="764">
      <c r="A764" s="17"/>
      <c r="B764" s="17"/>
      <c r="C764" s="10"/>
      <c r="D764" s="10"/>
      <c r="E764" s="10"/>
    </row>
    <row r="765">
      <c r="A765" s="17"/>
      <c r="B765" s="17"/>
      <c r="C765" s="10"/>
      <c r="D765" s="10"/>
      <c r="E765" s="10"/>
    </row>
    <row r="766">
      <c r="A766" s="17"/>
      <c r="B766" s="17"/>
      <c r="C766" s="10"/>
      <c r="D766" s="10"/>
      <c r="E766" s="10"/>
    </row>
    <row r="767">
      <c r="A767" s="17"/>
      <c r="B767" s="17"/>
      <c r="C767" s="10"/>
      <c r="D767" s="10"/>
      <c r="E767" s="10"/>
    </row>
    <row r="768">
      <c r="A768" s="17"/>
      <c r="B768" s="17"/>
      <c r="C768" s="10"/>
      <c r="D768" s="10"/>
      <c r="E768" s="10"/>
    </row>
    <row r="769">
      <c r="A769" s="17"/>
      <c r="B769" s="17"/>
      <c r="C769" s="10"/>
      <c r="D769" s="10"/>
      <c r="E769" s="10"/>
    </row>
    <row r="770">
      <c r="A770" s="17"/>
      <c r="B770" s="17"/>
      <c r="C770" s="10"/>
      <c r="D770" s="10"/>
      <c r="E770" s="10"/>
    </row>
    <row r="771">
      <c r="A771" s="17"/>
      <c r="B771" s="17"/>
      <c r="C771" s="10"/>
      <c r="D771" s="10"/>
      <c r="E771" s="10"/>
    </row>
    <row r="772">
      <c r="A772" s="17"/>
      <c r="B772" s="17"/>
      <c r="C772" s="10"/>
      <c r="D772" s="10"/>
      <c r="E772" s="10"/>
    </row>
    <row r="773">
      <c r="A773" s="17"/>
      <c r="B773" s="17"/>
      <c r="C773" s="10"/>
      <c r="D773" s="10"/>
      <c r="E773" s="10"/>
    </row>
    <row r="774">
      <c r="A774" s="17"/>
      <c r="B774" s="17"/>
      <c r="C774" s="10"/>
      <c r="D774" s="10"/>
      <c r="E774" s="10"/>
    </row>
    <row r="775">
      <c r="A775" s="17"/>
      <c r="B775" s="17"/>
      <c r="C775" s="10"/>
      <c r="D775" s="10"/>
      <c r="E775" s="10"/>
    </row>
    <row r="776">
      <c r="A776" s="17"/>
      <c r="B776" s="17"/>
      <c r="C776" s="10"/>
      <c r="D776" s="10"/>
      <c r="E776" s="10"/>
    </row>
    <row r="777">
      <c r="A777" s="17"/>
      <c r="B777" s="17"/>
      <c r="C777" s="10"/>
      <c r="D777" s="10"/>
      <c r="E777" s="10"/>
    </row>
    <row r="778">
      <c r="A778" s="17"/>
      <c r="B778" s="17"/>
      <c r="C778" s="10"/>
      <c r="D778" s="10"/>
      <c r="E778" s="10"/>
    </row>
    <row r="779">
      <c r="A779" s="17"/>
      <c r="B779" s="17"/>
      <c r="C779" s="10"/>
      <c r="D779" s="10"/>
      <c r="E779" s="10"/>
    </row>
    <row r="780">
      <c r="A780" s="17"/>
      <c r="B780" s="17"/>
      <c r="C780" s="10"/>
      <c r="D780" s="10"/>
      <c r="E780" s="10"/>
    </row>
    <row r="781">
      <c r="A781" s="17"/>
      <c r="B781" s="17"/>
      <c r="C781" s="10"/>
      <c r="D781" s="10"/>
      <c r="E781" s="10"/>
    </row>
    <row r="782">
      <c r="A782" s="17"/>
      <c r="B782" s="17"/>
      <c r="C782" s="10"/>
      <c r="D782" s="10"/>
      <c r="E782" s="10"/>
    </row>
    <row r="783">
      <c r="A783" s="17"/>
      <c r="B783" s="17"/>
      <c r="C783" s="10"/>
      <c r="D783" s="10"/>
      <c r="E783" s="10"/>
    </row>
    <row r="784">
      <c r="A784" s="17"/>
      <c r="B784" s="17"/>
      <c r="C784" s="10"/>
      <c r="D784" s="10"/>
      <c r="E784" s="10"/>
    </row>
    <row r="785">
      <c r="A785" s="17"/>
      <c r="B785" s="17"/>
      <c r="C785" s="10"/>
      <c r="D785" s="10"/>
      <c r="E785" s="10"/>
    </row>
    <row r="786">
      <c r="A786" s="17"/>
      <c r="B786" s="17"/>
      <c r="C786" s="10"/>
      <c r="D786" s="10"/>
      <c r="E786" s="10"/>
    </row>
    <row r="787">
      <c r="A787" s="17"/>
      <c r="B787" s="17"/>
      <c r="C787" s="10"/>
      <c r="D787" s="10"/>
      <c r="E787" s="10"/>
    </row>
    <row r="788">
      <c r="A788" s="17"/>
      <c r="B788" s="17"/>
      <c r="C788" s="10"/>
      <c r="D788" s="10"/>
      <c r="E788" s="10"/>
    </row>
    <row r="789">
      <c r="A789" s="17"/>
      <c r="B789" s="17"/>
      <c r="C789" s="10"/>
      <c r="D789" s="10"/>
      <c r="E789" s="10"/>
    </row>
    <row r="790">
      <c r="A790" s="17"/>
      <c r="B790" s="17"/>
      <c r="C790" s="10"/>
      <c r="D790" s="10"/>
      <c r="E790" s="10"/>
    </row>
    <row r="791">
      <c r="A791" s="17"/>
      <c r="B791" s="17"/>
      <c r="C791" s="10"/>
      <c r="D791" s="10"/>
      <c r="E791" s="10"/>
    </row>
    <row r="792">
      <c r="A792" s="17"/>
      <c r="B792" s="17"/>
      <c r="C792" s="10"/>
      <c r="D792" s="10"/>
      <c r="E792" s="10"/>
    </row>
    <row r="793">
      <c r="A793" s="17"/>
      <c r="B793" s="17"/>
      <c r="C793" s="10"/>
      <c r="D793" s="10"/>
      <c r="E793" s="10"/>
    </row>
    <row r="794">
      <c r="A794" s="17"/>
      <c r="B794" s="17"/>
      <c r="C794" s="10"/>
      <c r="D794" s="10"/>
      <c r="E794" s="10"/>
    </row>
    <row r="795">
      <c r="A795" s="17"/>
      <c r="B795" s="17"/>
      <c r="C795" s="10"/>
      <c r="D795" s="10"/>
      <c r="E795" s="10"/>
    </row>
    <row r="796">
      <c r="A796" s="17"/>
      <c r="B796" s="17"/>
      <c r="C796" s="10"/>
      <c r="D796" s="10"/>
      <c r="E796" s="10"/>
    </row>
    <row r="797">
      <c r="A797" s="17"/>
      <c r="B797" s="17"/>
      <c r="C797" s="10"/>
      <c r="D797" s="10"/>
      <c r="E797" s="10"/>
    </row>
    <row r="798">
      <c r="A798" s="17"/>
      <c r="B798" s="17"/>
      <c r="C798" s="10"/>
      <c r="D798" s="10"/>
      <c r="E798" s="10"/>
    </row>
    <row r="799">
      <c r="A799" s="17"/>
      <c r="B799" s="17"/>
      <c r="C799" s="10"/>
      <c r="D799" s="10"/>
      <c r="E799" s="10"/>
    </row>
    <row r="800">
      <c r="A800" s="17"/>
      <c r="B800" s="17"/>
      <c r="C800" s="10"/>
      <c r="D800" s="10"/>
      <c r="E800" s="10"/>
    </row>
    <row r="801">
      <c r="A801" s="17"/>
      <c r="B801" s="17"/>
      <c r="C801" s="10"/>
      <c r="D801" s="10"/>
      <c r="E801" s="10"/>
    </row>
    <row r="802">
      <c r="A802" s="17"/>
      <c r="B802" s="17"/>
      <c r="C802" s="10"/>
      <c r="D802" s="10"/>
      <c r="E802" s="10"/>
    </row>
    <row r="803">
      <c r="A803" s="17"/>
      <c r="B803" s="17"/>
      <c r="C803" s="10"/>
      <c r="D803" s="10"/>
      <c r="E803" s="10"/>
    </row>
    <row r="804">
      <c r="A804" s="17"/>
      <c r="B804" s="17"/>
      <c r="C804" s="10"/>
      <c r="D804" s="10"/>
      <c r="E804" s="10"/>
    </row>
    <row r="805">
      <c r="A805" s="17"/>
      <c r="B805" s="17"/>
      <c r="C805" s="10"/>
      <c r="D805" s="10"/>
      <c r="E805" s="10"/>
    </row>
    <row r="806">
      <c r="A806" s="17"/>
      <c r="B806" s="17"/>
      <c r="C806" s="10"/>
      <c r="D806" s="10"/>
      <c r="E806" s="10"/>
    </row>
    <row r="807">
      <c r="A807" s="17"/>
      <c r="B807" s="17"/>
      <c r="C807" s="10"/>
      <c r="D807" s="10"/>
      <c r="E807" s="10"/>
    </row>
    <row r="808">
      <c r="A808" s="17"/>
      <c r="B808" s="17"/>
      <c r="C808" s="10"/>
      <c r="D808" s="10"/>
      <c r="E808" s="10"/>
    </row>
    <row r="809">
      <c r="A809" s="17"/>
      <c r="B809" s="17"/>
      <c r="C809" s="10"/>
      <c r="D809" s="10"/>
      <c r="E809" s="10"/>
    </row>
    <row r="810">
      <c r="A810" s="17"/>
      <c r="B810" s="17"/>
      <c r="C810" s="10"/>
      <c r="D810" s="10"/>
      <c r="E810" s="10"/>
    </row>
    <row r="811">
      <c r="A811" s="17"/>
      <c r="B811" s="17"/>
      <c r="C811" s="10"/>
      <c r="D811" s="10"/>
      <c r="E811" s="10"/>
    </row>
    <row r="812">
      <c r="A812" s="17"/>
      <c r="B812" s="17"/>
      <c r="C812" s="10"/>
      <c r="D812" s="10"/>
      <c r="E812" s="10"/>
    </row>
    <row r="813">
      <c r="A813" s="17"/>
      <c r="B813" s="17"/>
      <c r="C813" s="10"/>
      <c r="D813" s="10"/>
      <c r="E813" s="10"/>
    </row>
    <row r="814">
      <c r="A814" s="17"/>
      <c r="B814" s="17"/>
      <c r="C814" s="10"/>
      <c r="D814" s="10"/>
      <c r="E814" s="10"/>
    </row>
    <row r="815">
      <c r="A815" s="17"/>
      <c r="B815" s="17"/>
      <c r="C815" s="10"/>
      <c r="D815" s="10"/>
      <c r="E815" s="10"/>
    </row>
    <row r="816">
      <c r="A816" s="17"/>
      <c r="B816" s="17"/>
      <c r="C816" s="10"/>
      <c r="D816" s="10"/>
      <c r="E816" s="10"/>
    </row>
    <row r="817">
      <c r="A817" s="17"/>
      <c r="B817" s="17"/>
      <c r="C817" s="10"/>
      <c r="D817" s="10"/>
      <c r="E817" s="10"/>
    </row>
    <row r="818">
      <c r="A818" s="17"/>
      <c r="B818" s="17"/>
      <c r="C818" s="10"/>
      <c r="D818" s="10"/>
      <c r="E818" s="10"/>
    </row>
    <row r="819">
      <c r="A819" s="17"/>
      <c r="B819" s="17"/>
      <c r="C819" s="10"/>
      <c r="D819" s="10"/>
      <c r="E819" s="10"/>
    </row>
    <row r="820">
      <c r="A820" s="17"/>
      <c r="B820" s="17"/>
      <c r="C820" s="10"/>
      <c r="D820" s="10"/>
      <c r="E820" s="10"/>
    </row>
    <row r="821">
      <c r="A821" s="17"/>
      <c r="B821" s="17"/>
      <c r="C821" s="10"/>
      <c r="D821" s="10"/>
      <c r="E821" s="10"/>
    </row>
    <row r="822">
      <c r="A822" s="17"/>
      <c r="B822" s="17"/>
      <c r="C822" s="10"/>
      <c r="D822" s="10"/>
      <c r="E822" s="10"/>
    </row>
    <row r="823">
      <c r="A823" s="17"/>
      <c r="B823" s="17"/>
      <c r="C823" s="10"/>
      <c r="D823" s="10"/>
      <c r="E823" s="10"/>
    </row>
    <row r="824">
      <c r="A824" s="17"/>
      <c r="B824" s="17"/>
      <c r="C824" s="10"/>
      <c r="D824" s="10"/>
      <c r="E824" s="10"/>
    </row>
    <row r="825">
      <c r="A825" s="17"/>
      <c r="B825" s="17"/>
      <c r="C825" s="10"/>
      <c r="D825" s="10"/>
      <c r="E825" s="10"/>
    </row>
    <row r="826">
      <c r="A826" s="17"/>
      <c r="B826" s="17"/>
      <c r="C826" s="10"/>
      <c r="D826" s="10"/>
      <c r="E826" s="10"/>
    </row>
    <row r="827">
      <c r="A827" s="17"/>
      <c r="B827" s="17"/>
      <c r="C827" s="10"/>
      <c r="D827" s="10"/>
      <c r="E827" s="10"/>
    </row>
    <row r="828">
      <c r="A828" s="17"/>
      <c r="B828" s="17"/>
      <c r="C828" s="10"/>
      <c r="D828" s="10"/>
      <c r="E828" s="10"/>
    </row>
    <row r="829">
      <c r="A829" s="17"/>
      <c r="B829" s="17"/>
      <c r="C829" s="10"/>
      <c r="D829" s="10"/>
      <c r="E829" s="10"/>
    </row>
    <row r="830">
      <c r="A830" s="17"/>
      <c r="B830" s="17"/>
      <c r="C830" s="10"/>
      <c r="D830" s="10"/>
      <c r="E830" s="10"/>
    </row>
    <row r="831">
      <c r="A831" s="17"/>
      <c r="B831" s="17"/>
      <c r="C831" s="10"/>
      <c r="D831" s="10"/>
      <c r="E831" s="10"/>
    </row>
    <row r="832">
      <c r="A832" s="17"/>
      <c r="B832" s="17"/>
      <c r="C832" s="10"/>
      <c r="D832" s="10"/>
      <c r="E832" s="10"/>
    </row>
    <row r="833">
      <c r="A833" s="17"/>
      <c r="B833" s="17"/>
      <c r="C833" s="10"/>
      <c r="D833" s="10"/>
      <c r="E833" s="10"/>
    </row>
    <row r="834">
      <c r="A834" s="17"/>
      <c r="B834" s="17"/>
      <c r="C834" s="10"/>
      <c r="D834" s="10"/>
      <c r="E834" s="10"/>
    </row>
    <row r="835">
      <c r="A835" s="17"/>
      <c r="B835" s="17"/>
      <c r="C835" s="10"/>
      <c r="D835" s="10"/>
      <c r="E835" s="10"/>
    </row>
    <row r="836">
      <c r="A836" s="17"/>
      <c r="B836" s="17"/>
      <c r="C836" s="10"/>
      <c r="D836" s="10"/>
      <c r="E836" s="10"/>
    </row>
    <row r="837">
      <c r="A837" s="17"/>
      <c r="B837" s="17"/>
      <c r="C837" s="10"/>
      <c r="D837" s="10"/>
      <c r="E837" s="10"/>
    </row>
    <row r="838">
      <c r="A838" s="17"/>
      <c r="B838" s="17"/>
      <c r="C838" s="10"/>
      <c r="D838" s="10"/>
      <c r="E838" s="10"/>
    </row>
    <row r="839">
      <c r="A839" s="17"/>
      <c r="B839" s="17"/>
      <c r="C839" s="10"/>
      <c r="D839" s="10"/>
      <c r="E839" s="10"/>
    </row>
    <row r="840">
      <c r="A840" s="17"/>
      <c r="B840" s="17"/>
      <c r="C840" s="10"/>
      <c r="D840" s="10"/>
      <c r="E840" s="10"/>
    </row>
    <row r="841">
      <c r="A841" s="17"/>
      <c r="B841" s="17"/>
      <c r="C841" s="10"/>
      <c r="D841" s="10"/>
      <c r="E841" s="10"/>
    </row>
    <row r="842">
      <c r="A842" s="17"/>
      <c r="B842" s="17"/>
      <c r="C842" s="10"/>
      <c r="D842" s="10"/>
      <c r="E842" s="10"/>
    </row>
    <row r="843">
      <c r="A843" s="17"/>
      <c r="B843" s="17"/>
      <c r="C843" s="10"/>
      <c r="D843" s="10"/>
      <c r="E843" s="10"/>
    </row>
    <row r="844">
      <c r="A844" s="17"/>
      <c r="B844" s="17"/>
      <c r="C844" s="10"/>
      <c r="D844" s="10"/>
      <c r="E844" s="10"/>
    </row>
    <row r="845">
      <c r="A845" s="17"/>
      <c r="B845" s="17"/>
      <c r="C845" s="10"/>
      <c r="D845" s="10"/>
      <c r="E845" s="10"/>
    </row>
    <row r="846">
      <c r="A846" s="17"/>
      <c r="B846" s="17"/>
      <c r="C846" s="10"/>
      <c r="D846" s="10"/>
      <c r="E846" s="10"/>
    </row>
    <row r="847">
      <c r="A847" s="17"/>
      <c r="B847" s="17"/>
      <c r="C847" s="10"/>
      <c r="D847" s="10"/>
      <c r="E847" s="10"/>
    </row>
    <row r="848">
      <c r="A848" s="17"/>
      <c r="B848" s="17"/>
      <c r="C848" s="10"/>
      <c r="D848" s="10"/>
      <c r="E848" s="10"/>
    </row>
    <row r="849">
      <c r="A849" s="17"/>
      <c r="B849" s="17"/>
      <c r="C849" s="10"/>
      <c r="D849" s="10"/>
      <c r="E849" s="10"/>
    </row>
    <row r="850">
      <c r="A850" s="17"/>
      <c r="B850" s="17"/>
      <c r="C850" s="10"/>
      <c r="D850" s="10"/>
      <c r="E850" s="10"/>
    </row>
    <row r="851">
      <c r="A851" s="17"/>
      <c r="B851" s="17"/>
      <c r="C851" s="10"/>
      <c r="D851" s="10"/>
      <c r="E851" s="10"/>
    </row>
    <row r="852">
      <c r="A852" s="17"/>
      <c r="B852" s="17"/>
      <c r="C852" s="10"/>
      <c r="D852" s="10"/>
      <c r="E852" s="10"/>
    </row>
    <row r="853">
      <c r="A853" s="17"/>
      <c r="B853" s="17"/>
      <c r="C853" s="10"/>
      <c r="D853" s="10"/>
      <c r="E853" s="10"/>
    </row>
    <row r="854">
      <c r="A854" s="17"/>
      <c r="B854" s="17"/>
      <c r="C854" s="10"/>
      <c r="D854" s="10"/>
      <c r="E854" s="10"/>
    </row>
    <row r="855">
      <c r="A855" s="17"/>
      <c r="B855" s="17"/>
      <c r="C855" s="10"/>
      <c r="D855" s="10"/>
      <c r="E855" s="10"/>
    </row>
    <row r="856">
      <c r="A856" s="17"/>
      <c r="B856" s="17"/>
      <c r="C856" s="10"/>
      <c r="D856" s="10"/>
      <c r="E856" s="10"/>
    </row>
    <row r="857">
      <c r="A857" s="17"/>
      <c r="B857" s="17"/>
      <c r="C857" s="10"/>
      <c r="D857" s="10"/>
      <c r="E857" s="10"/>
    </row>
    <row r="858">
      <c r="A858" s="17"/>
      <c r="B858" s="17"/>
      <c r="C858" s="10"/>
      <c r="D858" s="10"/>
      <c r="E858" s="10"/>
    </row>
    <row r="859">
      <c r="A859" s="17"/>
      <c r="B859" s="17"/>
      <c r="C859" s="10"/>
      <c r="D859" s="10"/>
      <c r="E859" s="10"/>
    </row>
    <row r="860">
      <c r="A860" s="17"/>
      <c r="B860" s="17"/>
      <c r="C860" s="10"/>
      <c r="D860" s="10"/>
      <c r="E860" s="10"/>
    </row>
    <row r="861">
      <c r="A861" s="17"/>
      <c r="B861" s="17"/>
      <c r="C861" s="10"/>
      <c r="D861" s="10"/>
      <c r="E861" s="10"/>
    </row>
    <row r="862">
      <c r="A862" s="17"/>
      <c r="B862" s="17"/>
      <c r="C862" s="10"/>
      <c r="D862" s="10"/>
      <c r="E862" s="10"/>
    </row>
    <row r="863">
      <c r="A863" s="17"/>
      <c r="B863" s="17"/>
      <c r="C863" s="10"/>
      <c r="D863" s="10"/>
      <c r="E863" s="10"/>
    </row>
    <row r="864">
      <c r="A864" s="17"/>
      <c r="B864" s="17"/>
      <c r="C864" s="10"/>
      <c r="D864" s="10"/>
      <c r="E864" s="10"/>
    </row>
    <row r="865">
      <c r="A865" s="17"/>
      <c r="B865" s="17"/>
      <c r="C865" s="10"/>
      <c r="D865" s="10"/>
      <c r="E865" s="10"/>
    </row>
    <row r="866">
      <c r="A866" s="17"/>
      <c r="B866" s="17"/>
      <c r="C866" s="10"/>
      <c r="D866" s="10"/>
      <c r="E866" s="10"/>
    </row>
    <row r="867">
      <c r="A867" s="17"/>
      <c r="B867" s="17"/>
      <c r="C867" s="10"/>
      <c r="D867" s="10"/>
      <c r="E867" s="10"/>
    </row>
    <row r="868">
      <c r="A868" s="17"/>
      <c r="B868" s="17"/>
      <c r="C868" s="10"/>
      <c r="D868" s="10"/>
      <c r="E868" s="10"/>
    </row>
    <row r="869">
      <c r="A869" s="17"/>
      <c r="B869" s="17"/>
      <c r="C869" s="10"/>
      <c r="D869" s="10"/>
      <c r="E869" s="10"/>
    </row>
    <row r="870">
      <c r="A870" s="17"/>
      <c r="B870" s="17"/>
      <c r="C870" s="10"/>
      <c r="D870" s="10"/>
      <c r="E870" s="10"/>
    </row>
    <row r="871">
      <c r="A871" s="17"/>
      <c r="B871" s="17"/>
      <c r="C871" s="10"/>
      <c r="D871" s="10"/>
      <c r="E871" s="10"/>
    </row>
    <row r="872">
      <c r="A872" s="17"/>
      <c r="B872" s="17"/>
      <c r="C872" s="10"/>
      <c r="D872" s="10"/>
      <c r="E872" s="10"/>
    </row>
    <row r="873">
      <c r="A873" s="17"/>
      <c r="B873" s="17"/>
      <c r="C873" s="10"/>
      <c r="D873" s="10"/>
      <c r="E873" s="10"/>
    </row>
    <row r="874">
      <c r="A874" s="17"/>
      <c r="B874" s="17"/>
      <c r="C874" s="10"/>
      <c r="D874" s="10"/>
      <c r="E874" s="10"/>
    </row>
    <row r="875">
      <c r="A875" s="17"/>
      <c r="B875" s="17"/>
      <c r="C875" s="10"/>
      <c r="D875" s="10"/>
      <c r="E875" s="10"/>
    </row>
    <row r="876">
      <c r="A876" s="17"/>
      <c r="B876" s="17"/>
      <c r="C876" s="10"/>
      <c r="D876" s="10"/>
      <c r="E876" s="10"/>
    </row>
    <row r="877">
      <c r="A877" s="17"/>
      <c r="B877" s="17"/>
      <c r="C877" s="10"/>
      <c r="D877" s="10"/>
      <c r="E877" s="10"/>
    </row>
    <row r="878">
      <c r="A878" s="17"/>
      <c r="B878" s="17"/>
      <c r="C878" s="10"/>
      <c r="D878" s="10"/>
      <c r="E878" s="10"/>
    </row>
    <row r="879">
      <c r="A879" s="17"/>
      <c r="B879" s="17"/>
      <c r="C879" s="10"/>
      <c r="D879" s="10"/>
      <c r="E879" s="10"/>
    </row>
    <row r="880">
      <c r="A880" s="17"/>
      <c r="B880" s="17"/>
      <c r="C880" s="10"/>
      <c r="D880" s="10"/>
      <c r="E880" s="10"/>
    </row>
    <row r="881">
      <c r="A881" s="17"/>
      <c r="B881" s="17"/>
      <c r="C881" s="10"/>
      <c r="D881" s="10"/>
      <c r="E881" s="10"/>
    </row>
    <row r="882">
      <c r="A882" s="17"/>
      <c r="B882" s="17"/>
      <c r="C882" s="10"/>
      <c r="D882" s="10"/>
      <c r="E882" s="10"/>
    </row>
    <row r="883">
      <c r="A883" s="17"/>
      <c r="B883" s="17"/>
      <c r="C883" s="10"/>
      <c r="D883" s="10"/>
      <c r="E883" s="10"/>
    </row>
    <row r="884">
      <c r="A884" s="17"/>
      <c r="B884" s="17"/>
      <c r="C884" s="10"/>
      <c r="D884" s="10"/>
      <c r="E884" s="10"/>
    </row>
    <row r="885">
      <c r="A885" s="17"/>
      <c r="B885" s="17"/>
      <c r="C885" s="10"/>
      <c r="D885" s="10"/>
      <c r="E885" s="10"/>
    </row>
    <row r="886">
      <c r="A886" s="17"/>
      <c r="B886" s="17"/>
      <c r="C886" s="10"/>
      <c r="D886" s="10"/>
      <c r="E886" s="10"/>
    </row>
    <row r="887">
      <c r="A887" s="17"/>
      <c r="B887" s="17"/>
      <c r="C887" s="10"/>
      <c r="D887" s="10"/>
      <c r="E887" s="10"/>
    </row>
    <row r="888">
      <c r="A888" s="17"/>
      <c r="B888" s="17"/>
      <c r="C888" s="10"/>
      <c r="D888" s="10"/>
      <c r="E888" s="10"/>
    </row>
    <row r="889">
      <c r="A889" s="17"/>
      <c r="B889" s="17"/>
      <c r="C889" s="10"/>
      <c r="D889" s="10"/>
      <c r="E889" s="10"/>
    </row>
    <row r="890">
      <c r="A890" s="17"/>
      <c r="B890" s="17"/>
      <c r="C890" s="10"/>
      <c r="D890" s="10"/>
      <c r="E890" s="10"/>
    </row>
    <row r="891">
      <c r="A891" s="17"/>
      <c r="B891" s="17"/>
      <c r="C891" s="10"/>
      <c r="D891" s="10"/>
      <c r="E891" s="10"/>
    </row>
    <row r="892">
      <c r="A892" s="17"/>
      <c r="B892" s="17"/>
      <c r="C892" s="10"/>
      <c r="D892" s="10"/>
      <c r="E892" s="10"/>
    </row>
    <row r="893">
      <c r="A893" s="17"/>
      <c r="B893" s="17"/>
      <c r="C893" s="10"/>
      <c r="D893" s="10"/>
      <c r="E893" s="10"/>
    </row>
    <row r="894">
      <c r="A894" s="17"/>
      <c r="B894" s="17"/>
      <c r="C894" s="10"/>
      <c r="D894" s="10"/>
      <c r="E894" s="10"/>
    </row>
    <row r="895">
      <c r="A895" s="17"/>
      <c r="B895" s="17"/>
      <c r="C895" s="10"/>
      <c r="D895" s="10"/>
      <c r="E895" s="10"/>
    </row>
    <row r="896">
      <c r="A896" s="17"/>
      <c r="B896" s="17"/>
      <c r="C896" s="10"/>
      <c r="D896" s="10"/>
      <c r="E896" s="10"/>
    </row>
    <row r="897">
      <c r="A897" s="17"/>
      <c r="B897" s="17"/>
      <c r="C897" s="10"/>
      <c r="D897" s="10"/>
      <c r="E897" s="10"/>
    </row>
    <row r="898">
      <c r="A898" s="17"/>
      <c r="B898" s="17"/>
      <c r="C898" s="10"/>
      <c r="D898" s="10"/>
      <c r="E898" s="10"/>
    </row>
    <row r="899">
      <c r="A899" s="17"/>
      <c r="B899" s="17"/>
      <c r="C899" s="10"/>
      <c r="D899" s="10"/>
      <c r="E899" s="10"/>
    </row>
    <row r="900">
      <c r="A900" s="17"/>
      <c r="B900" s="17"/>
      <c r="C900" s="10"/>
      <c r="D900" s="10"/>
      <c r="E900" s="10"/>
    </row>
    <row r="901">
      <c r="A901" s="17"/>
      <c r="B901" s="17"/>
      <c r="C901" s="10"/>
      <c r="D901" s="10"/>
      <c r="E901" s="10"/>
    </row>
    <row r="902">
      <c r="A902" s="17"/>
      <c r="B902" s="17"/>
      <c r="C902" s="10"/>
      <c r="D902" s="10"/>
      <c r="E902" s="10"/>
    </row>
    <row r="903">
      <c r="A903" s="17"/>
      <c r="B903" s="17"/>
      <c r="C903" s="10"/>
      <c r="D903" s="10"/>
      <c r="E903" s="10"/>
    </row>
    <row r="904">
      <c r="A904" s="17"/>
      <c r="B904" s="17"/>
      <c r="C904" s="10"/>
      <c r="D904" s="10"/>
      <c r="E904" s="10"/>
    </row>
    <row r="905">
      <c r="A905" s="17"/>
      <c r="B905" s="17"/>
      <c r="C905" s="10"/>
      <c r="D905" s="10"/>
      <c r="E905" s="10"/>
    </row>
    <row r="906">
      <c r="A906" s="17"/>
      <c r="B906" s="17"/>
      <c r="C906" s="10"/>
      <c r="D906" s="10"/>
      <c r="E906" s="10"/>
    </row>
    <row r="907">
      <c r="A907" s="17"/>
      <c r="B907" s="17"/>
      <c r="C907" s="10"/>
      <c r="D907" s="10"/>
      <c r="E907" s="10"/>
    </row>
    <row r="908">
      <c r="A908" s="17"/>
      <c r="B908" s="17"/>
      <c r="C908" s="10"/>
      <c r="D908" s="10"/>
      <c r="E908" s="10"/>
    </row>
    <row r="909">
      <c r="A909" s="17"/>
      <c r="B909" s="17"/>
      <c r="C909" s="10"/>
      <c r="D909" s="10"/>
      <c r="E909" s="10"/>
    </row>
    <row r="910">
      <c r="A910" s="17"/>
      <c r="B910" s="17"/>
      <c r="C910" s="10"/>
      <c r="D910" s="10"/>
      <c r="E910" s="10"/>
    </row>
    <row r="911">
      <c r="A911" s="17"/>
      <c r="B911" s="17"/>
      <c r="C911" s="10"/>
      <c r="D911" s="10"/>
      <c r="E911" s="10"/>
    </row>
    <row r="912">
      <c r="A912" s="17"/>
      <c r="B912" s="17"/>
      <c r="C912" s="10"/>
      <c r="D912" s="10"/>
      <c r="E912" s="10"/>
    </row>
    <row r="913">
      <c r="A913" s="17"/>
      <c r="B913" s="17"/>
      <c r="C913" s="10"/>
      <c r="D913" s="10"/>
      <c r="E913" s="10"/>
    </row>
    <row r="914">
      <c r="A914" s="17"/>
      <c r="B914" s="17"/>
      <c r="C914" s="10"/>
      <c r="D914" s="10"/>
      <c r="E914" s="10"/>
    </row>
    <row r="915">
      <c r="A915" s="17"/>
      <c r="B915" s="17"/>
      <c r="C915" s="10"/>
      <c r="D915" s="10"/>
      <c r="E915" s="10"/>
    </row>
    <row r="916">
      <c r="A916" s="17"/>
      <c r="B916" s="17"/>
      <c r="C916" s="10"/>
      <c r="D916" s="10"/>
      <c r="E916" s="10"/>
    </row>
    <row r="917">
      <c r="A917" s="17"/>
      <c r="B917" s="17"/>
      <c r="C917" s="10"/>
      <c r="D917" s="10"/>
      <c r="E917" s="10"/>
    </row>
    <row r="918">
      <c r="A918" s="17"/>
      <c r="B918" s="17"/>
      <c r="C918" s="10"/>
      <c r="D918" s="10"/>
      <c r="E918" s="10"/>
    </row>
    <row r="919">
      <c r="A919" s="17"/>
      <c r="B919" s="17"/>
      <c r="C919" s="10"/>
      <c r="D919" s="10"/>
      <c r="E919" s="10"/>
    </row>
    <row r="920">
      <c r="A920" s="17"/>
      <c r="B920" s="17"/>
      <c r="C920" s="10"/>
      <c r="D920" s="10"/>
      <c r="E920" s="10"/>
    </row>
    <row r="921">
      <c r="A921" s="17"/>
      <c r="B921" s="17"/>
      <c r="C921" s="10"/>
      <c r="D921" s="10"/>
      <c r="E921" s="10"/>
    </row>
    <row r="922">
      <c r="A922" s="17"/>
      <c r="B922" s="17"/>
      <c r="C922" s="10"/>
      <c r="D922" s="10"/>
      <c r="E922" s="10"/>
    </row>
    <row r="923">
      <c r="A923" s="17"/>
      <c r="B923" s="17"/>
      <c r="C923" s="10"/>
      <c r="D923" s="10"/>
      <c r="E923" s="10"/>
    </row>
    <row r="924">
      <c r="A924" s="17"/>
      <c r="B924" s="17"/>
      <c r="C924" s="10"/>
      <c r="D924" s="10"/>
      <c r="E924" s="10"/>
    </row>
    <row r="925">
      <c r="A925" s="17"/>
      <c r="B925" s="17"/>
      <c r="C925" s="10"/>
      <c r="D925" s="10"/>
      <c r="E925" s="10"/>
    </row>
    <row r="926">
      <c r="A926" s="17"/>
      <c r="B926" s="17"/>
      <c r="C926" s="10"/>
      <c r="D926" s="10"/>
      <c r="E926" s="10"/>
    </row>
    <row r="927">
      <c r="A927" s="17"/>
      <c r="B927" s="17"/>
      <c r="C927" s="10"/>
      <c r="D927" s="10"/>
      <c r="E927" s="10"/>
    </row>
    <row r="928">
      <c r="A928" s="17"/>
      <c r="B928" s="17"/>
      <c r="C928" s="10"/>
      <c r="D928" s="10"/>
      <c r="E928" s="10"/>
    </row>
    <row r="929">
      <c r="A929" s="17"/>
      <c r="B929" s="17"/>
      <c r="C929" s="10"/>
      <c r="D929" s="10"/>
      <c r="E929" s="10"/>
    </row>
    <row r="930">
      <c r="A930" s="17"/>
      <c r="B930" s="17"/>
      <c r="C930" s="10"/>
      <c r="D930" s="10"/>
      <c r="E930" s="10"/>
    </row>
    <row r="931">
      <c r="A931" s="17"/>
      <c r="B931" s="17"/>
      <c r="C931" s="10"/>
      <c r="D931" s="10"/>
      <c r="E931" s="10"/>
    </row>
    <row r="932">
      <c r="A932" s="17"/>
      <c r="B932" s="17"/>
      <c r="C932" s="10"/>
      <c r="D932" s="10"/>
      <c r="E932" s="10"/>
    </row>
    <row r="933">
      <c r="A933" s="17"/>
      <c r="B933" s="17"/>
      <c r="C933" s="10"/>
      <c r="D933" s="10"/>
      <c r="E933" s="10"/>
    </row>
    <row r="934">
      <c r="A934" s="17"/>
      <c r="B934" s="17"/>
      <c r="C934" s="10"/>
      <c r="D934" s="10"/>
      <c r="E934" s="10"/>
    </row>
    <row r="935">
      <c r="A935" s="17"/>
      <c r="B935" s="17"/>
      <c r="C935" s="10"/>
      <c r="D935" s="10"/>
      <c r="E935" s="10"/>
    </row>
    <row r="936">
      <c r="A936" s="17"/>
      <c r="B936" s="17"/>
      <c r="C936" s="10"/>
      <c r="D936" s="10"/>
      <c r="E936" s="10"/>
    </row>
    <row r="937">
      <c r="A937" s="17"/>
      <c r="B937" s="17"/>
      <c r="C937" s="10"/>
      <c r="D937" s="10"/>
      <c r="E937" s="10"/>
    </row>
    <row r="938">
      <c r="A938" s="17"/>
      <c r="B938" s="17"/>
      <c r="C938" s="10"/>
      <c r="D938" s="10"/>
      <c r="E938" s="10"/>
    </row>
    <row r="939">
      <c r="A939" s="17"/>
      <c r="B939" s="17"/>
      <c r="C939" s="10"/>
      <c r="D939" s="10"/>
      <c r="E939" s="10"/>
    </row>
    <row r="940">
      <c r="A940" s="17"/>
      <c r="B940" s="17"/>
      <c r="C940" s="10"/>
      <c r="D940" s="10"/>
      <c r="E940" s="10"/>
    </row>
    <row r="941">
      <c r="A941" s="17"/>
      <c r="B941" s="17"/>
      <c r="C941" s="10"/>
      <c r="D941" s="10"/>
      <c r="E941" s="10"/>
    </row>
    <row r="942">
      <c r="A942" s="17"/>
      <c r="B942" s="17"/>
      <c r="C942" s="10"/>
      <c r="D942" s="10"/>
      <c r="E942" s="10"/>
    </row>
    <row r="943">
      <c r="A943" s="17"/>
      <c r="B943" s="17"/>
      <c r="C943" s="10"/>
      <c r="D943" s="10"/>
      <c r="E943" s="10"/>
    </row>
    <row r="944">
      <c r="A944" s="17"/>
      <c r="B944" s="17"/>
      <c r="C944" s="10"/>
      <c r="D944" s="10"/>
      <c r="E944" s="10"/>
    </row>
    <row r="945">
      <c r="A945" s="17"/>
      <c r="B945" s="17"/>
      <c r="C945" s="10"/>
      <c r="D945" s="10"/>
      <c r="E945" s="10"/>
    </row>
    <row r="946">
      <c r="A946" s="17"/>
      <c r="B946" s="17"/>
      <c r="C946" s="10"/>
      <c r="D946" s="10"/>
      <c r="E946" s="10"/>
    </row>
    <row r="947">
      <c r="A947" s="17"/>
      <c r="B947" s="17"/>
      <c r="C947" s="10"/>
      <c r="D947" s="10"/>
      <c r="E947" s="10"/>
    </row>
    <row r="948">
      <c r="A948" s="17"/>
      <c r="B948" s="17"/>
      <c r="C948" s="10"/>
      <c r="D948" s="10"/>
      <c r="E948" s="10"/>
    </row>
    <row r="949">
      <c r="A949" s="17"/>
      <c r="B949" s="17"/>
      <c r="C949" s="10"/>
      <c r="D949" s="10"/>
      <c r="E949" s="10"/>
    </row>
    <row r="950">
      <c r="A950" s="17"/>
      <c r="B950" s="17"/>
      <c r="C950" s="10"/>
      <c r="D950" s="10"/>
      <c r="E950" s="10"/>
    </row>
    <row r="951">
      <c r="A951" s="17"/>
      <c r="B951" s="17"/>
      <c r="C951" s="10"/>
      <c r="D951" s="10"/>
      <c r="E951" s="10"/>
    </row>
    <row r="952">
      <c r="A952" s="17"/>
      <c r="B952" s="17"/>
      <c r="C952" s="10"/>
      <c r="D952" s="10"/>
      <c r="E952" s="10"/>
    </row>
    <row r="953">
      <c r="A953" s="17"/>
      <c r="B953" s="17"/>
      <c r="C953" s="10"/>
      <c r="D953" s="10"/>
      <c r="E953" s="10"/>
    </row>
    <row r="954">
      <c r="A954" s="17"/>
      <c r="B954" s="17"/>
      <c r="C954" s="10"/>
      <c r="D954" s="10"/>
      <c r="E954" s="10"/>
    </row>
    <row r="955">
      <c r="A955" s="17"/>
      <c r="B955" s="17"/>
      <c r="C955" s="10"/>
      <c r="D955" s="10"/>
      <c r="E955" s="10"/>
    </row>
    <row r="956">
      <c r="A956" s="17"/>
      <c r="B956" s="17"/>
      <c r="C956" s="10"/>
      <c r="D956" s="10"/>
      <c r="E956" s="10"/>
    </row>
    <row r="957">
      <c r="A957" s="17"/>
      <c r="B957" s="17"/>
      <c r="C957" s="10"/>
      <c r="D957" s="10"/>
      <c r="E957" s="10"/>
    </row>
    <row r="958">
      <c r="A958" s="17"/>
      <c r="B958" s="17"/>
      <c r="C958" s="10"/>
      <c r="D958" s="10"/>
      <c r="E958" s="10"/>
    </row>
    <row r="959">
      <c r="A959" s="17"/>
      <c r="B959" s="17"/>
      <c r="C959" s="10"/>
      <c r="D959" s="10"/>
      <c r="E959" s="10"/>
    </row>
    <row r="960">
      <c r="A960" s="17"/>
      <c r="B960" s="17"/>
      <c r="C960" s="10"/>
      <c r="D960" s="10"/>
      <c r="E960" s="10"/>
    </row>
    <row r="961">
      <c r="A961" s="17"/>
      <c r="B961" s="17"/>
      <c r="C961" s="10"/>
      <c r="D961" s="10"/>
      <c r="E961" s="10"/>
    </row>
    <row r="962">
      <c r="A962" s="17"/>
      <c r="B962" s="17"/>
      <c r="C962" s="10"/>
      <c r="D962" s="10"/>
      <c r="E962" s="10"/>
    </row>
    <row r="963">
      <c r="A963" s="17"/>
      <c r="B963" s="17"/>
      <c r="C963" s="10"/>
      <c r="D963" s="10"/>
      <c r="E963" s="10"/>
    </row>
    <row r="964">
      <c r="A964" s="17"/>
      <c r="B964" s="17"/>
      <c r="C964" s="10"/>
      <c r="D964" s="10"/>
      <c r="E964" s="10"/>
    </row>
    <row r="965">
      <c r="A965" s="17"/>
      <c r="B965" s="17"/>
      <c r="C965" s="10"/>
      <c r="D965" s="10"/>
      <c r="E965" s="10"/>
    </row>
    <row r="966">
      <c r="A966" s="17"/>
      <c r="B966" s="17"/>
      <c r="C966" s="10"/>
      <c r="D966" s="10"/>
      <c r="E966" s="10"/>
    </row>
    <row r="967">
      <c r="A967" s="17"/>
      <c r="B967" s="17"/>
      <c r="C967" s="10"/>
      <c r="D967" s="10"/>
      <c r="E967" s="10"/>
    </row>
    <row r="968">
      <c r="A968" s="17"/>
      <c r="B968" s="17"/>
      <c r="C968" s="10"/>
      <c r="D968" s="10"/>
      <c r="E968" s="10"/>
    </row>
    <row r="969">
      <c r="A969" s="17"/>
      <c r="B969" s="17"/>
      <c r="C969" s="10"/>
      <c r="D969" s="10"/>
      <c r="E969" s="10"/>
    </row>
    <row r="970">
      <c r="A970" s="17"/>
      <c r="B970" s="17"/>
      <c r="C970" s="10"/>
      <c r="D970" s="10"/>
      <c r="E970" s="10"/>
    </row>
    <row r="971">
      <c r="A971" s="17"/>
      <c r="B971" s="17"/>
      <c r="C971" s="10"/>
      <c r="D971" s="10"/>
      <c r="E971" s="10"/>
    </row>
    <row r="972">
      <c r="A972" s="17"/>
      <c r="B972" s="17"/>
      <c r="C972" s="10"/>
      <c r="D972" s="10"/>
      <c r="E972" s="10"/>
    </row>
    <row r="973">
      <c r="A973" s="17"/>
      <c r="B973" s="17"/>
      <c r="C973" s="10"/>
      <c r="D973" s="10"/>
      <c r="E973" s="10"/>
    </row>
    <row r="974">
      <c r="A974" s="17"/>
      <c r="B974" s="17"/>
      <c r="C974" s="10"/>
      <c r="D974" s="10"/>
      <c r="E974" s="10"/>
    </row>
    <row r="975">
      <c r="A975" s="17"/>
      <c r="B975" s="17"/>
      <c r="C975" s="10"/>
      <c r="D975" s="10"/>
      <c r="E975" s="10"/>
    </row>
    <row r="976">
      <c r="A976" s="17"/>
      <c r="B976" s="17"/>
      <c r="C976" s="10"/>
      <c r="D976" s="10"/>
      <c r="E976" s="10"/>
    </row>
    <row r="977">
      <c r="A977" s="17"/>
      <c r="B977" s="17"/>
      <c r="C977" s="10"/>
      <c r="D977" s="10"/>
      <c r="E977" s="10"/>
    </row>
    <row r="978">
      <c r="A978" s="17"/>
      <c r="B978" s="17"/>
      <c r="C978" s="10"/>
      <c r="D978" s="10"/>
      <c r="E978" s="10"/>
    </row>
    <row r="979">
      <c r="A979" s="17"/>
      <c r="B979" s="17"/>
      <c r="C979" s="10"/>
      <c r="D979" s="10"/>
      <c r="E979" s="10"/>
    </row>
    <row r="980">
      <c r="A980" s="17"/>
      <c r="B980" s="17"/>
      <c r="C980" s="10"/>
      <c r="D980" s="10"/>
      <c r="E980" s="10"/>
    </row>
    <row r="981">
      <c r="A981" s="17"/>
      <c r="B981" s="17"/>
      <c r="C981" s="10"/>
      <c r="D981" s="10"/>
      <c r="E981" s="10"/>
    </row>
    <row r="982">
      <c r="A982" s="17"/>
      <c r="B982" s="17"/>
      <c r="C982" s="10"/>
      <c r="D982" s="10"/>
      <c r="E982" s="10"/>
    </row>
    <row r="983">
      <c r="A983" s="17"/>
      <c r="B983" s="17"/>
      <c r="C983" s="10"/>
      <c r="D983" s="10"/>
      <c r="E983" s="10"/>
    </row>
    <row r="984">
      <c r="A984" s="17"/>
      <c r="B984" s="17"/>
      <c r="C984" s="10"/>
      <c r="D984" s="10"/>
      <c r="E984" s="10"/>
    </row>
    <row r="985">
      <c r="A985" s="17"/>
      <c r="B985" s="17"/>
      <c r="C985" s="10"/>
      <c r="D985" s="10"/>
      <c r="E985" s="10"/>
    </row>
    <row r="986">
      <c r="A986" s="17"/>
      <c r="B986" s="17"/>
      <c r="C986" s="10"/>
      <c r="D986" s="10"/>
      <c r="E986" s="10"/>
    </row>
    <row r="987">
      <c r="A987" s="17"/>
      <c r="B987" s="17"/>
      <c r="C987" s="10"/>
      <c r="D987" s="10"/>
      <c r="E987" s="10"/>
    </row>
    <row r="988">
      <c r="A988" s="17"/>
      <c r="B988" s="17"/>
      <c r="C988" s="10"/>
      <c r="D988" s="10"/>
      <c r="E988" s="10"/>
    </row>
    <row r="989">
      <c r="A989" s="17"/>
      <c r="B989" s="17"/>
      <c r="C989" s="10"/>
      <c r="D989" s="10"/>
      <c r="E989" s="10"/>
    </row>
    <row r="990">
      <c r="A990" s="17"/>
      <c r="B990" s="17"/>
      <c r="C990" s="10"/>
      <c r="D990" s="10"/>
      <c r="E990" s="10"/>
    </row>
    <row r="991">
      <c r="A991" s="17"/>
      <c r="B991" s="17"/>
      <c r="C991" s="10"/>
      <c r="D991" s="10"/>
      <c r="E991" s="10"/>
    </row>
    <row r="992">
      <c r="A992" s="17"/>
      <c r="B992" s="17"/>
      <c r="C992" s="10"/>
      <c r="D992" s="10"/>
      <c r="E992" s="10"/>
    </row>
    <row r="993">
      <c r="A993" s="17"/>
      <c r="B993" s="17"/>
      <c r="C993" s="10"/>
      <c r="D993" s="10"/>
      <c r="E993" s="10"/>
    </row>
    <row r="994">
      <c r="A994" s="17"/>
      <c r="B994" s="17"/>
      <c r="C994" s="10"/>
      <c r="D994" s="10"/>
      <c r="E994" s="10"/>
    </row>
    <row r="995">
      <c r="A995" s="17"/>
      <c r="B995" s="17"/>
      <c r="C995" s="10"/>
      <c r="D995" s="10"/>
      <c r="E995" s="10"/>
    </row>
    <row r="996">
      <c r="A996" s="17"/>
      <c r="B996" s="17"/>
      <c r="C996" s="10"/>
      <c r="D996" s="10"/>
      <c r="E996" s="10"/>
    </row>
    <row r="997">
      <c r="A997" s="17"/>
      <c r="B997" s="17"/>
      <c r="C997" s="10"/>
      <c r="D997" s="10"/>
      <c r="E997" s="10"/>
    </row>
    <row r="998">
      <c r="A998" s="17"/>
      <c r="B998" s="17"/>
      <c r="C998" s="10"/>
      <c r="D998" s="10"/>
      <c r="E998" s="10"/>
    </row>
    <row r="999">
      <c r="A999" s="17"/>
      <c r="B999" s="17"/>
      <c r="C999" s="10"/>
      <c r="D999" s="10"/>
      <c r="E999" s="10"/>
    </row>
    <row r="1000">
      <c r="A1000" s="17"/>
      <c r="B1000" s="17"/>
      <c r="C1000" s="10"/>
      <c r="D1000" s="10"/>
      <c r="E1000" s="10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142</v>
      </c>
      <c r="B1" s="2" t="s">
        <v>313</v>
      </c>
      <c r="C1" s="2" t="s">
        <v>314</v>
      </c>
      <c r="D1" s="2" t="s">
        <v>315</v>
      </c>
      <c r="E1" s="2" t="s">
        <v>317</v>
      </c>
    </row>
    <row r="2">
      <c r="A2" s="2" t="s">
        <v>0</v>
      </c>
      <c r="B2" s="2">
        <v>2.7503264880000002</v>
      </c>
      <c r="C2" s="2">
        <v>2.6678826380000005</v>
      </c>
      <c r="D2" s="2">
        <v>2.668211855999999</v>
      </c>
      <c r="E2" s="2">
        <v>73341.94140000001</v>
      </c>
    </row>
    <row r="3">
      <c r="A3" s="2" t="s">
        <v>1</v>
      </c>
      <c r="B3" s="2">
        <v>0.3347426980000023</v>
      </c>
      <c r="C3" s="2">
        <v>0.6928166900000008</v>
      </c>
      <c r="D3" s="2">
        <v>0.04374843199999816</v>
      </c>
      <c r="E3" s="2">
        <v>5768.323974999999</v>
      </c>
    </row>
    <row r="4">
      <c r="A4" s="2" t="s">
        <v>2</v>
      </c>
      <c r="B4" s="2">
        <v>0.20555368599999896</v>
      </c>
      <c r="C4" s="2">
        <v>0.33696620999999993</v>
      </c>
      <c r="D4" s="2">
        <v>0.10288423199999955</v>
      </c>
      <c r="E4" s="2">
        <v>83579.0625</v>
      </c>
    </row>
    <row r="5">
      <c r="A5" s="2" t="s">
        <v>3</v>
      </c>
      <c r="B5" s="2">
        <v>0.030933701999998675</v>
      </c>
      <c r="C5" s="2">
        <v>0.0</v>
      </c>
      <c r="D5" s="2">
        <v>0.0</v>
      </c>
      <c r="E5" s="2">
        <v>111.00299835999999</v>
      </c>
    </row>
    <row r="6">
      <c r="A6" s="2" t="s">
        <v>5</v>
      </c>
      <c r="B6" s="2">
        <v>1.229999998031417E-6</v>
      </c>
      <c r="C6" s="2">
        <v>0.0</v>
      </c>
      <c r="D6" s="2">
        <v>0.0</v>
      </c>
      <c r="E6" s="2">
        <v>155.25799561</v>
      </c>
    </row>
    <row r="7">
      <c r="A7" s="2" t="s">
        <v>6</v>
      </c>
      <c r="B7" s="2">
        <v>0.5701618539999999</v>
      </c>
      <c r="C7" s="2">
        <v>0.2187714419999999</v>
      </c>
      <c r="D7" s="2">
        <v>0.30463670000000037</v>
      </c>
      <c r="E7" s="2">
        <v>60750.650389999995</v>
      </c>
    </row>
    <row r="8">
      <c r="A8" s="2" t="s">
        <v>7</v>
      </c>
      <c r="B8" s="2">
        <v>0.0</v>
      </c>
      <c r="C8" s="2">
        <v>0.0</v>
      </c>
      <c r="D8" s="2">
        <v>0.0</v>
      </c>
      <c r="E8" s="2">
        <v>28.86700058</v>
      </c>
    </row>
    <row r="9">
      <c r="A9" s="2" t="s">
        <v>8</v>
      </c>
      <c r="B9" s="2">
        <v>0.0</v>
      </c>
      <c r="C9" s="2">
        <v>0.0</v>
      </c>
      <c r="D9" s="2">
        <v>0.0</v>
      </c>
      <c r="E9" s="2">
        <v>188.99600220000002</v>
      </c>
    </row>
    <row r="10">
      <c r="A10" s="2" t="s">
        <v>9</v>
      </c>
      <c r="B10" s="2">
        <v>0.0</v>
      </c>
      <c r="C10" s="2">
        <v>0.0</v>
      </c>
      <c r="D10" s="2">
        <v>0.05365151999999966</v>
      </c>
      <c r="E10" s="2">
        <v>88271.19140000001</v>
      </c>
    </row>
    <row r="11">
      <c r="A11" s="2" t="s">
        <v>10</v>
      </c>
      <c r="B11" s="2">
        <v>0.08372279799999945</v>
      </c>
      <c r="C11" s="2">
        <v>0.18904414600000052</v>
      </c>
      <c r="D11" s="2">
        <v>0.022125564000000965</v>
      </c>
      <c r="E11" s="2">
        <v>5888.792969</v>
      </c>
    </row>
    <row r="12">
      <c r="A12" s="2" t="s">
        <v>11</v>
      </c>
      <c r="B12" s="2">
        <v>0.0</v>
      </c>
      <c r="C12" s="2">
        <v>0.0</v>
      </c>
      <c r="D12" s="2">
        <v>0.0</v>
      </c>
      <c r="E12" s="2">
        <v>209.2039948</v>
      </c>
    </row>
    <row r="13">
      <c r="A13" s="2" t="s">
        <v>12</v>
      </c>
      <c r="B13" s="2">
        <v>-3.877000000045428E-5</v>
      </c>
      <c r="C13" s="2">
        <v>0.0</v>
      </c>
      <c r="D13" s="2">
        <v>0.0</v>
      </c>
      <c r="E13" s="2">
        <v>49432.37891</v>
      </c>
    </row>
    <row r="14">
      <c r="A14" s="2" t="s">
        <v>13</v>
      </c>
      <c r="B14" s="2">
        <v>0.0</v>
      </c>
      <c r="C14" s="2">
        <v>0.0</v>
      </c>
      <c r="D14" s="2">
        <v>0.0</v>
      </c>
      <c r="E14" s="2">
        <v>17685.067383</v>
      </c>
    </row>
    <row r="15">
      <c r="A15" s="2" t="s">
        <v>14</v>
      </c>
      <c r="B15" s="2">
        <v>0.7246124299999991</v>
      </c>
      <c r="C15" s="2">
        <v>1.3565169359999998</v>
      </c>
      <c r="D15" s="2">
        <v>0.14576959400000078</v>
      </c>
      <c r="E15" s="2">
        <v>19761.916011</v>
      </c>
    </row>
    <row r="16">
      <c r="A16" s="2" t="s">
        <v>15</v>
      </c>
      <c r="B16" s="2">
        <v>0.0</v>
      </c>
      <c r="C16" s="2">
        <v>0.0</v>
      </c>
      <c r="D16" s="2">
        <v>0.0</v>
      </c>
      <c r="E16" s="2">
        <v>763.6860045999999</v>
      </c>
    </row>
    <row r="17">
      <c r="A17" s="2" t="s">
        <v>16</v>
      </c>
      <c r="B17" s="2">
        <v>0.0</v>
      </c>
      <c r="C17" s="2">
        <v>0.0</v>
      </c>
      <c r="D17" s="2">
        <v>0.0</v>
      </c>
      <c r="E17" s="2">
        <v>3073.436035</v>
      </c>
    </row>
    <row r="18">
      <c r="A18" s="2" t="s">
        <v>17</v>
      </c>
      <c r="B18" s="2">
        <v>0.11927155599999821</v>
      </c>
      <c r="C18" s="2">
        <v>0.22144529599999885</v>
      </c>
      <c r="D18" s="2">
        <v>-0.06560034199999905</v>
      </c>
      <c r="E18" s="2">
        <v>320945.6719</v>
      </c>
    </row>
    <row r="19">
      <c r="A19" s="2" t="s">
        <v>18</v>
      </c>
      <c r="B19" s="2">
        <v>0.008001136000001453</v>
      </c>
      <c r="C19" s="2">
        <v>0.0</v>
      </c>
      <c r="D19" s="2">
        <v>0.0</v>
      </c>
      <c r="E19" s="2">
        <v>572.6979980000001</v>
      </c>
    </row>
    <row r="20">
      <c r="A20" s="2" t="s">
        <v>19</v>
      </c>
      <c r="B20" s="2">
        <v>0.011531797999998617</v>
      </c>
      <c r="C20" s="2">
        <v>0.04669014199999992</v>
      </c>
      <c r="D20" s="2">
        <v>0.016367687999999703</v>
      </c>
      <c r="E20" s="2">
        <v>18888.745117</v>
      </c>
    </row>
    <row r="21">
      <c r="A21" s="2" t="s">
        <v>20</v>
      </c>
      <c r="B21" s="2">
        <v>-2.499999993688107E-7</v>
      </c>
      <c r="C21" s="2">
        <v>0.0</v>
      </c>
      <c r="D21" s="2">
        <v>0.0</v>
      </c>
      <c r="E21" s="2">
        <v>22877.54687</v>
      </c>
    </row>
    <row r="22">
      <c r="A22" s="2" t="s">
        <v>21</v>
      </c>
      <c r="B22" s="2">
        <v>0.24527193000000125</v>
      </c>
      <c r="C22" s="2">
        <v>0.46827510399999994</v>
      </c>
      <c r="D22" s="2">
        <v>-0.025265999999999168</v>
      </c>
      <c r="E22" s="2">
        <v>758.5469971</v>
      </c>
    </row>
    <row r="23">
      <c r="A23" s="2" t="s">
        <v>22</v>
      </c>
      <c r="B23" s="2">
        <v>0.1254601379999997</v>
      </c>
      <c r="C23" s="2">
        <v>0.25358310399999906</v>
      </c>
      <c r="D23" s="2">
        <v>-0.20782850399999972</v>
      </c>
      <c r="E23" s="2">
        <v>22699.16015</v>
      </c>
    </row>
    <row r="24">
      <c r="A24" s="2" t="s">
        <v>23</v>
      </c>
      <c r="B24" s="2">
        <v>0.0</v>
      </c>
      <c r="C24" s="2">
        <v>0.0</v>
      </c>
      <c r="D24" s="2">
        <v>0.0</v>
      </c>
      <c r="E24" s="2">
        <v>125.9679985</v>
      </c>
    </row>
    <row r="25">
      <c r="A25" s="2" t="s">
        <v>24</v>
      </c>
      <c r="B25" s="2">
        <v>0.21836000799999908</v>
      </c>
      <c r="C25" s="2">
        <v>0.3133661399999994</v>
      </c>
      <c r="D25" s="2">
        <v>0.04185834200000045</v>
      </c>
      <c r="E25" s="2">
        <v>1499.4970093000002</v>
      </c>
    </row>
    <row r="26">
      <c r="A26" s="2" t="s">
        <v>25</v>
      </c>
      <c r="B26" s="2">
        <v>0.5855861239999995</v>
      </c>
      <c r="C26" s="2">
        <v>1.2392925259999998</v>
      </c>
      <c r="D26" s="2">
        <v>0.18642424800000015</v>
      </c>
      <c r="E26" s="2">
        <v>22542.761720000002</v>
      </c>
    </row>
    <row r="27">
      <c r="A27" s="2" t="s">
        <v>26</v>
      </c>
      <c r="B27" s="2">
        <v>-0.00918931199999804</v>
      </c>
      <c r="C27" s="2">
        <v>0.0</v>
      </c>
      <c r="D27" s="2">
        <v>0.0</v>
      </c>
      <c r="E27" s="2">
        <v>6710.177002</v>
      </c>
    </row>
    <row r="28">
      <c r="A28" s="2" t="s">
        <v>27</v>
      </c>
      <c r="B28" s="2">
        <v>0.753454708000001</v>
      </c>
      <c r="C28" s="2">
        <v>1.430238005999999</v>
      </c>
      <c r="D28" s="2">
        <v>0.21647560000000113</v>
      </c>
      <c r="E28" s="2">
        <v>4472.341064</v>
      </c>
    </row>
    <row r="29">
      <c r="A29" s="2" t="s">
        <v>28</v>
      </c>
      <c r="B29" s="2">
        <v>0.30345708000000116</v>
      </c>
      <c r="C29" s="2">
        <v>1.43784627</v>
      </c>
      <c r="D29" s="2">
        <v>0.10347405800000047</v>
      </c>
      <c r="E29" s="2">
        <v>417031.1719</v>
      </c>
    </row>
    <row r="30">
      <c r="A30" s="2" t="s">
        <v>29</v>
      </c>
      <c r="B30" s="2">
        <v>0.0</v>
      </c>
      <c r="C30" s="2">
        <v>0.0</v>
      </c>
      <c r="D30" s="2">
        <v>0.0</v>
      </c>
      <c r="E30" s="2">
        <v>59.38500023</v>
      </c>
    </row>
    <row r="31">
      <c r="A31" s="2" t="s">
        <v>30</v>
      </c>
      <c r="B31" s="2">
        <v>0.0780121280000003</v>
      </c>
      <c r="C31" s="2">
        <v>0.0</v>
      </c>
      <c r="D31" s="2">
        <v>0.0</v>
      </c>
      <c r="E31" s="2">
        <v>852.3970032</v>
      </c>
    </row>
    <row r="32">
      <c r="A32" s="2" t="s">
        <v>31</v>
      </c>
      <c r="B32" s="2">
        <v>-0.03698207399999944</v>
      </c>
      <c r="C32" s="2">
        <v>-0.12297047400000168</v>
      </c>
      <c r="D32" s="2">
        <v>-0.016507464000000027</v>
      </c>
      <c r="E32" s="2">
        <v>14148.183594</v>
      </c>
    </row>
    <row r="33">
      <c r="A33" s="2" t="s">
        <v>32</v>
      </c>
      <c r="B33" s="2">
        <v>-0.5844553259999998</v>
      </c>
      <c r="C33" s="2">
        <v>-1.2273809599999992</v>
      </c>
      <c r="D33" s="2">
        <v>0.04922527600000137</v>
      </c>
      <c r="E33" s="2">
        <v>39013.892569999996</v>
      </c>
    </row>
    <row r="34">
      <c r="A34" s="2" t="s">
        <v>33</v>
      </c>
      <c r="B34" s="2">
        <v>0.5251306</v>
      </c>
      <c r="C34" s="2">
        <v>0.4254996719999994</v>
      </c>
      <c r="D34" s="2">
        <v>0.3601346540000009</v>
      </c>
      <c r="E34" s="2">
        <v>22050.815430000002</v>
      </c>
    </row>
    <row r="35">
      <c r="A35" s="2" t="s">
        <v>34</v>
      </c>
      <c r="B35" s="2">
        <v>0.6652528100000012</v>
      </c>
      <c r="C35" s="2">
        <v>1.4564422659999992</v>
      </c>
      <c r="D35" s="2">
        <v>0.13097709799999963</v>
      </c>
      <c r="E35" s="2">
        <v>1080.7279663</v>
      </c>
    </row>
    <row r="36">
      <c r="A36" s="2" t="s">
        <v>35</v>
      </c>
      <c r="B36" s="2">
        <v>0.5552072019999997</v>
      </c>
      <c r="C36" s="2">
        <v>0.47120783000000016</v>
      </c>
      <c r="D36" s="2">
        <v>0.3819771459999998</v>
      </c>
      <c r="E36" s="2">
        <v>32240.405270000003</v>
      </c>
    </row>
    <row r="37">
      <c r="A37" s="2" t="s">
        <v>36</v>
      </c>
      <c r="B37" s="2">
        <v>0.34928561199999847</v>
      </c>
      <c r="C37" s="2">
        <v>0.304382382</v>
      </c>
      <c r="D37" s="2">
        <v>-0.03466460999999867</v>
      </c>
      <c r="E37" s="2">
        <v>49844.24023</v>
      </c>
    </row>
    <row r="38">
      <c r="A38" s="2" t="s">
        <v>37</v>
      </c>
      <c r="B38" s="2">
        <v>-0.0014821460000007391</v>
      </c>
      <c r="C38" s="2">
        <v>0.0488601640000013</v>
      </c>
      <c r="D38" s="2">
        <v>-0.013240238000000204</v>
      </c>
      <c r="E38" s="2">
        <v>73768.82422000001</v>
      </c>
    </row>
    <row r="39">
      <c r="A39" s="2" t="s">
        <v>38</v>
      </c>
      <c r="B39" s="2">
        <v>0.0</v>
      </c>
      <c r="C39" s="2">
        <v>0.0</v>
      </c>
      <c r="D39" s="2">
        <v>0.0</v>
      </c>
      <c r="E39" s="2">
        <v>124.28499985</v>
      </c>
    </row>
    <row r="40">
      <c r="A40" s="2" t="s">
        <v>39</v>
      </c>
      <c r="B40" s="2">
        <v>-1.0217886739999997</v>
      </c>
      <c r="C40" s="2">
        <v>-0.7569627279999999</v>
      </c>
      <c r="D40" s="2">
        <v>-1.6200868119999996</v>
      </c>
      <c r="E40" s="2">
        <v>9322.935058</v>
      </c>
    </row>
    <row r="41">
      <c r="A41" s="2" t="s">
        <v>40</v>
      </c>
      <c r="B41" s="2">
        <v>0.35768756399999974</v>
      </c>
      <c r="C41" s="2">
        <v>0.39926290199999953</v>
      </c>
      <c r="D41" s="2">
        <v>-0.11228573799999993</v>
      </c>
      <c r="E41" s="2">
        <v>30536.83008</v>
      </c>
    </row>
    <row r="42">
      <c r="A42" s="2" t="s">
        <v>41</v>
      </c>
      <c r="B42" s="2">
        <v>0.0</v>
      </c>
      <c r="C42" s="2">
        <v>0.0</v>
      </c>
      <c r="D42" s="2">
        <v>0.0</v>
      </c>
      <c r="E42" s="2">
        <v>334.05299379999997</v>
      </c>
    </row>
    <row r="43">
      <c r="A43" s="2" t="s">
        <v>42</v>
      </c>
      <c r="B43" s="2">
        <v>0.0987011999999993</v>
      </c>
      <c r="C43" s="2">
        <v>0.5864602999999988</v>
      </c>
      <c r="D43" s="2">
        <v>0.02812860399999977</v>
      </c>
      <c r="E43" s="2">
        <v>37085.56445</v>
      </c>
    </row>
    <row r="44">
      <c r="A44" s="2" t="s">
        <v>43</v>
      </c>
      <c r="B44" s="2">
        <v>0.49969387200000026</v>
      </c>
      <c r="C44" s="2">
        <v>1.0364091180000004</v>
      </c>
      <c r="D44" s="2">
        <v>-0.08095425999999861</v>
      </c>
      <c r="E44" s="2">
        <v>2893545.875</v>
      </c>
    </row>
    <row r="45">
      <c r="A45" s="2" t="s">
        <v>44</v>
      </c>
      <c r="B45" s="2">
        <v>0.0</v>
      </c>
      <c r="C45" s="2">
        <v>0.0</v>
      </c>
      <c r="D45" s="2">
        <v>0.0</v>
      </c>
      <c r="E45" s="2">
        <v>14682.979981</v>
      </c>
    </row>
    <row r="46">
      <c r="A46" s="2" t="s">
        <v>45</v>
      </c>
      <c r="B46" s="2">
        <v>0.0</v>
      </c>
      <c r="C46" s="2">
        <v>0.0</v>
      </c>
      <c r="D46" s="2">
        <v>0.0</v>
      </c>
      <c r="E46" s="2">
        <v>1251.4349976</v>
      </c>
    </row>
    <row r="47">
      <c r="A47" s="2" t="s">
        <v>46</v>
      </c>
      <c r="B47" s="2">
        <v>0.23115779800000097</v>
      </c>
      <c r="C47" s="2">
        <v>0.6986693939999981</v>
      </c>
      <c r="D47" s="2">
        <v>0.05769608599999856</v>
      </c>
      <c r="E47" s="2">
        <v>98403.55078</v>
      </c>
    </row>
    <row r="48">
      <c r="A48" s="2" t="s">
        <v>47</v>
      </c>
      <c r="B48" s="2">
        <v>0.019624432500002342</v>
      </c>
      <c r="C48" s="2">
        <v>0.0</v>
      </c>
      <c r="D48" s="2">
        <v>0.0</v>
      </c>
      <c r="E48" s="2">
        <v>1628.3259888</v>
      </c>
    </row>
    <row r="49">
      <c r="A49" s="2" t="s">
        <v>48</v>
      </c>
      <c r="B49" s="2">
        <v>0.5269859620000006</v>
      </c>
      <c r="C49" s="2">
        <v>0.8665154479999998</v>
      </c>
      <c r="D49" s="2">
        <v>0.05991819999999848</v>
      </c>
      <c r="E49" s="2">
        <v>10374.184570000001</v>
      </c>
    </row>
    <row r="50">
      <c r="A50" s="2" t="s">
        <v>49</v>
      </c>
      <c r="B50" s="2">
        <v>0.003587840000000142</v>
      </c>
      <c r="C50" s="2">
        <v>0.0</v>
      </c>
      <c r="D50" s="2">
        <v>0.0</v>
      </c>
      <c r="E50" s="2">
        <v>35.14499855</v>
      </c>
    </row>
    <row r="51">
      <c r="A51" s="2" t="s">
        <v>50</v>
      </c>
      <c r="B51" s="2">
        <v>0.08637002199999984</v>
      </c>
      <c r="C51" s="2">
        <v>0.2920435019999985</v>
      </c>
      <c r="D51" s="2">
        <v>0.022387550000001966</v>
      </c>
      <c r="E51" s="2">
        <v>9941.918946</v>
      </c>
    </row>
    <row r="52">
      <c r="A52" s="2" t="s">
        <v>51</v>
      </c>
      <c r="B52" s="2">
        <v>-0.03333930200000168</v>
      </c>
      <c r="C52" s="2">
        <v>-0.024144972000000563</v>
      </c>
      <c r="D52" s="2">
        <v>-0.3114784119999996</v>
      </c>
      <c r="E52" s="2">
        <v>49604.42383</v>
      </c>
    </row>
    <row r="53">
      <c r="A53" s="2" t="s">
        <v>52</v>
      </c>
      <c r="B53" s="2">
        <v>0.0</v>
      </c>
      <c r="C53" s="2">
        <v>0.0</v>
      </c>
      <c r="D53" s="2">
        <v>0.0</v>
      </c>
      <c r="E53" s="2">
        <v>8338.142089</v>
      </c>
    </row>
    <row r="54">
      <c r="A54" s="2" t="s">
        <v>53</v>
      </c>
      <c r="B54" s="2">
        <v>0.22617993799999853</v>
      </c>
      <c r="C54" s="2">
        <v>0.7883180960000005</v>
      </c>
      <c r="D54" s="2">
        <v>0.054655053999999835</v>
      </c>
      <c r="E54" s="2">
        <v>22651.39355</v>
      </c>
    </row>
    <row r="55">
      <c r="A55" s="2" t="s">
        <v>54</v>
      </c>
      <c r="B55" s="2">
        <v>0.0</v>
      </c>
      <c r="C55" s="2">
        <v>0.0</v>
      </c>
      <c r="D55" s="2">
        <v>0.0</v>
      </c>
      <c r="E55" s="2">
        <v>321.83599849999996</v>
      </c>
    </row>
    <row r="56">
      <c r="A56" s="2" t="s">
        <v>55</v>
      </c>
      <c r="B56" s="2">
        <v>-0.004668877999998244</v>
      </c>
      <c r="C56" s="2">
        <v>-0.0030847639999990405</v>
      </c>
      <c r="D56" s="2">
        <v>-0.005496837999999116</v>
      </c>
      <c r="E56" s="2">
        <v>2368.348023</v>
      </c>
    </row>
    <row r="57">
      <c r="A57" s="2" t="s">
        <v>56</v>
      </c>
      <c r="B57" s="2">
        <v>9.979600000065147E-5</v>
      </c>
      <c r="C57" s="2">
        <v>0.0</v>
      </c>
      <c r="D57" s="2">
        <v>0.0</v>
      </c>
      <c r="E57" s="2">
        <v>21310.372069999998</v>
      </c>
    </row>
    <row r="58">
      <c r="A58" s="2" t="s">
        <v>57</v>
      </c>
      <c r="B58" s="2">
        <v>-0.2742077359999996</v>
      </c>
      <c r="C58" s="2">
        <v>-0.5726687080000005</v>
      </c>
      <c r="D58" s="2">
        <v>-0.11500271600000075</v>
      </c>
      <c r="E58" s="2">
        <v>50962.64648</v>
      </c>
    </row>
    <row r="59">
      <c r="A59" s="2" t="s">
        <v>58</v>
      </c>
      <c r="B59" s="2">
        <v>0.6467893979999999</v>
      </c>
      <c r="C59" s="2">
        <v>0.2720557079999999</v>
      </c>
      <c r="D59" s="2">
        <v>0.436595398</v>
      </c>
      <c r="E59" s="2">
        <v>165805.9375</v>
      </c>
    </row>
    <row r="60">
      <c r="A60" s="2" t="s">
        <v>59</v>
      </c>
      <c r="B60" s="2">
        <v>6.500000012010787E-7</v>
      </c>
      <c r="C60" s="2">
        <v>0.0</v>
      </c>
      <c r="D60" s="2">
        <v>0.0</v>
      </c>
      <c r="E60" s="2">
        <v>11480.897949</v>
      </c>
    </row>
    <row r="61">
      <c r="A61" s="2" t="s">
        <v>60</v>
      </c>
      <c r="B61" s="2">
        <v>0.05257503599999893</v>
      </c>
      <c r="C61" s="2">
        <v>-0.2956944320000005</v>
      </c>
      <c r="D61" s="2">
        <v>0.09275701599999878</v>
      </c>
      <c r="E61" s="2">
        <v>1902.0</v>
      </c>
    </row>
    <row r="62">
      <c r="A62" s="2" t="s">
        <v>61</v>
      </c>
      <c r="B62" s="2">
        <v>0.0</v>
      </c>
      <c r="C62" s="2">
        <v>0.0</v>
      </c>
      <c r="D62" s="2">
        <v>0.0</v>
      </c>
      <c r="E62" s="2">
        <v>142.63500213</v>
      </c>
    </row>
    <row r="63">
      <c r="A63" s="2" t="s">
        <v>62</v>
      </c>
      <c r="B63" s="2">
        <v>0.11749468399999899</v>
      </c>
      <c r="C63" s="2">
        <v>0.2186841180000016</v>
      </c>
      <c r="D63" s="2">
        <v>0.011664354000001254</v>
      </c>
      <c r="E63" s="2">
        <v>21129.579100000003</v>
      </c>
    </row>
    <row r="64">
      <c r="A64" s="2" t="s">
        <v>63</v>
      </c>
      <c r="B64" s="2">
        <v>0.45919681200000184</v>
      </c>
      <c r="C64" s="2">
        <v>0.8996525999999989</v>
      </c>
      <c r="D64" s="2">
        <v>0.17353215999999919</v>
      </c>
      <c r="E64" s="2">
        <v>33855.08301</v>
      </c>
    </row>
    <row r="65">
      <c r="A65" s="2" t="s">
        <v>64</v>
      </c>
      <c r="B65" s="2">
        <v>0.06669168399999989</v>
      </c>
      <c r="C65" s="2">
        <v>0.1061914459999997</v>
      </c>
      <c r="D65" s="2">
        <v>0.013872273999999152</v>
      </c>
      <c r="E65" s="2">
        <v>194776.95318</v>
      </c>
    </row>
    <row r="66">
      <c r="A66" s="2" t="s">
        <v>65</v>
      </c>
      <c r="B66" s="2">
        <v>0.4768875339999994</v>
      </c>
      <c r="C66" s="2">
        <v>1.0986361520000003</v>
      </c>
      <c r="D66" s="2">
        <v>0.14089043199999765</v>
      </c>
      <c r="E66" s="2">
        <v>12811.322266</v>
      </c>
    </row>
    <row r="67">
      <c r="A67" s="2" t="s">
        <v>66</v>
      </c>
      <c r="B67" s="2">
        <v>0.24360720499999644</v>
      </c>
      <c r="C67" s="2">
        <v>0.0</v>
      </c>
      <c r="D67" s="2">
        <v>0.0</v>
      </c>
      <c r="E67" s="2">
        <v>2430.583008</v>
      </c>
    </row>
    <row r="68">
      <c r="A68" s="2" t="s">
        <v>67</v>
      </c>
      <c r="B68" s="2">
        <v>0.3846266500000013</v>
      </c>
      <c r="C68" s="2">
        <v>0.0</v>
      </c>
      <c r="D68" s="2">
        <v>0.0</v>
      </c>
      <c r="E68" s="2">
        <v>6719.37622</v>
      </c>
    </row>
    <row r="69">
      <c r="A69" s="2" t="s">
        <v>68</v>
      </c>
      <c r="B69" s="2">
        <v>-0.03210515799999882</v>
      </c>
      <c r="C69" s="2">
        <v>0.0</v>
      </c>
      <c r="D69" s="2">
        <v>0.0</v>
      </c>
      <c r="E69" s="2">
        <v>2641.868896</v>
      </c>
    </row>
    <row r="70">
      <c r="A70" s="2" t="s">
        <v>69</v>
      </c>
      <c r="B70" s="2">
        <v>0.8098231459999994</v>
      </c>
      <c r="C70" s="2">
        <v>0.8682927679999992</v>
      </c>
      <c r="D70" s="2">
        <v>0.36103258400000016</v>
      </c>
      <c r="E70" s="2">
        <v>2264.201904</v>
      </c>
    </row>
    <row r="71">
      <c r="A71" s="2" t="s">
        <v>70</v>
      </c>
      <c r="B71" s="2">
        <v>1.509101108</v>
      </c>
      <c r="C71" s="2">
        <v>1.5156743520000007</v>
      </c>
      <c r="D71" s="2">
        <v>0.4507303239999999</v>
      </c>
      <c r="E71" s="2">
        <v>215799.039</v>
      </c>
    </row>
    <row r="72">
      <c r="A72" s="2" t="s">
        <v>71</v>
      </c>
      <c r="B72" s="2">
        <v>0.0</v>
      </c>
      <c r="C72" s="2">
        <v>0.0</v>
      </c>
      <c r="D72" s="2">
        <v>0.0</v>
      </c>
      <c r="E72" s="2">
        <v>96.92000199</v>
      </c>
    </row>
    <row r="73">
      <c r="A73" s="2" t="s">
        <v>72</v>
      </c>
      <c r="B73" s="2">
        <v>0.0977841479999995</v>
      </c>
      <c r="C73" s="2">
        <v>0.0</v>
      </c>
      <c r="D73" s="2">
        <v>0.0</v>
      </c>
      <c r="E73" s="2">
        <v>6.319000006</v>
      </c>
    </row>
    <row r="74">
      <c r="A74" s="2" t="s">
        <v>73</v>
      </c>
      <c r="B74" s="2">
        <v>0.007701313999999115</v>
      </c>
      <c r="C74" s="2">
        <v>-0.058100668000000154</v>
      </c>
      <c r="D74" s="2">
        <v>-0.021760122000000593</v>
      </c>
      <c r="E74" s="2">
        <v>1765.0759887</v>
      </c>
    </row>
    <row r="75">
      <c r="A75" s="2" t="s">
        <v>74</v>
      </c>
      <c r="B75" s="2">
        <v>1.328000001876717E-6</v>
      </c>
      <c r="C75" s="2">
        <v>0.0</v>
      </c>
      <c r="D75" s="2">
        <v>0.0</v>
      </c>
      <c r="E75" s="2">
        <v>11021.845702999999</v>
      </c>
    </row>
    <row r="76">
      <c r="A76" s="2" t="s">
        <v>75</v>
      </c>
      <c r="B76" s="2">
        <v>-2.999999992425728E-7</v>
      </c>
      <c r="C76" s="2">
        <v>0.0</v>
      </c>
      <c r="D76" s="2">
        <v>0.0</v>
      </c>
      <c r="E76" s="2">
        <v>129726.70703</v>
      </c>
    </row>
    <row r="77">
      <c r="A77" s="2" t="s">
        <v>76</v>
      </c>
      <c r="B77" s="2">
        <v>0.04403195600000061</v>
      </c>
      <c r="C77" s="2">
        <v>0.0</v>
      </c>
      <c r="D77" s="2">
        <v>0.0</v>
      </c>
      <c r="E77" s="2">
        <v>559.6900024</v>
      </c>
    </row>
    <row r="78">
      <c r="A78" s="2" t="s">
        <v>77</v>
      </c>
      <c r="B78" s="2">
        <v>0.0</v>
      </c>
      <c r="C78" s="2">
        <v>0.0</v>
      </c>
      <c r="D78" s="2">
        <v>0.0</v>
      </c>
      <c r="E78" s="2">
        <v>554.0229797</v>
      </c>
    </row>
    <row r="79">
      <c r="A79" s="2" t="s">
        <v>78</v>
      </c>
      <c r="B79" s="2">
        <v>0.2966888100000006</v>
      </c>
      <c r="C79" s="2">
        <v>0.2711711699999995</v>
      </c>
      <c r="D79" s="2">
        <v>0.09824145999999985</v>
      </c>
      <c r="E79" s="2">
        <v>4173.417968</v>
      </c>
    </row>
    <row r="80">
      <c r="A80" s="2" t="s">
        <v>79</v>
      </c>
      <c r="B80" s="2">
        <v>0.34604812800000107</v>
      </c>
      <c r="C80" s="2">
        <v>0.18672612800000082</v>
      </c>
      <c r="D80" s="2">
        <v>0.24304660200000114</v>
      </c>
      <c r="E80" s="2">
        <v>4502.524170000001</v>
      </c>
    </row>
    <row r="81">
      <c r="A81" s="2" t="s">
        <v>80</v>
      </c>
      <c r="B81" s="2">
        <v>0.31868203800000006</v>
      </c>
      <c r="C81" s="2">
        <v>0.5953467219999993</v>
      </c>
      <c r="D81" s="2">
        <v>0.07763769800000091</v>
      </c>
      <c r="E81" s="2">
        <v>8013.354981</v>
      </c>
    </row>
    <row r="82">
      <c r="A82" s="2" t="s">
        <v>81</v>
      </c>
      <c r="B82" s="2">
        <v>-1.9999998812636478E-8</v>
      </c>
      <c r="C82" s="2">
        <v>0.0</v>
      </c>
      <c r="D82" s="2">
        <v>0.0</v>
      </c>
      <c r="E82" s="2">
        <v>165571.35937</v>
      </c>
    </row>
    <row r="83">
      <c r="A83" s="2" t="s">
        <v>82</v>
      </c>
      <c r="B83" s="2">
        <v>1.1266070839999998</v>
      </c>
      <c r="C83" s="2">
        <v>0.9368890560000012</v>
      </c>
      <c r="D83" s="2">
        <v>0.9952479359999984</v>
      </c>
      <c r="E83" s="2">
        <v>58922.148440000004</v>
      </c>
    </row>
    <row r="84">
      <c r="A84" s="2" t="s">
        <v>83</v>
      </c>
      <c r="B84" s="2">
        <v>0.0</v>
      </c>
      <c r="C84" s="2">
        <v>0.0</v>
      </c>
      <c r="D84" s="2">
        <v>0.0</v>
      </c>
      <c r="E84" s="2">
        <v>67.43300247</v>
      </c>
    </row>
    <row r="85">
      <c r="A85" s="2" t="s">
        <v>84</v>
      </c>
      <c r="B85" s="2">
        <v>-4.5999999827017745E-7</v>
      </c>
      <c r="C85" s="2">
        <v>0.0</v>
      </c>
      <c r="D85" s="2">
        <v>0.0</v>
      </c>
      <c r="E85" s="2">
        <v>21082.79296</v>
      </c>
    </row>
    <row r="86">
      <c r="A86" s="2" t="s">
        <v>85</v>
      </c>
      <c r="B86" s="2">
        <v>3.399999997100167E-7</v>
      </c>
      <c r="C86" s="2">
        <v>0.0</v>
      </c>
      <c r="D86" s="2">
        <v>0.0</v>
      </c>
      <c r="E86" s="2">
        <v>113.14999771000001</v>
      </c>
    </row>
    <row r="87">
      <c r="A87" s="2" t="s">
        <v>86</v>
      </c>
      <c r="B87" s="2">
        <v>0.0</v>
      </c>
      <c r="C87" s="2">
        <v>0.0</v>
      </c>
      <c r="D87" s="2">
        <v>0.0</v>
      </c>
      <c r="E87" s="2">
        <v>220.4769973</v>
      </c>
    </row>
    <row r="88">
      <c r="A88" s="2" t="s">
        <v>87</v>
      </c>
      <c r="B88" s="2">
        <v>0.038419582000000216</v>
      </c>
      <c r="C88" s="2">
        <v>0.0</v>
      </c>
      <c r="D88" s="2">
        <v>0.0</v>
      </c>
      <c r="E88" s="2">
        <v>800.387024</v>
      </c>
    </row>
    <row r="89">
      <c r="A89" s="2" t="s">
        <v>88</v>
      </c>
      <c r="B89" s="2">
        <v>0.0</v>
      </c>
      <c r="C89" s="2">
        <v>0.0</v>
      </c>
      <c r="D89" s="2">
        <v>0.0</v>
      </c>
      <c r="E89" s="2">
        <v>330.6340027</v>
      </c>
    </row>
    <row r="90">
      <c r="A90" s="2" t="s">
        <v>89</v>
      </c>
      <c r="B90" s="2">
        <v>0.37447888400000123</v>
      </c>
      <c r="C90" s="2">
        <v>0.5753147240000004</v>
      </c>
      <c r="D90" s="2">
        <v>0.11743610599999954</v>
      </c>
      <c r="E90" s="2">
        <v>34167.99121</v>
      </c>
    </row>
    <row r="91">
      <c r="A91" s="2" t="s">
        <v>90</v>
      </c>
      <c r="B91" s="2">
        <v>0.06927984000000009</v>
      </c>
      <c r="C91" s="2">
        <v>-0.24019526999999954</v>
      </c>
      <c r="D91" s="2">
        <v>0.2868364759999992</v>
      </c>
      <c r="E91" s="2">
        <v>24564.88769</v>
      </c>
    </row>
    <row r="92">
      <c r="A92" s="2" t="s">
        <v>91</v>
      </c>
      <c r="B92" s="2">
        <v>0.050512917999999726</v>
      </c>
      <c r="C92" s="2">
        <v>0.2818350500000008</v>
      </c>
      <c r="D92" s="2">
        <v>-0.47187666199999967</v>
      </c>
      <c r="E92" s="2">
        <v>3705.205078</v>
      </c>
    </row>
    <row r="93">
      <c r="A93" s="2" t="s">
        <v>92</v>
      </c>
      <c r="B93" s="2">
        <v>0.07858998000000099</v>
      </c>
      <c r="C93" s="2">
        <v>0.10114415799999961</v>
      </c>
      <c r="D93" s="2">
        <v>0.0</v>
      </c>
      <c r="E93" s="2">
        <v>1553.9920044</v>
      </c>
    </row>
    <row r="94">
      <c r="A94" s="2" t="s">
        <v>93</v>
      </c>
      <c r="B94" s="2">
        <v>0.4255644920000009</v>
      </c>
      <c r="C94" s="2">
        <v>0.08585641000000095</v>
      </c>
      <c r="D94" s="2">
        <v>-0.00901156799999967</v>
      </c>
      <c r="E94" s="2">
        <v>22098.073239999998</v>
      </c>
    </row>
    <row r="95">
      <c r="A95" s="2" t="s">
        <v>94</v>
      </c>
      <c r="B95" s="2">
        <v>0.486962084000001</v>
      </c>
      <c r="C95" s="2">
        <v>0.6877451600000001</v>
      </c>
      <c r="D95" s="2">
        <v>0.20842402600000015</v>
      </c>
      <c r="E95" s="2">
        <v>19017.512694999998</v>
      </c>
    </row>
    <row r="96">
      <c r="A96" s="2" t="s">
        <v>95</v>
      </c>
      <c r="B96" s="2">
        <v>0.00589370200000019</v>
      </c>
      <c r="C96" s="2">
        <v>0.019982056000000626</v>
      </c>
      <c r="D96" s="2">
        <v>0.0</v>
      </c>
      <c r="E96" s="2">
        <v>19438.274414</v>
      </c>
    </row>
    <row r="97">
      <c r="A97" s="2" t="s">
        <v>96</v>
      </c>
      <c r="B97" s="2">
        <v>-1.0180000003856548E-6</v>
      </c>
      <c r="C97" s="2">
        <v>0.0</v>
      </c>
      <c r="D97" s="2">
        <v>0.0</v>
      </c>
      <c r="E97" s="2">
        <v>671.4869995</v>
      </c>
    </row>
    <row r="98">
      <c r="A98" s="2" t="s">
        <v>97</v>
      </c>
      <c r="B98" s="2">
        <v>0.47027847999999894</v>
      </c>
      <c r="C98" s="2">
        <v>0.6421005559999997</v>
      </c>
      <c r="D98" s="2">
        <v>0.05379433800000015</v>
      </c>
      <c r="E98" s="2">
        <v>2690156.75</v>
      </c>
    </row>
    <row r="99">
      <c r="A99" s="2" t="s">
        <v>98</v>
      </c>
      <c r="B99" s="2">
        <v>0.777599330000001</v>
      </c>
      <c r="C99" s="2">
        <v>1.0074342380000019</v>
      </c>
      <c r="D99" s="2">
        <v>0.42760406200000034</v>
      </c>
      <c r="E99" s="2">
        <v>531906.875</v>
      </c>
    </row>
    <row r="100">
      <c r="A100" s="2" t="s">
        <v>99</v>
      </c>
      <c r="B100" s="2">
        <v>0.13512985000000127</v>
      </c>
      <c r="C100" s="2">
        <v>0.33324654600000087</v>
      </c>
      <c r="D100" s="2">
        <v>0.03014517000000012</v>
      </c>
      <c r="E100" s="2">
        <v>162485.16407</v>
      </c>
    </row>
    <row r="101">
      <c r="A101" s="2" t="s">
        <v>100</v>
      </c>
      <c r="B101" s="2">
        <v>0.8224619899999993</v>
      </c>
      <c r="C101" s="2">
        <v>2.013687333999999</v>
      </c>
      <c r="D101" s="2">
        <v>0.2961756860000008</v>
      </c>
      <c r="E101" s="2">
        <v>75794.77343999999</v>
      </c>
    </row>
    <row r="102">
      <c r="A102" s="2" t="s">
        <v>101</v>
      </c>
      <c r="B102" s="2">
        <v>0.005515704000001165</v>
      </c>
      <c r="C102" s="2">
        <v>0.023620912000001226</v>
      </c>
      <c r="D102" s="2">
        <v>-0.0012111559999993915</v>
      </c>
      <c r="E102" s="2">
        <v>9590.215820000001</v>
      </c>
    </row>
    <row r="103">
      <c r="A103" s="2" t="s">
        <v>102</v>
      </c>
      <c r="B103" s="2">
        <v>0.0</v>
      </c>
      <c r="C103" s="2">
        <v>0.0</v>
      </c>
      <c r="D103" s="2">
        <v>0.0</v>
      </c>
      <c r="E103" s="2">
        <v>168.26399994000002</v>
      </c>
    </row>
    <row r="104">
      <c r="A104" s="2" t="s">
        <v>103</v>
      </c>
      <c r="B104" s="2">
        <v>-2.999999992425728E-7</v>
      </c>
      <c r="C104" s="2">
        <v>0.0</v>
      </c>
      <c r="D104" s="2">
        <v>0.0</v>
      </c>
      <c r="E104" s="2">
        <v>16634.037109999997</v>
      </c>
    </row>
    <row r="105">
      <c r="A105" s="2" t="s">
        <v>104</v>
      </c>
      <c r="B105" s="2">
        <v>0.0</v>
      </c>
      <c r="C105" s="2">
        <v>0.0</v>
      </c>
      <c r="D105" s="2">
        <v>0.0</v>
      </c>
      <c r="E105" s="2">
        <v>121040.31641</v>
      </c>
    </row>
    <row r="106">
      <c r="A106" s="2" t="s">
        <v>105</v>
      </c>
      <c r="B106" s="2">
        <v>0.12262964200000112</v>
      </c>
      <c r="C106" s="2">
        <v>0.17984045199999912</v>
      </c>
      <c r="D106" s="2">
        <v>0.021605134000000702</v>
      </c>
      <c r="E106" s="2">
        <v>5852.1848150000005</v>
      </c>
    </row>
    <row r="107">
      <c r="A107" s="2" t="s">
        <v>106</v>
      </c>
      <c r="B107" s="2">
        <v>0.031221394000002078</v>
      </c>
      <c r="C107" s="2">
        <v>0.0</v>
      </c>
      <c r="D107" s="2">
        <v>0.0</v>
      </c>
      <c r="E107" s="2">
        <v>254461.6015</v>
      </c>
    </row>
    <row r="108">
      <c r="A108" s="2" t="s">
        <v>107</v>
      </c>
      <c r="B108" s="2">
        <v>-0.013296389999999292</v>
      </c>
      <c r="C108" s="2">
        <v>-0.010167340000000991</v>
      </c>
      <c r="D108" s="2">
        <v>-0.018220846000002667</v>
      </c>
      <c r="E108" s="2">
        <v>19469.712892</v>
      </c>
    </row>
    <row r="109">
      <c r="A109" s="2" t="s">
        <v>108</v>
      </c>
      <c r="B109" s="2">
        <v>0.08192718200000115</v>
      </c>
      <c r="C109" s="2">
        <v>0.23835090000000037</v>
      </c>
      <c r="D109" s="2">
        <v>-0.04533569200000045</v>
      </c>
      <c r="E109" s="2">
        <v>36348.7168</v>
      </c>
    </row>
    <row r="110">
      <c r="A110" s="2" t="s">
        <v>109</v>
      </c>
      <c r="B110" s="2">
        <v>0.6871927200000002</v>
      </c>
      <c r="C110" s="2">
        <v>0.7015634039999995</v>
      </c>
      <c r="D110" s="2">
        <v>0.004416705999997816</v>
      </c>
      <c r="E110" s="2">
        <v>101649.64061999999</v>
      </c>
    </row>
    <row r="111">
      <c r="A111" s="2" t="s">
        <v>110</v>
      </c>
      <c r="B111" s="2">
        <v>0.8245648520000003</v>
      </c>
      <c r="C111" s="2">
        <v>0.6143864600000001</v>
      </c>
      <c r="D111" s="2">
        <v>0.5512485699999985</v>
      </c>
      <c r="E111" s="2">
        <v>230.3730011</v>
      </c>
    </row>
    <row r="112">
      <c r="A112" s="2" t="s">
        <v>111</v>
      </c>
      <c r="B112" s="2">
        <v>0.0</v>
      </c>
      <c r="C112" s="2">
        <v>0.0</v>
      </c>
      <c r="D112" s="2">
        <v>0.0</v>
      </c>
      <c r="E112" s="2">
        <v>8106.150879</v>
      </c>
    </row>
    <row r="113">
      <c r="A113" s="2" t="s">
        <v>112</v>
      </c>
      <c r="B113" s="2">
        <v>0.6515087940000001</v>
      </c>
      <c r="C113" s="2">
        <v>0.8306422720000001</v>
      </c>
      <c r="D113" s="2">
        <v>0.25726917199999944</v>
      </c>
      <c r="E113" s="2">
        <v>12483.316895</v>
      </c>
    </row>
    <row r="114">
      <c r="A114" s="2" t="s">
        <v>113</v>
      </c>
      <c r="B114" s="2">
        <v>1.551834194</v>
      </c>
      <c r="C114" s="2">
        <v>1.6466545739999987</v>
      </c>
      <c r="D114" s="2">
        <v>1.0028964480000013</v>
      </c>
      <c r="E114" s="2">
        <v>14016.716308</v>
      </c>
    </row>
    <row r="115">
      <c r="A115" s="2" t="s">
        <v>114</v>
      </c>
      <c r="B115" s="2">
        <v>0.0514967740000003</v>
      </c>
      <c r="C115" s="2">
        <v>0.14490082599999993</v>
      </c>
      <c r="D115" s="2">
        <v>0.007206270000000359</v>
      </c>
      <c r="E115" s="2">
        <v>3883.877075</v>
      </c>
    </row>
    <row r="116">
      <c r="A116" s="2" t="s">
        <v>115</v>
      </c>
      <c r="B116" s="2">
        <v>0.2751354980000002</v>
      </c>
      <c r="C116" s="2">
        <v>0.0</v>
      </c>
      <c r="D116" s="2">
        <v>0.0</v>
      </c>
      <c r="E116" s="2">
        <v>13358.123047000001</v>
      </c>
    </row>
    <row r="117">
      <c r="A117" s="2" t="s">
        <v>116</v>
      </c>
      <c r="B117" s="2">
        <v>0.3260699740000007</v>
      </c>
      <c r="C117" s="2">
        <v>0.04589433399999905</v>
      </c>
      <c r="D117" s="2">
        <v>0.6243264820000007</v>
      </c>
      <c r="E117" s="2">
        <v>4201.262939</v>
      </c>
    </row>
    <row r="118">
      <c r="A118" s="2" t="s">
        <v>117</v>
      </c>
      <c r="B118" s="2">
        <v>0.53839993</v>
      </c>
      <c r="C118" s="2">
        <v>0.5674069860000003</v>
      </c>
      <c r="D118" s="2">
        <v>0.3140011240000007</v>
      </c>
      <c r="E118" s="2">
        <v>9529.905761999999</v>
      </c>
    </row>
    <row r="119">
      <c r="A119" s="2" t="s">
        <v>118</v>
      </c>
      <c r="B119" s="2">
        <v>0.5219817280000001</v>
      </c>
      <c r="C119" s="2">
        <v>0.0</v>
      </c>
      <c r="D119" s="2">
        <v>0.0</v>
      </c>
      <c r="E119" s="2">
        <v>13289.60205</v>
      </c>
    </row>
    <row r="120">
      <c r="A120" s="2" t="s">
        <v>119</v>
      </c>
      <c r="B120" s="2">
        <v>0.0</v>
      </c>
      <c r="C120" s="2">
        <v>0.0</v>
      </c>
      <c r="D120" s="2">
        <v>0.0</v>
      </c>
      <c r="E120" s="2">
        <v>75.60200119000001</v>
      </c>
    </row>
    <row r="121">
      <c r="A121" s="2" t="s">
        <v>120</v>
      </c>
      <c r="B121" s="2">
        <v>0.2818417320000009</v>
      </c>
      <c r="C121" s="2">
        <v>0.6128591639999996</v>
      </c>
      <c r="D121" s="2">
        <v>0.10540192999999931</v>
      </c>
      <c r="E121" s="2">
        <v>5654.1630860000005</v>
      </c>
    </row>
    <row r="122">
      <c r="A122" s="2" t="s">
        <v>121</v>
      </c>
      <c r="B122" s="2">
        <v>-0.00904762400000152</v>
      </c>
      <c r="C122" s="2">
        <v>-0.12857142800000076</v>
      </c>
      <c r="D122" s="2">
        <v>0.0</v>
      </c>
      <c r="E122" s="2">
        <v>1192.7170409999999</v>
      </c>
    </row>
    <row r="123">
      <c r="A123" s="2" t="s">
        <v>122</v>
      </c>
      <c r="B123" s="2">
        <v>0.8988222739999998</v>
      </c>
      <c r="C123" s="2">
        <v>0.6523685099999994</v>
      </c>
      <c r="D123" s="2">
        <v>0.5160352439999997</v>
      </c>
      <c r="E123" s="2">
        <v>51925.099610000005</v>
      </c>
    </row>
    <row r="124">
      <c r="A124" s="2" t="s">
        <v>123</v>
      </c>
      <c r="B124" s="2">
        <v>0.7785538739999993</v>
      </c>
      <c r="C124" s="2">
        <v>0.8688870240000014</v>
      </c>
      <c r="D124" s="2">
        <v>0.043763672000000045</v>
      </c>
      <c r="E124" s="2">
        <v>35875.259770000004</v>
      </c>
    </row>
    <row r="125">
      <c r="A125" s="2" t="s">
        <v>124</v>
      </c>
      <c r="B125" s="2">
        <v>0.009540902000000528</v>
      </c>
      <c r="C125" s="2">
        <v>-0.14417221999999869</v>
      </c>
      <c r="D125" s="2">
        <v>-0.008094027999999299</v>
      </c>
      <c r="E125" s="2">
        <v>62636.962889999995</v>
      </c>
    </row>
    <row r="126">
      <c r="A126" s="2" t="s">
        <v>125</v>
      </c>
      <c r="B126" s="2">
        <v>0.14603886200000032</v>
      </c>
      <c r="C126" s="2">
        <v>0.2078626459999981</v>
      </c>
      <c r="D126" s="2">
        <v>0.05763664800000186</v>
      </c>
      <c r="E126" s="2">
        <v>995.4559936999999</v>
      </c>
    </row>
    <row r="127">
      <c r="A127" s="2" t="s">
        <v>126</v>
      </c>
      <c r="B127" s="2">
        <v>1.6295557619999983</v>
      </c>
      <c r="C127" s="2">
        <v>1.7370362359999987</v>
      </c>
      <c r="D127" s="2">
        <v>1.0012098440000017</v>
      </c>
      <c r="E127" s="2">
        <v>37689.60546</v>
      </c>
    </row>
    <row r="128">
      <c r="A128" s="2" t="s">
        <v>127</v>
      </c>
      <c r="B128" s="2">
        <v>8.000000093488779E-8</v>
      </c>
      <c r="C128" s="2">
        <v>0.0</v>
      </c>
      <c r="D128" s="2">
        <v>0.0</v>
      </c>
      <c r="E128" s="2">
        <v>875.097992</v>
      </c>
    </row>
    <row r="129">
      <c r="A129" s="2" t="s">
        <v>128</v>
      </c>
      <c r="B129" s="2">
        <v>0.04590467200000035</v>
      </c>
      <c r="C129" s="2">
        <v>0.030271999999999365</v>
      </c>
      <c r="D129" s="2">
        <v>0.09028452600000207</v>
      </c>
      <c r="E129" s="2">
        <v>116.63800048</v>
      </c>
    </row>
    <row r="130">
      <c r="A130" s="2" t="s">
        <v>129</v>
      </c>
      <c r="B130" s="2">
        <v>0.009188155999999026</v>
      </c>
      <c r="C130" s="2">
        <v>0.0</v>
      </c>
      <c r="D130" s="2">
        <v>0.0</v>
      </c>
      <c r="E130" s="2">
        <v>753.7480163</v>
      </c>
    </row>
    <row r="131">
      <c r="A131" s="2" t="s">
        <v>130</v>
      </c>
      <c r="B131" s="2">
        <v>0.9415479659999988</v>
      </c>
      <c r="C131" s="2">
        <v>0.6436993439999995</v>
      </c>
      <c r="D131" s="2">
        <v>0.5739012119999984</v>
      </c>
      <c r="E131" s="2">
        <v>8695.964111</v>
      </c>
    </row>
    <row r="132">
      <c r="A132" s="2" t="s">
        <v>131</v>
      </c>
      <c r="B132" s="2">
        <v>-4.5424000001048624E-5</v>
      </c>
      <c r="C132" s="2">
        <v>0.0</v>
      </c>
      <c r="D132" s="2">
        <v>0.0</v>
      </c>
      <c r="E132" s="2">
        <v>2531.223999</v>
      </c>
    </row>
    <row r="133">
      <c r="A133" s="2" t="s">
        <v>132</v>
      </c>
      <c r="B133" s="2">
        <v>-0.09332631399999798</v>
      </c>
      <c r="C133" s="2">
        <v>0.0</v>
      </c>
      <c r="D133" s="2">
        <v>0.0</v>
      </c>
      <c r="E133" s="2">
        <v>512.8239899</v>
      </c>
    </row>
    <row r="134">
      <c r="A134" s="2" t="s">
        <v>133</v>
      </c>
      <c r="B134" s="2">
        <v>0.33082494800000006</v>
      </c>
      <c r="C134" s="2">
        <v>1.0100749799999988</v>
      </c>
      <c r="D134" s="2">
        <v>0.1472894200000013</v>
      </c>
      <c r="E134" s="2">
        <v>250791.0</v>
      </c>
    </row>
    <row r="135">
      <c r="A135" s="2" t="s">
        <v>134</v>
      </c>
      <c r="B135" s="2">
        <v>0.0</v>
      </c>
      <c r="C135" s="2">
        <v>0.0</v>
      </c>
      <c r="D135" s="2">
        <v>0.0</v>
      </c>
      <c r="E135" s="2">
        <v>222.6969986</v>
      </c>
    </row>
    <row r="136">
      <c r="A136" s="2" t="s">
        <v>135</v>
      </c>
      <c r="B136" s="2">
        <v>0.0</v>
      </c>
      <c r="C136" s="2">
        <v>0.0</v>
      </c>
      <c r="D136" s="2">
        <v>0.0</v>
      </c>
      <c r="E136" s="2">
        <v>76.96699905</v>
      </c>
    </row>
    <row r="137">
      <c r="A137" s="2" t="s">
        <v>136</v>
      </c>
      <c r="B137" s="2">
        <v>0.9365226360000009</v>
      </c>
      <c r="C137" s="2">
        <v>1.7953726259999996</v>
      </c>
      <c r="D137" s="2">
        <v>0.4920876679999992</v>
      </c>
      <c r="E137" s="2">
        <v>6276.7250970000005</v>
      </c>
    </row>
    <row r="138">
      <c r="A138" s="2" t="s">
        <v>137</v>
      </c>
      <c r="B138" s="2">
        <v>0.2931242300000008</v>
      </c>
      <c r="C138" s="2">
        <v>0.440245071999999</v>
      </c>
      <c r="D138" s="2">
        <v>0.21141222800000037</v>
      </c>
      <c r="E138" s="2">
        <v>1255.0189819</v>
      </c>
    </row>
    <row r="139">
      <c r="A139" s="2" t="s">
        <v>138</v>
      </c>
      <c r="B139" s="2">
        <v>0.0013324119999992945</v>
      </c>
      <c r="C139" s="2">
        <v>0.0</v>
      </c>
      <c r="D139" s="2">
        <v>0.0</v>
      </c>
      <c r="E139" s="2">
        <v>9.965000152</v>
      </c>
    </row>
    <row r="140">
      <c r="A140" s="2" t="s">
        <v>139</v>
      </c>
      <c r="B140" s="2">
        <v>1.3302423599999997</v>
      </c>
      <c r="C140" s="2">
        <v>2.6347200439999994</v>
      </c>
      <c r="D140" s="2">
        <v>0.3054661979999992</v>
      </c>
      <c r="E140" s="2">
        <v>71574.16797000001</v>
      </c>
    </row>
    <row r="141">
      <c r="A141" s="2" t="s">
        <v>140</v>
      </c>
      <c r="B141" s="2">
        <v>2.438650084000001</v>
      </c>
      <c r="C141" s="2">
        <v>2.579061548</v>
      </c>
      <c r="D141" s="2">
        <v>1.562736418</v>
      </c>
      <c r="E141" s="2">
        <v>58297.4375</v>
      </c>
    </row>
    <row r="142">
      <c r="A142" s="2" t="s">
        <v>141</v>
      </c>
      <c r="B142" s="2">
        <v>2.0261442820000015</v>
      </c>
      <c r="C142" s="2">
        <v>2.2345902300000007</v>
      </c>
      <c r="D142" s="2">
        <v>1.390321954000001</v>
      </c>
      <c r="E142" s="2">
        <v>107090.51563000001</v>
      </c>
    </row>
    <row r="143">
      <c r="A143" s="2" t="s">
        <v>158</v>
      </c>
      <c r="B143" s="2">
        <v>0.3491802259999986</v>
      </c>
      <c r="C143" s="2">
        <v>0.22302721000000075</v>
      </c>
      <c r="D143" s="2">
        <v>-0.05545405399999766</v>
      </c>
      <c r="E143" s="2">
        <v>4855.816895</v>
      </c>
    </row>
    <row r="144">
      <c r="A144" s="2" t="s">
        <v>159</v>
      </c>
      <c r="B144" s="2">
        <v>0.0</v>
      </c>
      <c r="C144" s="2">
        <v>0.0</v>
      </c>
      <c r="D144" s="2">
        <v>0.0</v>
      </c>
      <c r="E144" s="2">
        <v>21.20799923</v>
      </c>
    </row>
    <row r="145">
      <c r="A145" s="2" t="s">
        <v>160</v>
      </c>
      <c r="B145" s="2">
        <v>0.4532148399999983</v>
      </c>
      <c r="C145" s="2">
        <v>0.5922584020000017</v>
      </c>
      <c r="D145" s="2">
        <v>-0.14340758799999948</v>
      </c>
      <c r="E145" s="2">
        <v>56151.841790000006</v>
      </c>
    </row>
    <row r="146">
      <c r="A146" s="2" t="s">
        <v>161</v>
      </c>
      <c r="B146" s="2">
        <v>1.4600000213249588E-7</v>
      </c>
      <c r="C146" s="2">
        <v>0.0</v>
      </c>
      <c r="D146" s="2">
        <v>0.0</v>
      </c>
      <c r="E146" s="2">
        <v>34073.36524</v>
      </c>
    </row>
    <row r="147">
      <c r="A147" s="2" t="s">
        <v>162</v>
      </c>
      <c r="B147" s="2">
        <v>0.23335241600000245</v>
      </c>
      <c r="C147" s="2">
        <v>0.0</v>
      </c>
      <c r="D147" s="2">
        <v>0.0</v>
      </c>
      <c r="E147" s="2">
        <v>556.553009</v>
      </c>
    </row>
    <row r="148">
      <c r="A148" s="2" t="s">
        <v>163</v>
      </c>
      <c r="B148" s="2">
        <v>7.899999985738759E-7</v>
      </c>
      <c r="C148" s="2">
        <v>0.0</v>
      </c>
      <c r="D148" s="2">
        <v>0.0</v>
      </c>
      <c r="E148" s="2">
        <v>9436.759764999999</v>
      </c>
    </row>
    <row r="149">
      <c r="A149" s="2" t="s">
        <v>164</v>
      </c>
      <c r="B149" s="2">
        <v>0.0711250519999993</v>
      </c>
      <c r="C149" s="2">
        <v>-0.07944224200000036</v>
      </c>
      <c r="D149" s="2">
        <v>0.032840345999997564</v>
      </c>
      <c r="E149" s="2">
        <v>12847.788086</v>
      </c>
    </row>
    <row r="150">
      <c r="A150" s="2" t="s">
        <v>165</v>
      </c>
      <c r="B150" s="2">
        <v>0.28586788200000085</v>
      </c>
      <c r="C150" s="2">
        <v>0.3648435339999992</v>
      </c>
      <c r="D150" s="2">
        <v>-0.33893985600000176</v>
      </c>
      <c r="E150" s="2">
        <v>44208.29883</v>
      </c>
    </row>
    <row r="151">
      <c r="A151" s="2" t="s">
        <v>166</v>
      </c>
      <c r="B151" s="2">
        <v>1.7658595840000004</v>
      </c>
      <c r="C151" s="2">
        <v>1.6331522059999997</v>
      </c>
      <c r="D151" s="2">
        <v>1.381769374000001</v>
      </c>
      <c r="E151" s="2">
        <v>387277.0469</v>
      </c>
    </row>
    <row r="152">
      <c r="A152" s="2" t="s">
        <v>167</v>
      </c>
      <c r="B152" s="2">
        <v>-0.1190526460000001</v>
      </c>
      <c r="C152" s="2">
        <v>0.0</v>
      </c>
      <c r="D152" s="2">
        <v>0.0</v>
      </c>
      <c r="E152" s="2">
        <v>3.228000045</v>
      </c>
    </row>
    <row r="153">
      <c r="A153" s="2" t="s">
        <v>168</v>
      </c>
      <c r="B153" s="2">
        <v>0.054096591999999076</v>
      </c>
      <c r="C153" s="2">
        <v>-0.03290371199999811</v>
      </c>
      <c r="D153" s="2">
        <v>0.11688898200000039</v>
      </c>
      <c r="E153" s="2">
        <v>4162.714844</v>
      </c>
    </row>
    <row r="154">
      <c r="A154" s="2" t="s">
        <v>169</v>
      </c>
      <c r="B154" s="2">
        <v>0.003963322000001312</v>
      </c>
      <c r="C154" s="2">
        <v>0.0</v>
      </c>
      <c r="D154" s="2">
        <v>0.0</v>
      </c>
      <c r="E154" s="2">
        <v>113.33599853999999</v>
      </c>
    </row>
    <row r="155">
      <c r="A155" s="2" t="s">
        <v>170</v>
      </c>
      <c r="B155" s="2">
        <v>-1.140000000532382E-6</v>
      </c>
      <c r="C155" s="2">
        <v>0.0</v>
      </c>
      <c r="D155" s="2">
        <v>0.0</v>
      </c>
      <c r="E155" s="2">
        <v>10621.069336</v>
      </c>
    </row>
    <row r="156">
      <c r="A156" s="2" t="s">
        <v>171</v>
      </c>
      <c r="B156" s="2">
        <v>0.3859078100000005</v>
      </c>
      <c r="C156" s="2">
        <v>0.3767742900000002</v>
      </c>
      <c r="D156" s="2">
        <v>0.1645709839999995</v>
      </c>
      <c r="E156" s="2">
        <v>9373.96289</v>
      </c>
    </row>
    <row r="157">
      <c r="A157" s="2" t="s">
        <v>172</v>
      </c>
      <c r="B157" s="2">
        <v>0.13879654799999913</v>
      </c>
      <c r="C157" s="2">
        <v>0.2897807999999998</v>
      </c>
      <c r="D157" s="2">
        <v>-0.1556717980000002</v>
      </c>
      <c r="E157" s="2">
        <v>420319.2812</v>
      </c>
    </row>
    <row r="158">
      <c r="A158" s="2" t="s">
        <v>173</v>
      </c>
      <c r="B158" s="2">
        <v>0.005478929999998172</v>
      </c>
      <c r="C158" s="2">
        <v>0.028622709999999073</v>
      </c>
      <c r="D158" s="2">
        <v>-9.994800000185932E-5</v>
      </c>
      <c r="E158" s="2">
        <v>35.756999969999995</v>
      </c>
    </row>
    <row r="159">
      <c r="A159" s="2" t="s">
        <v>174</v>
      </c>
      <c r="B159" s="2">
        <v>0.2936357500000014</v>
      </c>
      <c r="C159" s="2">
        <v>0.5287007460000013</v>
      </c>
      <c r="D159" s="2">
        <v>0.11564305600000183</v>
      </c>
      <c r="E159" s="2">
        <v>8283.258055999999</v>
      </c>
    </row>
    <row r="160">
      <c r="A160" s="2" t="s">
        <v>175</v>
      </c>
      <c r="B160" s="2">
        <v>0.7717018160000009</v>
      </c>
      <c r="C160" s="2">
        <v>0.816142133999999</v>
      </c>
      <c r="D160" s="2">
        <v>0.2340257159999993</v>
      </c>
      <c r="E160" s="2">
        <v>17054.799317</v>
      </c>
    </row>
    <row r="161">
      <c r="A161" s="2" t="s">
        <v>176</v>
      </c>
      <c r="B161" s="2">
        <v>0.5514503599999984</v>
      </c>
      <c r="C161" s="2">
        <v>1.1533054479999976</v>
      </c>
      <c r="D161" s="2">
        <v>0.15893996199999946</v>
      </c>
      <c r="E161" s="2">
        <v>13821.275879</v>
      </c>
    </row>
    <row r="162">
      <c r="A162" s="2" t="s">
        <v>177</v>
      </c>
      <c r="B162" s="2">
        <v>0.5714726339999998</v>
      </c>
      <c r="C162" s="2">
        <v>1.502362930000001</v>
      </c>
      <c r="D162" s="2">
        <v>0.2606914119999999</v>
      </c>
      <c r="E162" s="2">
        <v>63442.585940000004</v>
      </c>
    </row>
    <row r="163">
      <c r="A163" s="2" t="s">
        <v>178</v>
      </c>
      <c r="B163" s="2">
        <v>0.41826670799999877</v>
      </c>
      <c r="C163" s="2">
        <v>0.5707541780000014</v>
      </c>
      <c r="D163" s="2">
        <v>0.21007607200000109</v>
      </c>
      <c r="E163" s="2">
        <v>211694.289</v>
      </c>
    </row>
    <row r="164">
      <c r="A164" s="2" t="s">
        <v>179</v>
      </c>
      <c r="B164" s="2">
        <v>0.1469043340000013</v>
      </c>
      <c r="C164" s="2">
        <v>0.29241935400000046</v>
      </c>
      <c r="D164" s="2">
        <v>0.050967742000000274</v>
      </c>
      <c r="E164" s="2">
        <v>75880.67969</v>
      </c>
    </row>
    <row r="165">
      <c r="A165" s="2" t="s">
        <v>180</v>
      </c>
      <c r="B165" s="2">
        <v>0.0014607659999995803</v>
      </c>
      <c r="C165" s="2">
        <v>0.0</v>
      </c>
      <c r="D165" s="2">
        <v>0.0</v>
      </c>
      <c r="E165" s="2">
        <v>20565.05273</v>
      </c>
    </row>
    <row r="166">
      <c r="A166" s="2" t="s">
        <v>181</v>
      </c>
      <c r="B166" s="2">
        <v>0.11491004799999871</v>
      </c>
      <c r="C166" s="2">
        <v>0.0</v>
      </c>
      <c r="D166" s="2">
        <v>0.0</v>
      </c>
      <c r="E166" s="2">
        <v>6242.352051</v>
      </c>
    </row>
    <row r="167">
      <c r="A167" s="2" t="s">
        <v>182</v>
      </c>
      <c r="B167" s="2">
        <v>-0.024679888000000004</v>
      </c>
      <c r="C167" s="2">
        <v>0.0</v>
      </c>
      <c r="D167" s="2">
        <v>0.0</v>
      </c>
      <c r="E167" s="2">
        <v>5446.768067</v>
      </c>
    </row>
    <row r="168">
      <c r="A168" s="2" t="s">
        <v>183</v>
      </c>
      <c r="B168" s="2">
        <v>0.09173004799999944</v>
      </c>
      <c r="C168" s="2">
        <v>0.0</v>
      </c>
      <c r="D168" s="2">
        <v>0.0</v>
      </c>
      <c r="E168" s="2">
        <v>102092.26952999999</v>
      </c>
    </row>
    <row r="169">
      <c r="A169" s="2" t="s">
        <v>184</v>
      </c>
      <c r="B169" s="2">
        <v>0.3987860679999983</v>
      </c>
      <c r="C169" s="2">
        <v>0.587709473999999</v>
      </c>
      <c r="D169" s="2">
        <v>0.12300901600000032</v>
      </c>
      <c r="E169" s="2">
        <v>8104.667969</v>
      </c>
    </row>
    <row r="170">
      <c r="A170" s="2" t="s">
        <v>185</v>
      </c>
      <c r="B170" s="2">
        <v>0.017693962000001305</v>
      </c>
      <c r="C170" s="2">
        <v>0.0</v>
      </c>
      <c r="D170" s="2">
        <v>0.0</v>
      </c>
      <c r="E170" s="2">
        <v>1758.6669922</v>
      </c>
    </row>
    <row r="171">
      <c r="A171" s="2" t="s">
        <v>186</v>
      </c>
      <c r="B171" s="2">
        <v>0.0</v>
      </c>
      <c r="C171" s="2">
        <v>0.0</v>
      </c>
      <c r="D171" s="2">
        <v>0.0</v>
      </c>
      <c r="E171" s="2">
        <v>39162.86328</v>
      </c>
    </row>
    <row r="172">
      <c r="A172" s="2" t="s">
        <v>187</v>
      </c>
      <c r="B172" s="2">
        <v>0.09307852800000091</v>
      </c>
      <c r="C172" s="2">
        <v>0.2867985900000008</v>
      </c>
      <c r="D172" s="2">
        <v>0.011332944000000112</v>
      </c>
      <c r="E172" s="2">
        <v>290919.51560000004</v>
      </c>
    </row>
    <row r="173">
      <c r="A173" s="2" t="s">
        <v>188</v>
      </c>
      <c r="B173" s="2">
        <v>0.6585454260000005</v>
      </c>
      <c r="C173" s="2">
        <v>0.6579517339999995</v>
      </c>
      <c r="D173" s="2">
        <v>0.5236323840000011</v>
      </c>
      <c r="E173" s="2">
        <v>24321.27539</v>
      </c>
    </row>
    <row r="174">
      <c r="A174" s="2" t="s">
        <v>189</v>
      </c>
      <c r="B174" s="2">
        <v>0.007016146000000845</v>
      </c>
      <c r="C174" s="2">
        <v>0.0</v>
      </c>
      <c r="D174" s="2">
        <v>0.007016146000000845</v>
      </c>
      <c r="E174" s="2">
        <v>19.581</v>
      </c>
    </row>
    <row r="175">
      <c r="A175" s="2" t="s">
        <v>190</v>
      </c>
      <c r="B175" s="2">
        <v>0.029999999999998295</v>
      </c>
      <c r="C175" s="2">
        <v>0.0</v>
      </c>
      <c r="D175" s="2">
        <v>0.0</v>
      </c>
      <c r="E175" s="2">
        <v>11.940000056999999</v>
      </c>
    </row>
    <row r="176">
      <c r="A176" s="2" t="s">
        <v>191</v>
      </c>
      <c r="B176" s="2">
        <v>0.0</v>
      </c>
      <c r="C176" s="2">
        <v>0.0</v>
      </c>
      <c r="D176" s="2">
        <v>0.0</v>
      </c>
      <c r="E176" s="2">
        <v>103.23999787</v>
      </c>
    </row>
    <row r="177">
      <c r="A177" s="2" t="s">
        <v>192</v>
      </c>
      <c r="B177" s="2">
        <v>0.2639500580000004</v>
      </c>
      <c r="C177" s="2">
        <v>0.3003525179999997</v>
      </c>
      <c r="D177" s="2">
        <v>0.10235780200000022</v>
      </c>
      <c r="E177" s="2">
        <v>362.7599945</v>
      </c>
    </row>
    <row r="178">
      <c r="A178" s="2" t="s">
        <v>193</v>
      </c>
      <c r="B178" s="2">
        <v>-1.0056200000008175E-4</v>
      </c>
      <c r="C178" s="2">
        <v>0.0</v>
      </c>
      <c r="D178" s="2">
        <v>-1.0056200000008175E-4</v>
      </c>
      <c r="E178" s="2">
        <v>74.524</v>
      </c>
    </row>
    <row r="179">
      <c r="A179" s="2" t="s">
        <v>194</v>
      </c>
      <c r="B179" s="2">
        <v>0.0</v>
      </c>
      <c r="C179" s="2">
        <v>0.0</v>
      </c>
      <c r="D179" s="2">
        <v>0.0</v>
      </c>
      <c r="E179" s="2">
        <v>11.787000179</v>
      </c>
    </row>
    <row r="180">
      <c r="A180" s="2" t="s">
        <v>195</v>
      </c>
      <c r="B180" s="2">
        <v>0.0</v>
      </c>
      <c r="C180" s="2">
        <v>0.0</v>
      </c>
      <c r="D180" s="2">
        <v>0.0</v>
      </c>
      <c r="E180" s="2">
        <v>219.3450012</v>
      </c>
    </row>
    <row r="181">
      <c r="A181" s="2" t="s">
        <v>196</v>
      </c>
      <c r="B181" s="2">
        <v>0.10326543799999968</v>
      </c>
      <c r="C181" s="2">
        <v>0.07878144400000053</v>
      </c>
      <c r="D181" s="2">
        <v>0.21170826400000067</v>
      </c>
      <c r="E181" s="2">
        <v>391.9199982</v>
      </c>
    </row>
    <row r="182">
      <c r="A182" s="2" t="s">
        <v>197</v>
      </c>
      <c r="B182" s="2">
        <v>0.0</v>
      </c>
      <c r="C182" s="2">
        <v>0.0</v>
      </c>
      <c r="D182" s="2">
        <v>0.0</v>
      </c>
      <c r="E182" s="2">
        <v>67.20800019</v>
      </c>
    </row>
    <row r="183">
      <c r="A183" s="2" t="s">
        <v>198</v>
      </c>
      <c r="B183" s="2">
        <v>0.22044507399999985</v>
      </c>
      <c r="C183" s="2">
        <v>0.6035795699999994</v>
      </c>
      <c r="D183" s="2">
        <v>-0.0052996199999995495</v>
      </c>
      <c r="E183" s="2">
        <v>418.5999909</v>
      </c>
    </row>
    <row r="184">
      <c r="A184" s="2" t="s">
        <v>199</v>
      </c>
      <c r="B184" s="2">
        <v>0.09039472400000079</v>
      </c>
      <c r="C184" s="2">
        <v>0.0</v>
      </c>
      <c r="D184" s="2">
        <v>0.0</v>
      </c>
      <c r="E184" s="2">
        <v>66531.54297</v>
      </c>
    </row>
    <row r="185">
      <c r="A185" s="2" t="s">
        <v>200</v>
      </c>
      <c r="B185" s="2">
        <v>1.2606288339999991</v>
      </c>
      <c r="C185" s="2">
        <v>1.8603453279999997</v>
      </c>
      <c r="D185" s="2">
        <v>0.3548006359999988</v>
      </c>
      <c r="E185" s="2">
        <v>31322.37989</v>
      </c>
    </row>
    <row r="186">
      <c r="A186" s="2" t="s">
        <v>201</v>
      </c>
      <c r="B186" s="2">
        <v>0.3818144039999993</v>
      </c>
      <c r="C186" s="2">
        <v>0.2242891400000019</v>
      </c>
      <c r="D186" s="2">
        <v>0.5097402399999993</v>
      </c>
      <c r="E186" s="2">
        <v>17614.147461</v>
      </c>
    </row>
    <row r="187">
      <c r="A187" s="2" t="s">
        <v>202</v>
      </c>
      <c r="B187" s="2">
        <v>0.15021384750000166</v>
      </c>
      <c r="C187" s="2">
        <v>0.0</v>
      </c>
      <c r="D187" s="2">
        <v>0.0</v>
      </c>
      <c r="E187" s="2">
        <v>192.72200012000002</v>
      </c>
    </row>
    <row r="188">
      <c r="A188" s="2" t="s">
        <v>203</v>
      </c>
      <c r="B188" s="2">
        <v>1.1837640919999999</v>
      </c>
      <c r="C188" s="2">
        <v>1.4445977659999998</v>
      </c>
      <c r="D188" s="2">
        <v>0.5425600159999988</v>
      </c>
      <c r="E188" s="2">
        <v>15148.894043</v>
      </c>
    </row>
    <row r="189">
      <c r="A189" s="2" t="s">
        <v>204</v>
      </c>
      <c r="B189" s="2">
        <v>0.0</v>
      </c>
      <c r="C189" s="2">
        <v>0.0</v>
      </c>
      <c r="D189" s="2">
        <v>0.0</v>
      </c>
      <c r="E189" s="2">
        <v>11442.485839</v>
      </c>
    </row>
    <row r="190">
      <c r="A190" s="2" t="s">
        <v>205</v>
      </c>
      <c r="B190" s="2">
        <v>0.0</v>
      </c>
      <c r="C190" s="2">
        <v>0.0</v>
      </c>
      <c r="D190" s="2">
        <v>0.0</v>
      </c>
      <c r="E190" s="2">
        <v>81.41099929</v>
      </c>
    </row>
    <row r="191">
      <c r="A191" s="2" t="s">
        <v>206</v>
      </c>
      <c r="B191" s="2">
        <v>1.018899999991163E-4</v>
      </c>
      <c r="C191" s="2">
        <v>0.0</v>
      </c>
      <c r="D191" s="2">
        <v>0.0</v>
      </c>
      <c r="E191" s="2">
        <v>10895.256836</v>
      </c>
    </row>
    <row r="192">
      <c r="A192" s="2" t="s">
        <v>207</v>
      </c>
      <c r="B192" s="2">
        <v>0.0</v>
      </c>
      <c r="C192" s="2">
        <v>0.0</v>
      </c>
      <c r="D192" s="2">
        <v>0.0</v>
      </c>
      <c r="E192" s="2">
        <v>4150.130859999999</v>
      </c>
    </row>
    <row r="193">
      <c r="A193" s="2" t="s">
        <v>208</v>
      </c>
      <c r="B193" s="2">
        <v>-0.40577867000000084</v>
      </c>
      <c r="C193" s="2">
        <v>-0.7213741400000003</v>
      </c>
      <c r="D193" s="2">
        <v>0.028760967999997434</v>
      </c>
      <c r="E193" s="2">
        <v>1290.0109863</v>
      </c>
    </row>
    <row r="194">
      <c r="A194" s="2" t="s">
        <v>209</v>
      </c>
      <c r="B194" s="2">
        <v>1.553163941999999</v>
      </c>
      <c r="C194" s="2">
        <v>1.5695340439999996</v>
      </c>
      <c r="D194" s="2">
        <v>0.9685194200000012</v>
      </c>
      <c r="E194" s="2">
        <v>29690.422850000003</v>
      </c>
    </row>
    <row r="195">
      <c r="A195" s="2" t="s">
        <v>210</v>
      </c>
      <c r="B195" s="2">
        <v>0.4017427139999995</v>
      </c>
      <c r="C195" s="2">
        <v>0.8591485300000017</v>
      </c>
      <c r="D195" s="2">
        <v>0.0314502779999998</v>
      </c>
      <c r="E195" s="2">
        <v>114695.05859999999</v>
      </c>
    </row>
    <row r="196">
      <c r="A196" s="2" t="s">
        <v>211</v>
      </c>
      <c r="B196" s="2">
        <v>-0.059316458000000696</v>
      </c>
      <c r="C196" s="2">
        <v>-0.6266301839999997</v>
      </c>
      <c r="D196" s="2">
        <v>1.8621654179999994</v>
      </c>
      <c r="E196" s="2">
        <v>21909.38575</v>
      </c>
    </row>
    <row r="197">
      <c r="A197" s="2" t="s">
        <v>212</v>
      </c>
      <c r="B197" s="2">
        <v>-2.2156999999936033E-4</v>
      </c>
      <c r="C197" s="2">
        <v>0.0</v>
      </c>
      <c r="D197" s="2">
        <v>0.0</v>
      </c>
      <c r="E197" s="2">
        <v>93426.69922000001</v>
      </c>
    </row>
    <row r="198">
      <c r="A198" s="2" t="s">
        <v>213</v>
      </c>
      <c r="B198" s="2">
        <v>0.42331015999999977</v>
      </c>
      <c r="C198" s="2">
        <v>0.4560659119999997</v>
      </c>
      <c r="D198" s="2">
        <v>0.2314267340000015</v>
      </c>
      <c r="E198" s="2">
        <v>42321.273440000004</v>
      </c>
    </row>
    <row r="199">
      <c r="A199" s="2" t="s">
        <v>214</v>
      </c>
      <c r="B199" s="2">
        <v>0.29968445599999993</v>
      </c>
      <c r="C199" s="2">
        <v>0.2983178679999995</v>
      </c>
      <c r="D199" s="2">
        <v>0.13744039799999824</v>
      </c>
      <c r="E199" s="2">
        <v>82752.21875</v>
      </c>
    </row>
    <row r="200">
      <c r="A200" s="2" t="s">
        <v>215</v>
      </c>
      <c r="B200" s="2">
        <v>0.4483879000000002</v>
      </c>
      <c r="C200" s="2">
        <v>1.1989592619999996</v>
      </c>
      <c r="D200" s="2">
        <v>0.06209083399999997</v>
      </c>
      <c r="E200" s="2">
        <v>1145.7699585</v>
      </c>
    </row>
    <row r="201">
      <c r="A201" s="2" t="s">
        <v>216</v>
      </c>
      <c r="B201" s="2">
        <v>0.009127319999998917</v>
      </c>
      <c r="C201" s="2">
        <v>0.03387764200000163</v>
      </c>
      <c r="D201" s="2">
        <v>0.0048794579999992035</v>
      </c>
      <c r="E201" s="2">
        <v>19864.218749</v>
      </c>
    </row>
    <row r="202">
      <c r="A202" s="2" t="s">
        <v>217</v>
      </c>
      <c r="B202" s="2">
        <v>5.600000008598726E-7</v>
      </c>
      <c r="C202" s="2">
        <v>0.0</v>
      </c>
      <c r="D202" s="2">
        <v>0.0</v>
      </c>
      <c r="E202" s="2">
        <v>16951.393555</v>
      </c>
    </row>
    <row r="203">
      <c r="A203" s="2" t="s">
        <v>218</v>
      </c>
      <c r="B203" s="2">
        <v>0.08324913999999808</v>
      </c>
      <c r="C203" s="2">
        <v>0.13940798000000143</v>
      </c>
      <c r="D203" s="2">
        <v>-0.010364566000001218</v>
      </c>
      <c r="E203" s="2">
        <v>35498.06641</v>
      </c>
    </row>
    <row r="204">
      <c r="A204" s="2" t="s">
        <v>219</v>
      </c>
      <c r="B204" s="2">
        <v>1.1225839019999995</v>
      </c>
      <c r="C204" s="2">
        <v>1.418283427999998</v>
      </c>
      <c r="D204" s="2">
        <v>0.20433369400000173</v>
      </c>
      <c r="E204" s="2">
        <v>17991.660157</v>
      </c>
    </row>
    <row r="205">
      <c r="A205" s="2" t="s">
        <v>220</v>
      </c>
      <c r="B205" s="2">
        <v>0.14816588399999944</v>
      </c>
      <c r="C205" s="2">
        <v>0.22409665799999914</v>
      </c>
      <c r="D205" s="2">
        <v>0.06489263199999869</v>
      </c>
      <c r="E205" s="2">
        <v>138514.49219</v>
      </c>
    </row>
    <row r="206">
      <c r="A206" s="2" t="s">
        <v>221</v>
      </c>
      <c r="B206" s="2">
        <v>2.049099497999998</v>
      </c>
      <c r="C206" s="2">
        <v>2.305681174</v>
      </c>
      <c r="D206" s="2">
        <v>1.2371753380000001</v>
      </c>
      <c r="E206" s="2">
        <v>2514.7359619999997</v>
      </c>
    </row>
    <row r="207">
      <c r="A207" s="2" t="s">
        <v>222</v>
      </c>
      <c r="B207" s="2">
        <v>0.9893187479999994</v>
      </c>
      <c r="C207" s="2">
        <v>0.9750738940000006</v>
      </c>
      <c r="D207" s="2">
        <v>0.49251606199999853</v>
      </c>
      <c r="E207" s="2">
        <v>15601.899414</v>
      </c>
    </row>
    <row r="208">
      <c r="A208" s="2" t="s">
        <v>223</v>
      </c>
      <c r="B208" s="2">
        <v>0.050056129999998686</v>
      </c>
      <c r="C208" s="2">
        <v>0.050056129999998686</v>
      </c>
      <c r="D208" s="2">
        <v>0.0</v>
      </c>
      <c r="E208" s="2">
        <v>2.597000003</v>
      </c>
    </row>
    <row r="209">
      <c r="A209" s="2" t="s">
        <v>224</v>
      </c>
      <c r="B209" s="2">
        <v>0.036275095999999965</v>
      </c>
      <c r="C209" s="2">
        <v>0.015006061999997655</v>
      </c>
      <c r="D209" s="2">
        <v>0.1081095260000012</v>
      </c>
      <c r="E209" s="2">
        <v>206.47699740000002</v>
      </c>
    </row>
    <row r="210">
      <c r="A210" s="2" t="s">
        <v>225</v>
      </c>
      <c r="B210" s="2">
        <v>0.1477986240000007</v>
      </c>
      <c r="C210" s="2">
        <v>0.0</v>
      </c>
      <c r="D210" s="2">
        <v>0.0</v>
      </c>
      <c r="E210" s="2">
        <v>2769.8229979999996</v>
      </c>
    </row>
    <row r="211">
      <c r="A211" s="2" t="s">
        <v>226</v>
      </c>
      <c r="B211" s="2">
        <v>0.539570778000001</v>
      </c>
      <c r="C211" s="2">
        <v>1.6691117920000011</v>
      </c>
      <c r="D211" s="2">
        <v>-0.013650061999999252</v>
      </c>
      <c r="E211" s="2">
        <v>22998.56933</v>
      </c>
    </row>
    <row r="212">
      <c r="A212" s="2" t="s">
        <v>227</v>
      </c>
      <c r="B212" s="2">
        <v>0.15162200799999823</v>
      </c>
      <c r="C212" s="2">
        <v>0.36425735600000164</v>
      </c>
      <c r="D212" s="2">
        <v>0.0665865580000002</v>
      </c>
      <c r="E212" s="2">
        <v>162868.48437</v>
      </c>
    </row>
    <row r="213">
      <c r="A213" s="2" t="s">
        <v>228</v>
      </c>
      <c r="B213" s="2">
        <v>0.4682111380000009</v>
      </c>
      <c r="C213" s="2">
        <v>0.7560433679999988</v>
      </c>
      <c r="D213" s="2">
        <v>0.18400565599999935</v>
      </c>
      <c r="E213" s="2">
        <v>11596.470215000001</v>
      </c>
    </row>
    <row r="214">
      <c r="A214" s="2" t="s">
        <v>229</v>
      </c>
      <c r="B214" s="2">
        <v>0.0</v>
      </c>
      <c r="C214" s="2">
        <v>0.0</v>
      </c>
      <c r="D214" s="2">
        <v>0.0</v>
      </c>
      <c r="E214" s="2">
        <v>73.64599991</v>
      </c>
    </row>
    <row r="215">
      <c r="A215" s="2" t="s">
        <v>230</v>
      </c>
      <c r="B215" s="2">
        <v>0.0</v>
      </c>
      <c r="C215" s="2">
        <v>0.0</v>
      </c>
      <c r="D215" s="2">
        <v>0.0</v>
      </c>
      <c r="E215" s="2">
        <v>22.8909998</v>
      </c>
    </row>
    <row r="216">
      <c r="A216" s="2" t="s">
        <v>231</v>
      </c>
      <c r="B216" s="2">
        <v>1.6026981699999994</v>
      </c>
      <c r="C216" s="2">
        <v>1.7028372899999993</v>
      </c>
      <c r="D216" s="2">
        <v>0.447299142</v>
      </c>
      <c r="E216" s="2">
        <v>83966.44531000001</v>
      </c>
    </row>
    <row r="217">
      <c r="A217" s="2" t="s">
        <v>232</v>
      </c>
      <c r="B217" s="2">
        <v>0.054275051999999845</v>
      </c>
      <c r="C217" s="2">
        <v>0.2313776780000012</v>
      </c>
      <c r="D217" s="2">
        <v>-0.011247683999999935</v>
      </c>
      <c r="E217" s="2">
        <v>88655.39453</v>
      </c>
    </row>
    <row r="218">
      <c r="A218" s="2" t="s">
        <v>233</v>
      </c>
      <c r="B218" s="2">
        <v>-0.0011472939999976005</v>
      </c>
      <c r="C218" s="2">
        <v>0.0</v>
      </c>
      <c r="D218" s="2">
        <v>0.0</v>
      </c>
      <c r="E218" s="2">
        <v>19153.296875</v>
      </c>
    </row>
    <row r="219">
      <c r="A219" s="2" t="s">
        <v>234</v>
      </c>
      <c r="B219" s="2">
        <v>-5.880000003344321E-7</v>
      </c>
      <c r="C219" s="2">
        <v>0.0</v>
      </c>
      <c r="D219" s="2">
        <v>0.0</v>
      </c>
      <c r="E219" s="2">
        <v>133746.15625</v>
      </c>
    </row>
    <row r="220">
      <c r="A220" s="2" t="s">
        <v>235</v>
      </c>
      <c r="B220" s="2">
        <v>1.5506005999999999</v>
      </c>
      <c r="C220" s="2">
        <v>1.316708156</v>
      </c>
      <c r="D220" s="2">
        <v>1.0666138999999988</v>
      </c>
      <c r="E220" s="2">
        <v>111216.85156000001</v>
      </c>
    </row>
    <row r="221">
      <c r="A221" s="2" t="s">
        <v>236</v>
      </c>
      <c r="B221" s="2">
        <v>0.08727378400000134</v>
      </c>
      <c r="C221" s="2">
        <v>0.378133766000002</v>
      </c>
      <c r="D221" s="2">
        <v>0.02137293200000272</v>
      </c>
      <c r="E221" s="2">
        <v>651880.9687999999</v>
      </c>
    </row>
    <row r="222">
      <c r="A222" s="2" t="s">
        <v>237</v>
      </c>
      <c r="B222" s="2">
        <v>-1.0860000003276582E-6</v>
      </c>
      <c r="C222" s="2">
        <v>0.0</v>
      </c>
      <c r="D222" s="2">
        <v>0.0</v>
      </c>
      <c r="E222" s="2">
        <v>209.37299339999998</v>
      </c>
    </row>
    <row r="223">
      <c r="A223" s="2" t="s">
        <v>238</v>
      </c>
      <c r="B223" s="2">
        <v>0.07287200000000098</v>
      </c>
      <c r="C223" s="2">
        <v>0.7609972319999997</v>
      </c>
      <c r="D223" s="2">
        <v>0.03265449200000035</v>
      </c>
      <c r="E223" s="2">
        <v>6885.73999</v>
      </c>
    </row>
    <row r="224">
      <c r="A224" s="2" t="s">
        <v>239</v>
      </c>
      <c r="B224" s="2">
        <v>0.060041318000000385</v>
      </c>
      <c r="C224" s="2">
        <v>0.08603816199999983</v>
      </c>
      <c r="D224" s="2">
        <v>0.03939798800000176</v>
      </c>
      <c r="E224" s="2">
        <v>64398.755860000005</v>
      </c>
    </row>
    <row r="225">
      <c r="A225" s="2" t="s">
        <v>240</v>
      </c>
      <c r="B225" s="2">
        <v>0.24860285199999907</v>
      </c>
      <c r="C225" s="2">
        <v>0.28383011399999986</v>
      </c>
      <c r="D225" s="2">
        <v>0.09252880200000106</v>
      </c>
      <c r="E225" s="2">
        <v>578.2779846000001</v>
      </c>
    </row>
    <row r="226">
      <c r="A226" s="2" t="s">
        <v>241</v>
      </c>
      <c r="B226" s="2">
        <v>-0.1770948599999997</v>
      </c>
      <c r="C226" s="2">
        <v>0.0</v>
      </c>
      <c r="D226" s="2">
        <v>0.0</v>
      </c>
      <c r="E226" s="2">
        <v>58517.769530000005</v>
      </c>
    </row>
    <row r="227">
      <c r="A227" s="2" t="s">
        <v>242</v>
      </c>
      <c r="B227" s="2">
        <v>0.7112592580000012</v>
      </c>
      <c r="C227" s="2">
        <v>0.9362940899999984</v>
      </c>
      <c r="D227" s="2">
        <v>0.1940592979999991</v>
      </c>
      <c r="E227" s="2">
        <v>190015.66407</v>
      </c>
    </row>
    <row r="228">
      <c r="A228" s="2" t="s">
        <v>243</v>
      </c>
      <c r="B228" s="2">
        <v>-0.03561883399999886</v>
      </c>
      <c r="C228" s="2">
        <v>-0.03561883399999886</v>
      </c>
      <c r="D228" s="2">
        <v>0.0</v>
      </c>
      <c r="E228" s="2">
        <v>23.508000369999998</v>
      </c>
    </row>
    <row r="229">
      <c r="A229" s="2" t="s">
        <v>244</v>
      </c>
      <c r="B229" s="2">
        <v>0.3001081020000015</v>
      </c>
      <c r="C229" s="2">
        <v>0.6668828139999988</v>
      </c>
      <c r="D229" s="2">
        <v>0.18414096200000074</v>
      </c>
      <c r="E229" s="2">
        <v>9630.576172000001</v>
      </c>
    </row>
    <row r="230">
      <c r="A230" s="2" t="s">
        <v>245</v>
      </c>
      <c r="B230" s="2">
        <v>0.9769402420000006</v>
      </c>
      <c r="C230" s="2">
        <v>1.1446132419999997</v>
      </c>
      <c r="D230" s="2">
        <v>0.18832348800000034</v>
      </c>
      <c r="E230" s="2">
        <v>56323.849610000005</v>
      </c>
    </row>
    <row r="231">
      <c r="A231" s="2" t="s">
        <v>246</v>
      </c>
      <c r="B231" s="2">
        <v>0.8147274580000001</v>
      </c>
      <c r="C231" s="2">
        <v>0.9220908019999996</v>
      </c>
      <c r="D231" s="2">
        <v>0.16567147400000123</v>
      </c>
      <c r="E231" s="2">
        <v>34263.3252</v>
      </c>
    </row>
    <row r="232">
      <c r="A232" s="2" t="s">
        <v>247</v>
      </c>
      <c r="B232" s="2">
        <v>-0.45769429999999856</v>
      </c>
      <c r="C232" s="2">
        <v>-0.5935263719999995</v>
      </c>
      <c r="D232" s="2">
        <v>-0.13470135800000094</v>
      </c>
      <c r="E232" s="2">
        <v>28677.56836</v>
      </c>
    </row>
    <row r="233">
      <c r="A233" s="2" t="s">
        <v>312</v>
      </c>
      <c r="B233" s="2">
        <v>63.37440849900005</v>
      </c>
      <c r="C233" s="2">
        <v>80.91044722399998</v>
      </c>
      <c r="D233" s="2">
        <v>28.023035914000015</v>
      </c>
      <c r="E233" s="2">
        <v>1.5173062781570971E7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88"/>
    <col customWidth="1" min="3" max="3" width="12.88"/>
    <col customWidth="1" min="4" max="4" width="13.63"/>
  </cols>
  <sheetData>
    <row r="1">
      <c r="A1" s="2" t="s">
        <v>318</v>
      </c>
      <c r="B1" s="39" t="s">
        <v>319</v>
      </c>
      <c r="C1" s="39" t="s">
        <v>320</v>
      </c>
      <c r="D1" s="39" t="s">
        <v>321</v>
      </c>
      <c r="E1" s="39" t="s">
        <v>322</v>
      </c>
    </row>
    <row r="2">
      <c r="A2" s="2" t="s">
        <v>255</v>
      </c>
      <c r="B2" s="10">
        <v>40.0</v>
      </c>
      <c r="C2" s="38">
        <v>0.27843490218750017</v>
      </c>
      <c r="D2" s="38">
        <v>0.5077948017499997</v>
      </c>
      <c r="E2" s="38">
        <v>0.23295792118518513</v>
      </c>
    </row>
    <row r="3">
      <c r="A3" s="2" t="s">
        <v>253</v>
      </c>
      <c r="B3" s="10">
        <v>64.0</v>
      </c>
      <c r="C3" s="38">
        <v>0.11168578069841299</v>
      </c>
      <c r="D3" s="38">
        <v>0.2244097083265307</v>
      </c>
      <c r="E3" s="38">
        <v>0.04699521641509444</v>
      </c>
    </row>
    <row r="4">
      <c r="A4" s="2" t="s">
        <v>257</v>
      </c>
      <c r="B4" s="10">
        <v>48.0</v>
      </c>
      <c r="C4" s="38">
        <v>0.14442485348936188</v>
      </c>
      <c r="D4" s="38">
        <v>0.6803144969565215</v>
      </c>
      <c r="E4" s="38">
        <v>0.07152159448275865</v>
      </c>
    </row>
    <row r="5">
      <c r="A5" s="2" t="s">
        <v>254</v>
      </c>
      <c r="B5" s="10">
        <v>10.0</v>
      </c>
      <c r="C5" s="38">
        <v>0.3455630233999997</v>
      </c>
      <c r="D5" s="38">
        <v>0.7369872289999998</v>
      </c>
      <c r="E5" s="38">
        <v>0.12397804499999905</v>
      </c>
    </row>
    <row r="6">
      <c r="A6" s="2" t="s">
        <v>258</v>
      </c>
      <c r="B6" s="10">
        <v>5.0</v>
      </c>
      <c r="C6" s="38">
        <v>0.017158395600000063</v>
      </c>
      <c r="D6" s="38">
        <v>0.1423313100000011</v>
      </c>
      <c r="E6" s="38">
        <v>0.002033173500000629</v>
      </c>
    </row>
    <row r="7">
      <c r="A7" s="2" t="s">
        <v>252</v>
      </c>
      <c r="B7" s="10">
        <v>11.0</v>
      </c>
      <c r="C7" s="38">
        <v>0.4802304001818177</v>
      </c>
      <c r="D7" s="38">
        <v>0.5591446267272727</v>
      </c>
      <c r="E7" s="38">
        <v>0.2654886730909096</v>
      </c>
    </row>
    <row r="8">
      <c r="A8" s="2" t="s">
        <v>256</v>
      </c>
      <c r="B8" s="10">
        <v>53.0</v>
      </c>
      <c r="C8" s="40">
        <v>0.558280820745283</v>
      </c>
      <c r="D8" s="38">
        <v>0.6042159222040817</v>
      </c>
      <c r="E8" s="38">
        <v>0.2703666708979592</v>
      </c>
    </row>
    <row r="9">
      <c r="A9" s="2" t="s">
        <v>312</v>
      </c>
      <c r="B9" s="10">
        <v>231.0</v>
      </c>
      <c r="C9" s="38">
        <v>0.2767441419170308</v>
      </c>
      <c r="D9" s="38">
        <v>0.4844936959520957</v>
      </c>
      <c r="E9" s="38">
        <v>0.15482340283977908</v>
      </c>
    </row>
  </sheetData>
  <drawing r:id="rId1"/>
</worksheet>
</file>