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Optimized Weightage" sheetId="2" r:id="rId5"/>
    <sheet state="hidden" name="__OpenSolverCache__" sheetId="3" r:id="rId6"/>
    <sheet state="hidden" name="__OpenSolver__" sheetId="4" r:id="rId7"/>
    <sheet state="visible" name="FAMA" sheetId="5" r:id="rId8"/>
    <sheet state="visible" name="Correlation" sheetId="6" r:id="rId9"/>
    <sheet state="visible" name="Laurus" sheetId="7" r:id="rId10"/>
    <sheet state="visible" name="Avantifeed" sheetId="8" r:id="rId11"/>
    <sheet state="visible" name="Dixon" sheetId="9" r:id="rId12"/>
    <sheet state="visible" name="Fine" sheetId="10" r:id="rId13"/>
    <sheet state="visible" name="Cera" sheetId="11" r:id="rId14"/>
    <sheet state="visible" name="Kei" sheetId="12" r:id="rId15"/>
    <sheet state="visible" name="IRCTC" sheetId="13" r:id="rId16"/>
    <sheet state="visible" name="Apollo" sheetId="14" r:id="rId17"/>
    <sheet state="visible" name="Alkem" sheetId="15" r:id="rId18"/>
    <sheet state="visible" name="Persistent" sheetId="16" r:id="rId19"/>
    <sheet state="visible" name="Heidelberg" sheetId="17" r:id="rId20"/>
    <sheet state="visible" name="Pvr" sheetId="18" r:id="rId21"/>
    <sheet state="visible" name="ITC" sheetId="19" r:id="rId22"/>
    <sheet state="visible" name="Reliance" sheetId="20" r:id="rId23"/>
    <sheet state="visible" name="Tata" sheetId="21" r:id="rId24"/>
    <sheet state="visible" name="LTT" sheetId="22" r:id="rId25"/>
    <sheet state="visible" name="Granules" sheetId="23" r:id="rId26"/>
    <sheet state="visible" name="Deepak" sheetId="24" r:id="rId27"/>
    <sheet state="visible" name="Hdfc" sheetId="25" r:id="rId28"/>
    <sheet state="visible" name="Balaji" sheetId="26" r:id="rId29"/>
    <sheet state="visible" name="Returns of stock" sheetId="27" r:id="rId30"/>
  </sheets>
  <definedNames/>
  <calcPr/>
</workbook>
</file>

<file path=xl/sharedStrings.xml><?xml version="1.0" encoding="utf-8"?>
<sst xmlns="http://schemas.openxmlformats.org/spreadsheetml/2006/main" count="482" uniqueCount="75">
  <si>
    <t>Date</t>
  </si>
  <si>
    <t>LAURUS</t>
  </si>
  <si>
    <t>Returns</t>
  </si>
  <si>
    <t>AVANTIFEED</t>
  </si>
  <si>
    <t>DIXON</t>
  </si>
  <si>
    <t>FINE</t>
  </si>
  <si>
    <t>CERA</t>
  </si>
  <si>
    <t>KEI</t>
  </si>
  <si>
    <t>IRCTC</t>
  </si>
  <si>
    <t>APOLLO</t>
  </si>
  <si>
    <t>ALKEM</t>
  </si>
  <si>
    <t>PERSISTENT</t>
  </si>
  <si>
    <t>HEIDELEBERG</t>
  </si>
  <si>
    <t>PVRINOX</t>
  </si>
  <si>
    <t>ITC</t>
  </si>
  <si>
    <t>RELIANCE</t>
  </si>
  <si>
    <t>TATA</t>
  </si>
  <si>
    <t>LTTS</t>
  </si>
  <si>
    <t>GRANULES</t>
  </si>
  <si>
    <t>DEEPAK</t>
  </si>
  <si>
    <t>HDFC</t>
  </si>
  <si>
    <t>BALAJI</t>
  </si>
  <si>
    <t>BSE</t>
  </si>
  <si>
    <t>Markowitz Optimization</t>
  </si>
  <si>
    <t>Avantifeed</t>
  </si>
  <si>
    <t>Fine</t>
  </si>
  <si>
    <t>Kei</t>
  </si>
  <si>
    <t>Irctc</t>
  </si>
  <si>
    <t>Persistent</t>
  </si>
  <si>
    <t>Heidelberg</t>
  </si>
  <si>
    <t>Deepak</t>
  </si>
  <si>
    <t>Hdfc</t>
  </si>
  <si>
    <t>Balaji</t>
  </si>
  <si>
    <t>Apollo</t>
  </si>
  <si>
    <t>Annual Return</t>
  </si>
  <si>
    <t>Std Deviation</t>
  </si>
  <si>
    <t>Minimum Weight</t>
  </si>
  <si>
    <t>Maximum Weight</t>
  </si>
  <si>
    <t>Optimal Weights</t>
  </si>
  <si>
    <t>Portfolio Summary</t>
  </si>
  <si>
    <t xml:space="preserve">Expected Return </t>
  </si>
  <si>
    <t>Risk Free Rate</t>
  </si>
  <si>
    <t>Total Weight</t>
  </si>
  <si>
    <t>Sharpe Ratio</t>
  </si>
  <si>
    <t>Covariance Matrix</t>
  </si>
  <si>
    <t>avantifeeds</t>
  </si>
  <si>
    <t>Avantifeeds</t>
  </si>
  <si>
    <t>SMB</t>
  </si>
  <si>
    <t>HML</t>
  </si>
  <si>
    <t>MF</t>
  </si>
  <si>
    <t>RF</t>
  </si>
  <si>
    <t>Company</t>
  </si>
  <si>
    <t xml:space="preserve">Fama Return </t>
  </si>
  <si>
    <t>Rank</t>
  </si>
  <si>
    <t>Least Correlated stocks</t>
  </si>
  <si>
    <t>Chosen Portfolio Makeup</t>
  </si>
  <si>
    <t>Average</t>
  </si>
  <si>
    <t>Laurus</t>
  </si>
  <si>
    <t>Dixon</t>
  </si>
  <si>
    <t>Cera</t>
  </si>
  <si>
    <t>Alkem</t>
  </si>
  <si>
    <t>Reliance</t>
  </si>
  <si>
    <t>Tata</t>
  </si>
  <si>
    <t>LTT</t>
  </si>
  <si>
    <t>Granules</t>
  </si>
  <si>
    <t>Pvr</t>
  </si>
  <si>
    <t>Itc</t>
  </si>
  <si>
    <t>No stock is so highly correlated that it warrants a drop from the portfolio</t>
  </si>
  <si>
    <t>Open</t>
  </si>
  <si>
    <t>High</t>
  </si>
  <si>
    <t>Low</t>
  </si>
  <si>
    <t>Close</t>
  </si>
  <si>
    <t>Adj Close</t>
  </si>
  <si>
    <t>Monthly Returns</t>
  </si>
  <si>
    <t>Excess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</si>
</sst>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"/>
  </numFmts>
  <fonts count="21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b/>
      <sz val="24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b/>
      <sz val="13.0"/>
      <color theme="1"/>
      <name val="Arial"/>
      <scheme val="minor"/>
    </font>
    <font>
      <b/>
      <sz val="16.0"/>
      <color theme="1"/>
      <name val="Arial"/>
      <scheme val="minor"/>
    </font>
    <font>
      <b/>
      <i/>
      <color theme="1"/>
      <name val="Arial"/>
      <scheme val="minor"/>
    </font>
    <font>
      <b/>
      <sz val="11.0"/>
      <color theme="1"/>
      <name val="Arial"/>
      <scheme val="minor"/>
    </font>
    <font>
      <b/>
      <sz val="8.0"/>
      <color rgb="FF000000"/>
      <name val="Verdana"/>
    </font>
    <font>
      <sz val="8.0"/>
      <color rgb="FF000000"/>
      <name val="Verdana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i/>
      <color theme="1"/>
      <name val="Arial"/>
      <scheme val="minor"/>
    </font>
    <font>
      <sz val="9.0"/>
      <color rgb="FF000000"/>
      <name val="&quot;Google Sans Mono&quot;"/>
    </font>
    <font>
      <sz val="9.0"/>
      <color rgb="FF7E3794"/>
      <name val="&quot;Google Sans Mono&quot;"/>
    </font>
    <font>
      <b/>
      <sz val="9.0"/>
      <color rgb="FF795548"/>
      <name val="&quot;Google Sans Mono&quot;"/>
    </font>
    <font>
      <sz val="9.0"/>
      <color rgb="FF795548"/>
      <name val="&quot;Google Sans Mono&quot;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D4D4D4"/>
        <bgColor rgb="FFD4D4D4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2" numFmtId="10" xfId="0" applyAlignment="1" applyFont="1" applyNumberFormat="1">
      <alignment readingOrder="0"/>
    </xf>
    <xf borderId="1" fillId="4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2" fontId="5" numFmtId="0" xfId="0" applyBorder="1" applyFont="1"/>
    <xf borderId="4" fillId="5" fontId="6" numFmtId="0" xfId="0" applyBorder="1" applyFill="1" applyFont="1"/>
    <xf borderId="4" fillId="5" fontId="6" numFmtId="0" xfId="0" applyAlignment="1" applyBorder="1" applyFont="1">
      <alignment readingOrder="0"/>
    </xf>
    <xf borderId="4" fillId="4" fontId="5" numFmtId="0" xfId="0" applyBorder="1" applyFont="1"/>
    <xf borderId="4" fillId="4" fontId="5" numFmtId="9" xfId="0" applyAlignment="1" applyBorder="1" applyFont="1" applyNumberFormat="1">
      <alignment readingOrder="0"/>
    </xf>
    <xf borderId="4" fillId="5" fontId="7" numFmtId="0" xfId="0" applyAlignment="1" applyBorder="1" applyFont="1">
      <alignment horizontal="left" readingOrder="0"/>
    </xf>
    <xf borderId="4" fillId="6" fontId="8" numFmtId="0" xfId="0" applyAlignment="1" applyBorder="1" applyFill="1" applyFont="1">
      <alignment readingOrder="0"/>
    </xf>
    <xf borderId="4" fillId="3" fontId="9" numFmtId="10" xfId="0" applyAlignment="1" applyBorder="1" applyFont="1" applyNumberFormat="1">
      <alignment readingOrder="0"/>
    </xf>
    <xf borderId="0" fillId="0" fontId="5" numFmtId="10" xfId="0" applyFont="1" applyNumberFormat="1"/>
    <xf borderId="0" fillId="0" fontId="6" numFmtId="0" xfId="0" applyFont="1"/>
    <xf borderId="1" fillId="7" fontId="9" numFmtId="0" xfId="0" applyAlignment="1" applyBorder="1" applyFill="1" applyFont="1">
      <alignment horizontal="center" readingOrder="0" vertical="center"/>
    </xf>
    <xf borderId="4" fillId="2" fontId="5" numFmtId="0" xfId="0" applyAlignment="1" applyBorder="1" applyFont="1">
      <alignment readingOrder="0"/>
    </xf>
    <xf borderId="1" fillId="7" fontId="5" numFmtId="0" xfId="0" applyAlignment="1" applyBorder="1" applyFont="1">
      <alignment horizontal="center" vertical="center"/>
    </xf>
    <xf borderId="1" fillId="7" fontId="5" numFmtId="10" xfId="0" applyAlignment="1" applyBorder="1" applyFont="1" applyNumberFormat="1">
      <alignment horizontal="center" vertical="center"/>
    </xf>
    <xf borderId="1" fillId="7" fontId="5" numFmtId="10" xfId="0" applyAlignment="1" applyBorder="1" applyFont="1" applyNumberFormat="1">
      <alignment horizontal="center" readingOrder="0" vertical="center"/>
    </xf>
    <xf borderId="4" fillId="3" fontId="8" numFmtId="0" xfId="0" applyAlignment="1" applyBorder="1" applyFont="1">
      <alignment readingOrder="0"/>
    </xf>
    <xf borderId="1" fillId="3" fontId="9" numFmtId="4" xfId="0" applyAlignment="1" applyBorder="1" applyFont="1" applyNumberFormat="1">
      <alignment horizontal="center" vertical="center"/>
    </xf>
    <xf borderId="0" fillId="0" fontId="5" numFmtId="10" xfId="0" applyAlignment="1" applyFont="1" applyNumberFormat="1">
      <alignment readingOrder="0"/>
    </xf>
    <xf borderId="1" fillId="4" fontId="9" numFmtId="0" xfId="0" applyAlignment="1" applyBorder="1" applyFont="1">
      <alignment horizontal="center" readingOrder="0" vertical="center"/>
    </xf>
    <xf borderId="2" fillId="8" fontId="5" numFmtId="0" xfId="0" applyBorder="1" applyFill="1" applyFont="1"/>
    <xf borderId="2" fillId="8" fontId="10" numFmtId="0" xfId="0" applyAlignment="1" applyBorder="1" applyFont="1">
      <alignment readingOrder="0"/>
    </xf>
    <xf borderId="3" fillId="8" fontId="10" numFmtId="0" xfId="0" applyAlignment="1" applyBorder="1" applyFont="1">
      <alignment readingOrder="0"/>
    </xf>
    <xf borderId="0" fillId="8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5" fillId="0" fontId="5" numFmtId="0" xfId="0" applyBorder="1" applyFont="1"/>
    <xf borderId="6" fillId="8" fontId="6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2" numFmtId="4" xfId="0" applyAlignment="1" applyFont="1" applyNumberFormat="1">
      <alignment readingOrder="0"/>
    </xf>
    <xf borderId="0" fillId="0" fontId="5" numFmtId="0" xfId="0" applyFont="1"/>
    <xf borderId="8" fillId="0" fontId="12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12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center" readingOrder="0" shrinkToFit="0" wrapText="0"/>
    </xf>
    <xf borderId="4" fillId="9" fontId="14" numFmtId="165" xfId="0" applyAlignment="1" applyBorder="1" applyFill="1" applyFont="1" applyNumberFormat="1">
      <alignment readingOrder="0" vertical="top"/>
    </xf>
    <xf borderId="4" fillId="0" fontId="15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10" fontId="6" numFmtId="0" xfId="0" applyAlignment="1" applyFill="1" applyFont="1">
      <alignment readingOrder="0"/>
    </xf>
    <xf borderId="0" fillId="10" fontId="5" numFmtId="0" xfId="0" applyFont="1"/>
    <xf borderId="0" fillId="6" fontId="6" numFmtId="0" xfId="0" applyAlignment="1" applyFont="1">
      <alignment readingOrder="0"/>
    </xf>
    <xf borderId="0" fillId="6" fontId="5" numFmtId="0" xfId="0" applyFont="1"/>
    <xf borderId="0" fillId="11" fontId="6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2" fillId="0" fontId="5" numFmtId="10" xfId="0" applyBorder="1" applyFont="1" applyNumberFormat="1"/>
    <xf borderId="2" fillId="0" fontId="16" numFmtId="0" xfId="0" applyAlignment="1" applyBorder="1" applyFont="1">
      <alignment readingOrder="0"/>
    </xf>
    <xf borderId="0" fillId="0" fontId="5" numFmtId="4" xfId="0" applyAlignment="1" applyFont="1" applyNumberFormat="1">
      <alignment readingOrder="0"/>
    </xf>
    <xf borderId="0" fillId="0" fontId="5" numFmtId="4" xfId="0" applyFont="1" applyNumberFormat="1"/>
    <xf borderId="6" fillId="0" fontId="5" numFmtId="0" xfId="0" applyAlignment="1" applyBorder="1" applyFont="1">
      <alignment readingOrder="0"/>
    </xf>
    <xf borderId="6" fillId="0" fontId="5" numFmtId="4" xfId="0" applyAlignment="1" applyBorder="1" applyFont="1" applyNumberFormat="1">
      <alignment readingOrder="0"/>
    </xf>
    <xf borderId="4" fillId="9" fontId="14" numFmtId="0" xfId="0" applyAlignment="1" applyBorder="1" applyFont="1">
      <alignment horizontal="center" readingOrder="0" vertical="top"/>
    </xf>
    <xf borderId="4" fillId="0" fontId="14" numFmtId="0" xfId="0" applyAlignment="1" applyBorder="1" applyFont="1">
      <alignment horizontal="center" readingOrder="0" vertical="top"/>
    </xf>
    <xf borderId="0" fillId="12" fontId="5" numFmtId="0" xfId="0" applyFill="1" applyFont="1"/>
    <xf borderId="0" fillId="0" fontId="17" numFmtId="0" xfId="0" applyFont="1"/>
    <xf borderId="0" fillId="0" fontId="18" numFmtId="0" xfId="0" applyFont="1"/>
    <xf borderId="0" fillId="0" fontId="19" numFmtId="0" xfId="0" applyFont="1"/>
    <xf borderId="0" fillId="0" fontId="20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  <c r="T1" s="1" t="s">
        <v>11</v>
      </c>
      <c r="U1" s="1" t="s">
        <v>2</v>
      </c>
      <c r="V1" s="1" t="s">
        <v>12</v>
      </c>
      <c r="W1" s="1" t="s">
        <v>2</v>
      </c>
      <c r="X1" s="1" t="s">
        <v>13</v>
      </c>
      <c r="Y1" s="1" t="s">
        <v>2</v>
      </c>
      <c r="Z1" s="1" t="s">
        <v>14</v>
      </c>
      <c r="AA1" s="1" t="s">
        <v>2</v>
      </c>
      <c r="AB1" s="1" t="s">
        <v>15</v>
      </c>
      <c r="AC1" s="1" t="s">
        <v>2</v>
      </c>
      <c r="AD1" s="1" t="s">
        <v>16</v>
      </c>
      <c r="AE1" s="1" t="s">
        <v>2</v>
      </c>
      <c r="AF1" s="1" t="s">
        <v>17</v>
      </c>
      <c r="AG1" s="1" t="s">
        <v>2</v>
      </c>
      <c r="AH1" s="1" t="s">
        <v>18</v>
      </c>
      <c r="AI1" s="1" t="s">
        <v>2</v>
      </c>
      <c r="AJ1" s="1" t="s">
        <v>19</v>
      </c>
      <c r="AK1" s="1" t="s">
        <v>2</v>
      </c>
      <c r="AL1" s="1" t="s">
        <v>20</v>
      </c>
      <c r="AM1" s="1" t="s">
        <v>2</v>
      </c>
      <c r="AN1" s="1" t="s">
        <v>21</v>
      </c>
      <c r="AO1" s="1" t="s">
        <v>2</v>
      </c>
      <c r="AP1" s="1" t="s">
        <v>22</v>
      </c>
      <c r="AQ1" s="1" t="s">
        <v>2</v>
      </c>
    </row>
    <row r="2">
      <c r="A2" s="2">
        <v>45114.0</v>
      </c>
      <c r="B2" s="3">
        <v>364.004181</v>
      </c>
      <c r="C2" s="4"/>
      <c r="D2" s="3">
        <v>405.850006</v>
      </c>
      <c r="E2" s="4"/>
      <c r="F2" s="3">
        <v>4241.873535</v>
      </c>
      <c r="G2" s="4"/>
      <c r="H2" s="3">
        <v>4802.937988</v>
      </c>
      <c r="I2" s="4"/>
      <c r="J2" s="3">
        <v>7549.927246</v>
      </c>
      <c r="K2" s="4"/>
      <c r="L2" s="3">
        <v>2304.861572</v>
      </c>
      <c r="M2" s="4"/>
      <c r="N2" s="3">
        <v>626.045837</v>
      </c>
      <c r="O2" s="4"/>
      <c r="P2" s="3">
        <v>1313.463745</v>
      </c>
      <c r="Q2" s="4"/>
      <c r="R2" s="3">
        <v>3457.787109</v>
      </c>
      <c r="S2" s="4"/>
      <c r="T2" s="3">
        <v>2393.588623</v>
      </c>
      <c r="U2" s="4"/>
      <c r="V2" s="3">
        <v>170.038437</v>
      </c>
      <c r="W2" s="4"/>
      <c r="X2" s="3">
        <v>1438.300049</v>
      </c>
      <c r="Y2" s="4"/>
      <c r="Z2" s="3">
        <v>453.532135</v>
      </c>
      <c r="AA2" s="4"/>
      <c r="AB2" s="3">
        <v>2626.172607</v>
      </c>
      <c r="AC2" s="4"/>
      <c r="AD2" s="3">
        <v>109.396767</v>
      </c>
      <c r="AE2" s="4"/>
      <c r="AF2" s="3">
        <v>3899.723877</v>
      </c>
      <c r="AG2" s="4"/>
      <c r="AH2" s="3">
        <v>312.0</v>
      </c>
      <c r="AI2" s="4"/>
      <c r="AJ2" s="3">
        <v>2055.03833</v>
      </c>
      <c r="AK2" s="4"/>
      <c r="AL2" s="3">
        <v>1638.389648</v>
      </c>
      <c r="AM2" s="4"/>
      <c r="AN2" s="3">
        <v>2290.718018</v>
      </c>
      <c r="AO2" s="4"/>
      <c r="AP2" s="3">
        <v>32786.30859</v>
      </c>
      <c r="AQ2" s="4"/>
    </row>
    <row r="3">
      <c r="A3" s="2">
        <v>45117.0</v>
      </c>
      <c r="B3" s="3">
        <v>357.218079</v>
      </c>
      <c r="C3" s="5">
        <v>-0.0186</v>
      </c>
      <c r="D3" s="3">
        <v>401.700012</v>
      </c>
      <c r="E3" s="5">
        <v>-0.0102</v>
      </c>
      <c r="F3" s="3">
        <v>4237.925781</v>
      </c>
      <c r="G3" s="5">
        <v>-9.0E-4</v>
      </c>
      <c r="H3" s="3">
        <v>4746.199219</v>
      </c>
      <c r="I3" s="5">
        <v>-0.0118</v>
      </c>
      <c r="J3" s="3">
        <v>7459.873047</v>
      </c>
      <c r="K3" s="5">
        <v>-0.0119</v>
      </c>
      <c r="L3" s="3">
        <v>2297.969238</v>
      </c>
      <c r="M3" s="5">
        <v>-0.0029</v>
      </c>
      <c r="N3" s="3">
        <v>611.792725</v>
      </c>
      <c r="O3" s="5">
        <v>-0.0227</v>
      </c>
      <c r="P3" s="3">
        <v>1303.842529</v>
      </c>
      <c r="Q3" s="5">
        <v>-0.0073</v>
      </c>
      <c r="R3" s="3">
        <v>3452.68335</v>
      </c>
      <c r="S3" s="5">
        <v>-0.0014</v>
      </c>
      <c r="T3" s="3">
        <v>2388.106445</v>
      </c>
      <c r="U3" s="5">
        <v>-0.0022</v>
      </c>
      <c r="V3" s="3">
        <v>172.73439</v>
      </c>
      <c r="W3" s="5">
        <v>0.0158</v>
      </c>
      <c r="X3" s="3">
        <v>1421.75</v>
      </c>
      <c r="Y3" s="5">
        <v>-0.0115</v>
      </c>
      <c r="Z3" s="3">
        <v>451.062805</v>
      </c>
      <c r="AA3" s="5">
        <v>-0.0054</v>
      </c>
      <c r="AB3" s="3">
        <v>2725.521729</v>
      </c>
      <c r="AC3" s="5">
        <v>0.0378</v>
      </c>
      <c r="AD3" s="3">
        <v>113.072731</v>
      </c>
      <c r="AE3" s="5">
        <v>0.0336</v>
      </c>
      <c r="AF3" s="3">
        <v>3876.725098</v>
      </c>
      <c r="AG3" s="5">
        <v>-0.0058</v>
      </c>
      <c r="AH3" s="3">
        <v>309.549988</v>
      </c>
      <c r="AI3" s="5">
        <v>-0.0078</v>
      </c>
      <c r="AJ3" s="3">
        <v>1979.372314</v>
      </c>
      <c r="AK3" s="5">
        <v>-0.0368</v>
      </c>
      <c r="AL3" s="3">
        <v>1633.999512</v>
      </c>
      <c r="AM3" s="5">
        <v>-0.0026</v>
      </c>
      <c r="AN3" s="3">
        <v>2225.116943</v>
      </c>
      <c r="AO3" s="5">
        <v>-0.0286</v>
      </c>
      <c r="AP3" s="3">
        <v>32802.62891</v>
      </c>
      <c r="AQ3" s="5">
        <v>4.0E-4</v>
      </c>
    </row>
    <row r="4">
      <c r="A4" s="2">
        <v>45118.0</v>
      </c>
      <c r="B4" s="3">
        <v>350.182495</v>
      </c>
      <c r="C4" s="5">
        <v>-0.0196</v>
      </c>
      <c r="D4" s="3">
        <v>407.049988</v>
      </c>
      <c r="E4" s="5">
        <v>0.0133</v>
      </c>
      <c r="F4" s="3">
        <v>4264.509277</v>
      </c>
      <c r="G4" s="5">
        <v>0.0062</v>
      </c>
      <c r="H4" s="3">
        <v>4734.222656</v>
      </c>
      <c r="I4" s="5">
        <v>-0.0025</v>
      </c>
      <c r="J4" s="3">
        <v>7655.677734</v>
      </c>
      <c r="K4" s="5">
        <v>0.0262</v>
      </c>
      <c r="L4" s="3">
        <v>2566.073975</v>
      </c>
      <c r="M4" s="5">
        <v>0.1166</v>
      </c>
      <c r="N4" s="3">
        <v>620.781555</v>
      </c>
      <c r="O4" s="5">
        <v>0.0146</v>
      </c>
      <c r="P4" s="3">
        <v>1405.288574</v>
      </c>
      <c r="Q4" s="5">
        <v>0.0778</v>
      </c>
      <c r="R4" s="3">
        <v>3643.411621</v>
      </c>
      <c r="S4" s="5">
        <v>0.0552</v>
      </c>
      <c r="T4" s="3">
        <v>2404.332031</v>
      </c>
      <c r="U4" s="5">
        <v>0.0067</v>
      </c>
      <c r="V4" s="3">
        <v>179.233597</v>
      </c>
      <c r="W4" s="5">
        <v>0.0376</v>
      </c>
      <c r="X4" s="3">
        <v>1608.699951</v>
      </c>
      <c r="Y4" s="5">
        <v>0.1314</v>
      </c>
      <c r="Z4" s="3">
        <v>441.669708</v>
      </c>
      <c r="AA4" s="5">
        <v>-0.0208</v>
      </c>
      <c r="AB4" s="3">
        <v>2466.237549</v>
      </c>
      <c r="AC4" s="5">
        <v>-0.0951</v>
      </c>
      <c r="AD4" s="3">
        <v>115.964493</v>
      </c>
      <c r="AE4" s="5">
        <v>0.0255</v>
      </c>
      <c r="AF4" s="3">
        <v>4154.736328</v>
      </c>
      <c r="AG4" s="5">
        <v>0.0717</v>
      </c>
      <c r="AH4" s="3">
        <v>318.200012</v>
      </c>
      <c r="AI4" s="5">
        <v>0.0279</v>
      </c>
      <c r="AJ4" s="3">
        <v>2024.849976</v>
      </c>
      <c r="AK4" s="5">
        <v>0.0229</v>
      </c>
      <c r="AL4" s="3">
        <v>1606.771118</v>
      </c>
      <c r="AM4" s="5">
        <v>-0.0166</v>
      </c>
      <c r="AN4" s="3">
        <v>2229.496826</v>
      </c>
      <c r="AO4" s="5">
        <v>0.0019</v>
      </c>
      <c r="AP4" s="3">
        <v>33004.55859</v>
      </c>
      <c r="AQ4" s="5">
        <v>0.0061</v>
      </c>
    </row>
    <row r="5">
      <c r="A5" s="2">
        <v>45119.0</v>
      </c>
      <c r="B5" s="3">
        <v>348.336243</v>
      </c>
      <c r="C5" s="5">
        <v>-0.0052</v>
      </c>
      <c r="D5" s="3">
        <v>403.149994</v>
      </c>
      <c r="E5" s="5">
        <v>-0.0095</v>
      </c>
      <c r="F5" s="3">
        <v>4173.665527</v>
      </c>
      <c r="G5" s="5">
        <v>-0.0213</v>
      </c>
      <c r="H5" s="3">
        <v>4698.742188</v>
      </c>
      <c r="I5" s="5">
        <v>-0.0074</v>
      </c>
      <c r="J5" s="3">
        <v>7558.917969</v>
      </c>
      <c r="K5" s="5">
        <v>-0.0126</v>
      </c>
      <c r="L5" s="3">
        <v>2565.874268</v>
      </c>
      <c r="M5" s="5">
        <v>0.0</v>
      </c>
      <c r="N5" s="3">
        <v>618.795105</v>
      </c>
      <c r="O5" s="5">
        <v>-0.0031</v>
      </c>
      <c r="P5" s="3">
        <v>1419.39624</v>
      </c>
      <c r="Q5" s="5">
        <v>0.01</v>
      </c>
      <c r="R5" s="3">
        <v>3667.940186</v>
      </c>
      <c r="S5" s="5">
        <v>0.0067</v>
      </c>
      <c r="T5" s="3">
        <v>2371.314941</v>
      </c>
      <c r="U5" s="5">
        <v>-0.0137</v>
      </c>
      <c r="V5" s="3">
        <v>180.485291</v>
      </c>
      <c r="W5" s="5">
        <v>0.0069</v>
      </c>
      <c r="X5" s="3">
        <v>1615.050049</v>
      </c>
      <c r="Y5" s="5">
        <v>0.0039</v>
      </c>
      <c r="Z5" s="3">
        <v>440.50766</v>
      </c>
      <c r="AA5" s="5">
        <v>-0.0026</v>
      </c>
      <c r="AB5" s="3">
        <v>2501.313721</v>
      </c>
      <c r="AC5" s="5">
        <v>0.0142</v>
      </c>
      <c r="AD5" s="3">
        <v>116.650673</v>
      </c>
      <c r="AE5" s="5">
        <v>0.0059</v>
      </c>
      <c r="AF5" s="3">
        <v>4167.447266</v>
      </c>
      <c r="AG5" s="5">
        <v>0.003</v>
      </c>
      <c r="AH5" s="3">
        <v>318.200012</v>
      </c>
      <c r="AI5" s="5">
        <v>0.0</v>
      </c>
      <c r="AJ5" s="3">
        <v>2039.0</v>
      </c>
      <c r="AK5" s="5">
        <v>0.0069</v>
      </c>
      <c r="AL5" s="3">
        <v>1630.546753</v>
      </c>
      <c r="AM5" s="5">
        <v>0.0147</v>
      </c>
      <c r="AN5" s="3">
        <v>2224.420166</v>
      </c>
      <c r="AO5" s="5">
        <v>-0.0022</v>
      </c>
      <c r="AP5" s="3">
        <v>33224.08984</v>
      </c>
      <c r="AQ5" s="5">
        <v>0.0066</v>
      </c>
    </row>
    <row r="6">
      <c r="A6" s="2">
        <v>45120.0</v>
      </c>
      <c r="B6" s="3">
        <v>347.837311</v>
      </c>
      <c r="C6" s="5">
        <v>-0.0014</v>
      </c>
      <c r="D6" s="3">
        <v>394.350006</v>
      </c>
      <c r="E6" s="5">
        <v>-0.0218</v>
      </c>
      <c r="F6" s="3">
        <v>4012.515381</v>
      </c>
      <c r="G6" s="5">
        <v>-0.0386</v>
      </c>
      <c r="H6" s="3">
        <v>4679.779297</v>
      </c>
      <c r="I6" s="5">
        <v>-0.004</v>
      </c>
      <c r="J6" s="3">
        <v>7617.679199</v>
      </c>
      <c r="K6" s="5">
        <v>0.0077</v>
      </c>
      <c r="L6" s="3">
        <v>2619.415283</v>
      </c>
      <c r="M6" s="5">
        <v>0.0208</v>
      </c>
      <c r="N6" s="3">
        <v>616.411255</v>
      </c>
      <c r="O6" s="5">
        <v>-0.0038</v>
      </c>
      <c r="P6" s="3">
        <v>1430.861938</v>
      </c>
      <c r="Q6" s="5">
        <v>0.008</v>
      </c>
      <c r="R6" s="3">
        <v>3745.936035</v>
      </c>
      <c r="S6" s="5">
        <v>0.0212</v>
      </c>
      <c r="T6" s="3">
        <v>2332.913818</v>
      </c>
      <c r="U6" s="5">
        <v>-0.0161</v>
      </c>
      <c r="V6" s="3">
        <v>180.918579</v>
      </c>
      <c r="W6" s="5">
        <v>0.0024</v>
      </c>
      <c r="X6" s="3">
        <v>1601.25</v>
      </c>
      <c r="Y6" s="5">
        <v>-0.0085</v>
      </c>
      <c r="Z6" s="3">
        <v>440.50766</v>
      </c>
      <c r="AA6" s="5">
        <v>0.0</v>
      </c>
      <c r="AB6" s="3">
        <v>2514.566895</v>
      </c>
      <c r="AC6" s="5">
        <v>0.0052</v>
      </c>
      <c r="AD6" s="3">
        <v>116.45462</v>
      </c>
      <c r="AE6" s="5">
        <v>-0.0016</v>
      </c>
      <c r="AF6" s="3">
        <v>4194.006836</v>
      </c>
      <c r="AG6" s="5">
        <v>0.0063</v>
      </c>
      <c r="AH6" s="3">
        <v>320.450012</v>
      </c>
      <c r="AI6" s="5">
        <v>0.007</v>
      </c>
      <c r="AJ6" s="3">
        <v>2045.800049</v>
      </c>
      <c r="AK6" s="5">
        <v>0.0033</v>
      </c>
      <c r="AL6" s="3">
        <v>1629.313477</v>
      </c>
      <c r="AM6" s="5">
        <v>-7.0E-4</v>
      </c>
      <c r="AN6" s="3">
        <v>2213.519775</v>
      </c>
      <c r="AO6" s="5">
        <v>-0.0049</v>
      </c>
      <c r="AP6" s="3">
        <v>33129.41016</v>
      </c>
      <c r="AQ6" s="5">
        <v>-0.0028</v>
      </c>
    </row>
    <row r="7">
      <c r="A7" s="2">
        <v>45121.0</v>
      </c>
      <c r="B7" s="3">
        <v>391.447937</v>
      </c>
      <c r="C7" s="5">
        <v>0.1253</v>
      </c>
      <c r="D7" s="3">
        <v>400.299988</v>
      </c>
      <c r="E7" s="5">
        <v>0.015</v>
      </c>
      <c r="F7" s="3">
        <v>4615.64209</v>
      </c>
      <c r="G7" s="5">
        <v>0.1503</v>
      </c>
      <c r="H7" s="3">
        <v>4593.249023</v>
      </c>
      <c r="I7" s="5">
        <v>-0.0184</v>
      </c>
      <c r="J7" s="3">
        <v>7857.742188</v>
      </c>
      <c r="K7" s="5">
        <v>0.0315</v>
      </c>
      <c r="L7" s="3">
        <v>2423.980469</v>
      </c>
      <c r="M7" s="5">
        <v>-0.0746</v>
      </c>
      <c r="N7" s="3">
        <v>648.890564</v>
      </c>
      <c r="O7" s="5">
        <v>0.0526</v>
      </c>
      <c r="P7" s="3">
        <v>1523.384521</v>
      </c>
      <c r="Q7" s="5">
        <v>0.0646</v>
      </c>
      <c r="R7" s="3">
        <v>4061.537598</v>
      </c>
      <c r="S7" s="5">
        <v>0.0842</v>
      </c>
      <c r="T7" s="3">
        <v>2342.393066</v>
      </c>
      <c r="U7" s="5">
        <v>0.004</v>
      </c>
      <c r="V7" s="3">
        <v>178.992889</v>
      </c>
      <c r="W7" s="5">
        <v>-0.0106</v>
      </c>
      <c r="X7" s="3">
        <v>1601.5</v>
      </c>
      <c r="Y7" s="5">
        <v>1.0E-4</v>
      </c>
      <c r="Z7" s="3">
        <v>438.135223</v>
      </c>
      <c r="AA7" s="5">
        <v>-0.0053</v>
      </c>
      <c r="AB7" s="3">
        <v>2496.82959</v>
      </c>
      <c r="AC7" s="5">
        <v>-0.007</v>
      </c>
      <c r="AD7" s="3">
        <v>115.76844</v>
      </c>
      <c r="AE7" s="5">
        <v>-0.0058</v>
      </c>
      <c r="AF7" s="3">
        <v>4229.419922</v>
      </c>
      <c r="AG7" s="5">
        <v>0.0084</v>
      </c>
      <c r="AH7" s="3">
        <v>322.850006</v>
      </c>
      <c r="AI7" s="5">
        <v>0.0074</v>
      </c>
      <c r="AJ7" s="3">
        <v>2092.350098</v>
      </c>
      <c r="AK7" s="5">
        <v>0.0227</v>
      </c>
      <c r="AL7" s="3">
        <v>1628.622925</v>
      </c>
      <c r="AM7" s="5">
        <v>-4.0E-4</v>
      </c>
      <c r="AN7" s="3">
        <v>2194.954346</v>
      </c>
      <c r="AO7" s="5">
        <v>-0.0083</v>
      </c>
      <c r="AP7" s="3">
        <v>33042.05859</v>
      </c>
      <c r="AQ7" s="5">
        <v>-0.0026</v>
      </c>
    </row>
    <row r="8">
      <c r="A8" s="2">
        <v>45124.0</v>
      </c>
      <c r="B8" s="3">
        <v>399.481476</v>
      </c>
      <c r="C8" s="5">
        <v>0.0205</v>
      </c>
      <c r="D8" s="3">
        <v>399.200012</v>
      </c>
      <c r="E8" s="5">
        <v>-0.0027</v>
      </c>
      <c r="F8" s="3">
        <v>4686.947754</v>
      </c>
      <c r="G8" s="5">
        <v>0.0154</v>
      </c>
      <c r="H8" s="3">
        <v>4639.608398</v>
      </c>
      <c r="I8" s="5">
        <v>0.01</v>
      </c>
      <c r="J8" s="3">
        <v>7882.32959</v>
      </c>
      <c r="K8" s="5">
        <v>0.0031</v>
      </c>
      <c r="L8" s="3">
        <v>2372.387451</v>
      </c>
      <c r="M8" s="5">
        <v>-0.0212</v>
      </c>
      <c r="N8" s="3">
        <v>649.23822</v>
      </c>
      <c r="O8" s="5">
        <v>5.0E-4</v>
      </c>
      <c r="P8" s="3">
        <v>1473.583862</v>
      </c>
      <c r="Q8" s="5">
        <v>-0.0326</v>
      </c>
      <c r="R8" s="3">
        <v>4095.926514</v>
      </c>
      <c r="S8" s="5">
        <v>0.0084</v>
      </c>
      <c r="T8" s="3">
        <v>2329.017822</v>
      </c>
      <c r="U8" s="5">
        <v>-0.0057</v>
      </c>
      <c r="V8" s="3">
        <v>176.104355</v>
      </c>
      <c r="W8" s="5">
        <v>-0.0161</v>
      </c>
      <c r="X8" s="3">
        <v>1640.199951</v>
      </c>
      <c r="Y8" s="5">
        <v>0.0241</v>
      </c>
      <c r="Z8" s="3">
        <v>444.090607</v>
      </c>
      <c r="AA8" s="5">
        <v>0.0135</v>
      </c>
      <c r="AB8" s="3">
        <v>2514.666748</v>
      </c>
      <c r="AC8" s="5">
        <v>0.0071</v>
      </c>
      <c r="AD8" s="3">
        <v>117.777969</v>
      </c>
      <c r="AE8" s="5">
        <v>0.0173</v>
      </c>
      <c r="AF8" s="3">
        <v>4243.219238</v>
      </c>
      <c r="AG8" s="5">
        <v>0.0032</v>
      </c>
      <c r="AH8" s="3">
        <v>322.350006</v>
      </c>
      <c r="AI8" s="5">
        <v>-0.0015</v>
      </c>
      <c r="AJ8" s="3">
        <v>2064.600098</v>
      </c>
      <c r="AK8" s="5">
        <v>-0.0132</v>
      </c>
      <c r="AL8" s="3">
        <v>1627.932373</v>
      </c>
      <c r="AM8" s="5">
        <v>-4.0E-4</v>
      </c>
      <c r="AN8" s="3">
        <v>2187.040283</v>
      </c>
      <c r="AO8" s="5">
        <v>-0.0036</v>
      </c>
      <c r="AP8" s="3">
        <v>33312.14844</v>
      </c>
      <c r="AQ8" s="5">
        <v>0.0081</v>
      </c>
    </row>
    <row r="9">
      <c r="A9" s="2">
        <v>45125.0</v>
      </c>
      <c r="B9" s="3">
        <v>410.608704</v>
      </c>
      <c r="C9" s="5">
        <v>0.0278</v>
      </c>
      <c r="D9" s="3">
        <v>404.850006</v>
      </c>
      <c r="E9" s="5">
        <v>0.0141</v>
      </c>
      <c r="F9" s="3">
        <v>4857.142578</v>
      </c>
      <c r="G9" s="5">
        <v>0.0363</v>
      </c>
      <c r="H9" s="3">
        <v>4593.498535</v>
      </c>
      <c r="I9" s="5">
        <v>-0.0099</v>
      </c>
      <c r="J9" s="3">
        <v>8324.504883</v>
      </c>
      <c r="K9" s="5">
        <v>0.056</v>
      </c>
      <c r="L9" s="3">
        <v>2418.086914</v>
      </c>
      <c r="M9" s="5">
        <v>0.0192</v>
      </c>
      <c r="N9" s="3">
        <v>638.908386</v>
      </c>
      <c r="O9" s="5">
        <v>-0.0159</v>
      </c>
      <c r="P9" s="3">
        <v>1471.390503</v>
      </c>
      <c r="Q9" s="5">
        <v>-0.0014</v>
      </c>
      <c r="R9" s="3">
        <v>4100.782715</v>
      </c>
      <c r="S9" s="5">
        <v>0.0011</v>
      </c>
      <c r="T9" s="3">
        <v>2361.525146</v>
      </c>
      <c r="U9" s="5">
        <v>0.0139</v>
      </c>
      <c r="V9" s="3">
        <v>176.104355</v>
      </c>
      <c r="W9" s="5">
        <v>0.0</v>
      </c>
      <c r="X9" s="3">
        <v>1640.199951</v>
      </c>
      <c r="Y9" s="5">
        <v>0.0</v>
      </c>
      <c r="Z9" s="3">
        <v>444.090607</v>
      </c>
      <c r="AA9" s="5">
        <v>0.0</v>
      </c>
      <c r="AB9" s="3">
        <v>2514.666748</v>
      </c>
      <c r="AC9" s="5">
        <v>0.0</v>
      </c>
      <c r="AD9" s="3">
        <v>117.777969</v>
      </c>
      <c r="AE9" s="5">
        <v>0.0</v>
      </c>
      <c r="AF9" s="3">
        <v>4243.219238</v>
      </c>
      <c r="AG9" s="5">
        <v>0.0</v>
      </c>
      <c r="AH9" s="3">
        <v>322.350006</v>
      </c>
      <c r="AI9" s="5">
        <v>0.0</v>
      </c>
      <c r="AJ9" s="3">
        <v>2064.600098</v>
      </c>
      <c r="AK9" s="5">
        <v>0.0</v>
      </c>
      <c r="AL9" s="3">
        <v>1627.932373</v>
      </c>
      <c r="AM9" s="5">
        <v>0.0</v>
      </c>
      <c r="AN9" s="3">
        <v>2187.040283</v>
      </c>
      <c r="AO9" s="5">
        <v>0.0</v>
      </c>
      <c r="AP9" s="3">
        <v>33502.21094</v>
      </c>
      <c r="AQ9" s="5">
        <v>0.0057</v>
      </c>
    </row>
    <row r="10">
      <c r="A10" s="2">
        <v>45126.0</v>
      </c>
      <c r="B10" s="3">
        <v>409.510925</v>
      </c>
      <c r="C10" s="5">
        <v>-0.0026</v>
      </c>
      <c r="D10" s="3">
        <v>402.799988</v>
      </c>
      <c r="E10" s="5">
        <v>-0.005</v>
      </c>
      <c r="F10" s="3">
        <v>4896.518066</v>
      </c>
      <c r="G10" s="5">
        <v>0.0081</v>
      </c>
      <c r="H10" s="3">
        <v>4577.829102</v>
      </c>
      <c r="I10" s="5">
        <v>-0.0034</v>
      </c>
      <c r="J10" s="3">
        <v>8239.567383</v>
      </c>
      <c r="K10" s="5">
        <v>-0.0102</v>
      </c>
      <c r="L10" s="3">
        <v>2410.195801</v>
      </c>
      <c r="M10" s="5">
        <v>-0.0032</v>
      </c>
      <c r="N10" s="3">
        <v>644.420959</v>
      </c>
      <c r="O10" s="5">
        <v>0.0086</v>
      </c>
      <c r="P10" s="3">
        <v>1526.37561</v>
      </c>
      <c r="Q10" s="5">
        <v>0.0373</v>
      </c>
      <c r="R10" s="3">
        <v>4188.243164</v>
      </c>
      <c r="S10" s="5">
        <v>0.0213</v>
      </c>
      <c r="T10" s="3">
        <v>2441.900391</v>
      </c>
      <c r="U10" s="5">
        <v>0.034</v>
      </c>
      <c r="V10" s="3">
        <v>169.316299</v>
      </c>
      <c r="W10" s="5">
        <v>-0.0385</v>
      </c>
      <c r="X10" s="3">
        <v>1438.25</v>
      </c>
      <c r="Y10" s="5">
        <v>-0.1231</v>
      </c>
      <c r="Z10" s="3">
        <v>463.699951</v>
      </c>
      <c r="AA10" s="5">
        <v>0.0441</v>
      </c>
      <c r="AB10" s="3">
        <v>2830.002686</v>
      </c>
      <c r="AC10" s="5">
        <v>0.1253</v>
      </c>
      <c r="AD10" s="3">
        <v>114.151009</v>
      </c>
      <c r="AE10" s="5">
        <v>-0.0307</v>
      </c>
      <c r="AF10" s="3">
        <v>4099.341797</v>
      </c>
      <c r="AG10" s="5">
        <v>-0.0339</v>
      </c>
      <c r="AH10" s="3">
        <v>313.5</v>
      </c>
      <c r="AI10" s="5">
        <v>-0.0274</v>
      </c>
      <c r="AJ10" s="3">
        <v>1985.250244</v>
      </c>
      <c r="AK10" s="5">
        <v>-0.0384</v>
      </c>
      <c r="AL10" s="3">
        <v>1662.165039</v>
      </c>
      <c r="AM10" s="5">
        <v>0.021</v>
      </c>
      <c r="AN10" s="3">
        <v>2198.438477</v>
      </c>
      <c r="AO10" s="5">
        <v>0.0052</v>
      </c>
      <c r="AP10" s="3">
        <v>33322.12891</v>
      </c>
      <c r="AQ10" s="5">
        <v>-0.0053</v>
      </c>
    </row>
    <row r="11">
      <c r="A11" s="2">
        <v>45127.0</v>
      </c>
      <c r="B11" s="3">
        <v>397.335876</v>
      </c>
      <c r="C11" s="5">
        <v>-0.0297</v>
      </c>
      <c r="D11" s="3">
        <v>413.0</v>
      </c>
      <c r="E11" s="5">
        <v>0.0253</v>
      </c>
      <c r="F11" s="3">
        <v>4796.430176</v>
      </c>
      <c r="G11" s="5">
        <v>-0.0204</v>
      </c>
      <c r="H11" s="3">
        <v>4579.276367</v>
      </c>
      <c r="I11" s="5">
        <v>3.0E-4</v>
      </c>
      <c r="J11" s="3">
        <v>8334.638672</v>
      </c>
      <c r="K11" s="5">
        <v>0.0115</v>
      </c>
      <c r="L11" s="3">
        <v>2365.744873</v>
      </c>
      <c r="M11" s="5">
        <v>-0.0184</v>
      </c>
      <c r="N11" s="3">
        <v>641.987488</v>
      </c>
      <c r="O11" s="5">
        <v>-0.0037</v>
      </c>
      <c r="P11" s="3">
        <v>1560.972046</v>
      </c>
      <c r="Q11" s="5">
        <v>0.0226</v>
      </c>
      <c r="R11" s="3">
        <v>4116.569336</v>
      </c>
      <c r="S11" s="5">
        <v>-0.0171</v>
      </c>
      <c r="T11" s="3">
        <v>2460.660156</v>
      </c>
      <c r="U11" s="5">
        <v>0.0076</v>
      </c>
      <c r="V11" s="3">
        <v>168.449738</v>
      </c>
      <c r="W11" s="5">
        <v>-0.0051</v>
      </c>
      <c r="X11" s="3">
        <v>1448.300049</v>
      </c>
      <c r="Y11" s="5">
        <v>0.0069</v>
      </c>
      <c r="Z11" s="3">
        <v>476.579163</v>
      </c>
      <c r="AA11" s="5">
        <v>0.0277</v>
      </c>
      <c r="AB11" s="3">
        <v>2610.577881</v>
      </c>
      <c r="AC11" s="5">
        <v>-0.0775</v>
      </c>
      <c r="AD11" s="3">
        <v>114.592133</v>
      </c>
      <c r="AE11" s="5">
        <v>0.0038</v>
      </c>
      <c r="AF11" s="3">
        <v>4041.226807</v>
      </c>
      <c r="AG11" s="5">
        <v>-0.0141</v>
      </c>
      <c r="AH11" s="3">
        <v>311.399994</v>
      </c>
      <c r="AI11" s="5">
        <v>-0.0066</v>
      </c>
      <c r="AJ11" s="3">
        <v>1984.851807</v>
      </c>
      <c r="AK11" s="5">
        <v>-2.0E-4</v>
      </c>
      <c r="AL11" s="3">
        <v>1665.765991</v>
      </c>
      <c r="AM11" s="5">
        <v>0.0021</v>
      </c>
      <c r="AN11" s="3">
        <v>2204.460938</v>
      </c>
      <c r="AO11" s="5">
        <v>0.0027</v>
      </c>
      <c r="AP11" s="3">
        <v>33701.89844</v>
      </c>
      <c r="AQ11" s="5">
        <v>0.0113</v>
      </c>
    </row>
    <row r="12">
      <c r="A12" s="2">
        <v>45128.0</v>
      </c>
      <c r="B12" s="3">
        <v>348.336243</v>
      </c>
      <c r="C12" s="5">
        <v>-0.1233</v>
      </c>
      <c r="D12" s="3">
        <v>403.149994</v>
      </c>
      <c r="E12" s="5">
        <v>-0.0238</v>
      </c>
      <c r="F12" s="3">
        <v>4173.665527</v>
      </c>
      <c r="G12" s="5">
        <v>-0.1298</v>
      </c>
      <c r="H12" s="3">
        <v>4698.742188</v>
      </c>
      <c r="I12" s="5">
        <v>0.026</v>
      </c>
      <c r="J12" s="3">
        <v>7558.917969</v>
      </c>
      <c r="K12" s="5">
        <v>-0.093</v>
      </c>
      <c r="L12" s="3">
        <v>2565.874268</v>
      </c>
      <c r="M12" s="5">
        <v>0.0845</v>
      </c>
      <c r="N12" s="3">
        <v>618.795105</v>
      </c>
      <c r="O12" s="5">
        <v>-0.0361</v>
      </c>
      <c r="P12" s="3">
        <v>1419.39624</v>
      </c>
      <c r="Q12" s="5">
        <v>-0.0906</v>
      </c>
      <c r="R12" s="3">
        <v>3667.940186</v>
      </c>
      <c r="S12" s="5">
        <v>-0.1089</v>
      </c>
      <c r="T12" s="3">
        <v>2469.270996</v>
      </c>
      <c r="U12" s="5">
        <v>0.0034</v>
      </c>
      <c r="V12" s="3">
        <v>167.39061</v>
      </c>
      <c r="W12" s="5">
        <v>-0.0062</v>
      </c>
      <c r="X12" s="3">
        <v>1503.150024</v>
      </c>
      <c r="Y12" s="5">
        <v>0.0378</v>
      </c>
      <c r="Z12" s="3">
        <v>474.351929</v>
      </c>
      <c r="AA12" s="5">
        <v>-0.0046</v>
      </c>
      <c r="AB12" s="3">
        <v>2527.271973</v>
      </c>
      <c r="AC12" s="5">
        <v>-0.0319</v>
      </c>
      <c r="AD12" s="3">
        <v>114.347069</v>
      </c>
      <c r="AE12" s="5">
        <v>-0.0021</v>
      </c>
      <c r="AF12" s="3">
        <v>3999.384521</v>
      </c>
      <c r="AG12" s="5">
        <v>-0.0103</v>
      </c>
      <c r="AH12" s="3">
        <v>309.799988</v>
      </c>
      <c r="AI12" s="5">
        <v>-0.0051</v>
      </c>
      <c r="AJ12" s="3">
        <v>1971.452026</v>
      </c>
      <c r="AK12" s="5">
        <v>-0.0067</v>
      </c>
      <c r="AL12" s="3">
        <v>1653.138306</v>
      </c>
      <c r="AM12" s="5">
        <v>-0.0075</v>
      </c>
      <c r="AN12" s="3">
        <v>2182.411621</v>
      </c>
      <c r="AO12" s="5">
        <v>-0.01</v>
      </c>
      <c r="AP12" s="3">
        <v>33986.98047</v>
      </c>
      <c r="AQ12" s="5">
        <v>0.0084</v>
      </c>
    </row>
    <row r="13">
      <c r="A13" s="2">
        <v>45131.0</v>
      </c>
      <c r="B13" s="3">
        <v>347.837311</v>
      </c>
      <c r="C13" s="5">
        <v>-0.0014</v>
      </c>
      <c r="D13" s="3">
        <v>394.350006</v>
      </c>
      <c r="E13" s="5">
        <v>-0.0218</v>
      </c>
      <c r="F13" s="3">
        <v>4012.515381</v>
      </c>
      <c r="G13" s="5">
        <v>-0.0386</v>
      </c>
      <c r="H13" s="3">
        <v>4679.779297</v>
      </c>
      <c r="I13" s="5">
        <v>-0.004</v>
      </c>
      <c r="J13" s="3">
        <v>7617.679199</v>
      </c>
      <c r="K13" s="5">
        <v>0.0077</v>
      </c>
      <c r="L13" s="3">
        <v>2619.415283</v>
      </c>
      <c r="M13" s="5">
        <v>0.0208</v>
      </c>
      <c r="N13" s="3">
        <v>616.411255</v>
      </c>
      <c r="O13" s="5">
        <v>-0.0038</v>
      </c>
      <c r="P13" s="3">
        <v>1430.861938</v>
      </c>
      <c r="Q13" s="5">
        <v>0.008</v>
      </c>
      <c r="R13" s="3">
        <v>3745.936035</v>
      </c>
      <c r="S13" s="5">
        <v>0.0212</v>
      </c>
      <c r="T13" s="3">
        <v>2550.539551</v>
      </c>
      <c r="U13" s="5">
        <v>0.0329</v>
      </c>
      <c r="V13" s="3">
        <v>167.246185</v>
      </c>
      <c r="W13" s="5">
        <v>-8.0E-4</v>
      </c>
      <c r="X13" s="3">
        <v>1494.099976</v>
      </c>
      <c r="Y13" s="5">
        <v>-0.006</v>
      </c>
      <c r="Z13" s="3">
        <v>456.001465</v>
      </c>
      <c r="AA13" s="5">
        <v>-0.0386</v>
      </c>
      <c r="AB13" s="3">
        <v>2478.793457</v>
      </c>
      <c r="AC13" s="5">
        <v>-0.0191</v>
      </c>
      <c r="AD13" s="3">
        <v>113.170753</v>
      </c>
      <c r="AE13" s="5">
        <v>-0.0102</v>
      </c>
      <c r="AF13" s="3">
        <v>3952.793701</v>
      </c>
      <c r="AG13" s="5">
        <v>-0.0116</v>
      </c>
      <c r="AH13" s="3">
        <v>306.649994</v>
      </c>
      <c r="AI13" s="5">
        <v>-0.0101</v>
      </c>
      <c r="AJ13" s="3">
        <v>1980.966309</v>
      </c>
      <c r="AK13" s="5">
        <v>0.0048</v>
      </c>
      <c r="AL13" s="3">
        <v>1656.24585</v>
      </c>
      <c r="AM13" s="5">
        <v>0.0018</v>
      </c>
      <c r="AN13" s="3">
        <v>2181.764404</v>
      </c>
      <c r="AO13" s="5">
        <v>-2.0E-4</v>
      </c>
      <c r="AP13" s="3">
        <v>33828.58984</v>
      </c>
      <c r="AQ13" s="5">
        <v>-0.0046</v>
      </c>
    </row>
    <row r="14">
      <c r="A14" s="2">
        <v>45132.0</v>
      </c>
      <c r="B14" s="3">
        <v>391.447937</v>
      </c>
      <c r="C14" s="5">
        <v>0.1253</v>
      </c>
      <c r="D14" s="3">
        <v>400.299988</v>
      </c>
      <c r="E14" s="5">
        <v>0.015</v>
      </c>
      <c r="F14" s="3">
        <v>4615.64209</v>
      </c>
      <c r="G14" s="5">
        <v>0.1503</v>
      </c>
      <c r="H14" s="3">
        <v>4593.249023</v>
      </c>
      <c r="I14" s="5">
        <v>-0.0184</v>
      </c>
      <c r="J14" s="3">
        <v>7857.742188</v>
      </c>
      <c r="K14" s="5">
        <v>0.0315</v>
      </c>
      <c r="L14" s="3">
        <v>2423.980469</v>
      </c>
      <c r="M14" s="5">
        <v>-0.0746</v>
      </c>
      <c r="N14" s="3">
        <v>648.890564</v>
      </c>
      <c r="O14" s="5">
        <v>0.0526</v>
      </c>
      <c r="P14" s="3">
        <v>1523.384521</v>
      </c>
      <c r="Q14" s="5">
        <v>0.0646</v>
      </c>
      <c r="R14" s="3">
        <v>4061.537598</v>
      </c>
      <c r="S14" s="5">
        <v>0.0842</v>
      </c>
      <c r="T14" s="3">
        <v>2502.696533</v>
      </c>
      <c r="U14" s="5">
        <v>-0.0187</v>
      </c>
      <c r="V14" s="3">
        <v>178.992889</v>
      </c>
      <c r="W14" s="5">
        <v>0.0702</v>
      </c>
      <c r="X14" s="3">
        <v>1601.5</v>
      </c>
      <c r="Y14" s="5">
        <v>0.0718</v>
      </c>
      <c r="Z14" s="3">
        <v>438.135223</v>
      </c>
      <c r="AA14" s="5">
        <v>-0.0391</v>
      </c>
      <c r="AB14" s="3">
        <v>2496.82959</v>
      </c>
      <c r="AC14" s="5">
        <v>0.0072</v>
      </c>
      <c r="AD14" s="3">
        <v>115.76844</v>
      </c>
      <c r="AE14" s="5">
        <v>0.0229</v>
      </c>
      <c r="AF14" s="3">
        <v>4229.419922</v>
      </c>
      <c r="AG14" s="5">
        <v>0.0699</v>
      </c>
      <c r="AH14" s="3">
        <v>322.850006</v>
      </c>
      <c r="AI14" s="5">
        <v>0.0528</v>
      </c>
      <c r="AJ14" s="3">
        <v>2092.350098</v>
      </c>
      <c r="AK14" s="5">
        <v>0.0562</v>
      </c>
      <c r="AL14" s="3">
        <v>1628.622925</v>
      </c>
      <c r="AM14" s="5">
        <v>-0.0166</v>
      </c>
      <c r="AN14" s="3">
        <v>2194.954346</v>
      </c>
      <c r="AO14" s="5">
        <v>0.006</v>
      </c>
      <c r="AP14" s="3">
        <v>34036.41016</v>
      </c>
      <c r="AQ14" s="5">
        <v>0.0061</v>
      </c>
    </row>
    <row r="15">
      <c r="A15" s="2">
        <v>45133.0</v>
      </c>
      <c r="B15" s="3">
        <v>399.481476</v>
      </c>
      <c r="C15" s="5">
        <v>0.0205</v>
      </c>
      <c r="D15" s="3">
        <v>399.200012</v>
      </c>
      <c r="E15" s="5">
        <v>-0.0027</v>
      </c>
      <c r="F15" s="3">
        <v>4686.947754</v>
      </c>
      <c r="G15" s="5">
        <v>0.0154</v>
      </c>
      <c r="H15" s="3">
        <v>4639.608398</v>
      </c>
      <c r="I15" s="5">
        <v>0.01</v>
      </c>
      <c r="J15" s="3">
        <v>7882.32959</v>
      </c>
      <c r="K15" s="5">
        <v>0.0031</v>
      </c>
      <c r="L15" s="3">
        <v>2372.387451</v>
      </c>
      <c r="M15" s="5">
        <v>-0.0212</v>
      </c>
      <c r="N15" s="3">
        <v>649.23822</v>
      </c>
      <c r="O15" s="5">
        <v>5.0E-4</v>
      </c>
      <c r="P15" s="3">
        <v>1473.583862</v>
      </c>
      <c r="Q15" s="5">
        <v>-0.0326</v>
      </c>
      <c r="R15" s="3">
        <v>4095.926514</v>
      </c>
      <c r="S15" s="5">
        <v>0.0084</v>
      </c>
      <c r="T15" s="3">
        <v>2357.232178</v>
      </c>
      <c r="U15" s="5">
        <v>-0.0581</v>
      </c>
      <c r="V15" s="3">
        <v>176.104355</v>
      </c>
      <c r="W15" s="5">
        <v>-0.0161</v>
      </c>
      <c r="X15" s="3">
        <v>1640.199951</v>
      </c>
      <c r="Y15" s="5">
        <v>0.0241</v>
      </c>
      <c r="Z15" s="3">
        <v>444.090607</v>
      </c>
      <c r="AA15" s="5">
        <v>0.0135</v>
      </c>
      <c r="AB15" s="3">
        <v>2514.666748</v>
      </c>
      <c r="AC15" s="5">
        <v>0.0071</v>
      </c>
      <c r="AD15" s="3">
        <v>117.777969</v>
      </c>
      <c r="AE15" s="5">
        <v>0.0173</v>
      </c>
      <c r="AF15" s="3">
        <v>4243.219238</v>
      </c>
      <c r="AG15" s="5">
        <v>0.0032</v>
      </c>
      <c r="AH15" s="3">
        <v>322.350006</v>
      </c>
      <c r="AI15" s="5">
        <v>-0.0015</v>
      </c>
      <c r="AJ15" s="3">
        <v>2064.600098</v>
      </c>
      <c r="AK15" s="5">
        <v>-0.0132</v>
      </c>
      <c r="AL15" s="3">
        <v>1627.932373</v>
      </c>
      <c r="AM15" s="5">
        <v>-4.0E-4</v>
      </c>
      <c r="AN15" s="3">
        <v>2187.040283</v>
      </c>
      <c r="AO15" s="5">
        <v>-0.0036</v>
      </c>
      <c r="AP15" s="3">
        <v>34101.53125</v>
      </c>
      <c r="AQ15" s="5">
        <v>0.0019</v>
      </c>
    </row>
    <row r="16">
      <c r="A16" s="2">
        <v>45134.0</v>
      </c>
      <c r="B16" s="3">
        <v>410.608704</v>
      </c>
      <c r="C16" s="5">
        <v>0.0278</v>
      </c>
      <c r="D16" s="3">
        <v>404.850006</v>
      </c>
      <c r="E16" s="5">
        <v>0.0141</v>
      </c>
      <c r="F16" s="3">
        <v>4857.142578</v>
      </c>
      <c r="G16" s="5">
        <v>0.0363</v>
      </c>
      <c r="H16" s="3">
        <v>4593.498535</v>
      </c>
      <c r="I16" s="5">
        <v>-0.0099</v>
      </c>
      <c r="J16" s="3">
        <v>8324.504883</v>
      </c>
      <c r="K16" s="5">
        <v>0.056</v>
      </c>
      <c r="L16" s="3">
        <v>2418.086914</v>
      </c>
      <c r="M16" s="5">
        <v>0.0192</v>
      </c>
      <c r="N16" s="3">
        <v>638.908386</v>
      </c>
      <c r="O16" s="5">
        <v>-0.0159</v>
      </c>
      <c r="P16" s="3">
        <v>1471.390503</v>
      </c>
      <c r="Q16" s="5">
        <v>-0.0014</v>
      </c>
      <c r="R16" s="3">
        <v>4100.782715</v>
      </c>
      <c r="S16" s="5">
        <v>0.0011</v>
      </c>
      <c r="T16" s="3">
        <v>2369.664551</v>
      </c>
      <c r="U16" s="5">
        <v>0.0052</v>
      </c>
      <c r="V16" s="3">
        <v>176.104355</v>
      </c>
      <c r="W16" s="5">
        <v>0.0</v>
      </c>
      <c r="X16" s="3">
        <v>1640.199951</v>
      </c>
      <c r="Y16" s="5">
        <v>0.0</v>
      </c>
      <c r="Z16" s="3">
        <v>444.090607</v>
      </c>
      <c r="AA16" s="5">
        <v>0.0</v>
      </c>
      <c r="AB16" s="3">
        <v>2514.666748</v>
      </c>
      <c r="AC16" s="5">
        <v>0.0</v>
      </c>
      <c r="AD16" s="3">
        <v>117.777969</v>
      </c>
      <c r="AE16" s="5">
        <v>0.0</v>
      </c>
      <c r="AF16" s="3">
        <v>4243.219238</v>
      </c>
      <c r="AG16" s="5">
        <v>0.0</v>
      </c>
      <c r="AH16" s="3">
        <v>322.350006</v>
      </c>
      <c r="AI16" s="5">
        <v>0.0</v>
      </c>
      <c r="AJ16" s="3">
        <v>2064.600098</v>
      </c>
      <c r="AK16" s="5">
        <v>0.0</v>
      </c>
      <c r="AL16" s="3">
        <v>1627.932373</v>
      </c>
      <c r="AM16" s="5">
        <v>0.0</v>
      </c>
      <c r="AN16" s="3">
        <v>2187.040283</v>
      </c>
      <c r="AO16" s="5">
        <v>0.0</v>
      </c>
      <c r="AP16" s="3">
        <v>34146.66016</v>
      </c>
      <c r="AQ16" s="5">
        <v>0.0013</v>
      </c>
    </row>
    <row r="17">
      <c r="A17" s="2">
        <v>45135.0</v>
      </c>
      <c r="B17" s="3">
        <v>409.510925</v>
      </c>
      <c r="C17" s="5">
        <v>-0.0026</v>
      </c>
      <c r="D17" s="3">
        <v>402.799988</v>
      </c>
      <c r="E17" s="5">
        <v>-0.005</v>
      </c>
      <c r="F17" s="3">
        <v>4896.518066</v>
      </c>
      <c r="G17" s="5">
        <v>0.0081</v>
      </c>
      <c r="H17" s="3">
        <v>4577.829102</v>
      </c>
      <c r="I17" s="5">
        <v>-0.0034</v>
      </c>
      <c r="J17" s="3">
        <v>8239.567383</v>
      </c>
      <c r="K17" s="5">
        <v>-0.0102</v>
      </c>
      <c r="L17" s="3">
        <v>2410.195801</v>
      </c>
      <c r="M17" s="5">
        <v>-0.0032</v>
      </c>
      <c r="N17" s="3">
        <v>644.420959</v>
      </c>
      <c r="O17" s="5">
        <v>0.0086</v>
      </c>
      <c r="P17" s="3">
        <v>1526.37561</v>
      </c>
      <c r="Q17" s="5">
        <v>0.0373</v>
      </c>
      <c r="R17" s="3">
        <v>4188.243164</v>
      </c>
      <c r="S17" s="5">
        <v>0.0213</v>
      </c>
      <c r="T17" s="3">
        <v>2324.278076</v>
      </c>
      <c r="U17" s="5">
        <v>-0.0191</v>
      </c>
      <c r="V17" s="3">
        <v>169.316299</v>
      </c>
      <c r="W17" s="5">
        <v>-0.0385</v>
      </c>
      <c r="X17" s="3">
        <v>1438.25</v>
      </c>
      <c r="Y17" s="5">
        <v>-0.1231</v>
      </c>
      <c r="Z17" s="3">
        <v>463.699951</v>
      </c>
      <c r="AA17" s="5">
        <v>0.0441</v>
      </c>
      <c r="AB17" s="3">
        <v>2830.002686</v>
      </c>
      <c r="AC17" s="5">
        <v>0.1253</v>
      </c>
      <c r="AD17" s="3">
        <v>114.151009</v>
      </c>
      <c r="AE17" s="5">
        <v>-0.0307</v>
      </c>
      <c r="AF17" s="3">
        <v>4099.341797</v>
      </c>
      <c r="AG17" s="5">
        <v>-0.0339</v>
      </c>
      <c r="AH17" s="3">
        <v>313.5</v>
      </c>
      <c r="AI17" s="5">
        <v>-0.0274</v>
      </c>
      <c r="AJ17" s="3">
        <v>1985.250244</v>
      </c>
      <c r="AK17" s="5">
        <v>-0.0384</v>
      </c>
      <c r="AL17" s="3">
        <v>1662.165039</v>
      </c>
      <c r="AM17" s="5">
        <v>0.021</v>
      </c>
      <c r="AN17" s="3">
        <v>2198.438477</v>
      </c>
      <c r="AO17" s="5">
        <v>0.0052</v>
      </c>
      <c r="AP17" s="3">
        <v>34172.03125</v>
      </c>
      <c r="AQ17" s="5">
        <v>7.0E-4</v>
      </c>
    </row>
    <row r="18">
      <c r="A18" s="2">
        <v>45138.0</v>
      </c>
      <c r="B18" s="3">
        <v>397.335876</v>
      </c>
      <c r="C18" s="5">
        <v>-0.0297</v>
      </c>
      <c r="D18" s="3">
        <v>413.0</v>
      </c>
      <c r="E18" s="5">
        <v>0.0253</v>
      </c>
      <c r="F18" s="3">
        <v>4796.430176</v>
      </c>
      <c r="G18" s="5">
        <v>-0.0204</v>
      </c>
      <c r="H18" s="3">
        <v>4579.276367</v>
      </c>
      <c r="I18" s="5">
        <v>3.0E-4</v>
      </c>
      <c r="J18" s="3">
        <v>8334.638672</v>
      </c>
      <c r="K18" s="5">
        <v>0.0115</v>
      </c>
      <c r="L18" s="3">
        <v>2365.744873</v>
      </c>
      <c r="M18" s="5">
        <v>-0.0184</v>
      </c>
      <c r="N18" s="3">
        <v>641.987488</v>
      </c>
      <c r="O18" s="5">
        <v>-0.0037</v>
      </c>
      <c r="P18" s="3">
        <v>1560.972046</v>
      </c>
      <c r="Q18" s="5">
        <v>0.0226</v>
      </c>
      <c r="R18" s="3">
        <v>4116.569336</v>
      </c>
      <c r="S18" s="5">
        <v>-0.0171</v>
      </c>
      <c r="T18" s="3">
        <v>2313.632568</v>
      </c>
      <c r="U18" s="5">
        <v>-0.0045</v>
      </c>
      <c r="V18" s="3">
        <v>168.449738</v>
      </c>
      <c r="W18" s="5">
        <v>-0.0051</v>
      </c>
      <c r="X18" s="3">
        <v>1448.300049</v>
      </c>
      <c r="Y18" s="5">
        <v>0.0069</v>
      </c>
      <c r="Z18" s="3">
        <v>476.579163</v>
      </c>
      <c r="AA18" s="5">
        <v>0.0277</v>
      </c>
      <c r="AB18" s="3">
        <v>2610.577881</v>
      </c>
      <c r="AC18" s="5">
        <v>-0.0775</v>
      </c>
      <c r="AD18" s="3">
        <v>114.592133</v>
      </c>
      <c r="AE18" s="5">
        <v>0.0038</v>
      </c>
      <c r="AF18" s="3">
        <v>4041.226807</v>
      </c>
      <c r="AG18" s="5">
        <v>-0.0141</v>
      </c>
      <c r="AH18" s="3">
        <v>311.399994</v>
      </c>
      <c r="AI18" s="5">
        <v>-0.0066</v>
      </c>
      <c r="AJ18" s="3">
        <v>1984.851807</v>
      </c>
      <c r="AK18" s="5">
        <v>-2.0E-4</v>
      </c>
      <c r="AL18" s="3">
        <v>1665.765991</v>
      </c>
      <c r="AM18" s="5">
        <v>0.0021</v>
      </c>
      <c r="AN18" s="3">
        <v>2204.460938</v>
      </c>
      <c r="AO18" s="5">
        <v>0.0027</v>
      </c>
      <c r="AP18" s="3">
        <v>34279.07813</v>
      </c>
      <c r="AQ18" s="5">
        <v>0.0031</v>
      </c>
    </row>
    <row r="19">
      <c r="A19" s="2">
        <v>45139.0</v>
      </c>
      <c r="B19" s="3">
        <v>387.356323</v>
      </c>
      <c r="C19" s="5">
        <v>-0.0251</v>
      </c>
      <c r="D19" s="3">
        <v>409.149994</v>
      </c>
      <c r="E19" s="5">
        <v>-0.0093</v>
      </c>
      <c r="F19" s="3">
        <v>4776.242676</v>
      </c>
      <c r="G19" s="5">
        <v>-0.0042</v>
      </c>
      <c r="H19" s="3">
        <v>4592.649902</v>
      </c>
      <c r="I19" s="5">
        <v>0.0029</v>
      </c>
      <c r="J19" s="3">
        <v>8352.172852</v>
      </c>
      <c r="K19" s="5">
        <v>0.0021</v>
      </c>
      <c r="L19" s="3">
        <v>2327.786621</v>
      </c>
      <c r="M19" s="5">
        <v>-0.016</v>
      </c>
      <c r="N19" s="3">
        <v>658.17749</v>
      </c>
      <c r="O19" s="5">
        <v>0.0252</v>
      </c>
      <c r="P19" s="3">
        <v>1546.764526</v>
      </c>
      <c r="Q19" s="5">
        <v>-0.0091</v>
      </c>
      <c r="R19" s="3">
        <v>3792.868652</v>
      </c>
      <c r="S19" s="5">
        <v>-0.0786</v>
      </c>
      <c r="T19" s="3">
        <v>2344.800049</v>
      </c>
      <c r="U19" s="5">
        <v>0.0134</v>
      </c>
      <c r="V19" s="3">
        <v>167.39061</v>
      </c>
      <c r="W19" s="5">
        <v>-0.0062</v>
      </c>
      <c r="X19" s="3">
        <v>1503.150024</v>
      </c>
      <c r="Y19" s="5">
        <v>0.0378</v>
      </c>
      <c r="Z19" s="3">
        <v>474.351929</v>
      </c>
      <c r="AA19" s="5">
        <v>-0.0046</v>
      </c>
      <c r="AB19" s="3">
        <v>2527.271973</v>
      </c>
      <c r="AC19" s="5">
        <v>-0.0319</v>
      </c>
      <c r="AD19" s="3">
        <v>114.347069</v>
      </c>
      <c r="AE19" s="5">
        <v>-0.0021</v>
      </c>
      <c r="AF19" s="3">
        <v>3999.384521</v>
      </c>
      <c r="AG19" s="5">
        <v>-0.0103</v>
      </c>
      <c r="AH19" s="3">
        <v>309.799988</v>
      </c>
      <c r="AI19" s="5">
        <v>-0.0051</v>
      </c>
      <c r="AJ19" s="3">
        <v>1971.452026</v>
      </c>
      <c r="AK19" s="5">
        <v>-0.0067</v>
      </c>
      <c r="AL19" s="3">
        <v>1653.138306</v>
      </c>
      <c r="AM19" s="5">
        <v>-0.0075</v>
      </c>
      <c r="AN19" s="3">
        <v>2182.411621</v>
      </c>
      <c r="AO19" s="5">
        <v>-0.01</v>
      </c>
      <c r="AP19" s="3">
        <v>34355.32813</v>
      </c>
      <c r="AQ19" s="5">
        <v>0.0022</v>
      </c>
    </row>
    <row r="20">
      <c r="A20" s="2">
        <v>45140.0</v>
      </c>
      <c r="B20" s="3">
        <v>397.335876</v>
      </c>
      <c r="C20" s="5">
        <v>0.0257</v>
      </c>
      <c r="D20" s="3">
        <v>413.0</v>
      </c>
      <c r="E20" s="5">
        <v>0.0094</v>
      </c>
      <c r="F20" s="3">
        <v>4796.430176</v>
      </c>
      <c r="G20" s="5">
        <v>0.0042</v>
      </c>
      <c r="H20" s="3">
        <v>4579.276367</v>
      </c>
      <c r="I20" s="5">
        <v>-0.0029</v>
      </c>
      <c r="J20" s="3">
        <v>8334.638672</v>
      </c>
      <c r="K20" s="5">
        <v>-0.002</v>
      </c>
      <c r="L20" s="3">
        <v>2365.744873</v>
      </c>
      <c r="M20" s="5">
        <v>0.0163</v>
      </c>
      <c r="N20" s="3">
        <v>641.987488</v>
      </c>
      <c r="O20" s="5">
        <v>-0.0245</v>
      </c>
      <c r="P20" s="3">
        <v>1560.972046</v>
      </c>
      <c r="Q20" s="5">
        <v>0.0091</v>
      </c>
      <c r="R20" s="3">
        <v>4116.569336</v>
      </c>
      <c r="S20" s="5">
        <v>0.0853</v>
      </c>
      <c r="T20" s="3">
        <v>2331.250977</v>
      </c>
      <c r="U20" s="5">
        <v>-0.0057</v>
      </c>
      <c r="V20" s="3">
        <v>167.246185</v>
      </c>
      <c r="W20" s="5">
        <v>-8.0E-4</v>
      </c>
      <c r="X20" s="3">
        <v>1494.099976</v>
      </c>
      <c r="Y20" s="5">
        <v>-0.006</v>
      </c>
      <c r="Z20" s="3">
        <v>456.001465</v>
      </c>
      <c r="AA20" s="5">
        <v>-0.0386</v>
      </c>
      <c r="AB20" s="3">
        <v>2478.793457</v>
      </c>
      <c r="AC20" s="5">
        <v>-0.0191</v>
      </c>
      <c r="AD20" s="3">
        <v>113.170753</v>
      </c>
      <c r="AE20" s="5">
        <v>-0.0102</v>
      </c>
      <c r="AF20" s="3">
        <v>3952.793701</v>
      </c>
      <c r="AG20" s="5">
        <v>-0.0116</v>
      </c>
      <c r="AH20" s="3">
        <v>306.649994</v>
      </c>
      <c r="AI20" s="5">
        <v>-0.0101</v>
      </c>
      <c r="AJ20" s="3">
        <v>1980.966309</v>
      </c>
      <c r="AK20" s="5">
        <v>0.0048</v>
      </c>
      <c r="AL20" s="3">
        <v>1656.24585</v>
      </c>
      <c r="AM20" s="5">
        <v>0.0018</v>
      </c>
      <c r="AN20" s="3">
        <v>2181.764404</v>
      </c>
      <c r="AO20" s="5">
        <v>-2.0E-4</v>
      </c>
      <c r="AP20" s="3">
        <v>34379.25</v>
      </c>
      <c r="AQ20" s="5">
        <v>6.0E-4</v>
      </c>
    </row>
    <row r="21">
      <c r="A21" s="2">
        <v>45141.0</v>
      </c>
      <c r="B21" s="3">
        <v>387.356323</v>
      </c>
      <c r="C21" s="5">
        <v>-0.0251</v>
      </c>
      <c r="D21" s="3">
        <v>409.149994</v>
      </c>
      <c r="E21" s="5">
        <v>-0.0093</v>
      </c>
      <c r="F21" s="3">
        <v>4776.242676</v>
      </c>
      <c r="G21" s="5">
        <v>-0.0042</v>
      </c>
      <c r="H21" s="3">
        <v>4592.649902</v>
      </c>
      <c r="I21" s="5">
        <v>0.0029</v>
      </c>
      <c r="J21" s="3">
        <v>8352.172852</v>
      </c>
      <c r="K21" s="5">
        <v>0.0021</v>
      </c>
      <c r="L21" s="3">
        <v>2327.786621</v>
      </c>
      <c r="M21" s="5">
        <v>-0.016</v>
      </c>
      <c r="N21" s="3">
        <v>658.17749</v>
      </c>
      <c r="O21" s="5">
        <v>0.0252</v>
      </c>
      <c r="P21" s="3">
        <v>1546.764526</v>
      </c>
      <c r="Q21" s="5">
        <v>-0.0091</v>
      </c>
      <c r="R21" s="3">
        <v>3792.868652</v>
      </c>
      <c r="S21" s="5">
        <v>-0.0786</v>
      </c>
      <c r="T21" s="3">
        <v>2354.800293</v>
      </c>
      <c r="U21" s="5">
        <v>0.0101</v>
      </c>
      <c r="V21" s="3">
        <v>179.233597</v>
      </c>
      <c r="W21" s="5">
        <v>0.0716</v>
      </c>
      <c r="X21" s="3">
        <v>1608.699951</v>
      </c>
      <c r="Y21" s="5">
        <v>0.0767</v>
      </c>
      <c r="Z21" s="3">
        <v>441.669708</v>
      </c>
      <c r="AA21" s="5">
        <v>-0.0314</v>
      </c>
      <c r="AB21" s="3">
        <v>2466.237549</v>
      </c>
      <c r="AC21" s="5">
        <v>-0.005</v>
      </c>
      <c r="AD21" s="3">
        <v>115.964493</v>
      </c>
      <c r="AE21" s="5">
        <v>0.0246</v>
      </c>
      <c r="AF21" s="3">
        <v>4154.736328</v>
      </c>
      <c r="AG21" s="5">
        <v>0.051</v>
      </c>
      <c r="AH21" s="3">
        <v>318.200012</v>
      </c>
      <c r="AI21" s="5">
        <v>0.0376</v>
      </c>
      <c r="AJ21" s="3">
        <v>2024.849976</v>
      </c>
      <c r="AK21" s="5">
        <v>0.0221</v>
      </c>
      <c r="AL21" s="3">
        <v>1606.771118</v>
      </c>
      <c r="AM21" s="5">
        <v>-0.0298</v>
      </c>
      <c r="AN21" s="3">
        <v>2229.496826</v>
      </c>
      <c r="AO21" s="5">
        <v>0.0218</v>
      </c>
      <c r="AP21" s="3">
        <v>34548.46094</v>
      </c>
      <c r="AQ21" s="5">
        <v>0.0049</v>
      </c>
    </row>
    <row r="22">
      <c r="A22" s="2">
        <v>45142.0</v>
      </c>
      <c r="B22" s="3">
        <v>391.447937</v>
      </c>
      <c r="C22" s="5">
        <v>0.0105</v>
      </c>
      <c r="D22" s="3">
        <v>400.299988</v>
      </c>
      <c r="E22" s="5">
        <v>-0.0216</v>
      </c>
      <c r="F22" s="3">
        <v>4615.64209</v>
      </c>
      <c r="G22" s="5">
        <v>-0.0336</v>
      </c>
      <c r="H22" s="3">
        <v>4593.249023</v>
      </c>
      <c r="I22" s="5">
        <v>1.0E-4</v>
      </c>
      <c r="J22" s="3">
        <v>7857.742188</v>
      </c>
      <c r="K22" s="5">
        <v>-0.0591</v>
      </c>
      <c r="L22" s="3">
        <v>2423.980469</v>
      </c>
      <c r="M22" s="5">
        <v>0.0413</v>
      </c>
      <c r="N22" s="3">
        <v>648.890564</v>
      </c>
      <c r="O22" s="5">
        <v>-0.0141</v>
      </c>
      <c r="P22" s="3">
        <v>1523.384521</v>
      </c>
      <c r="Q22" s="5">
        <v>-0.0151</v>
      </c>
      <c r="R22" s="3">
        <v>4061.537598</v>
      </c>
      <c r="S22" s="5">
        <v>0.0708</v>
      </c>
      <c r="T22" s="3">
        <v>2383.684814</v>
      </c>
      <c r="U22" s="5">
        <v>0.0122</v>
      </c>
      <c r="V22" s="3">
        <v>180.485291</v>
      </c>
      <c r="W22" s="5">
        <v>0.0069</v>
      </c>
      <c r="X22" s="3">
        <v>1615.050049</v>
      </c>
      <c r="Y22" s="5">
        <v>0.0039</v>
      </c>
      <c r="Z22" s="3">
        <v>440.50766</v>
      </c>
      <c r="AA22" s="5">
        <v>-0.0026</v>
      </c>
      <c r="AB22" s="3">
        <v>2501.313721</v>
      </c>
      <c r="AC22" s="5">
        <v>0.0142</v>
      </c>
      <c r="AD22" s="3">
        <v>116.650673</v>
      </c>
      <c r="AE22" s="5">
        <v>0.0059</v>
      </c>
      <c r="AF22" s="3">
        <v>4167.447266</v>
      </c>
      <c r="AG22" s="5">
        <v>0.003</v>
      </c>
      <c r="AH22" s="3">
        <v>318.200012</v>
      </c>
      <c r="AI22" s="5">
        <v>0.0</v>
      </c>
      <c r="AJ22" s="3">
        <v>2039.0</v>
      </c>
      <c r="AK22" s="5">
        <v>0.0069</v>
      </c>
      <c r="AL22" s="3">
        <v>1630.546753</v>
      </c>
      <c r="AM22" s="5">
        <v>0.0147</v>
      </c>
      <c r="AN22" s="3">
        <v>2224.420166</v>
      </c>
      <c r="AO22" s="5">
        <v>-0.0022</v>
      </c>
      <c r="AP22" s="3">
        <v>35002.32031</v>
      </c>
      <c r="AQ22" s="5">
        <v>0.0131</v>
      </c>
    </row>
    <row r="23">
      <c r="A23" s="2">
        <v>45145.0</v>
      </c>
      <c r="B23" s="3">
        <v>399.481476</v>
      </c>
      <c r="C23" s="5">
        <v>0.0205</v>
      </c>
      <c r="D23" s="3">
        <v>399.200012</v>
      </c>
      <c r="E23" s="5">
        <v>-0.0027</v>
      </c>
      <c r="F23" s="3">
        <v>4686.947754</v>
      </c>
      <c r="G23" s="5">
        <v>0.0154</v>
      </c>
      <c r="H23" s="3">
        <v>4639.608398</v>
      </c>
      <c r="I23" s="5">
        <v>0.01</v>
      </c>
      <c r="J23" s="3">
        <v>7882.32959</v>
      </c>
      <c r="K23" s="5">
        <v>0.0031</v>
      </c>
      <c r="L23" s="3">
        <v>2372.387451</v>
      </c>
      <c r="M23" s="5">
        <v>-0.0212</v>
      </c>
      <c r="N23" s="3">
        <v>649.23822</v>
      </c>
      <c r="O23" s="5">
        <v>5.0E-4</v>
      </c>
      <c r="P23" s="3">
        <v>1473.583862</v>
      </c>
      <c r="Q23" s="5">
        <v>-0.0326</v>
      </c>
      <c r="R23" s="3">
        <v>4095.926514</v>
      </c>
      <c r="S23" s="5">
        <v>0.0084</v>
      </c>
      <c r="T23" s="3">
        <v>2340.531982</v>
      </c>
      <c r="U23" s="5">
        <v>-0.0181</v>
      </c>
      <c r="V23" s="3">
        <v>180.918579</v>
      </c>
      <c r="W23" s="5">
        <v>0.0024</v>
      </c>
      <c r="X23" s="3">
        <v>1601.25</v>
      </c>
      <c r="Y23" s="5">
        <v>-0.0085</v>
      </c>
      <c r="Z23" s="3">
        <v>440.50766</v>
      </c>
      <c r="AA23" s="5">
        <v>0.0</v>
      </c>
      <c r="AB23" s="3">
        <v>2514.566895</v>
      </c>
      <c r="AC23" s="5">
        <v>0.0052</v>
      </c>
      <c r="AD23" s="3">
        <v>116.45462</v>
      </c>
      <c r="AE23" s="5">
        <v>-0.0016</v>
      </c>
      <c r="AF23" s="3">
        <v>4194.006836</v>
      </c>
      <c r="AG23" s="5">
        <v>0.0063</v>
      </c>
      <c r="AH23" s="3">
        <v>320.450012</v>
      </c>
      <c r="AI23" s="5">
        <v>0.007</v>
      </c>
      <c r="AJ23" s="3">
        <v>2045.800049</v>
      </c>
      <c r="AK23" s="5">
        <v>0.0033</v>
      </c>
      <c r="AL23" s="3">
        <v>1629.313477</v>
      </c>
      <c r="AM23" s="5">
        <v>-7.0E-4</v>
      </c>
      <c r="AN23" s="3">
        <v>2213.519775</v>
      </c>
      <c r="AO23" s="5">
        <v>-0.0049</v>
      </c>
      <c r="AP23" s="3">
        <v>35177.85156</v>
      </c>
      <c r="AQ23" s="5">
        <v>0.005</v>
      </c>
    </row>
    <row r="24">
      <c r="A24" s="2">
        <v>45146.0</v>
      </c>
      <c r="B24" s="3">
        <v>410.608704</v>
      </c>
      <c r="C24" s="5">
        <v>0.0278</v>
      </c>
      <c r="D24" s="3">
        <v>404.850006</v>
      </c>
      <c r="E24" s="5">
        <v>0.0141</v>
      </c>
      <c r="F24" s="3">
        <v>4857.142578</v>
      </c>
      <c r="G24" s="5">
        <v>0.0363</v>
      </c>
      <c r="H24" s="3">
        <v>4593.498535</v>
      </c>
      <c r="I24" s="5">
        <v>-0.0099</v>
      </c>
      <c r="J24" s="3">
        <v>8324.504883</v>
      </c>
      <c r="K24" s="5">
        <v>0.056</v>
      </c>
      <c r="L24" s="3">
        <v>2418.086914</v>
      </c>
      <c r="M24" s="5">
        <v>0.0192</v>
      </c>
      <c r="N24" s="3">
        <v>638.908386</v>
      </c>
      <c r="O24" s="5">
        <v>-0.0159</v>
      </c>
      <c r="P24" s="3">
        <v>1471.390503</v>
      </c>
      <c r="Q24" s="5">
        <v>-0.0014</v>
      </c>
      <c r="R24" s="3">
        <v>4100.782715</v>
      </c>
      <c r="S24" s="5">
        <v>0.0011</v>
      </c>
      <c r="T24" s="3">
        <v>2329.017822</v>
      </c>
      <c r="U24" s="5">
        <v>-0.0049</v>
      </c>
      <c r="V24" s="3">
        <v>178.992889</v>
      </c>
      <c r="W24" s="5">
        <v>-0.0106</v>
      </c>
      <c r="X24" s="3">
        <v>1601.5</v>
      </c>
      <c r="Y24" s="5">
        <v>1.0E-4</v>
      </c>
      <c r="Z24" s="3">
        <v>438.135223</v>
      </c>
      <c r="AA24" s="5">
        <v>-0.0053</v>
      </c>
      <c r="AB24" s="3">
        <v>2496.82959</v>
      </c>
      <c r="AC24" s="5">
        <v>-0.007</v>
      </c>
      <c r="AD24" s="3">
        <v>115.76844</v>
      </c>
      <c r="AE24" s="5">
        <v>-0.0058</v>
      </c>
      <c r="AF24" s="3">
        <v>4229.419922</v>
      </c>
      <c r="AG24" s="5">
        <v>0.0084</v>
      </c>
      <c r="AH24" s="3">
        <v>322.850006</v>
      </c>
      <c r="AI24" s="5">
        <v>0.0074</v>
      </c>
      <c r="AJ24" s="3">
        <v>2092.350098</v>
      </c>
      <c r="AK24" s="5">
        <v>0.0227</v>
      </c>
      <c r="AL24" s="3">
        <v>1628.622925</v>
      </c>
      <c r="AM24" s="5">
        <v>-4.0E-4</v>
      </c>
      <c r="AN24" s="3">
        <v>2194.954346</v>
      </c>
      <c r="AO24" s="5">
        <v>-0.0083</v>
      </c>
      <c r="AP24" s="3">
        <v>34761.21875</v>
      </c>
      <c r="AQ24" s="5">
        <v>-0.0118</v>
      </c>
    </row>
    <row r="25">
      <c r="A25" s="2">
        <v>45147.0</v>
      </c>
      <c r="B25" s="3">
        <v>409.510925</v>
      </c>
      <c r="C25" s="5">
        <v>-0.0026</v>
      </c>
      <c r="D25" s="3">
        <v>402.799988</v>
      </c>
      <c r="E25" s="5">
        <v>-0.005</v>
      </c>
      <c r="F25" s="3">
        <v>4896.518066</v>
      </c>
      <c r="G25" s="5">
        <v>0.0081</v>
      </c>
      <c r="H25" s="3">
        <v>4577.829102</v>
      </c>
      <c r="I25" s="5">
        <v>-0.0034</v>
      </c>
      <c r="J25" s="3">
        <v>8239.567383</v>
      </c>
      <c r="K25" s="5">
        <v>-0.0102</v>
      </c>
      <c r="L25" s="3">
        <v>2410.195801</v>
      </c>
      <c r="M25" s="5">
        <v>-0.0032</v>
      </c>
      <c r="N25" s="3">
        <v>644.420959</v>
      </c>
      <c r="O25" s="5">
        <v>0.0086</v>
      </c>
      <c r="P25" s="3">
        <v>1526.37561</v>
      </c>
      <c r="Q25" s="5">
        <v>0.0373</v>
      </c>
      <c r="R25" s="3">
        <v>4188.243164</v>
      </c>
      <c r="S25" s="5">
        <v>0.0213</v>
      </c>
      <c r="T25" s="3">
        <v>2375.2229</v>
      </c>
      <c r="U25" s="5">
        <v>0.0198</v>
      </c>
      <c r="V25" s="3">
        <v>176.104355</v>
      </c>
      <c r="W25" s="5">
        <v>-0.0161</v>
      </c>
      <c r="X25" s="3">
        <v>1640.199951</v>
      </c>
      <c r="Y25" s="5">
        <v>0.0241</v>
      </c>
      <c r="Z25" s="3">
        <v>444.090607</v>
      </c>
      <c r="AA25" s="5">
        <v>0.0135</v>
      </c>
      <c r="AB25" s="3">
        <v>2514.666748</v>
      </c>
      <c r="AC25" s="5">
        <v>0.0071</v>
      </c>
      <c r="AD25" s="3">
        <v>117.777969</v>
      </c>
      <c r="AE25" s="5">
        <v>0.0173</v>
      </c>
      <c r="AF25" s="3">
        <v>4243.219238</v>
      </c>
      <c r="AG25" s="5">
        <v>0.0032</v>
      </c>
      <c r="AH25" s="3">
        <v>322.350006</v>
      </c>
      <c r="AI25" s="5">
        <v>-0.0015</v>
      </c>
      <c r="AJ25" s="3">
        <v>2064.600098</v>
      </c>
      <c r="AK25" s="5">
        <v>-0.0132</v>
      </c>
      <c r="AL25" s="3">
        <v>1627.932373</v>
      </c>
      <c r="AM25" s="5">
        <v>-4.0E-4</v>
      </c>
      <c r="AN25" s="3">
        <v>2187.040283</v>
      </c>
      <c r="AO25" s="5">
        <v>-0.0036</v>
      </c>
      <c r="AP25" s="3">
        <v>34841.48047</v>
      </c>
      <c r="AQ25" s="5">
        <v>0.0023</v>
      </c>
    </row>
    <row r="26">
      <c r="A26" s="2">
        <v>45148.0</v>
      </c>
      <c r="B26" s="3">
        <v>397.335876</v>
      </c>
      <c r="C26" s="5">
        <v>-0.0297</v>
      </c>
      <c r="D26" s="3">
        <v>413.0</v>
      </c>
      <c r="E26" s="5">
        <v>0.0253</v>
      </c>
      <c r="F26" s="3">
        <v>4796.430176</v>
      </c>
      <c r="G26" s="5">
        <v>-0.0204</v>
      </c>
      <c r="H26" s="3">
        <v>4579.276367</v>
      </c>
      <c r="I26" s="5">
        <v>3.0E-4</v>
      </c>
      <c r="J26" s="3">
        <v>8334.638672</v>
      </c>
      <c r="K26" s="5">
        <v>0.0115</v>
      </c>
      <c r="L26" s="3">
        <v>2365.744873</v>
      </c>
      <c r="M26" s="5">
        <v>-0.0184</v>
      </c>
      <c r="N26" s="3">
        <v>641.987488</v>
      </c>
      <c r="O26" s="5">
        <v>-0.0037</v>
      </c>
      <c r="P26" s="3">
        <v>1560.972046</v>
      </c>
      <c r="Q26" s="5">
        <v>0.0226</v>
      </c>
      <c r="R26" s="3">
        <v>4116.569336</v>
      </c>
      <c r="S26" s="5">
        <v>-0.0171</v>
      </c>
      <c r="T26" s="3">
        <v>2422.544678</v>
      </c>
      <c r="U26" s="5">
        <v>0.0199</v>
      </c>
      <c r="V26" s="3">
        <v>175.526657</v>
      </c>
      <c r="W26" s="5">
        <v>-0.0032</v>
      </c>
      <c r="X26" s="3">
        <v>1631.150024</v>
      </c>
      <c r="Y26" s="5">
        <v>-0.0055</v>
      </c>
      <c r="Z26" s="3">
        <v>437.16684</v>
      </c>
      <c r="AA26" s="5">
        <v>-0.0155</v>
      </c>
      <c r="AB26" s="3">
        <v>2526.723877</v>
      </c>
      <c r="AC26" s="5">
        <v>0.0047</v>
      </c>
      <c r="AD26" s="3">
        <v>117.630928</v>
      </c>
      <c r="AE26" s="5">
        <v>-0.0012</v>
      </c>
      <c r="AF26" s="3">
        <v>4193.215332</v>
      </c>
      <c r="AG26" s="5">
        <v>-0.0117</v>
      </c>
      <c r="AH26" s="3">
        <v>302.0</v>
      </c>
      <c r="AI26" s="5">
        <v>-0.0631</v>
      </c>
      <c r="AJ26" s="3">
        <v>2064.449951</v>
      </c>
      <c r="AK26" s="5">
        <v>0.0</v>
      </c>
      <c r="AL26" s="3">
        <v>1614.268799</v>
      </c>
      <c r="AM26" s="5">
        <v>-0.0083</v>
      </c>
      <c r="AN26" s="3">
        <v>2187.637695</v>
      </c>
      <c r="AO26" s="5">
        <v>2.0E-4</v>
      </c>
      <c r="AP26" s="3">
        <v>35070.64844</v>
      </c>
      <c r="AQ26" s="5">
        <v>0.0065</v>
      </c>
    </row>
    <row r="27">
      <c r="A27" s="2">
        <v>45149.0</v>
      </c>
      <c r="B27" s="3">
        <v>387.356323</v>
      </c>
      <c r="C27" s="5">
        <v>-0.0251</v>
      </c>
      <c r="D27" s="3">
        <v>409.149994</v>
      </c>
      <c r="E27" s="5">
        <v>-0.0093</v>
      </c>
      <c r="F27" s="3">
        <v>4776.242676</v>
      </c>
      <c r="G27" s="5">
        <v>-0.0042</v>
      </c>
      <c r="H27" s="3">
        <v>4592.649902</v>
      </c>
      <c r="I27" s="5">
        <v>0.0029</v>
      </c>
      <c r="J27" s="3">
        <v>8352.172852</v>
      </c>
      <c r="K27" s="5">
        <v>0.0021</v>
      </c>
      <c r="L27" s="3">
        <v>2327.786621</v>
      </c>
      <c r="M27" s="5">
        <v>-0.016</v>
      </c>
      <c r="N27" s="3">
        <v>658.17749</v>
      </c>
      <c r="O27" s="5">
        <v>0.0252</v>
      </c>
      <c r="P27" s="3">
        <v>1546.764526</v>
      </c>
      <c r="Q27" s="5">
        <v>-0.0091</v>
      </c>
      <c r="R27" s="3">
        <v>3792.868652</v>
      </c>
      <c r="S27" s="5">
        <v>-0.0786</v>
      </c>
      <c r="T27" s="3">
        <v>2406.315918</v>
      </c>
      <c r="U27" s="5">
        <v>-0.0066</v>
      </c>
      <c r="V27" s="3">
        <v>176.682068</v>
      </c>
      <c r="W27" s="5">
        <v>0.0065</v>
      </c>
      <c r="X27" s="3">
        <v>1636.849976</v>
      </c>
      <c r="Y27" s="5">
        <v>0.0034</v>
      </c>
      <c r="Z27" s="3">
        <v>434.503845</v>
      </c>
      <c r="AA27" s="5">
        <v>-0.006</v>
      </c>
      <c r="AB27" s="3">
        <v>2539.030518</v>
      </c>
      <c r="AC27" s="5">
        <v>0.0048</v>
      </c>
      <c r="AD27" s="3">
        <v>117.925011</v>
      </c>
      <c r="AE27" s="5">
        <v>0.0025</v>
      </c>
      <c r="AF27" s="3">
        <v>4206.075195</v>
      </c>
      <c r="AG27" s="5">
        <v>0.003</v>
      </c>
      <c r="AH27" s="3">
        <v>299.600006</v>
      </c>
      <c r="AI27" s="5">
        <v>-0.0079</v>
      </c>
      <c r="AJ27" s="3">
        <v>2083.100098</v>
      </c>
      <c r="AK27" s="5">
        <v>0.009</v>
      </c>
      <c r="AL27" s="3">
        <v>1597.251099</v>
      </c>
      <c r="AM27" s="5">
        <v>-0.0105</v>
      </c>
      <c r="AN27" s="3">
        <v>2193.112793</v>
      </c>
      <c r="AO27" s="5">
        <v>0.0025</v>
      </c>
      <c r="AP27" s="3">
        <v>35162.05859</v>
      </c>
      <c r="AQ27" s="5">
        <v>0.0026</v>
      </c>
    </row>
    <row r="28">
      <c r="A28" s="2">
        <v>45152.0</v>
      </c>
      <c r="B28" s="3">
        <v>383.863495</v>
      </c>
      <c r="C28" s="5">
        <v>-0.009</v>
      </c>
      <c r="D28" s="3">
        <v>406.850006</v>
      </c>
      <c r="E28" s="5">
        <v>-0.0056</v>
      </c>
      <c r="F28" s="3">
        <v>4648.072266</v>
      </c>
      <c r="G28" s="5">
        <v>-0.0268</v>
      </c>
      <c r="H28" s="3">
        <v>4599.0</v>
      </c>
      <c r="I28" s="5">
        <v>0.0013</v>
      </c>
      <c r="J28" s="3">
        <v>8380.038086</v>
      </c>
      <c r="K28" s="5">
        <v>0.0033</v>
      </c>
      <c r="L28" s="3">
        <v>2276.293213</v>
      </c>
      <c r="M28" s="5">
        <v>-0.0221</v>
      </c>
      <c r="N28" s="3">
        <v>645.563232</v>
      </c>
      <c r="O28" s="5">
        <v>-0.0191</v>
      </c>
      <c r="P28" s="3">
        <v>1570.294067</v>
      </c>
      <c r="Q28" s="5">
        <v>0.0152</v>
      </c>
      <c r="R28" s="3">
        <v>3766.543457</v>
      </c>
      <c r="S28" s="5">
        <v>-0.0069</v>
      </c>
      <c r="T28" s="3">
        <v>2406.365479</v>
      </c>
      <c r="U28" s="5">
        <v>0.0</v>
      </c>
      <c r="V28" s="3">
        <v>182.699844</v>
      </c>
      <c r="W28" s="5">
        <v>0.034</v>
      </c>
      <c r="X28" s="3">
        <v>1713.900024</v>
      </c>
      <c r="Y28" s="5">
        <v>0.047</v>
      </c>
      <c r="Z28" s="3">
        <v>434.745941</v>
      </c>
      <c r="AA28" s="5">
        <v>5.0E-4</v>
      </c>
      <c r="AB28" s="3">
        <v>2567.679443</v>
      </c>
      <c r="AC28" s="5">
        <v>0.0112</v>
      </c>
      <c r="AD28" s="3">
        <v>115.817451</v>
      </c>
      <c r="AE28" s="5">
        <v>-0.0178</v>
      </c>
      <c r="AF28" s="3">
        <v>4204.740234</v>
      </c>
      <c r="AG28" s="5">
        <v>-3.0E-4</v>
      </c>
      <c r="AH28" s="3">
        <v>291.700012</v>
      </c>
      <c r="AI28" s="5">
        <v>-0.0263</v>
      </c>
      <c r="AJ28" s="3">
        <v>2053.600098</v>
      </c>
      <c r="AK28" s="5">
        <v>-0.0141</v>
      </c>
      <c r="AL28" s="3">
        <v>1588.717529</v>
      </c>
      <c r="AM28" s="5">
        <v>-0.0053</v>
      </c>
      <c r="AN28" s="3">
        <v>2172.556152</v>
      </c>
      <c r="AO28" s="5">
        <v>-0.0093</v>
      </c>
      <c r="AP28" s="3">
        <v>35248.96875</v>
      </c>
      <c r="AQ28" s="5">
        <v>0.0024</v>
      </c>
    </row>
    <row r="29">
      <c r="A29" s="2">
        <v>45154.0</v>
      </c>
      <c r="B29" s="3">
        <v>389.402161</v>
      </c>
      <c r="C29" s="5">
        <v>0.0144</v>
      </c>
      <c r="D29" s="3">
        <v>400.649994</v>
      </c>
      <c r="E29" s="5">
        <v>-0.0152</v>
      </c>
      <c r="F29" s="3">
        <v>4746.01123</v>
      </c>
      <c r="G29" s="5">
        <v>0.021</v>
      </c>
      <c r="H29" s="3">
        <v>4576.5</v>
      </c>
      <c r="I29" s="5">
        <v>-0.0048</v>
      </c>
      <c r="J29" s="3">
        <v>8222.926758</v>
      </c>
      <c r="K29" s="5">
        <v>-0.0187</v>
      </c>
      <c r="L29" s="3">
        <v>2347.314941</v>
      </c>
      <c r="M29" s="5">
        <v>0.0312</v>
      </c>
      <c r="N29" s="3">
        <v>636.921936</v>
      </c>
      <c r="O29" s="5">
        <v>-0.0133</v>
      </c>
      <c r="P29" s="3">
        <v>1572.088745</v>
      </c>
      <c r="Q29" s="5">
        <v>0.0011</v>
      </c>
      <c r="R29" s="3">
        <v>3755.516357</v>
      </c>
      <c r="S29" s="5">
        <v>-0.0029</v>
      </c>
      <c r="T29" s="3">
        <v>2401.477051</v>
      </c>
      <c r="U29" s="5">
        <v>-0.002</v>
      </c>
      <c r="V29" s="3">
        <v>178.655899</v>
      </c>
      <c r="W29" s="5">
        <v>-0.0221</v>
      </c>
      <c r="X29" s="3">
        <v>1711.349976</v>
      </c>
      <c r="Y29" s="5">
        <v>-0.0014</v>
      </c>
      <c r="Z29" s="3">
        <v>435.811127</v>
      </c>
      <c r="AA29" s="5">
        <v>0.0024</v>
      </c>
      <c r="AB29" s="3">
        <v>2565.835693</v>
      </c>
      <c r="AC29" s="5">
        <v>-7.0E-4</v>
      </c>
      <c r="AD29" s="3">
        <v>113.611877</v>
      </c>
      <c r="AE29" s="5">
        <v>-0.019</v>
      </c>
      <c r="AF29" s="3">
        <v>4237.481445</v>
      </c>
      <c r="AG29" s="5">
        <v>0.0077</v>
      </c>
      <c r="AH29" s="3">
        <v>294.200012</v>
      </c>
      <c r="AI29" s="5">
        <v>0.0085</v>
      </c>
      <c r="AJ29" s="3">
        <v>2042.699951</v>
      </c>
      <c r="AK29" s="5">
        <v>-0.0053</v>
      </c>
      <c r="AL29" s="3">
        <v>1584.179443</v>
      </c>
      <c r="AM29" s="5">
        <v>-0.0028</v>
      </c>
      <c r="AN29" s="3">
        <v>2098.244873</v>
      </c>
      <c r="AO29" s="5">
        <v>-0.0342</v>
      </c>
      <c r="AP29" s="3">
        <v>35450.37109</v>
      </c>
      <c r="AQ29" s="5">
        <v>0.0057</v>
      </c>
    </row>
    <row r="30">
      <c r="A30" s="2">
        <v>45155.0</v>
      </c>
      <c r="B30" s="3">
        <v>386.009064</v>
      </c>
      <c r="C30" s="5">
        <v>-0.0087</v>
      </c>
      <c r="D30" s="3">
        <v>407.149994</v>
      </c>
      <c r="E30" s="5">
        <v>0.0162</v>
      </c>
      <c r="F30" s="3">
        <v>4678.50293</v>
      </c>
      <c r="G30" s="5">
        <v>-0.0142</v>
      </c>
      <c r="H30" s="3">
        <v>4538.600098</v>
      </c>
      <c r="I30" s="5">
        <v>-0.0082</v>
      </c>
      <c r="J30" s="3">
        <v>8228.44043</v>
      </c>
      <c r="K30" s="5">
        <v>6.0E-4</v>
      </c>
      <c r="L30" s="3">
        <v>2413.142578</v>
      </c>
      <c r="M30" s="5">
        <v>0.028</v>
      </c>
      <c r="N30" s="3">
        <v>644.917603</v>
      </c>
      <c r="O30" s="5">
        <v>0.0125</v>
      </c>
      <c r="P30" s="3">
        <v>1554.092529</v>
      </c>
      <c r="Q30" s="5">
        <v>-0.0114</v>
      </c>
      <c r="R30" s="3">
        <v>3763.811523</v>
      </c>
      <c r="S30" s="5">
        <v>0.0022</v>
      </c>
      <c r="T30" s="3">
        <v>2425.820313</v>
      </c>
      <c r="U30" s="5">
        <v>0.0101</v>
      </c>
      <c r="V30" s="3">
        <v>179.185471</v>
      </c>
      <c r="W30" s="5">
        <v>0.0029</v>
      </c>
      <c r="X30" s="3">
        <v>1716.300049</v>
      </c>
      <c r="Y30" s="5">
        <v>0.0028</v>
      </c>
      <c r="Z30" s="3">
        <v>426.902191</v>
      </c>
      <c r="AA30" s="5">
        <v>-0.0204</v>
      </c>
      <c r="AB30" s="3">
        <v>2528.81665</v>
      </c>
      <c r="AC30" s="5">
        <v>-0.0144</v>
      </c>
      <c r="AD30" s="3">
        <v>113.758911</v>
      </c>
      <c r="AE30" s="5">
        <v>0.0012</v>
      </c>
      <c r="AF30" s="3">
        <v>4255.930176</v>
      </c>
      <c r="AG30" s="5">
        <v>0.0043</v>
      </c>
      <c r="AH30" s="3">
        <v>293.950012</v>
      </c>
      <c r="AI30" s="5">
        <v>-8.0E-4</v>
      </c>
      <c r="AJ30" s="3">
        <v>1998.849976</v>
      </c>
      <c r="AK30" s="5">
        <v>-0.0214</v>
      </c>
      <c r="AL30" s="3">
        <v>1575.399292</v>
      </c>
      <c r="AM30" s="5">
        <v>-0.0055</v>
      </c>
      <c r="AN30" s="3">
        <v>2028.910522</v>
      </c>
      <c r="AO30" s="5">
        <v>-0.033</v>
      </c>
      <c r="AP30" s="3">
        <v>35398.73828</v>
      </c>
      <c r="AQ30" s="5">
        <v>-0.0014</v>
      </c>
    </row>
    <row r="31">
      <c r="A31" s="2">
        <v>45156.0</v>
      </c>
      <c r="B31" s="3">
        <v>380.470428</v>
      </c>
      <c r="C31" s="5">
        <v>-0.0143</v>
      </c>
      <c r="D31" s="3">
        <v>401.100006</v>
      </c>
      <c r="E31" s="5">
        <v>-0.0148</v>
      </c>
      <c r="F31" s="3">
        <v>4733.868652</v>
      </c>
      <c r="G31" s="5">
        <v>0.0118</v>
      </c>
      <c r="H31" s="3">
        <v>4517.149902</v>
      </c>
      <c r="I31" s="5">
        <v>-0.0047</v>
      </c>
      <c r="J31" s="3">
        <v>8382.373047</v>
      </c>
      <c r="K31" s="5">
        <v>0.0187</v>
      </c>
      <c r="L31" s="3">
        <v>2451.650146</v>
      </c>
      <c r="M31" s="5">
        <v>0.0159</v>
      </c>
      <c r="N31" s="3">
        <v>640.583618</v>
      </c>
      <c r="O31" s="5">
        <v>-0.0067</v>
      </c>
      <c r="P31" s="3">
        <v>1542.327759</v>
      </c>
      <c r="Q31" s="5">
        <v>-0.0075</v>
      </c>
      <c r="R31" s="3">
        <v>3770.56665</v>
      </c>
      <c r="S31" s="5">
        <v>0.0017</v>
      </c>
      <c r="T31" s="3">
        <v>2451.801514</v>
      </c>
      <c r="U31" s="5">
        <v>0.0107</v>
      </c>
      <c r="V31" s="3">
        <v>178.655899</v>
      </c>
      <c r="W31" s="5">
        <v>-0.0029</v>
      </c>
      <c r="X31" s="3">
        <v>1720.150024</v>
      </c>
      <c r="Y31" s="5">
        <v>0.0022</v>
      </c>
      <c r="Z31" s="3">
        <v>427.918976</v>
      </c>
      <c r="AA31" s="5">
        <v>0.0023</v>
      </c>
      <c r="AB31" s="3">
        <v>2547.699951</v>
      </c>
      <c r="AC31" s="5">
        <v>0.0074</v>
      </c>
      <c r="AD31" s="3">
        <v>113.464836</v>
      </c>
      <c r="AE31" s="5">
        <v>-0.0025</v>
      </c>
      <c r="AF31" s="3">
        <v>4216.510742</v>
      </c>
      <c r="AG31" s="5">
        <v>-0.0092</v>
      </c>
      <c r="AH31" s="3">
        <v>290.450012</v>
      </c>
      <c r="AI31" s="5">
        <v>-0.0119</v>
      </c>
      <c r="AJ31" s="3">
        <v>1995.5</v>
      </c>
      <c r="AK31" s="5">
        <v>-0.0016</v>
      </c>
      <c r="AL31" s="3">
        <v>1569.726685</v>
      </c>
      <c r="AM31" s="5">
        <v>-0.0036</v>
      </c>
      <c r="AN31" s="3">
        <v>2069.226807</v>
      </c>
      <c r="AO31" s="5">
        <v>0.0198</v>
      </c>
      <c r="AP31" s="3">
        <v>35290.60938</v>
      </c>
      <c r="AQ31" s="5">
        <v>-0.003</v>
      </c>
    </row>
    <row r="32">
      <c r="A32" s="2">
        <v>45159.0</v>
      </c>
      <c r="B32" s="3">
        <v>387.605804</v>
      </c>
      <c r="C32" s="5">
        <v>0.0187</v>
      </c>
      <c r="D32" s="3">
        <v>405.850006</v>
      </c>
      <c r="E32" s="5">
        <v>0.0118</v>
      </c>
      <c r="F32" s="3">
        <v>4889.771973</v>
      </c>
      <c r="G32" s="5">
        <v>0.0329</v>
      </c>
      <c r="H32" s="3">
        <v>4543.25</v>
      </c>
      <c r="I32" s="5">
        <v>0.0057</v>
      </c>
      <c r="J32" s="3">
        <v>8498.157227</v>
      </c>
      <c r="K32" s="5">
        <v>0.0138</v>
      </c>
      <c r="L32" s="3">
        <v>2519.075928</v>
      </c>
      <c r="M32" s="5">
        <v>0.0275</v>
      </c>
      <c r="N32" s="3">
        <v>647.906555</v>
      </c>
      <c r="O32" s="5">
        <v>0.0114</v>
      </c>
      <c r="P32" s="3">
        <v>1531.061646</v>
      </c>
      <c r="Q32" s="5">
        <v>-0.0073</v>
      </c>
      <c r="R32" s="3">
        <v>3789.490967</v>
      </c>
      <c r="S32" s="5">
        <v>0.005</v>
      </c>
      <c r="T32" s="3">
        <v>2467.360107</v>
      </c>
      <c r="U32" s="5">
        <v>0.0063</v>
      </c>
      <c r="V32" s="3">
        <v>178.318893</v>
      </c>
      <c r="W32" s="5">
        <v>-0.0018</v>
      </c>
      <c r="X32" s="3">
        <v>1709.550049</v>
      </c>
      <c r="Y32" s="5">
        <v>-0.0061</v>
      </c>
      <c r="Z32" s="3">
        <v>433.535492</v>
      </c>
      <c r="AA32" s="5">
        <v>0.0131</v>
      </c>
      <c r="AB32" s="3">
        <v>2518.25</v>
      </c>
      <c r="AC32" s="5">
        <v>-0.0115</v>
      </c>
      <c r="AD32" s="3">
        <v>114.543114</v>
      </c>
      <c r="AE32" s="5">
        <v>0.0095</v>
      </c>
      <c r="AF32" s="3">
        <v>4297.376953</v>
      </c>
      <c r="AG32" s="5">
        <v>0.0191</v>
      </c>
      <c r="AH32" s="3">
        <v>298.25</v>
      </c>
      <c r="AI32" s="5">
        <v>0.0268</v>
      </c>
      <c r="AJ32" s="3">
        <v>2006.050049</v>
      </c>
      <c r="AK32" s="5">
        <v>0.0052</v>
      </c>
      <c r="AL32" s="3">
        <v>1567.655029</v>
      </c>
      <c r="AM32" s="5">
        <v>-0.0013</v>
      </c>
      <c r="AN32" s="3">
        <v>2060.367188</v>
      </c>
      <c r="AO32" s="5">
        <v>-0.0042</v>
      </c>
      <c r="AP32" s="3">
        <v>35113.21094</v>
      </c>
      <c r="AQ32" s="5">
        <v>-0.005</v>
      </c>
    </row>
    <row r="33">
      <c r="A33" s="2">
        <v>45160.0</v>
      </c>
      <c r="B33" s="3">
        <v>390.400085</v>
      </c>
      <c r="C33" s="5">
        <v>0.0072</v>
      </c>
      <c r="D33" s="3">
        <v>414.299988</v>
      </c>
      <c r="E33" s="5">
        <v>0.0208</v>
      </c>
      <c r="F33" s="3">
        <v>4991.309082</v>
      </c>
      <c r="G33" s="5">
        <v>0.0207</v>
      </c>
      <c r="H33" s="3">
        <v>4555.799805</v>
      </c>
      <c r="I33" s="5">
        <v>0.0027</v>
      </c>
      <c r="J33" s="3">
        <v>8525.476563</v>
      </c>
      <c r="K33" s="5">
        <v>0.0032</v>
      </c>
      <c r="L33" s="3">
        <v>2542.050537</v>
      </c>
      <c r="M33" s="5">
        <v>0.0091</v>
      </c>
      <c r="N33" s="3">
        <v>649.102112</v>
      </c>
      <c r="O33" s="5">
        <v>0.0018</v>
      </c>
      <c r="P33" s="3">
        <v>1558.280029</v>
      </c>
      <c r="Q33" s="5">
        <v>0.0177</v>
      </c>
      <c r="R33" s="3">
        <v>3741.758057</v>
      </c>
      <c r="S33" s="5">
        <v>-0.0125</v>
      </c>
      <c r="T33" s="3">
        <v>2436.515381</v>
      </c>
      <c r="U33" s="5">
        <v>-0.0125</v>
      </c>
      <c r="V33" s="3">
        <v>178.270752</v>
      </c>
      <c r="W33" s="5">
        <v>-2.0E-4</v>
      </c>
      <c r="X33" s="3">
        <v>1698.400024</v>
      </c>
      <c r="Y33" s="5">
        <v>-0.0065</v>
      </c>
      <c r="Z33" s="3">
        <v>439.829834</v>
      </c>
      <c r="AA33" s="5">
        <v>0.0145</v>
      </c>
      <c r="AB33" s="3">
        <v>2519.0</v>
      </c>
      <c r="AC33" s="5">
        <v>2.0E-4</v>
      </c>
      <c r="AD33" s="3">
        <v>115.229301</v>
      </c>
      <c r="AE33" s="5">
        <v>0.0059</v>
      </c>
      <c r="AF33" s="3">
        <v>4311.275391</v>
      </c>
      <c r="AG33" s="5">
        <v>0.0032</v>
      </c>
      <c r="AH33" s="3">
        <v>295.549988</v>
      </c>
      <c r="AI33" s="5">
        <v>-0.009</v>
      </c>
      <c r="AJ33" s="3">
        <v>1994.599976</v>
      </c>
      <c r="AK33" s="5">
        <v>-0.0057</v>
      </c>
      <c r="AL33" s="3">
        <v>1560.8479</v>
      </c>
      <c r="AM33" s="5">
        <v>-0.0043</v>
      </c>
      <c r="AN33" s="3">
        <v>2061.362793</v>
      </c>
      <c r="AO33" s="5">
        <v>4.0E-4</v>
      </c>
      <c r="AP33" s="3">
        <v>35297.14063</v>
      </c>
      <c r="AQ33" s="5">
        <v>0.0052</v>
      </c>
    </row>
    <row r="34">
      <c r="A34" s="2">
        <v>45161.0</v>
      </c>
      <c r="B34" s="3">
        <v>394.34201</v>
      </c>
      <c r="C34" s="5">
        <v>0.01</v>
      </c>
      <c r="D34" s="3">
        <v>422.299988</v>
      </c>
      <c r="E34" s="5">
        <v>0.0193</v>
      </c>
      <c r="F34" s="3">
        <v>4993.807617</v>
      </c>
      <c r="G34" s="5">
        <v>5.0E-4</v>
      </c>
      <c r="H34" s="3">
        <v>4552.549805</v>
      </c>
      <c r="I34" s="5">
        <v>-7.0E-4</v>
      </c>
      <c r="J34" s="3">
        <v>8787.494141</v>
      </c>
      <c r="K34" s="5">
        <v>0.0307</v>
      </c>
      <c r="L34" s="3">
        <v>2573.965332</v>
      </c>
      <c r="M34" s="5">
        <v>0.0125</v>
      </c>
      <c r="N34" s="3">
        <v>647.009888</v>
      </c>
      <c r="O34" s="5">
        <v>-0.0032</v>
      </c>
      <c r="P34" s="3">
        <v>1583.803589</v>
      </c>
      <c r="Q34" s="5">
        <v>0.0163</v>
      </c>
      <c r="R34" s="3">
        <v>3734.70459</v>
      </c>
      <c r="S34" s="5">
        <v>-0.0018</v>
      </c>
      <c r="T34" s="3">
        <v>2406.042969</v>
      </c>
      <c r="U34" s="5">
        <v>-0.0125</v>
      </c>
      <c r="V34" s="3">
        <v>179.666885</v>
      </c>
      <c r="W34" s="5">
        <v>0.0078</v>
      </c>
      <c r="X34" s="3">
        <v>1708.150024</v>
      </c>
      <c r="Y34" s="5">
        <v>0.0057</v>
      </c>
      <c r="Z34" s="3">
        <v>436.150055</v>
      </c>
      <c r="AA34" s="5">
        <v>-0.0083</v>
      </c>
      <c r="AB34" s="3">
        <v>2523.149902</v>
      </c>
      <c r="AC34" s="5">
        <v>0.0016</v>
      </c>
      <c r="AD34" s="3">
        <v>116.55265</v>
      </c>
      <c r="AE34" s="5">
        <v>0.0114</v>
      </c>
      <c r="AF34" s="3">
        <v>4318.298828</v>
      </c>
      <c r="AG34" s="5">
        <v>0.0016</v>
      </c>
      <c r="AH34" s="3">
        <v>294.549988</v>
      </c>
      <c r="AI34" s="5">
        <v>-0.0033</v>
      </c>
      <c r="AJ34" s="3">
        <v>1995.300049</v>
      </c>
      <c r="AK34" s="5">
        <v>3.0E-4</v>
      </c>
      <c r="AL34" s="3">
        <v>1565.089966</v>
      </c>
      <c r="AM34" s="5">
        <v>0.0027</v>
      </c>
      <c r="AN34" s="3">
        <v>2081.81958</v>
      </c>
      <c r="AO34" s="5">
        <v>0.0099</v>
      </c>
      <c r="AP34" s="3">
        <v>35364.28125</v>
      </c>
      <c r="AQ34" s="5">
        <v>0.0019</v>
      </c>
    </row>
    <row r="35">
      <c r="A35" s="2">
        <v>45162.0</v>
      </c>
      <c r="B35" s="3">
        <v>389.202545</v>
      </c>
      <c r="C35" s="5">
        <v>-0.013</v>
      </c>
      <c r="D35" s="3">
        <v>424.600006</v>
      </c>
      <c r="E35" s="5">
        <v>0.0054</v>
      </c>
      <c r="F35" s="3">
        <v>4942.539551</v>
      </c>
      <c r="G35" s="5">
        <v>-0.0102</v>
      </c>
      <c r="H35" s="3">
        <v>4538.75</v>
      </c>
      <c r="I35" s="5">
        <v>-0.003</v>
      </c>
      <c r="J35" s="3">
        <v>8788.189453</v>
      </c>
      <c r="K35" s="5">
        <v>0.0</v>
      </c>
      <c r="L35" s="3">
        <v>2615.56958</v>
      </c>
      <c r="M35" s="5">
        <v>0.0161</v>
      </c>
      <c r="N35" s="3">
        <v>657.271973</v>
      </c>
      <c r="O35" s="5">
        <v>0.0158</v>
      </c>
      <c r="P35" s="3">
        <v>1650.952271</v>
      </c>
      <c r="Q35" s="5">
        <v>0.0423</v>
      </c>
      <c r="R35" s="3">
        <v>3687.369141</v>
      </c>
      <c r="S35" s="5">
        <v>-0.0126</v>
      </c>
      <c r="T35" s="3">
        <v>2487.336182</v>
      </c>
      <c r="U35" s="5">
        <v>0.0337</v>
      </c>
      <c r="V35" s="3">
        <v>181.159286</v>
      </c>
      <c r="W35" s="5">
        <v>0.0083</v>
      </c>
      <c r="X35" s="3">
        <v>1733.5</v>
      </c>
      <c r="Y35" s="5">
        <v>0.0148</v>
      </c>
      <c r="Z35" s="3">
        <v>436.488983</v>
      </c>
      <c r="AA35" s="5">
        <v>7.0E-4</v>
      </c>
      <c r="AB35" s="3">
        <v>2478.649902</v>
      </c>
      <c r="AC35" s="5">
        <v>-0.0176</v>
      </c>
      <c r="AD35" s="3">
        <v>115.915482</v>
      </c>
      <c r="AE35" s="5">
        <v>-0.0054</v>
      </c>
      <c r="AF35" s="3">
        <v>4349.65625</v>
      </c>
      <c r="AG35" s="5">
        <v>0.0072</v>
      </c>
      <c r="AH35" s="3">
        <v>294.799988</v>
      </c>
      <c r="AI35" s="5">
        <v>8.0E-4</v>
      </c>
      <c r="AJ35" s="3">
        <v>2026.800049</v>
      </c>
      <c r="AK35" s="5">
        <v>0.0157</v>
      </c>
      <c r="AL35" s="3">
        <v>1557.543091</v>
      </c>
      <c r="AM35" s="5">
        <v>-0.0048</v>
      </c>
      <c r="AN35" s="3">
        <v>2103.570313</v>
      </c>
      <c r="AO35" s="5">
        <v>0.0104</v>
      </c>
      <c r="AP35" s="3">
        <v>35283.32031</v>
      </c>
      <c r="AQ35" s="5">
        <v>-0.0022</v>
      </c>
    </row>
    <row r="36">
      <c r="A36" s="2">
        <v>45163.0</v>
      </c>
      <c r="B36" s="3">
        <v>386.757538</v>
      </c>
      <c r="C36" s="5">
        <v>-0.0062</v>
      </c>
      <c r="D36" s="3">
        <v>425.549988</v>
      </c>
      <c r="E36" s="5">
        <v>0.0022</v>
      </c>
      <c r="F36" s="3">
        <v>4853.294434</v>
      </c>
      <c r="G36" s="5">
        <v>-0.018</v>
      </c>
      <c r="H36" s="3">
        <v>4528.200195</v>
      </c>
      <c r="I36" s="5">
        <v>-0.0023</v>
      </c>
      <c r="J36" s="3">
        <v>9304.276367</v>
      </c>
      <c r="K36" s="5">
        <v>0.0587</v>
      </c>
      <c r="L36" s="3">
        <v>2613.471924</v>
      </c>
      <c r="M36" s="5">
        <v>-8.0E-4</v>
      </c>
      <c r="N36" s="3">
        <v>655.578186</v>
      </c>
      <c r="O36" s="5">
        <v>-0.0025</v>
      </c>
      <c r="P36" s="3">
        <v>1694.222656</v>
      </c>
      <c r="Q36" s="5">
        <v>0.0262</v>
      </c>
      <c r="R36" s="3">
        <v>3653.791992</v>
      </c>
      <c r="S36" s="5">
        <v>-0.0091</v>
      </c>
      <c r="T36" s="3">
        <v>2496.517578</v>
      </c>
      <c r="U36" s="5">
        <v>0.0036</v>
      </c>
      <c r="V36" s="3">
        <v>179.233597</v>
      </c>
      <c r="W36" s="5">
        <v>-0.0106</v>
      </c>
      <c r="X36" s="3">
        <v>1726.349976</v>
      </c>
      <c r="Y36" s="5">
        <v>-0.0041</v>
      </c>
      <c r="Z36" s="3">
        <v>429.807312</v>
      </c>
      <c r="AA36" s="5">
        <v>-0.0153</v>
      </c>
      <c r="AB36" s="3">
        <v>2469.949951</v>
      </c>
      <c r="AC36" s="5">
        <v>-0.0035</v>
      </c>
      <c r="AD36" s="3">
        <v>114.592133</v>
      </c>
      <c r="AE36" s="5">
        <v>-0.0114</v>
      </c>
      <c r="AF36" s="3">
        <v>4294.904297</v>
      </c>
      <c r="AG36" s="5">
        <v>-0.0125</v>
      </c>
      <c r="AH36" s="3">
        <v>294.25</v>
      </c>
      <c r="AI36" s="5">
        <v>-0.0018</v>
      </c>
      <c r="AJ36" s="3">
        <v>2018.199951</v>
      </c>
      <c r="AK36" s="5">
        <v>-0.0042</v>
      </c>
      <c r="AL36" s="3">
        <v>1540.9198</v>
      </c>
      <c r="AM36" s="5">
        <v>-0.0106</v>
      </c>
      <c r="AN36" s="3">
        <v>2119.995605</v>
      </c>
      <c r="AO36" s="5">
        <v>0.0078</v>
      </c>
      <c r="AP36" s="3">
        <v>35535.37891</v>
      </c>
      <c r="AQ36" s="5">
        <v>0.0071</v>
      </c>
    </row>
    <row r="37">
      <c r="A37" s="2">
        <v>45166.0</v>
      </c>
      <c r="B37" s="3">
        <v>389.252411</v>
      </c>
      <c r="C37" s="5">
        <v>0.0064</v>
      </c>
      <c r="D37" s="3">
        <v>418.0</v>
      </c>
      <c r="E37" s="5">
        <v>-0.0177</v>
      </c>
      <c r="F37" s="3">
        <v>4940.790527</v>
      </c>
      <c r="G37" s="5">
        <v>0.018</v>
      </c>
      <c r="H37" s="3">
        <v>4712.149902</v>
      </c>
      <c r="I37" s="5">
        <v>0.0406</v>
      </c>
      <c r="J37" s="3">
        <v>9282.868164</v>
      </c>
      <c r="K37" s="5">
        <v>-0.0023</v>
      </c>
      <c r="L37" s="3">
        <v>2605.68042</v>
      </c>
      <c r="M37" s="5">
        <v>-0.0029</v>
      </c>
      <c r="N37" s="3">
        <v>675.454773</v>
      </c>
      <c r="O37" s="5">
        <v>0.0303</v>
      </c>
      <c r="P37" s="3">
        <v>1662.866577</v>
      </c>
      <c r="Q37" s="5">
        <v>-0.0185</v>
      </c>
      <c r="R37" s="3">
        <v>3698.197021</v>
      </c>
      <c r="S37" s="5">
        <v>0.0121</v>
      </c>
      <c r="T37" s="3">
        <v>2484.65625</v>
      </c>
      <c r="U37" s="5">
        <v>-0.0047</v>
      </c>
      <c r="V37" s="3">
        <v>178.896606</v>
      </c>
      <c r="W37" s="5">
        <v>-0.0018</v>
      </c>
      <c r="X37" s="3">
        <v>1736.650024</v>
      </c>
      <c r="Y37" s="5">
        <v>0.0059</v>
      </c>
      <c r="Z37" s="3">
        <v>427.386383</v>
      </c>
      <c r="AA37" s="5">
        <v>-0.0056</v>
      </c>
      <c r="AB37" s="3">
        <v>2442.550049</v>
      </c>
      <c r="AC37" s="5">
        <v>-0.011</v>
      </c>
      <c r="AD37" s="3">
        <v>115.278313</v>
      </c>
      <c r="AE37" s="5">
        <v>0.0059</v>
      </c>
      <c r="AF37" s="3">
        <v>4308.406738</v>
      </c>
      <c r="AG37" s="5">
        <v>0.0031</v>
      </c>
      <c r="AH37" s="3">
        <v>299.0</v>
      </c>
      <c r="AI37" s="5">
        <v>0.0161</v>
      </c>
      <c r="AJ37" s="3">
        <v>2038.599976</v>
      </c>
      <c r="AK37" s="5">
        <v>0.0101</v>
      </c>
      <c r="AL37" s="3">
        <v>1556.457764</v>
      </c>
      <c r="AM37" s="5">
        <v>0.01</v>
      </c>
      <c r="AN37" s="3">
        <v>2134.62915</v>
      </c>
      <c r="AO37" s="5">
        <v>0.0069</v>
      </c>
      <c r="AP37" s="3">
        <v>35850.19141</v>
      </c>
      <c r="AQ37" s="5">
        <v>0.0088</v>
      </c>
    </row>
    <row r="38">
      <c r="A38" s="2">
        <v>45167.0</v>
      </c>
      <c r="B38" s="3">
        <v>390.100677</v>
      </c>
      <c r="C38" s="5">
        <v>0.0021</v>
      </c>
      <c r="D38" s="3">
        <v>428.549988</v>
      </c>
      <c r="E38" s="5">
        <v>0.0252</v>
      </c>
      <c r="F38" s="3">
        <v>4910.109375</v>
      </c>
      <c r="G38" s="5">
        <v>-0.0062</v>
      </c>
      <c r="H38" s="3">
        <v>4808.25</v>
      </c>
      <c r="I38" s="5">
        <v>0.0203</v>
      </c>
      <c r="J38" s="3">
        <v>9175.230469</v>
      </c>
      <c r="K38" s="5">
        <v>-0.0115</v>
      </c>
      <c r="L38" s="3">
        <v>2617.816895</v>
      </c>
      <c r="M38" s="5">
        <v>0.0046</v>
      </c>
      <c r="N38" s="3">
        <v>669.875366</v>
      </c>
      <c r="O38" s="5">
        <v>-0.0082</v>
      </c>
      <c r="P38" s="3">
        <v>1619.546387</v>
      </c>
      <c r="Q38" s="5">
        <v>-0.026</v>
      </c>
      <c r="R38" s="3">
        <v>3674.852051</v>
      </c>
      <c r="S38" s="5">
        <v>-0.0063</v>
      </c>
      <c r="T38" s="3">
        <v>2540.142334</v>
      </c>
      <c r="U38" s="5">
        <v>0.0223</v>
      </c>
      <c r="V38" s="3">
        <v>179.32988</v>
      </c>
      <c r="W38" s="5">
        <v>0.0024</v>
      </c>
      <c r="X38" s="3">
        <v>1749.550049</v>
      </c>
      <c r="Y38" s="5">
        <v>0.0074</v>
      </c>
      <c r="Z38" s="3">
        <v>426.272766</v>
      </c>
      <c r="AA38" s="5">
        <v>-0.0026</v>
      </c>
      <c r="AB38" s="3">
        <v>2420.25</v>
      </c>
      <c r="AC38" s="5">
        <v>-0.0091</v>
      </c>
      <c r="AD38" s="3">
        <v>117.189819</v>
      </c>
      <c r="AE38" s="5">
        <v>0.0165</v>
      </c>
      <c r="AF38" s="3">
        <v>4298.762207</v>
      </c>
      <c r="AG38" s="5">
        <v>-0.0022</v>
      </c>
      <c r="AH38" s="3">
        <v>301.600006</v>
      </c>
      <c r="AI38" s="5">
        <v>0.0086</v>
      </c>
      <c r="AJ38" s="3">
        <v>2168.100098</v>
      </c>
      <c r="AK38" s="5">
        <v>0.0635</v>
      </c>
      <c r="AL38" s="3">
        <v>1568.888184</v>
      </c>
      <c r="AM38" s="5">
        <v>0.0079</v>
      </c>
      <c r="AN38" s="3">
        <v>2279.469482</v>
      </c>
      <c r="AO38" s="5">
        <v>0.0678</v>
      </c>
      <c r="AP38" s="3">
        <v>36065.94922</v>
      </c>
      <c r="AQ38" s="5">
        <v>0.006</v>
      </c>
    </row>
    <row r="39">
      <c r="A39" s="2">
        <v>45168.0</v>
      </c>
      <c r="B39" s="3">
        <v>399.481476</v>
      </c>
      <c r="C39" s="5">
        <v>0.024</v>
      </c>
      <c r="D39" s="3">
        <v>429.0</v>
      </c>
      <c r="E39" s="5">
        <v>0.001</v>
      </c>
      <c r="F39" s="3">
        <v>4952.083496</v>
      </c>
      <c r="G39" s="5">
        <v>0.0085</v>
      </c>
      <c r="H39" s="3">
        <v>4842.649902</v>
      </c>
      <c r="I39" s="5">
        <v>0.0071</v>
      </c>
      <c r="J39" s="3">
        <v>9257.585938</v>
      </c>
      <c r="K39" s="5">
        <v>0.0089</v>
      </c>
      <c r="L39" s="3">
        <v>2681.996338</v>
      </c>
      <c r="M39" s="5">
        <v>0.0245</v>
      </c>
      <c r="N39" s="3">
        <v>670.074646</v>
      </c>
      <c r="O39" s="5">
        <v>2.0E-4</v>
      </c>
      <c r="P39" s="3">
        <v>1632.108765</v>
      </c>
      <c r="Q39" s="5">
        <v>0.0077</v>
      </c>
      <c r="R39" s="3">
        <v>3669.984375</v>
      </c>
      <c r="S39" s="5">
        <v>-0.0013</v>
      </c>
      <c r="T39" s="3">
        <v>2548.628662</v>
      </c>
      <c r="U39" s="5">
        <v>0.0033</v>
      </c>
      <c r="V39" s="3">
        <v>181.014862</v>
      </c>
      <c r="W39" s="5">
        <v>0.0093</v>
      </c>
      <c r="X39" s="3">
        <v>1777.25</v>
      </c>
      <c r="Y39" s="5">
        <v>0.0158</v>
      </c>
      <c r="Z39" s="3">
        <v>428.790497</v>
      </c>
      <c r="AA39" s="5">
        <v>0.0059</v>
      </c>
      <c r="AB39" s="3">
        <v>2418.300049</v>
      </c>
      <c r="AC39" s="5">
        <v>-8.0E-4</v>
      </c>
      <c r="AD39" s="3">
        <v>119.640465</v>
      </c>
      <c r="AE39" s="5">
        <v>0.0209</v>
      </c>
      <c r="AF39" s="3">
        <v>4337.934082</v>
      </c>
      <c r="AG39" s="5">
        <v>0.0091</v>
      </c>
      <c r="AH39" s="3">
        <v>301.75</v>
      </c>
      <c r="AI39" s="5">
        <v>4.0E-4</v>
      </c>
      <c r="AJ39" s="3">
        <v>2217.149902</v>
      </c>
      <c r="AK39" s="5">
        <v>0.0226</v>
      </c>
      <c r="AL39" s="3">
        <v>1557.690918</v>
      </c>
      <c r="AM39" s="5">
        <v>-0.0071</v>
      </c>
      <c r="AN39" s="3">
        <v>2307.193115</v>
      </c>
      <c r="AO39" s="5">
        <v>0.0121</v>
      </c>
      <c r="AP39" s="3">
        <v>36142.73828</v>
      </c>
      <c r="AQ39" s="5">
        <v>0.0021</v>
      </c>
    </row>
    <row r="40">
      <c r="A40" s="2">
        <v>45169.0</v>
      </c>
      <c r="B40" s="3">
        <v>398.882721</v>
      </c>
      <c r="C40" s="5">
        <v>-0.0014</v>
      </c>
      <c r="D40" s="3">
        <v>433.950012</v>
      </c>
      <c r="E40" s="5">
        <v>0.0115</v>
      </c>
      <c r="F40" s="3">
        <v>4999.953613</v>
      </c>
      <c r="G40" s="5">
        <v>0.0096</v>
      </c>
      <c r="H40" s="3">
        <v>4790.850098</v>
      </c>
      <c r="I40" s="5">
        <v>-0.0106</v>
      </c>
      <c r="J40" s="3">
        <v>9428.90332</v>
      </c>
      <c r="K40" s="5">
        <v>0.0185</v>
      </c>
      <c r="L40" s="3">
        <v>2703.922119</v>
      </c>
      <c r="M40" s="5">
        <v>0.0081</v>
      </c>
      <c r="N40" s="3">
        <v>669.676147</v>
      </c>
      <c r="O40" s="5">
        <v>-5.0E-4</v>
      </c>
      <c r="P40" s="3">
        <v>1668.400024</v>
      </c>
      <c r="Q40" s="5">
        <v>0.0222</v>
      </c>
      <c r="R40" s="3">
        <v>3614.949707</v>
      </c>
      <c r="S40" s="5">
        <v>-0.0149</v>
      </c>
      <c r="T40" s="3">
        <v>2505.79834</v>
      </c>
      <c r="U40" s="5">
        <v>-0.0168</v>
      </c>
      <c r="V40" s="3">
        <v>180.100159</v>
      </c>
      <c r="W40" s="5">
        <v>-0.005</v>
      </c>
      <c r="X40" s="3">
        <v>1792.050049</v>
      </c>
      <c r="Y40" s="5">
        <v>0.0083</v>
      </c>
      <c r="Z40" s="3">
        <v>425.740143</v>
      </c>
      <c r="AA40" s="5">
        <v>-0.0071</v>
      </c>
      <c r="AB40" s="3">
        <v>2406.899902</v>
      </c>
      <c r="AC40" s="5">
        <v>-0.0047</v>
      </c>
      <c r="AD40" s="3">
        <v>120.571701</v>
      </c>
      <c r="AE40" s="5">
        <v>0.0077</v>
      </c>
      <c r="AF40" s="3">
        <v>4359.102539</v>
      </c>
      <c r="AG40" s="5">
        <v>0.0048</v>
      </c>
      <c r="AH40" s="3">
        <v>297.549988</v>
      </c>
      <c r="AI40" s="5">
        <v>-0.0139</v>
      </c>
      <c r="AJ40" s="3">
        <v>2219.75</v>
      </c>
      <c r="AK40" s="5">
        <v>0.0011</v>
      </c>
      <c r="AL40" s="3">
        <v>1550.785156</v>
      </c>
      <c r="AM40" s="5">
        <v>-0.0044</v>
      </c>
      <c r="AN40" s="3">
        <v>2232.781982</v>
      </c>
      <c r="AO40" s="5">
        <v>-0.0322</v>
      </c>
      <c r="AP40" s="3">
        <v>36055.96094</v>
      </c>
      <c r="AQ40" s="5">
        <v>-0.0024</v>
      </c>
    </row>
    <row r="41">
      <c r="A41" s="2">
        <v>45170.0</v>
      </c>
      <c r="B41" s="3">
        <v>395.439758</v>
      </c>
      <c r="C41" s="5">
        <v>-0.0086</v>
      </c>
      <c r="D41" s="3">
        <v>437.600006</v>
      </c>
      <c r="E41" s="5">
        <v>0.0084</v>
      </c>
      <c r="F41" s="3">
        <v>5055.969238</v>
      </c>
      <c r="G41" s="5">
        <v>0.0112</v>
      </c>
      <c r="H41" s="3">
        <v>4816.850098</v>
      </c>
      <c r="I41" s="5">
        <v>0.0054</v>
      </c>
      <c r="J41" s="3">
        <v>9456.420898</v>
      </c>
      <c r="K41" s="5">
        <v>0.0029</v>
      </c>
      <c r="L41" s="3">
        <v>2679.299316</v>
      </c>
      <c r="M41" s="5">
        <v>-0.0091</v>
      </c>
      <c r="N41" s="3">
        <v>685.617249</v>
      </c>
      <c r="O41" s="5">
        <v>0.0238</v>
      </c>
      <c r="P41" s="3">
        <v>1730.300049</v>
      </c>
      <c r="Q41" s="5">
        <v>0.0371</v>
      </c>
      <c r="R41" s="3">
        <v>3591.05835</v>
      </c>
      <c r="S41" s="5">
        <v>-0.0066</v>
      </c>
      <c r="T41" s="3">
        <v>2531.556152</v>
      </c>
      <c r="U41" s="5">
        <v>0.0102</v>
      </c>
      <c r="V41" s="3">
        <v>185.010666</v>
      </c>
      <c r="W41" s="5">
        <v>0.0272</v>
      </c>
      <c r="X41" s="3">
        <v>1778.900024</v>
      </c>
      <c r="Y41" s="5">
        <v>-0.0073</v>
      </c>
      <c r="Z41" s="3">
        <v>427.28952</v>
      </c>
      <c r="AA41" s="5">
        <v>0.0036</v>
      </c>
      <c r="AB41" s="3">
        <v>2413.050049</v>
      </c>
      <c r="AC41" s="5">
        <v>0.0025</v>
      </c>
      <c r="AD41" s="3">
        <v>124.590759</v>
      </c>
      <c r="AE41" s="5">
        <v>0.0333</v>
      </c>
      <c r="AF41" s="3">
        <v>4400.747559</v>
      </c>
      <c r="AG41" s="5">
        <v>0.0095</v>
      </c>
      <c r="AH41" s="3">
        <v>302.299988</v>
      </c>
      <c r="AI41" s="5">
        <v>0.0159</v>
      </c>
      <c r="AJ41" s="3">
        <v>2224.149902</v>
      </c>
      <c r="AK41" s="5">
        <v>0.0019</v>
      </c>
      <c r="AL41" s="3">
        <v>1553.646118</v>
      </c>
      <c r="AM41" s="5">
        <v>0.0018</v>
      </c>
      <c r="AN41" s="3">
        <v>2219.641846</v>
      </c>
      <c r="AO41" s="5">
        <v>-0.0058</v>
      </c>
      <c r="AP41" s="3">
        <v>36298.44141</v>
      </c>
      <c r="AQ41" s="5">
        <v>0.0067</v>
      </c>
    </row>
    <row r="42">
      <c r="A42" s="2">
        <v>45173.0</v>
      </c>
      <c r="B42" s="3">
        <v>393.743225</v>
      </c>
      <c r="C42" s="5">
        <v>-0.0042</v>
      </c>
      <c r="D42" s="3">
        <v>435.25</v>
      </c>
      <c r="E42" s="5">
        <v>-0.0053</v>
      </c>
      <c r="F42" s="3">
        <v>5118.181152</v>
      </c>
      <c r="G42" s="5">
        <v>0.0123</v>
      </c>
      <c r="H42" s="3">
        <v>4871.100098</v>
      </c>
      <c r="I42" s="5">
        <v>0.0112</v>
      </c>
      <c r="J42" s="3">
        <v>9225.398438</v>
      </c>
      <c r="K42" s="5">
        <v>-0.0244</v>
      </c>
      <c r="L42" s="3">
        <v>2599.836914</v>
      </c>
      <c r="M42" s="5">
        <v>-0.0296</v>
      </c>
      <c r="N42" s="3">
        <v>700.860962</v>
      </c>
      <c r="O42" s="5">
        <v>0.0222</v>
      </c>
      <c r="P42" s="3">
        <v>1735.400024</v>
      </c>
      <c r="Q42" s="5">
        <v>0.0029</v>
      </c>
      <c r="R42" s="3">
        <v>3625.47998</v>
      </c>
      <c r="S42" s="5">
        <v>0.0095</v>
      </c>
      <c r="T42" s="3">
        <v>2569.522705</v>
      </c>
      <c r="U42" s="5">
        <v>0.0149</v>
      </c>
      <c r="V42" s="3">
        <v>186.310516</v>
      </c>
      <c r="W42" s="5">
        <v>0.007</v>
      </c>
      <c r="X42" s="3">
        <v>1793.650024</v>
      </c>
      <c r="Y42" s="5">
        <v>0.0082</v>
      </c>
      <c r="Z42" s="3">
        <v>423.706604</v>
      </c>
      <c r="AA42" s="5">
        <v>-0.0083</v>
      </c>
      <c r="AB42" s="3">
        <v>2410.149902</v>
      </c>
      <c r="AC42" s="5">
        <v>-0.0012</v>
      </c>
      <c r="AD42" s="3">
        <v>129.099945</v>
      </c>
      <c r="AE42" s="5">
        <v>0.0361</v>
      </c>
      <c r="AF42" s="3">
        <v>4469.940918</v>
      </c>
      <c r="AG42" s="5">
        <v>0.0157</v>
      </c>
      <c r="AH42" s="3">
        <v>305.399994</v>
      </c>
      <c r="AI42" s="5">
        <v>0.0102</v>
      </c>
      <c r="AJ42" s="3">
        <v>2242.5</v>
      </c>
      <c r="AK42" s="5">
        <v>0.0082</v>
      </c>
      <c r="AL42" s="3">
        <v>1562.820923</v>
      </c>
      <c r="AM42" s="5">
        <v>0.0059</v>
      </c>
      <c r="AN42" s="3">
        <v>2238.904297</v>
      </c>
      <c r="AO42" s="5">
        <v>0.0086</v>
      </c>
      <c r="AP42" s="3">
        <v>36547.62891</v>
      </c>
      <c r="AQ42" s="5">
        <v>0.0068</v>
      </c>
    </row>
    <row r="43">
      <c r="A43" s="2">
        <v>45174.0</v>
      </c>
      <c r="B43" s="3">
        <v>405.569</v>
      </c>
      <c r="C43" s="5">
        <v>0.03</v>
      </c>
      <c r="D43" s="3">
        <v>437.799988</v>
      </c>
      <c r="E43" s="5">
        <v>0.0058</v>
      </c>
      <c r="F43" s="3">
        <v>5124.526855</v>
      </c>
      <c r="G43" s="5">
        <v>0.0012</v>
      </c>
      <c r="H43" s="3">
        <v>4890.0</v>
      </c>
      <c r="I43" s="5">
        <v>0.0038</v>
      </c>
      <c r="J43" s="3">
        <v>9233.693359</v>
      </c>
      <c r="K43" s="5">
        <v>8.0E-4</v>
      </c>
      <c r="L43" s="3">
        <v>2625.45874</v>
      </c>
      <c r="M43" s="5">
        <v>0.0098</v>
      </c>
      <c r="N43" s="3">
        <v>699.266785</v>
      </c>
      <c r="O43" s="5">
        <v>-0.0022</v>
      </c>
      <c r="P43" s="3">
        <v>1793.699951</v>
      </c>
      <c r="Q43" s="5">
        <v>0.0335</v>
      </c>
      <c r="R43" s="3">
        <v>3622.896973</v>
      </c>
      <c r="S43" s="5">
        <v>-7.0E-4</v>
      </c>
      <c r="T43" s="3">
        <v>2664.290527</v>
      </c>
      <c r="U43" s="5">
        <v>0.0368</v>
      </c>
      <c r="V43" s="3">
        <v>184.144104</v>
      </c>
      <c r="W43" s="5">
        <v>-0.0116</v>
      </c>
      <c r="X43" s="3">
        <v>1797.0</v>
      </c>
      <c r="Y43" s="5">
        <v>0.0018</v>
      </c>
      <c r="Z43" s="3">
        <v>429.032593</v>
      </c>
      <c r="AA43" s="5">
        <v>0.0125</v>
      </c>
      <c r="AB43" s="3">
        <v>2423.949951</v>
      </c>
      <c r="AC43" s="5">
        <v>0.0057</v>
      </c>
      <c r="AD43" s="3">
        <v>129.099945</v>
      </c>
      <c r="AE43" s="5">
        <v>0.0</v>
      </c>
      <c r="AF43" s="3">
        <v>4553.873535</v>
      </c>
      <c r="AG43" s="5">
        <v>0.0187</v>
      </c>
      <c r="AH43" s="3">
        <v>311.299988</v>
      </c>
      <c r="AI43" s="5">
        <v>0.0193</v>
      </c>
      <c r="AJ43" s="3">
        <v>2280.25</v>
      </c>
      <c r="AK43" s="5">
        <v>0.0168</v>
      </c>
      <c r="AL43" s="3">
        <v>1553.892822</v>
      </c>
      <c r="AM43" s="5">
        <v>-0.0057</v>
      </c>
      <c r="AN43" s="3">
        <v>2213.171387</v>
      </c>
      <c r="AO43" s="5">
        <v>-0.0114</v>
      </c>
      <c r="AP43" s="3">
        <v>36851.14063</v>
      </c>
      <c r="AQ43" s="5">
        <v>0.0083</v>
      </c>
    </row>
    <row r="44">
      <c r="A44" s="2">
        <v>45175.0</v>
      </c>
      <c r="B44" s="3">
        <v>406.317474</v>
      </c>
      <c r="C44" s="5">
        <v>0.0018</v>
      </c>
      <c r="D44" s="3">
        <v>434.149994</v>
      </c>
      <c r="E44" s="5">
        <v>-0.0083</v>
      </c>
      <c r="F44" s="3">
        <v>4993.258301</v>
      </c>
      <c r="G44" s="5">
        <v>-0.0256</v>
      </c>
      <c r="H44" s="3">
        <v>4927.899902</v>
      </c>
      <c r="I44" s="5">
        <v>0.0077</v>
      </c>
      <c r="J44" s="3">
        <v>8983.199219</v>
      </c>
      <c r="K44" s="5">
        <v>-0.0271</v>
      </c>
      <c r="L44" s="3">
        <v>2566.423584</v>
      </c>
      <c r="M44" s="5">
        <v>-0.0224</v>
      </c>
      <c r="N44" s="3">
        <v>705.892334</v>
      </c>
      <c r="O44" s="5">
        <v>0.0094</v>
      </c>
      <c r="P44" s="3">
        <v>1790.650024</v>
      </c>
      <c r="Q44" s="5">
        <v>-0.0017</v>
      </c>
      <c r="R44" s="3">
        <v>3631.042725</v>
      </c>
      <c r="S44" s="5">
        <v>0.0022</v>
      </c>
      <c r="T44" s="3">
        <v>2752.110107</v>
      </c>
      <c r="U44" s="5">
        <v>0.0329</v>
      </c>
      <c r="V44" s="3">
        <v>182.796127</v>
      </c>
      <c r="W44" s="5">
        <v>-0.0073</v>
      </c>
      <c r="X44" s="3">
        <v>1827.300049</v>
      </c>
      <c r="Y44" s="5">
        <v>0.0168</v>
      </c>
      <c r="Z44" s="3">
        <v>433.341797</v>
      </c>
      <c r="AA44" s="5">
        <v>0.01</v>
      </c>
      <c r="AB44" s="3">
        <v>2428.100098</v>
      </c>
      <c r="AC44" s="5">
        <v>0.0017</v>
      </c>
      <c r="AD44" s="3">
        <v>126.943382</v>
      </c>
      <c r="AE44" s="5">
        <v>-0.0167</v>
      </c>
      <c r="AF44" s="3">
        <v>4560.105469</v>
      </c>
      <c r="AG44" s="5">
        <v>0.0013</v>
      </c>
      <c r="AH44" s="3">
        <v>311.350006</v>
      </c>
      <c r="AI44" s="5">
        <v>1.0E-4</v>
      </c>
      <c r="AJ44" s="3">
        <v>2293.699951</v>
      </c>
      <c r="AK44" s="5">
        <v>0.0058</v>
      </c>
      <c r="AL44" s="3">
        <v>1575.054077</v>
      </c>
      <c r="AM44" s="5">
        <v>0.0136</v>
      </c>
      <c r="AN44" s="3">
        <v>2214.564941</v>
      </c>
      <c r="AO44" s="5">
        <v>6.0E-4</v>
      </c>
      <c r="AP44" s="3">
        <v>37143.67188</v>
      </c>
      <c r="AQ44" s="5">
        <v>0.0079</v>
      </c>
    </row>
    <row r="45">
      <c r="A45" s="2">
        <v>45176.0</v>
      </c>
      <c r="B45" s="3">
        <v>404.221771</v>
      </c>
      <c r="C45" s="5">
        <v>-0.0051</v>
      </c>
      <c r="D45" s="3">
        <v>439.049988</v>
      </c>
      <c r="E45" s="5">
        <v>0.0112</v>
      </c>
      <c r="F45" s="3">
        <v>5075.257324</v>
      </c>
      <c r="G45" s="5">
        <v>0.0164</v>
      </c>
      <c r="H45" s="3">
        <v>4948.100098</v>
      </c>
      <c r="I45" s="5">
        <v>0.004</v>
      </c>
      <c r="J45" s="3">
        <v>8948.728516</v>
      </c>
      <c r="K45" s="5">
        <v>-0.0038</v>
      </c>
      <c r="L45" s="3">
        <v>2544.69751</v>
      </c>
      <c r="M45" s="5">
        <v>-0.0084</v>
      </c>
      <c r="N45" s="3">
        <v>704.646973</v>
      </c>
      <c r="O45" s="5">
        <v>-0.0017</v>
      </c>
      <c r="P45" s="3">
        <v>1725.900024</v>
      </c>
      <c r="Q45" s="5">
        <v>-0.0361</v>
      </c>
      <c r="R45" s="3">
        <v>3612.366943</v>
      </c>
      <c r="S45" s="5">
        <v>-0.0051</v>
      </c>
      <c r="T45" s="3">
        <v>2865.935547</v>
      </c>
      <c r="U45" s="5">
        <v>0.0413</v>
      </c>
      <c r="V45" s="3">
        <v>182.362839</v>
      </c>
      <c r="W45" s="5">
        <v>-0.0023</v>
      </c>
      <c r="X45" s="3">
        <v>1846.5</v>
      </c>
      <c r="Y45" s="5">
        <v>0.0105</v>
      </c>
      <c r="Z45" s="3">
        <v>431.647186</v>
      </c>
      <c r="AA45" s="5">
        <v>-0.0039</v>
      </c>
      <c r="AB45" s="3">
        <v>2431.5</v>
      </c>
      <c r="AC45" s="5">
        <v>0.0014</v>
      </c>
      <c r="AD45" s="3">
        <v>127.580544</v>
      </c>
      <c r="AE45" s="5">
        <v>0.005</v>
      </c>
      <c r="AF45" s="3">
        <v>4587.061035</v>
      </c>
      <c r="AG45" s="5">
        <v>0.0059</v>
      </c>
      <c r="AH45" s="3">
        <v>316.25</v>
      </c>
      <c r="AI45" s="5">
        <v>0.0157</v>
      </c>
      <c r="AJ45" s="3">
        <v>2338.25</v>
      </c>
      <c r="AK45" s="5">
        <v>0.0194</v>
      </c>
      <c r="AL45" s="3">
        <v>1589.161377</v>
      </c>
      <c r="AM45" s="5">
        <v>0.0089</v>
      </c>
      <c r="AN45" s="3">
        <v>2234.275146</v>
      </c>
      <c r="AO45" s="5">
        <v>0.0089</v>
      </c>
      <c r="AP45" s="3">
        <v>37420.53125</v>
      </c>
      <c r="AQ45" s="5">
        <v>0.0074</v>
      </c>
    </row>
    <row r="46">
      <c r="A46" s="2">
        <v>45177.0</v>
      </c>
      <c r="B46" s="3">
        <v>409.461029</v>
      </c>
      <c r="C46" s="5">
        <v>0.0129</v>
      </c>
      <c r="D46" s="3">
        <v>442.100006</v>
      </c>
      <c r="E46" s="5">
        <v>0.0069</v>
      </c>
      <c r="F46" s="3">
        <v>5118.930664</v>
      </c>
      <c r="G46" s="5">
        <v>0.0086</v>
      </c>
      <c r="H46" s="3">
        <v>4984.649902</v>
      </c>
      <c r="I46" s="5">
        <v>0.0073</v>
      </c>
      <c r="J46" s="3">
        <v>9030.289063</v>
      </c>
      <c r="K46" s="5">
        <v>0.0091</v>
      </c>
      <c r="L46" s="3">
        <v>2514.830566</v>
      </c>
      <c r="M46" s="5">
        <v>-0.0117</v>
      </c>
      <c r="N46" s="3">
        <v>722.929382</v>
      </c>
      <c r="O46" s="5">
        <v>0.0259</v>
      </c>
      <c r="P46" s="3">
        <v>1715.150024</v>
      </c>
      <c r="Q46" s="5">
        <v>-0.0062</v>
      </c>
      <c r="R46" s="3">
        <v>3593.194336</v>
      </c>
      <c r="S46" s="5">
        <v>-0.0053</v>
      </c>
      <c r="T46" s="3">
        <v>2939.13916</v>
      </c>
      <c r="U46" s="5">
        <v>0.0255</v>
      </c>
      <c r="V46" s="3">
        <v>180.966721</v>
      </c>
      <c r="W46" s="5">
        <v>-0.0076</v>
      </c>
      <c r="X46" s="3">
        <v>1847.849976</v>
      </c>
      <c r="Y46" s="5">
        <v>7.0E-4</v>
      </c>
      <c r="Z46" s="3">
        <v>428.596832</v>
      </c>
      <c r="AA46" s="5">
        <v>-0.007</v>
      </c>
      <c r="AB46" s="3">
        <v>2449.050049</v>
      </c>
      <c r="AC46" s="5">
        <v>0.0072</v>
      </c>
      <c r="AD46" s="3">
        <v>126.992393</v>
      </c>
      <c r="AE46" s="5">
        <v>-0.0046</v>
      </c>
      <c r="AF46" s="3">
        <v>4603.085449</v>
      </c>
      <c r="AG46" s="5">
        <v>0.0034</v>
      </c>
      <c r="AH46" s="3">
        <v>312.75</v>
      </c>
      <c r="AI46" s="5">
        <v>-0.011</v>
      </c>
      <c r="AJ46" s="3">
        <v>2317.0</v>
      </c>
      <c r="AK46" s="5">
        <v>-0.009</v>
      </c>
      <c r="AL46" s="3">
        <v>1602.183838</v>
      </c>
      <c r="AM46" s="5">
        <v>0.0081</v>
      </c>
      <c r="AN46" s="3">
        <v>2225.067139</v>
      </c>
      <c r="AO46" s="5">
        <v>-0.0041</v>
      </c>
      <c r="AP46" s="3">
        <v>37734.14063</v>
      </c>
      <c r="AQ46" s="5">
        <v>0.0083</v>
      </c>
    </row>
    <row r="47">
      <c r="A47" s="2">
        <v>45180.0</v>
      </c>
      <c r="B47" s="3">
        <v>406.018097</v>
      </c>
      <c r="C47" s="5">
        <v>-0.0084</v>
      </c>
      <c r="D47" s="3">
        <v>440.049988</v>
      </c>
      <c r="E47" s="5">
        <v>-0.0046</v>
      </c>
      <c r="F47" s="3">
        <v>5173.09668</v>
      </c>
      <c r="G47" s="5">
        <v>0.0105</v>
      </c>
      <c r="H47" s="3">
        <v>5010.25</v>
      </c>
      <c r="I47" s="5">
        <v>0.0051</v>
      </c>
      <c r="J47" s="3">
        <v>9045.537109</v>
      </c>
      <c r="K47" s="5">
        <v>0.0016</v>
      </c>
      <c r="L47" s="3">
        <v>2588.599121</v>
      </c>
      <c r="M47" s="5">
        <v>0.0293</v>
      </c>
      <c r="N47" s="3">
        <v>714.610168</v>
      </c>
      <c r="O47" s="5">
        <v>-0.0115</v>
      </c>
      <c r="P47" s="3">
        <v>1728.849976</v>
      </c>
      <c r="Q47" s="5">
        <v>0.0079</v>
      </c>
      <c r="R47" s="3">
        <v>3607.101807</v>
      </c>
      <c r="S47" s="5">
        <v>0.0038</v>
      </c>
      <c r="T47" s="3">
        <v>2952.861816</v>
      </c>
      <c r="U47" s="5">
        <v>0.0046</v>
      </c>
      <c r="V47" s="3">
        <v>182.025848</v>
      </c>
      <c r="W47" s="5">
        <v>0.0058</v>
      </c>
      <c r="X47" s="3">
        <v>1792.699951</v>
      </c>
      <c r="Y47" s="5">
        <v>-0.0298</v>
      </c>
      <c r="Z47" s="3">
        <v>432.809235</v>
      </c>
      <c r="AA47" s="5">
        <v>0.0098</v>
      </c>
      <c r="AB47" s="3">
        <v>2474.399902</v>
      </c>
      <c r="AC47" s="5">
        <v>0.0103</v>
      </c>
      <c r="AD47" s="3">
        <v>128.462784</v>
      </c>
      <c r="AE47" s="5">
        <v>0.0115</v>
      </c>
      <c r="AF47" s="3">
        <v>4599.821289</v>
      </c>
      <c r="AG47" s="5">
        <v>-7.0E-4</v>
      </c>
      <c r="AH47" s="3">
        <v>314.0</v>
      </c>
      <c r="AI47" s="5">
        <v>0.0039</v>
      </c>
      <c r="AJ47" s="3">
        <v>2342.75</v>
      </c>
      <c r="AK47" s="5">
        <v>0.0111</v>
      </c>
      <c r="AL47" s="3">
        <v>1610.07605</v>
      </c>
      <c r="AM47" s="5">
        <v>0.0049</v>
      </c>
      <c r="AN47" s="3">
        <v>2277.677734</v>
      </c>
      <c r="AO47" s="5">
        <v>0.0236</v>
      </c>
      <c r="AP47" s="3">
        <v>37964.55078</v>
      </c>
      <c r="AQ47" s="5">
        <v>0.0061</v>
      </c>
    </row>
    <row r="48">
      <c r="A48" s="2">
        <v>45181.0</v>
      </c>
      <c r="B48" s="3">
        <v>383.464294</v>
      </c>
      <c r="C48" s="5">
        <v>-0.0555</v>
      </c>
      <c r="D48" s="3">
        <v>429.600006</v>
      </c>
      <c r="E48" s="5">
        <v>-0.0237</v>
      </c>
      <c r="F48" s="3">
        <v>5043.277344</v>
      </c>
      <c r="G48" s="5">
        <v>-0.025</v>
      </c>
      <c r="H48" s="3">
        <v>4928.899902</v>
      </c>
      <c r="I48" s="5">
        <v>-0.0162</v>
      </c>
      <c r="J48" s="3">
        <v>8818.6875</v>
      </c>
      <c r="K48" s="5">
        <v>-0.025</v>
      </c>
      <c r="L48" s="3">
        <v>2557.833008</v>
      </c>
      <c r="M48" s="5">
        <v>-0.0118</v>
      </c>
      <c r="N48" s="3">
        <v>685.567383</v>
      </c>
      <c r="O48" s="5">
        <v>-0.0406</v>
      </c>
      <c r="P48" s="3">
        <v>1623.75</v>
      </c>
      <c r="Q48" s="5">
        <v>-0.0607</v>
      </c>
      <c r="R48" s="3">
        <v>3611.075439</v>
      </c>
      <c r="S48" s="5">
        <v>0.0011</v>
      </c>
      <c r="T48" s="3">
        <v>2946.90625</v>
      </c>
      <c r="U48" s="5">
        <v>-0.002</v>
      </c>
      <c r="V48" s="3">
        <v>180.870438</v>
      </c>
      <c r="W48" s="5">
        <v>-0.0063</v>
      </c>
      <c r="X48" s="3">
        <v>1768.0</v>
      </c>
      <c r="Y48" s="5">
        <v>-0.0137</v>
      </c>
      <c r="Z48" s="3">
        <v>436.731049</v>
      </c>
      <c r="AA48" s="5">
        <v>0.009</v>
      </c>
      <c r="AB48" s="3">
        <v>2437.949951</v>
      </c>
      <c r="AC48" s="5">
        <v>-0.0147</v>
      </c>
      <c r="AD48" s="3">
        <v>126.306213</v>
      </c>
      <c r="AE48" s="5">
        <v>-0.0167</v>
      </c>
      <c r="AF48" s="3">
        <v>4595.864746</v>
      </c>
      <c r="AG48" s="5">
        <v>-8.0E-4</v>
      </c>
      <c r="AH48" s="3">
        <v>307.700012</v>
      </c>
      <c r="AI48" s="5">
        <v>-0.02</v>
      </c>
      <c r="AJ48" s="3">
        <v>2245.5</v>
      </c>
      <c r="AK48" s="5">
        <v>-0.0415</v>
      </c>
      <c r="AL48" s="3">
        <v>1614.762085</v>
      </c>
      <c r="AM48" s="5">
        <v>0.0029</v>
      </c>
      <c r="AN48" s="3">
        <v>2207.397705</v>
      </c>
      <c r="AO48" s="5">
        <v>-0.0308</v>
      </c>
      <c r="AP48" s="3">
        <v>37948.60938</v>
      </c>
      <c r="AQ48" s="5">
        <v>-4.0E-4</v>
      </c>
    </row>
    <row r="49">
      <c r="A49" s="2">
        <v>45182.0</v>
      </c>
      <c r="B49" s="3">
        <v>387.156738</v>
      </c>
      <c r="C49" s="5">
        <v>0.0096</v>
      </c>
      <c r="D49" s="3">
        <v>429.799988</v>
      </c>
      <c r="E49" s="5">
        <v>4.0E-4</v>
      </c>
      <c r="F49" s="3">
        <v>5057.718262</v>
      </c>
      <c r="G49" s="5">
        <v>0.0028</v>
      </c>
      <c r="H49" s="3">
        <v>4927.299805</v>
      </c>
      <c r="I49" s="5">
        <v>-3.0E-4</v>
      </c>
      <c r="J49" s="3">
        <v>8747.955078</v>
      </c>
      <c r="K49" s="5">
        <v>-0.008</v>
      </c>
      <c r="L49" s="3">
        <v>2571.567871</v>
      </c>
      <c r="M49" s="5">
        <v>0.0053</v>
      </c>
      <c r="N49" s="3">
        <v>684.421692</v>
      </c>
      <c r="O49" s="5">
        <v>-0.0016</v>
      </c>
      <c r="P49" s="3">
        <v>1634.150024</v>
      </c>
      <c r="Q49" s="5">
        <v>0.0064</v>
      </c>
      <c r="R49" s="3">
        <v>3722.336914</v>
      </c>
      <c r="S49" s="5">
        <v>0.0308</v>
      </c>
      <c r="T49" s="3">
        <v>2966.88208</v>
      </c>
      <c r="U49" s="5">
        <v>0.0067</v>
      </c>
      <c r="V49" s="3">
        <v>180.100159</v>
      </c>
      <c r="W49" s="5">
        <v>-0.0042</v>
      </c>
      <c r="X49" s="3">
        <v>1777.949951</v>
      </c>
      <c r="Y49" s="5">
        <v>0.0056</v>
      </c>
      <c r="Z49" s="3">
        <v>439.006714</v>
      </c>
      <c r="AA49" s="5">
        <v>0.0052</v>
      </c>
      <c r="AB49" s="3">
        <v>2452.75</v>
      </c>
      <c r="AC49" s="5">
        <v>0.006</v>
      </c>
      <c r="AD49" s="3">
        <v>126.943382</v>
      </c>
      <c r="AE49" s="5">
        <v>0.005</v>
      </c>
      <c r="AF49" s="3">
        <v>4557.879883</v>
      </c>
      <c r="AG49" s="5">
        <v>-0.0082</v>
      </c>
      <c r="AH49" s="3">
        <v>320.5</v>
      </c>
      <c r="AI49" s="5">
        <v>0.0415</v>
      </c>
      <c r="AJ49" s="3">
        <v>2278.75</v>
      </c>
      <c r="AK49" s="5">
        <v>0.0148</v>
      </c>
      <c r="AL49" s="3">
        <v>1621.717163</v>
      </c>
      <c r="AM49" s="5">
        <v>0.0043</v>
      </c>
      <c r="AN49" s="3">
        <v>2183.158203</v>
      </c>
      <c r="AO49" s="5">
        <v>-0.0109</v>
      </c>
      <c r="AP49" s="3">
        <v>38101.21094</v>
      </c>
      <c r="AQ49" s="5">
        <v>0.004</v>
      </c>
    </row>
    <row r="50">
      <c r="A50" s="2">
        <v>45183.0</v>
      </c>
      <c r="B50" s="3">
        <v>398.234039</v>
      </c>
      <c r="C50" s="5">
        <v>0.0286</v>
      </c>
      <c r="D50" s="3">
        <v>457.600006</v>
      </c>
      <c r="E50" s="5">
        <v>0.0646</v>
      </c>
      <c r="F50" s="3">
        <v>5076.506348</v>
      </c>
      <c r="G50" s="5">
        <v>0.0037</v>
      </c>
      <c r="H50" s="3">
        <v>4915.450195</v>
      </c>
      <c r="I50" s="5">
        <v>-0.0024</v>
      </c>
      <c r="J50" s="3">
        <v>8711.049805</v>
      </c>
      <c r="K50" s="5">
        <v>-0.0042</v>
      </c>
      <c r="L50" s="3">
        <v>2623.810303</v>
      </c>
      <c r="M50" s="5">
        <v>0.0203</v>
      </c>
      <c r="N50" s="3">
        <v>693.787048</v>
      </c>
      <c r="O50" s="5">
        <v>0.0136</v>
      </c>
      <c r="P50" s="3">
        <v>1637.25</v>
      </c>
      <c r="Q50" s="5">
        <v>0.0018</v>
      </c>
      <c r="R50" s="3">
        <v>3679.272705</v>
      </c>
      <c r="S50" s="5">
        <v>-0.0115</v>
      </c>
      <c r="T50" s="3">
        <v>2944.52417</v>
      </c>
      <c r="U50" s="5">
        <v>-0.0075</v>
      </c>
      <c r="V50" s="3">
        <v>180.677856</v>
      </c>
      <c r="W50" s="5">
        <v>0.0032</v>
      </c>
      <c r="X50" s="3">
        <v>1774.550049</v>
      </c>
      <c r="Y50" s="5">
        <v>-0.0019</v>
      </c>
      <c r="Z50" s="3">
        <v>435.714294</v>
      </c>
      <c r="AA50" s="5">
        <v>-0.0074</v>
      </c>
      <c r="AB50" s="3">
        <v>2451.100098</v>
      </c>
      <c r="AC50" s="5">
        <v>-6.0E-4</v>
      </c>
      <c r="AD50" s="3">
        <v>129.050934</v>
      </c>
      <c r="AE50" s="5">
        <v>0.0166</v>
      </c>
      <c r="AF50" s="3">
        <v>4707.691895</v>
      </c>
      <c r="AG50" s="5">
        <v>0.0328</v>
      </c>
      <c r="AH50" s="3">
        <v>334.5</v>
      </c>
      <c r="AI50" s="5">
        <v>0.0436</v>
      </c>
      <c r="AJ50" s="3">
        <v>2267.699951</v>
      </c>
      <c r="AK50" s="5">
        <v>-0.0048</v>
      </c>
      <c r="AL50" s="3">
        <v>1619.398804</v>
      </c>
      <c r="AM50" s="5">
        <v>-0.0014</v>
      </c>
      <c r="AN50" s="3">
        <v>2219.69165</v>
      </c>
      <c r="AO50" s="5">
        <v>0.0167</v>
      </c>
      <c r="AP50" s="3">
        <v>38266.53125</v>
      </c>
      <c r="AQ50" s="5">
        <v>0.0043</v>
      </c>
    </row>
    <row r="51">
      <c r="A51" s="2">
        <v>45184.0</v>
      </c>
      <c r="B51" s="3">
        <v>399.980438</v>
      </c>
      <c r="C51" s="5">
        <v>0.0043</v>
      </c>
      <c r="D51" s="3">
        <v>455.399994</v>
      </c>
      <c r="E51" s="5">
        <v>-0.0048</v>
      </c>
      <c r="F51" s="3">
        <v>5056.96875</v>
      </c>
      <c r="G51" s="5">
        <v>-0.0038</v>
      </c>
      <c r="H51" s="3">
        <v>4987.200195</v>
      </c>
      <c r="I51" s="5">
        <v>0.0145</v>
      </c>
      <c r="J51" s="3">
        <v>8535.212891</v>
      </c>
      <c r="K51" s="5">
        <v>-0.0201</v>
      </c>
      <c r="L51" s="3">
        <v>2653.128174</v>
      </c>
      <c r="M51" s="5">
        <v>0.0111</v>
      </c>
      <c r="N51" s="3">
        <v>692.890381</v>
      </c>
      <c r="O51" s="5">
        <v>-0.0012</v>
      </c>
      <c r="P51" s="3">
        <v>1619.699951</v>
      </c>
      <c r="Q51" s="5">
        <v>-0.0107</v>
      </c>
      <c r="R51" s="3">
        <v>3652.649414</v>
      </c>
      <c r="S51" s="5">
        <v>-0.0072</v>
      </c>
      <c r="T51" s="3">
        <v>2897.698486</v>
      </c>
      <c r="U51" s="5">
        <v>-0.0159</v>
      </c>
      <c r="V51" s="3">
        <v>180.774155</v>
      </c>
      <c r="W51" s="5">
        <v>5.0E-4</v>
      </c>
      <c r="X51" s="3">
        <v>1761.599976</v>
      </c>
      <c r="Y51" s="5">
        <v>-0.0072</v>
      </c>
      <c r="Z51" s="3">
        <v>434.213318</v>
      </c>
      <c r="AA51" s="5">
        <v>-0.0034</v>
      </c>
      <c r="AB51" s="3">
        <v>2460.050049</v>
      </c>
      <c r="AC51" s="5">
        <v>0.0036</v>
      </c>
      <c r="AD51" s="3">
        <v>129.443039</v>
      </c>
      <c r="AE51" s="5">
        <v>0.003</v>
      </c>
      <c r="AF51" s="3">
        <v>4669.806152</v>
      </c>
      <c r="AG51" s="5">
        <v>-0.008</v>
      </c>
      <c r="AH51" s="3">
        <v>331.100006</v>
      </c>
      <c r="AI51" s="5">
        <v>-0.0101</v>
      </c>
      <c r="AJ51" s="3">
        <v>2242.899902</v>
      </c>
      <c r="AK51" s="5">
        <v>-0.0109</v>
      </c>
      <c r="AL51" s="3">
        <v>1639.52417</v>
      </c>
      <c r="AM51" s="5">
        <v>0.0124</v>
      </c>
      <c r="AN51" s="3">
        <v>2199.284668</v>
      </c>
      <c r="AO51" s="5">
        <v>-0.0091</v>
      </c>
      <c r="AP51" s="3">
        <v>38533.39844</v>
      </c>
      <c r="AQ51" s="5">
        <v>0.0069</v>
      </c>
    </row>
    <row r="52">
      <c r="A52" s="2">
        <v>45187.0</v>
      </c>
      <c r="B52" s="3">
        <v>392.795197</v>
      </c>
      <c r="C52" s="5">
        <v>-0.0179</v>
      </c>
      <c r="D52" s="3">
        <v>446.450012</v>
      </c>
      <c r="E52" s="5">
        <v>-0.0196</v>
      </c>
      <c r="F52" s="3">
        <v>4915.306641</v>
      </c>
      <c r="G52" s="5">
        <v>-0.028</v>
      </c>
      <c r="H52" s="3">
        <v>5095.799805</v>
      </c>
      <c r="I52" s="5">
        <v>0.0217</v>
      </c>
      <c r="J52" s="3">
        <v>8460.555664</v>
      </c>
      <c r="K52" s="5">
        <v>-0.0087</v>
      </c>
      <c r="L52" s="3">
        <v>2623.860352</v>
      </c>
      <c r="M52" s="5">
        <v>-0.011</v>
      </c>
      <c r="N52" s="3">
        <v>686.165222</v>
      </c>
      <c r="O52" s="5">
        <v>-0.0097</v>
      </c>
      <c r="P52" s="3">
        <v>1609.900024</v>
      </c>
      <c r="Q52" s="5">
        <v>-0.006</v>
      </c>
      <c r="R52" s="3">
        <v>3634.470215</v>
      </c>
      <c r="S52" s="5">
        <v>-0.0049</v>
      </c>
      <c r="T52" s="3">
        <v>2866.729736</v>
      </c>
      <c r="U52" s="5">
        <v>-0.0106</v>
      </c>
      <c r="V52" s="3">
        <v>181.399994</v>
      </c>
      <c r="W52" s="5">
        <v>0.0034</v>
      </c>
      <c r="X52" s="3">
        <v>1711.050049</v>
      </c>
      <c r="Y52" s="5">
        <v>-0.0286</v>
      </c>
      <c r="Z52" s="3">
        <v>437.60257</v>
      </c>
      <c r="AA52" s="5">
        <v>0.0078</v>
      </c>
      <c r="AB52" s="3">
        <v>2436.0</v>
      </c>
      <c r="AC52" s="5">
        <v>-0.0097</v>
      </c>
      <c r="AD52" s="3">
        <v>127.874619</v>
      </c>
      <c r="AE52" s="5">
        <v>-0.0121</v>
      </c>
      <c r="AF52" s="3">
        <v>4608.921875</v>
      </c>
      <c r="AG52" s="5">
        <v>-0.013</v>
      </c>
      <c r="AH52" s="3">
        <v>326.600006</v>
      </c>
      <c r="AI52" s="5">
        <v>-0.0135</v>
      </c>
      <c r="AJ52" s="3">
        <v>2248.800049</v>
      </c>
      <c r="AK52" s="5">
        <v>0.0026</v>
      </c>
      <c r="AL52" s="3">
        <v>1607.116455</v>
      </c>
      <c r="AM52" s="5">
        <v>-0.0197</v>
      </c>
      <c r="AN52" s="3">
        <v>2215.411133</v>
      </c>
      <c r="AO52" s="5">
        <v>0.0073</v>
      </c>
      <c r="AP52" s="3">
        <v>36982.73828</v>
      </c>
      <c r="AQ52" s="5">
        <v>-0.0402</v>
      </c>
    </row>
    <row r="53">
      <c r="A53" s="2">
        <v>45189.0</v>
      </c>
      <c r="B53" s="3">
        <v>393.992706</v>
      </c>
      <c r="C53" s="5">
        <v>0.003</v>
      </c>
      <c r="D53" s="3">
        <v>444.25</v>
      </c>
      <c r="E53" s="5">
        <v>-0.0049</v>
      </c>
      <c r="F53" s="3">
        <v>4877.680176</v>
      </c>
      <c r="G53" s="5">
        <v>-0.0076</v>
      </c>
      <c r="H53" s="3">
        <v>5103.549805</v>
      </c>
      <c r="I53" s="5">
        <v>0.0015</v>
      </c>
      <c r="J53" s="3">
        <v>8622.832031</v>
      </c>
      <c r="K53" s="5">
        <v>0.0191</v>
      </c>
      <c r="L53" s="3">
        <v>2603.233154</v>
      </c>
      <c r="M53" s="5">
        <v>-0.0078</v>
      </c>
      <c r="N53" s="3">
        <v>675.903137</v>
      </c>
      <c r="O53" s="5">
        <v>-0.0149</v>
      </c>
      <c r="P53" s="3">
        <v>1599.5</v>
      </c>
      <c r="Q53" s="5">
        <v>-0.0064</v>
      </c>
      <c r="R53" s="3">
        <v>3658.907959</v>
      </c>
      <c r="S53" s="5">
        <v>0.0067</v>
      </c>
      <c r="T53" s="3">
        <v>2945.963379</v>
      </c>
      <c r="U53" s="5">
        <v>0.0276</v>
      </c>
      <c r="V53" s="3">
        <v>181.350006</v>
      </c>
      <c r="W53" s="5">
        <v>-2.0E-4</v>
      </c>
      <c r="X53" s="3">
        <v>1711.5</v>
      </c>
      <c r="Y53" s="5">
        <v>2.0E-4</v>
      </c>
      <c r="Z53" s="3">
        <v>438.667786</v>
      </c>
      <c r="AA53" s="5">
        <v>0.0024</v>
      </c>
      <c r="AB53" s="3">
        <v>2382.100098</v>
      </c>
      <c r="AC53" s="5">
        <v>-0.0221</v>
      </c>
      <c r="AD53" s="3">
        <v>125.767075</v>
      </c>
      <c r="AE53" s="5">
        <v>-0.0164</v>
      </c>
      <c r="AF53" s="3">
        <v>4560.946289</v>
      </c>
      <c r="AG53" s="5">
        <v>-0.0104</v>
      </c>
      <c r="AH53" s="3">
        <v>331.75</v>
      </c>
      <c r="AI53" s="5">
        <v>0.0157</v>
      </c>
      <c r="AJ53" s="3">
        <v>2212.399902</v>
      </c>
      <c r="AK53" s="5">
        <v>-0.0161</v>
      </c>
      <c r="AL53" s="3">
        <v>1542.843628</v>
      </c>
      <c r="AM53" s="5">
        <v>-0.0399</v>
      </c>
      <c r="AN53" s="3">
        <v>2238.406494</v>
      </c>
      <c r="AO53" s="5">
        <v>0.0103</v>
      </c>
      <c r="AP53" s="3">
        <v>37296.78125</v>
      </c>
      <c r="AQ53" s="5">
        <v>0.0084</v>
      </c>
    </row>
    <row r="54">
      <c r="A54" s="2">
        <v>45190.0</v>
      </c>
      <c r="B54" s="3">
        <v>389.751404</v>
      </c>
      <c r="C54" s="5">
        <v>-0.0107</v>
      </c>
      <c r="D54" s="3">
        <v>436.200012</v>
      </c>
      <c r="E54" s="5">
        <v>-0.0181</v>
      </c>
      <c r="F54" s="3">
        <v>4844.799805</v>
      </c>
      <c r="G54" s="5">
        <v>-0.0067</v>
      </c>
      <c r="H54" s="3">
        <v>4981.600098</v>
      </c>
      <c r="I54" s="5">
        <v>-0.0238</v>
      </c>
      <c r="J54" s="3">
        <v>8661.179688</v>
      </c>
      <c r="K54" s="5">
        <v>0.0044</v>
      </c>
      <c r="L54" s="3">
        <v>2570.369385</v>
      </c>
      <c r="M54" s="5">
        <v>-0.0126</v>
      </c>
      <c r="N54" s="3">
        <v>668.779419</v>
      </c>
      <c r="O54" s="5">
        <v>-0.0105</v>
      </c>
      <c r="P54" s="3">
        <v>1601.800049</v>
      </c>
      <c r="Q54" s="5">
        <v>0.0014</v>
      </c>
      <c r="R54" s="3">
        <v>3627.565918</v>
      </c>
      <c r="S54" s="5">
        <v>-0.0085</v>
      </c>
      <c r="T54" s="3">
        <v>2959.26416</v>
      </c>
      <c r="U54" s="5">
        <v>0.0045</v>
      </c>
      <c r="V54" s="3">
        <v>178.550003</v>
      </c>
      <c r="W54" s="5">
        <v>-0.0154</v>
      </c>
      <c r="X54" s="3">
        <v>1706.0</v>
      </c>
      <c r="Y54" s="5">
        <v>-0.0032</v>
      </c>
      <c r="Z54" s="3">
        <v>433.244965</v>
      </c>
      <c r="AA54" s="5">
        <v>-0.0123</v>
      </c>
      <c r="AB54" s="3">
        <v>2364.550049</v>
      </c>
      <c r="AC54" s="5">
        <v>-0.0073</v>
      </c>
      <c r="AD54" s="3">
        <v>125.276947</v>
      </c>
      <c r="AE54" s="5">
        <v>-0.0038</v>
      </c>
      <c r="AF54" s="3">
        <v>4611.988281</v>
      </c>
      <c r="AG54" s="5">
        <v>0.0111</v>
      </c>
      <c r="AH54" s="3">
        <v>323.25</v>
      </c>
      <c r="AI54" s="5">
        <v>-0.0256</v>
      </c>
      <c r="AJ54" s="3">
        <v>2180.5</v>
      </c>
      <c r="AK54" s="5">
        <v>-0.0144</v>
      </c>
      <c r="AL54" s="3">
        <v>1532.682251</v>
      </c>
      <c r="AM54" s="5">
        <v>-0.0065</v>
      </c>
      <c r="AN54" s="3">
        <v>2232.28418</v>
      </c>
      <c r="AO54" s="5">
        <v>-0.0027</v>
      </c>
      <c r="AP54" s="3">
        <v>37726.5</v>
      </c>
      <c r="AQ54" s="5">
        <v>0.0115</v>
      </c>
    </row>
    <row r="55">
      <c r="A55" s="2">
        <v>45191.0</v>
      </c>
      <c r="B55" s="3">
        <v>385.859375</v>
      </c>
      <c r="C55" s="5">
        <v>-0.0099</v>
      </c>
      <c r="D55" s="3">
        <v>435.549988</v>
      </c>
      <c r="E55" s="5">
        <v>-0.0014</v>
      </c>
      <c r="F55" s="3">
        <v>4808.549805</v>
      </c>
      <c r="G55" s="5">
        <v>-0.0074</v>
      </c>
      <c r="H55" s="3">
        <v>4915.899902</v>
      </c>
      <c r="I55" s="5">
        <v>-0.0131</v>
      </c>
      <c r="J55" s="3">
        <v>8555.130859</v>
      </c>
      <c r="K55" s="5">
        <v>-0.0122</v>
      </c>
      <c r="L55" s="3">
        <v>2478.470459</v>
      </c>
      <c r="M55" s="5">
        <v>-0.0357</v>
      </c>
      <c r="N55" s="3">
        <v>660.908508</v>
      </c>
      <c r="O55" s="5">
        <v>-0.0117</v>
      </c>
      <c r="P55" s="3">
        <v>1579.099976</v>
      </c>
      <c r="Q55" s="5">
        <v>-0.0141</v>
      </c>
      <c r="R55" s="3">
        <v>3521.371094</v>
      </c>
      <c r="S55" s="5">
        <v>-0.0292</v>
      </c>
      <c r="T55" s="3">
        <v>2896.135254</v>
      </c>
      <c r="U55" s="5">
        <v>-0.0213</v>
      </c>
      <c r="V55" s="3">
        <v>177.350006</v>
      </c>
      <c r="W55" s="5">
        <v>-0.0067</v>
      </c>
      <c r="X55" s="3">
        <v>1720.0</v>
      </c>
      <c r="Y55" s="5">
        <v>0.0082</v>
      </c>
      <c r="Z55" s="3">
        <v>429.177856</v>
      </c>
      <c r="AA55" s="5">
        <v>-0.0093</v>
      </c>
      <c r="AB55" s="3">
        <v>2354.050049</v>
      </c>
      <c r="AC55" s="5">
        <v>-0.0044</v>
      </c>
      <c r="AD55" s="3">
        <v>124.198654</v>
      </c>
      <c r="AE55" s="5">
        <v>-0.0086</v>
      </c>
      <c r="AF55" s="3">
        <v>4601.107422</v>
      </c>
      <c r="AG55" s="5">
        <v>-0.0023</v>
      </c>
      <c r="AH55" s="3">
        <v>336.649994</v>
      </c>
      <c r="AI55" s="5">
        <v>0.0414</v>
      </c>
      <c r="AJ55" s="3">
        <v>2127.399902</v>
      </c>
      <c r="AK55" s="5">
        <v>-0.0243</v>
      </c>
      <c r="AL55" s="3">
        <v>1508.610718</v>
      </c>
      <c r="AM55" s="5">
        <v>-0.0157</v>
      </c>
      <c r="AN55" s="3">
        <v>2224.121582</v>
      </c>
      <c r="AO55" s="5">
        <v>-0.0036</v>
      </c>
      <c r="AP55" s="3">
        <v>37828.55859</v>
      </c>
      <c r="AQ55" s="5">
        <v>0.0027</v>
      </c>
    </row>
    <row r="56">
      <c r="A56" s="2">
        <v>45194.0</v>
      </c>
      <c r="B56" s="3">
        <v>387.905212</v>
      </c>
      <c r="C56" s="5">
        <v>0.0053</v>
      </c>
      <c r="D56" s="3">
        <v>432.149994</v>
      </c>
      <c r="E56" s="5">
        <v>-0.0078</v>
      </c>
      <c r="F56" s="3">
        <v>4884.149902</v>
      </c>
      <c r="G56" s="5">
        <v>0.0157</v>
      </c>
      <c r="H56" s="3">
        <v>4937.649902</v>
      </c>
      <c r="I56" s="5">
        <v>0.0044</v>
      </c>
      <c r="J56" s="3">
        <v>8674.09375</v>
      </c>
      <c r="K56" s="5">
        <v>0.0139</v>
      </c>
      <c r="L56" s="3">
        <v>2412.542969</v>
      </c>
      <c r="M56" s="5">
        <v>-0.0266</v>
      </c>
      <c r="N56" s="3">
        <v>686.513916</v>
      </c>
      <c r="O56" s="5">
        <v>0.0387</v>
      </c>
      <c r="P56" s="3">
        <v>1543.349976</v>
      </c>
      <c r="Q56" s="5">
        <v>-0.0226</v>
      </c>
      <c r="R56" s="3">
        <v>3528.473877</v>
      </c>
      <c r="S56" s="5">
        <v>0.002</v>
      </c>
      <c r="T56" s="3">
        <v>2873.231201</v>
      </c>
      <c r="U56" s="5">
        <v>-0.0079</v>
      </c>
      <c r="V56" s="3">
        <v>178.899994</v>
      </c>
      <c r="W56" s="5">
        <v>0.0087</v>
      </c>
      <c r="X56" s="3">
        <v>1714.75</v>
      </c>
      <c r="Y56" s="5">
        <v>-0.003</v>
      </c>
      <c r="Z56" s="3">
        <v>428.596832</v>
      </c>
      <c r="AA56" s="5">
        <v>-0.0013</v>
      </c>
      <c r="AB56" s="3">
        <v>2340.050049</v>
      </c>
      <c r="AC56" s="5">
        <v>-0.0059</v>
      </c>
      <c r="AD56" s="3">
        <v>124.835823</v>
      </c>
      <c r="AE56" s="5">
        <v>0.0051</v>
      </c>
      <c r="AF56" s="3">
        <v>4673.46582</v>
      </c>
      <c r="AG56" s="5">
        <v>0.0157</v>
      </c>
      <c r="AH56" s="3">
        <v>333.899994</v>
      </c>
      <c r="AI56" s="5">
        <v>-0.0081</v>
      </c>
      <c r="AJ56" s="3">
        <v>2135.899902</v>
      </c>
      <c r="AK56" s="5">
        <v>0.0039</v>
      </c>
      <c r="AL56" s="3">
        <v>1511.077148</v>
      </c>
      <c r="AM56" s="5">
        <v>0.0016</v>
      </c>
      <c r="AN56" s="3">
        <v>2227.754883</v>
      </c>
      <c r="AO56" s="5">
        <v>0.0016</v>
      </c>
      <c r="AP56" s="3">
        <v>37601.16016</v>
      </c>
      <c r="AQ56" s="5">
        <v>-0.006</v>
      </c>
    </row>
    <row r="57">
      <c r="A57" s="2">
        <v>45195.0</v>
      </c>
      <c r="B57" s="3">
        <v>384.86142</v>
      </c>
      <c r="C57" s="5">
        <v>-0.0078</v>
      </c>
      <c r="D57" s="3">
        <v>433.450012</v>
      </c>
      <c r="E57" s="5">
        <v>0.003</v>
      </c>
      <c r="F57" s="3">
        <v>5096.100098</v>
      </c>
      <c r="G57" s="5">
        <v>0.0433</v>
      </c>
      <c r="H57" s="3">
        <v>4893.850098</v>
      </c>
      <c r="I57" s="5">
        <v>-0.0088</v>
      </c>
      <c r="J57" s="3">
        <v>8517.429688</v>
      </c>
      <c r="K57" s="5">
        <v>-0.018</v>
      </c>
      <c r="L57" s="3">
        <v>2504.441895</v>
      </c>
      <c r="M57" s="5">
        <v>0.038</v>
      </c>
      <c r="N57" s="3">
        <v>679.041504</v>
      </c>
      <c r="O57" s="5">
        <v>-0.0108</v>
      </c>
      <c r="P57" s="3">
        <v>1545.199951</v>
      </c>
      <c r="Q57" s="5">
        <v>0.0011</v>
      </c>
      <c r="R57" s="3">
        <v>3506.370605</v>
      </c>
      <c r="S57" s="5">
        <v>-0.0062</v>
      </c>
      <c r="T57" s="3">
        <v>2856.059326</v>
      </c>
      <c r="U57" s="5">
        <v>-0.0059</v>
      </c>
      <c r="V57" s="3">
        <v>179.449997</v>
      </c>
      <c r="W57" s="5">
        <v>0.003</v>
      </c>
      <c r="X57" s="3">
        <v>1687.75</v>
      </c>
      <c r="Y57" s="5">
        <v>-0.0157</v>
      </c>
      <c r="Z57" s="3">
        <v>428.403137</v>
      </c>
      <c r="AA57" s="5">
        <v>-4.0E-4</v>
      </c>
      <c r="AB57" s="3">
        <v>2341.550049</v>
      </c>
      <c r="AC57" s="5">
        <v>6.0E-4</v>
      </c>
      <c r="AD57" s="3">
        <v>126.306213</v>
      </c>
      <c r="AE57" s="5">
        <v>0.0117</v>
      </c>
      <c r="AF57" s="3">
        <v>4662.684082</v>
      </c>
      <c r="AG57" s="5">
        <v>-0.0023</v>
      </c>
      <c r="AH57" s="3">
        <v>336.600006</v>
      </c>
      <c r="AI57" s="5">
        <v>0.008</v>
      </c>
      <c r="AJ57" s="3">
        <v>2108.550049</v>
      </c>
      <c r="AK57" s="5">
        <v>-0.0128</v>
      </c>
      <c r="AL57" s="3">
        <v>1516.947021</v>
      </c>
      <c r="AM57" s="5">
        <v>0.0038</v>
      </c>
      <c r="AN57" s="3">
        <v>2235.967529</v>
      </c>
      <c r="AO57" s="5">
        <v>0.0036</v>
      </c>
      <c r="AP57" s="3">
        <v>37410.5</v>
      </c>
      <c r="AQ57" s="5">
        <v>-0.005</v>
      </c>
    </row>
    <row r="58">
      <c r="A58" s="2">
        <v>45196.0</v>
      </c>
      <c r="B58" s="3">
        <v>393.793121</v>
      </c>
      <c r="C58" s="5">
        <v>0.0232</v>
      </c>
      <c r="D58" s="3">
        <v>432.950012</v>
      </c>
      <c r="E58" s="5">
        <v>-0.0011</v>
      </c>
      <c r="F58" s="3">
        <v>5284.200195</v>
      </c>
      <c r="G58" s="5">
        <v>0.0369</v>
      </c>
      <c r="H58" s="3">
        <v>4917.75</v>
      </c>
      <c r="I58" s="5">
        <v>0.0048</v>
      </c>
      <c r="J58" s="3">
        <v>8384.458984</v>
      </c>
      <c r="K58" s="5">
        <v>-0.0156</v>
      </c>
      <c r="L58" s="3">
        <v>2619.964844</v>
      </c>
      <c r="M58" s="5">
        <v>0.0461</v>
      </c>
      <c r="N58" s="3">
        <v>679.489868</v>
      </c>
      <c r="O58" s="5">
        <v>6.0E-4</v>
      </c>
      <c r="P58" s="3">
        <v>1628.5</v>
      </c>
      <c r="Q58" s="5">
        <v>0.0539</v>
      </c>
      <c r="R58" s="3">
        <v>3530.659424</v>
      </c>
      <c r="S58" s="5">
        <v>0.0069</v>
      </c>
      <c r="T58" s="3">
        <v>2903.083496</v>
      </c>
      <c r="U58" s="5">
        <v>0.0164</v>
      </c>
      <c r="V58" s="3">
        <v>178.449997</v>
      </c>
      <c r="W58" s="5">
        <v>-0.0055</v>
      </c>
      <c r="X58" s="3">
        <v>1715.300049</v>
      </c>
      <c r="Y58" s="5">
        <v>0.0163</v>
      </c>
      <c r="Z58" s="3">
        <v>434.891174</v>
      </c>
      <c r="AA58" s="5">
        <v>0.0151</v>
      </c>
      <c r="AB58" s="3">
        <v>2369.100098</v>
      </c>
      <c r="AC58" s="5">
        <v>0.0117</v>
      </c>
      <c r="AD58" s="3">
        <v>125.620026</v>
      </c>
      <c r="AE58" s="5">
        <v>-0.0054</v>
      </c>
      <c r="AF58" s="3">
        <v>4684.94043</v>
      </c>
      <c r="AG58" s="5">
        <v>0.0047</v>
      </c>
      <c r="AH58" s="3">
        <v>349.649994</v>
      </c>
      <c r="AI58" s="5">
        <v>0.0387</v>
      </c>
      <c r="AJ58" s="3">
        <v>2140.949951</v>
      </c>
      <c r="AK58" s="5">
        <v>0.0153</v>
      </c>
      <c r="AL58" s="3">
        <v>1506.637695</v>
      </c>
      <c r="AM58" s="5">
        <v>-0.0067</v>
      </c>
      <c r="AN58" s="3">
        <v>2229.895264</v>
      </c>
      <c r="AO58" s="5">
        <v>-0.0027</v>
      </c>
      <c r="AP58" s="3">
        <v>37043.75</v>
      </c>
      <c r="AQ58" s="5">
        <v>-0.0098</v>
      </c>
    </row>
    <row r="59">
      <c r="A59" s="2">
        <v>45197.0</v>
      </c>
      <c r="B59" s="3">
        <v>390.300293</v>
      </c>
      <c r="C59" s="5">
        <v>-0.0088</v>
      </c>
      <c r="D59" s="3">
        <v>438.5</v>
      </c>
      <c r="E59" s="5">
        <v>0.0128</v>
      </c>
      <c r="F59" s="3">
        <v>5222.350098</v>
      </c>
      <c r="G59" s="5">
        <v>-0.0117</v>
      </c>
      <c r="H59" s="3">
        <v>4829.0</v>
      </c>
      <c r="I59" s="5">
        <v>-0.018</v>
      </c>
      <c r="J59" s="3">
        <v>8453.254883</v>
      </c>
      <c r="K59" s="5">
        <v>0.0082</v>
      </c>
      <c r="L59" s="3">
        <v>2655.325684</v>
      </c>
      <c r="M59" s="5">
        <v>0.0134</v>
      </c>
      <c r="N59" s="3">
        <v>669.576477</v>
      </c>
      <c r="O59" s="5">
        <v>-0.0145</v>
      </c>
      <c r="P59" s="3">
        <v>1617.949951</v>
      </c>
      <c r="Q59" s="5">
        <v>-0.0064</v>
      </c>
      <c r="R59" s="3">
        <v>3499.367188</v>
      </c>
      <c r="S59" s="5">
        <v>-0.0088</v>
      </c>
      <c r="T59" s="3">
        <v>2937.600586</v>
      </c>
      <c r="U59" s="5">
        <v>0.0118</v>
      </c>
      <c r="V59" s="3">
        <v>177.25</v>
      </c>
      <c r="W59" s="5">
        <v>-0.0067</v>
      </c>
      <c r="X59" s="3">
        <v>1709.75</v>
      </c>
      <c r="Y59" s="5">
        <v>-0.0032</v>
      </c>
      <c r="Z59" s="3">
        <v>426.756958</v>
      </c>
      <c r="AA59" s="5">
        <v>-0.0187</v>
      </c>
      <c r="AB59" s="3">
        <v>2334.0</v>
      </c>
      <c r="AC59" s="5">
        <v>-0.0148</v>
      </c>
      <c r="AD59" s="3">
        <v>124.247673</v>
      </c>
      <c r="AE59" s="5">
        <v>-0.0109</v>
      </c>
      <c r="AF59" s="3">
        <v>4571.57959</v>
      </c>
      <c r="AG59" s="5">
        <v>-0.0241</v>
      </c>
      <c r="AH59" s="3">
        <v>341.600006</v>
      </c>
      <c r="AI59" s="5">
        <v>-0.023</v>
      </c>
      <c r="AJ59" s="3">
        <v>2099.949951</v>
      </c>
      <c r="AK59" s="5">
        <v>-0.0191</v>
      </c>
      <c r="AL59" s="3">
        <v>1502.444946</v>
      </c>
      <c r="AM59" s="5">
        <v>-0.0027</v>
      </c>
      <c r="AN59" s="3">
        <v>2175.094727</v>
      </c>
      <c r="AO59" s="5">
        <v>-0.0245</v>
      </c>
      <c r="AP59" s="3">
        <v>37057.48047</v>
      </c>
      <c r="AQ59" s="5">
        <v>3.0E-4</v>
      </c>
    </row>
    <row r="60">
      <c r="A60" s="2">
        <v>45198.0</v>
      </c>
      <c r="B60" s="3">
        <v>394.391907</v>
      </c>
      <c r="C60" s="5">
        <v>0.0104</v>
      </c>
      <c r="D60" s="3">
        <v>441.5</v>
      </c>
      <c r="E60" s="5">
        <v>0.0068</v>
      </c>
      <c r="F60" s="3">
        <v>5287.299805</v>
      </c>
      <c r="G60" s="5">
        <v>0.0124</v>
      </c>
      <c r="H60" s="3">
        <v>4798.399902</v>
      </c>
      <c r="I60" s="5">
        <v>-0.0063</v>
      </c>
      <c r="J60" s="3">
        <v>8450.174805</v>
      </c>
      <c r="K60" s="5">
        <v>-3.0E-4</v>
      </c>
      <c r="L60" s="3">
        <v>2648.43335</v>
      </c>
      <c r="M60" s="5">
        <v>-0.0025</v>
      </c>
      <c r="N60" s="3">
        <v>678.194702</v>
      </c>
      <c r="O60" s="5">
        <v>0.0128</v>
      </c>
      <c r="P60" s="3">
        <v>1622.949951</v>
      </c>
      <c r="Q60" s="5">
        <v>0.003</v>
      </c>
      <c r="R60" s="3">
        <v>3583.856201</v>
      </c>
      <c r="S60" s="5">
        <v>0.0241</v>
      </c>
      <c r="T60" s="3">
        <v>2907.376221</v>
      </c>
      <c r="U60" s="5">
        <v>-0.0102</v>
      </c>
      <c r="V60" s="3">
        <v>179.100006</v>
      </c>
      <c r="W60" s="5">
        <v>0.0104</v>
      </c>
      <c r="X60" s="3">
        <v>1716.800049</v>
      </c>
      <c r="Y60" s="5">
        <v>0.0041</v>
      </c>
      <c r="Z60" s="3">
        <v>430.339874</v>
      </c>
      <c r="AA60" s="5">
        <v>0.0083</v>
      </c>
      <c r="AB60" s="3">
        <v>2346.5</v>
      </c>
      <c r="AC60" s="5">
        <v>0.0053</v>
      </c>
      <c r="AD60" s="3">
        <v>126.453247</v>
      </c>
      <c r="AE60" s="5">
        <v>0.0177</v>
      </c>
      <c r="AF60" s="3">
        <v>4525.335449</v>
      </c>
      <c r="AG60" s="5">
        <v>-0.0101</v>
      </c>
      <c r="AH60" s="3">
        <v>354.75</v>
      </c>
      <c r="AI60" s="5">
        <v>0.0384</v>
      </c>
      <c r="AJ60" s="3">
        <v>2121.050049</v>
      </c>
      <c r="AK60" s="5">
        <v>0.01</v>
      </c>
      <c r="AL60" s="3">
        <v>1505.996582</v>
      </c>
      <c r="AM60" s="5">
        <v>0.0023</v>
      </c>
      <c r="AN60" s="3">
        <v>2163.198975</v>
      </c>
      <c r="AO60" s="5">
        <v>-0.0054</v>
      </c>
      <c r="AP60" s="3">
        <v>37101.25</v>
      </c>
      <c r="AQ60" s="5">
        <v>0.0011</v>
      </c>
    </row>
    <row r="61">
      <c r="A61" s="2">
        <v>45202.0</v>
      </c>
      <c r="B61" s="3">
        <v>396.587402</v>
      </c>
      <c r="C61" s="5">
        <v>0.0055</v>
      </c>
      <c r="D61" s="3">
        <v>442.799988</v>
      </c>
      <c r="E61" s="5">
        <v>0.0029</v>
      </c>
      <c r="F61" s="3">
        <v>5297.950195</v>
      </c>
      <c r="G61" s="5">
        <v>0.002</v>
      </c>
      <c r="H61" s="3">
        <v>4863.700195</v>
      </c>
      <c r="I61" s="5">
        <v>0.0136</v>
      </c>
      <c r="J61" s="3">
        <v>8467.608398</v>
      </c>
      <c r="K61" s="5">
        <v>0.002</v>
      </c>
      <c r="L61" s="3">
        <v>2697.878906</v>
      </c>
      <c r="M61" s="5">
        <v>0.0186</v>
      </c>
      <c r="N61" s="3">
        <v>700.811157</v>
      </c>
      <c r="O61" s="5">
        <v>0.0333</v>
      </c>
      <c r="P61" s="3">
        <v>1640.199951</v>
      </c>
      <c r="Q61" s="5">
        <v>0.0106</v>
      </c>
      <c r="R61" s="3">
        <v>3548.739502</v>
      </c>
      <c r="S61" s="5">
        <v>-0.0097</v>
      </c>
      <c r="T61" s="3">
        <v>2897.847656</v>
      </c>
      <c r="U61" s="5">
        <v>-0.0032</v>
      </c>
      <c r="V61" s="3">
        <v>191.449997</v>
      </c>
      <c r="W61" s="5">
        <v>0.0689</v>
      </c>
      <c r="X61" s="3">
        <v>1715.349976</v>
      </c>
      <c r="Y61" s="5">
        <v>-8.0E-4</v>
      </c>
      <c r="Z61" s="3">
        <v>425.837006</v>
      </c>
      <c r="AA61" s="5">
        <v>-0.0104</v>
      </c>
      <c r="AB61" s="3">
        <v>2318.25</v>
      </c>
      <c r="AC61" s="5">
        <v>-0.012</v>
      </c>
      <c r="AD61" s="3">
        <v>125.472992</v>
      </c>
      <c r="AE61" s="5">
        <v>-0.0077</v>
      </c>
      <c r="AF61" s="3">
        <v>4521.675781</v>
      </c>
      <c r="AG61" s="5">
        <v>-8.0E-4</v>
      </c>
      <c r="AH61" s="3">
        <v>356.399994</v>
      </c>
      <c r="AI61" s="5">
        <v>0.0046</v>
      </c>
      <c r="AJ61" s="3">
        <v>2119.199951</v>
      </c>
      <c r="AK61" s="5">
        <v>-8.0E-4</v>
      </c>
      <c r="AL61" s="3">
        <v>1487.646851</v>
      </c>
      <c r="AM61" s="5">
        <v>-0.0121</v>
      </c>
      <c r="AN61" s="3">
        <v>2168.873047</v>
      </c>
      <c r="AO61" s="5">
        <v>0.0026</v>
      </c>
      <c r="AP61" s="3">
        <v>37225.0</v>
      </c>
      <c r="AQ61" s="5">
        <v>0.0033</v>
      </c>
    </row>
    <row r="62">
      <c r="A62" s="2">
        <v>45203.0</v>
      </c>
      <c r="B62" s="3">
        <v>389.851196</v>
      </c>
      <c r="C62" s="5">
        <v>-0.0169</v>
      </c>
      <c r="D62" s="3">
        <v>441.5</v>
      </c>
      <c r="E62" s="5">
        <v>-0.0029</v>
      </c>
      <c r="F62" s="3">
        <v>5213.549805</v>
      </c>
      <c r="G62" s="5">
        <v>-0.0159</v>
      </c>
      <c r="H62" s="3">
        <v>4930.25</v>
      </c>
      <c r="I62" s="5">
        <v>0.0136</v>
      </c>
      <c r="J62" s="3">
        <v>8246.570313</v>
      </c>
      <c r="K62" s="5">
        <v>-0.0261</v>
      </c>
      <c r="L62" s="3">
        <v>2652.628662</v>
      </c>
      <c r="M62" s="5">
        <v>-0.0167</v>
      </c>
      <c r="N62" s="3">
        <v>701.408936</v>
      </c>
      <c r="O62" s="5">
        <v>8.0E-4</v>
      </c>
      <c r="P62" s="3">
        <v>1602.449951</v>
      </c>
      <c r="Q62" s="5">
        <v>-0.023</v>
      </c>
      <c r="R62" s="3">
        <v>3454.713623</v>
      </c>
      <c r="S62" s="5">
        <v>-0.0264</v>
      </c>
      <c r="T62" s="3">
        <v>2845.711426</v>
      </c>
      <c r="U62" s="5">
        <v>-0.0179</v>
      </c>
      <c r="V62" s="3">
        <v>187.350006</v>
      </c>
      <c r="W62" s="5">
        <v>-0.0214</v>
      </c>
      <c r="X62" s="3">
        <v>1696.449951</v>
      </c>
      <c r="Y62" s="5">
        <v>-0.011</v>
      </c>
      <c r="Z62" s="3">
        <v>422.205658</v>
      </c>
      <c r="AA62" s="5">
        <v>-0.0085</v>
      </c>
      <c r="AB62" s="3">
        <v>2314.300049</v>
      </c>
      <c r="AC62" s="5">
        <v>-0.0017</v>
      </c>
      <c r="AD62" s="3">
        <v>122.826302</v>
      </c>
      <c r="AE62" s="5">
        <v>-0.021</v>
      </c>
      <c r="AF62" s="3">
        <v>4499.566895</v>
      </c>
      <c r="AG62" s="5">
        <v>-0.0048</v>
      </c>
      <c r="AH62" s="3">
        <v>359.399994</v>
      </c>
      <c r="AI62" s="5">
        <v>0.0084</v>
      </c>
      <c r="AJ62" s="3">
        <v>2086.699951</v>
      </c>
      <c r="AK62" s="5">
        <v>-0.0153</v>
      </c>
      <c r="AL62" s="3">
        <v>1510.189331</v>
      </c>
      <c r="AM62" s="5">
        <v>0.0151</v>
      </c>
      <c r="AN62" s="3">
        <v>2185.845947</v>
      </c>
      <c r="AO62" s="5">
        <v>0.0078</v>
      </c>
      <c r="AP62" s="3">
        <v>37476.71094</v>
      </c>
      <c r="AQ62" s="5">
        <v>0.0067</v>
      </c>
    </row>
    <row r="63">
      <c r="A63" s="2">
        <v>45204.0</v>
      </c>
      <c r="B63" s="3">
        <v>393.793121</v>
      </c>
      <c r="C63" s="5">
        <v>0.0101</v>
      </c>
      <c r="D63" s="3">
        <v>442.25</v>
      </c>
      <c r="E63" s="5">
        <v>0.0016</v>
      </c>
      <c r="F63" s="3">
        <v>5149.549805</v>
      </c>
      <c r="G63" s="5">
        <v>-0.0122</v>
      </c>
      <c r="H63" s="3">
        <v>4931.299805</v>
      </c>
      <c r="I63" s="5">
        <v>2.0E-4</v>
      </c>
      <c r="J63" s="3">
        <v>8234.848633</v>
      </c>
      <c r="K63" s="5">
        <v>-0.0014</v>
      </c>
      <c r="L63" s="3">
        <v>2696.031006</v>
      </c>
      <c r="M63" s="5">
        <v>0.0163</v>
      </c>
      <c r="N63" s="3">
        <v>717.051147</v>
      </c>
      <c r="O63" s="5">
        <v>0.0223</v>
      </c>
      <c r="P63" s="3">
        <v>1613.800049</v>
      </c>
      <c r="Q63" s="5">
        <v>0.007</v>
      </c>
      <c r="R63" s="3">
        <v>3436.286133</v>
      </c>
      <c r="S63" s="5">
        <v>-0.0053</v>
      </c>
      <c r="T63" s="3">
        <v>2874.943359</v>
      </c>
      <c r="U63" s="5">
        <v>0.0102</v>
      </c>
      <c r="V63" s="3">
        <v>194.899994</v>
      </c>
      <c r="W63" s="5">
        <v>0.0402</v>
      </c>
      <c r="X63" s="3">
        <v>1706.349976</v>
      </c>
      <c r="Y63" s="5">
        <v>0.0058</v>
      </c>
      <c r="Z63" s="3">
        <v>422.205658</v>
      </c>
      <c r="AA63" s="5">
        <v>0.0</v>
      </c>
      <c r="AB63" s="3">
        <v>2313.850098</v>
      </c>
      <c r="AC63" s="5">
        <v>-1.0E-4</v>
      </c>
      <c r="AD63" s="3">
        <v>122.777283</v>
      </c>
      <c r="AE63" s="5">
        <v>-3.0E-4</v>
      </c>
      <c r="AF63" s="3">
        <v>4585.972656</v>
      </c>
      <c r="AG63" s="5">
        <v>0.0192</v>
      </c>
      <c r="AH63" s="3">
        <v>354.350006</v>
      </c>
      <c r="AI63" s="5">
        <v>-0.014</v>
      </c>
      <c r="AJ63" s="3">
        <v>2103.550049</v>
      </c>
      <c r="AK63" s="5">
        <v>0.008</v>
      </c>
      <c r="AL63" s="3">
        <v>1515.171265</v>
      </c>
      <c r="AM63" s="5">
        <v>0.0032</v>
      </c>
      <c r="AN63" s="3">
        <v>2204.510742</v>
      </c>
      <c r="AO63" s="5">
        <v>0.0085</v>
      </c>
      <c r="AP63" s="3">
        <v>37347.57031</v>
      </c>
      <c r="AQ63" s="5">
        <v>-0.0034</v>
      </c>
    </row>
    <row r="64">
      <c r="A64" s="2">
        <v>45205.0</v>
      </c>
      <c r="B64" s="3">
        <v>397.735046</v>
      </c>
      <c r="C64" s="5">
        <v>0.01</v>
      </c>
      <c r="D64" s="3">
        <v>446.0</v>
      </c>
      <c r="E64" s="5">
        <v>0.0084</v>
      </c>
      <c r="F64" s="3">
        <v>5126.049805</v>
      </c>
      <c r="G64" s="5">
        <v>-0.0045</v>
      </c>
      <c r="H64" s="3">
        <v>4919.649902</v>
      </c>
      <c r="I64" s="5">
        <v>-0.0023</v>
      </c>
      <c r="J64" s="3">
        <v>8124.329102</v>
      </c>
      <c r="K64" s="5">
        <v>-0.0134</v>
      </c>
      <c r="L64" s="3">
        <v>2721.053467</v>
      </c>
      <c r="M64" s="5">
        <v>0.0092</v>
      </c>
      <c r="N64" s="3">
        <v>716.752258</v>
      </c>
      <c r="O64" s="5">
        <v>-4.0E-4</v>
      </c>
      <c r="P64" s="3">
        <v>1617.050049</v>
      </c>
      <c r="Q64" s="5">
        <v>0.002</v>
      </c>
      <c r="R64" s="3">
        <v>3500.311035</v>
      </c>
      <c r="S64" s="5">
        <v>0.0186</v>
      </c>
      <c r="T64" s="3">
        <v>2844.570068</v>
      </c>
      <c r="U64" s="5">
        <v>-0.0105</v>
      </c>
      <c r="V64" s="3">
        <v>193.800003</v>
      </c>
      <c r="W64" s="5">
        <v>-0.0056</v>
      </c>
      <c r="X64" s="3">
        <v>1704.300049</v>
      </c>
      <c r="Y64" s="5">
        <v>-0.0012</v>
      </c>
      <c r="Z64" s="3">
        <v>428.209503</v>
      </c>
      <c r="AA64" s="5">
        <v>0.0142</v>
      </c>
      <c r="AB64" s="3">
        <v>2317.899902</v>
      </c>
      <c r="AC64" s="5">
        <v>0.0017</v>
      </c>
      <c r="AD64" s="3">
        <v>123.414452</v>
      </c>
      <c r="AE64" s="5">
        <v>0.0051</v>
      </c>
      <c r="AF64" s="3">
        <v>4603.679199</v>
      </c>
      <c r="AG64" s="5">
        <v>0.0038</v>
      </c>
      <c r="AH64" s="3">
        <v>361.899994</v>
      </c>
      <c r="AI64" s="5">
        <v>0.0213</v>
      </c>
      <c r="AJ64" s="3">
        <v>2108.399902</v>
      </c>
      <c r="AK64" s="5">
        <v>0.0023</v>
      </c>
      <c r="AL64" s="3">
        <v>1513.494141</v>
      </c>
      <c r="AM64" s="5">
        <v>-0.0011</v>
      </c>
      <c r="AN64" s="3">
        <v>2207.845459</v>
      </c>
      <c r="AO64" s="5">
        <v>0.0015</v>
      </c>
      <c r="AP64" s="3">
        <v>37562.23047</v>
      </c>
      <c r="AQ64" s="5">
        <v>0.0057</v>
      </c>
    </row>
    <row r="65">
      <c r="A65" s="2">
        <v>45208.0</v>
      </c>
      <c r="B65" s="3">
        <v>397.335876</v>
      </c>
      <c r="C65" s="5">
        <v>-0.001</v>
      </c>
      <c r="D65" s="3">
        <v>433.600006</v>
      </c>
      <c r="E65" s="5">
        <v>-0.0278</v>
      </c>
      <c r="F65" s="3">
        <v>5099.25</v>
      </c>
      <c r="G65" s="5">
        <v>-0.0052</v>
      </c>
      <c r="H65" s="3">
        <v>4901.950195</v>
      </c>
      <c r="I65" s="5">
        <v>-0.0035</v>
      </c>
      <c r="J65" s="3">
        <v>8124.676758</v>
      </c>
      <c r="K65" s="5">
        <v>0.0</v>
      </c>
      <c r="L65" s="3">
        <v>2673.305908</v>
      </c>
      <c r="M65" s="5">
        <v>-0.0175</v>
      </c>
      <c r="N65" s="3">
        <v>700.562073</v>
      </c>
      <c r="O65" s="5">
        <v>-0.0225</v>
      </c>
      <c r="P65" s="3">
        <v>1572.150024</v>
      </c>
      <c r="Q65" s="5">
        <v>-0.0277</v>
      </c>
      <c r="R65" s="3">
        <v>3525.741943</v>
      </c>
      <c r="S65" s="5">
        <v>0.0072</v>
      </c>
      <c r="T65" s="3">
        <v>2820.127441</v>
      </c>
      <c r="U65" s="5">
        <v>-0.0085</v>
      </c>
      <c r="V65" s="3">
        <v>188.399994</v>
      </c>
      <c r="W65" s="5">
        <v>-0.0278</v>
      </c>
      <c r="X65" s="3">
        <v>1673.0</v>
      </c>
      <c r="Y65" s="5">
        <v>-0.0183</v>
      </c>
      <c r="Z65" s="3">
        <v>426.175934</v>
      </c>
      <c r="AA65" s="5">
        <v>-0.0047</v>
      </c>
      <c r="AB65" s="3">
        <v>2297.75</v>
      </c>
      <c r="AC65" s="5">
        <v>-0.0086</v>
      </c>
      <c r="AD65" s="3">
        <v>121.355911</v>
      </c>
      <c r="AE65" s="5">
        <v>-0.0166</v>
      </c>
      <c r="AF65" s="3">
        <v>4688.007324</v>
      </c>
      <c r="AG65" s="5">
        <v>0.0183</v>
      </c>
      <c r="AH65" s="3">
        <v>356.049988</v>
      </c>
      <c r="AI65" s="5">
        <v>-0.0161</v>
      </c>
      <c r="AJ65" s="3">
        <v>2067.399902</v>
      </c>
      <c r="AK65" s="5">
        <v>-0.0194</v>
      </c>
      <c r="AL65" s="3">
        <v>1495.736572</v>
      </c>
      <c r="AM65" s="5">
        <v>-0.0117</v>
      </c>
      <c r="AN65" s="3">
        <v>2182.90918</v>
      </c>
      <c r="AO65" s="5">
        <v>-0.0112</v>
      </c>
      <c r="AP65" s="3">
        <v>37789.57813</v>
      </c>
      <c r="AQ65" s="5">
        <v>0.006</v>
      </c>
    </row>
    <row r="66">
      <c r="A66" s="2">
        <v>45209.0</v>
      </c>
      <c r="B66" s="3">
        <v>399.331787</v>
      </c>
      <c r="C66" s="5">
        <v>0.005</v>
      </c>
      <c r="D66" s="3">
        <v>438.100006</v>
      </c>
      <c r="E66" s="5">
        <v>0.0103</v>
      </c>
      <c r="F66" s="3">
        <v>5172.549805</v>
      </c>
      <c r="G66" s="5">
        <v>0.0143</v>
      </c>
      <c r="H66" s="3">
        <v>4839.399902</v>
      </c>
      <c r="I66" s="5">
        <v>-0.0127</v>
      </c>
      <c r="J66" s="3">
        <v>8175.391602</v>
      </c>
      <c r="K66" s="5">
        <v>0.0062</v>
      </c>
      <c r="L66" s="3">
        <v>2681.696533</v>
      </c>
      <c r="M66" s="5">
        <v>0.0031</v>
      </c>
      <c r="N66" s="3">
        <v>703.002991</v>
      </c>
      <c r="O66" s="5">
        <v>0.0034</v>
      </c>
      <c r="P66" s="3">
        <v>1615.25</v>
      </c>
      <c r="Q66" s="5">
        <v>0.0274</v>
      </c>
      <c r="R66" s="3">
        <v>3552.812256</v>
      </c>
      <c r="S66" s="5">
        <v>0.0076</v>
      </c>
      <c r="T66" s="3">
        <v>2845.984619</v>
      </c>
      <c r="U66" s="5">
        <v>0.0091</v>
      </c>
      <c r="V66" s="3">
        <v>190.75</v>
      </c>
      <c r="W66" s="5">
        <v>0.0124</v>
      </c>
      <c r="X66" s="3">
        <v>1688.900024</v>
      </c>
      <c r="Y66" s="5">
        <v>0.0095</v>
      </c>
      <c r="Z66" s="3">
        <v>430.194641</v>
      </c>
      <c r="AA66" s="5">
        <v>0.0094</v>
      </c>
      <c r="AB66" s="3">
        <v>2308.550049</v>
      </c>
      <c r="AC66" s="5">
        <v>0.0047</v>
      </c>
      <c r="AD66" s="3">
        <v>122.777283</v>
      </c>
      <c r="AE66" s="5">
        <v>0.0117</v>
      </c>
      <c r="AF66" s="3">
        <v>4732.866699</v>
      </c>
      <c r="AG66" s="5">
        <v>0.0095</v>
      </c>
      <c r="AH66" s="3">
        <v>357.600006</v>
      </c>
      <c r="AI66" s="5">
        <v>0.0043</v>
      </c>
      <c r="AJ66" s="3">
        <v>2069.850098</v>
      </c>
      <c r="AK66" s="5">
        <v>0.0011</v>
      </c>
      <c r="AL66" s="3">
        <v>1504.072754</v>
      </c>
      <c r="AM66" s="5">
        <v>0.0055</v>
      </c>
      <c r="AN66" s="3">
        <v>2202.470215</v>
      </c>
      <c r="AO66" s="5">
        <v>0.0089</v>
      </c>
      <c r="AP66" s="3">
        <v>37428.66016</v>
      </c>
      <c r="AQ66" s="5">
        <v>-0.0095</v>
      </c>
    </row>
    <row r="67">
      <c r="A67" s="2">
        <v>45210.0</v>
      </c>
      <c r="B67" s="3">
        <v>399.581238</v>
      </c>
      <c r="C67" s="5">
        <v>6.0E-4</v>
      </c>
      <c r="D67" s="3">
        <v>441.75</v>
      </c>
      <c r="E67" s="5">
        <v>0.0083</v>
      </c>
      <c r="F67" s="3">
        <v>5254.600098</v>
      </c>
      <c r="G67" s="5">
        <v>0.0158</v>
      </c>
      <c r="H67" s="3">
        <v>4899.299805</v>
      </c>
      <c r="I67" s="5">
        <v>0.0123</v>
      </c>
      <c r="J67" s="3">
        <v>8239.120117</v>
      </c>
      <c r="K67" s="5">
        <v>0.0077</v>
      </c>
      <c r="L67" s="3">
        <v>2668.561279</v>
      </c>
      <c r="M67" s="5">
        <v>-0.0048</v>
      </c>
      <c r="N67" s="3">
        <v>701.857239</v>
      </c>
      <c r="O67" s="5">
        <v>-0.0016</v>
      </c>
      <c r="P67" s="3">
        <v>1668.949951</v>
      </c>
      <c r="Q67" s="5">
        <v>0.0332</v>
      </c>
      <c r="R67" s="3">
        <v>3513.970215</v>
      </c>
      <c r="S67" s="5">
        <v>-0.0109</v>
      </c>
      <c r="T67" s="3">
        <v>2853.726563</v>
      </c>
      <c r="U67" s="5">
        <v>0.0027</v>
      </c>
      <c r="V67" s="3">
        <v>192.699997</v>
      </c>
      <c r="W67" s="5">
        <v>0.0102</v>
      </c>
      <c r="X67" s="3">
        <v>1695.650024</v>
      </c>
      <c r="Y67" s="5">
        <v>0.0039</v>
      </c>
      <c r="Z67" s="3">
        <v>434.068054</v>
      </c>
      <c r="AA67" s="5">
        <v>0.009</v>
      </c>
      <c r="AB67" s="3">
        <v>2345.0</v>
      </c>
      <c r="AC67" s="5">
        <v>0.0157</v>
      </c>
      <c r="AD67" s="3">
        <v>122.4832</v>
      </c>
      <c r="AE67" s="5">
        <v>-0.0023</v>
      </c>
      <c r="AF67" s="3">
        <v>4701.855957</v>
      </c>
      <c r="AG67" s="5">
        <v>-0.0065</v>
      </c>
      <c r="AH67" s="3">
        <v>352.75</v>
      </c>
      <c r="AI67" s="5">
        <v>-0.0135</v>
      </c>
      <c r="AJ67" s="3">
        <v>2093.25</v>
      </c>
      <c r="AK67" s="5">
        <v>0.0113</v>
      </c>
      <c r="AL67" s="3">
        <v>1517.884155</v>
      </c>
      <c r="AM67" s="5">
        <v>0.0091</v>
      </c>
      <c r="AN67" s="3">
        <v>2215.411133</v>
      </c>
      <c r="AO67" s="5">
        <v>0.0058</v>
      </c>
      <c r="AP67" s="3">
        <v>37649.51172</v>
      </c>
      <c r="AQ67" s="5">
        <v>0.0059</v>
      </c>
    </row>
    <row r="68">
      <c r="A68" s="2">
        <v>45211.0</v>
      </c>
      <c r="B68" s="3">
        <v>400.579224</v>
      </c>
      <c r="C68" s="5">
        <v>0.0024</v>
      </c>
      <c r="D68" s="3">
        <v>439.850006</v>
      </c>
      <c r="E68" s="5">
        <v>-0.0043</v>
      </c>
      <c r="F68" s="3">
        <v>5290.950195</v>
      </c>
      <c r="G68" s="5">
        <v>0.0069</v>
      </c>
      <c r="H68" s="3">
        <v>4885.950195</v>
      </c>
      <c r="I68" s="5">
        <v>-0.0027</v>
      </c>
      <c r="J68" s="3">
        <v>8581.257813</v>
      </c>
      <c r="K68" s="5">
        <v>0.0415</v>
      </c>
      <c r="L68" s="3">
        <v>2694.981934</v>
      </c>
      <c r="M68" s="5">
        <v>0.0099</v>
      </c>
      <c r="N68" s="3">
        <v>697.622925</v>
      </c>
      <c r="O68" s="5">
        <v>-0.006</v>
      </c>
      <c r="P68" s="3">
        <v>1675.400024</v>
      </c>
      <c r="Q68" s="5">
        <v>0.0038</v>
      </c>
      <c r="R68" s="3">
        <v>3573.326172</v>
      </c>
      <c r="S68" s="5">
        <v>0.0168</v>
      </c>
      <c r="T68" s="3">
        <v>2774.741211</v>
      </c>
      <c r="U68" s="5">
        <v>-0.0276</v>
      </c>
      <c r="V68" s="3">
        <v>192.300003</v>
      </c>
      <c r="W68" s="5">
        <v>-0.002</v>
      </c>
      <c r="X68" s="3">
        <v>1768.400024</v>
      </c>
      <c r="Y68" s="5">
        <v>0.0429</v>
      </c>
      <c r="Z68" s="3">
        <v>436.39212</v>
      </c>
      <c r="AA68" s="5">
        <v>0.0053</v>
      </c>
      <c r="AB68" s="3">
        <v>2348.850098</v>
      </c>
      <c r="AC68" s="5">
        <v>0.0016</v>
      </c>
      <c r="AD68" s="3">
        <v>123.365433</v>
      </c>
      <c r="AE68" s="5">
        <v>0.0072</v>
      </c>
      <c r="AF68" s="3">
        <v>4679.302734</v>
      </c>
      <c r="AG68" s="5">
        <v>-0.0047</v>
      </c>
      <c r="AH68" s="3">
        <v>355.799988</v>
      </c>
      <c r="AI68" s="5">
        <v>0.0086</v>
      </c>
      <c r="AJ68" s="3">
        <v>2086.5</v>
      </c>
      <c r="AK68" s="5">
        <v>-0.0032</v>
      </c>
      <c r="AL68" s="3">
        <v>1528.982788</v>
      </c>
      <c r="AM68" s="5">
        <v>0.0073</v>
      </c>
      <c r="AN68" s="3">
        <v>2211.03125</v>
      </c>
      <c r="AO68" s="5">
        <v>-0.0019</v>
      </c>
      <c r="AP68" s="3">
        <v>37860.57813</v>
      </c>
      <c r="AQ68" s="5">
        <v>0.0056</v>
      </c>
    </row>
    <row r="69">
      <c r="A69" s="2">
        <v>45212.0</v>
      </c>
      <c r="B69" s="3">
        <v>403.273712</v>
      </c>
      <c r="C69" s="5">
        <v>0.0067</v>
      </c>
      <c r="D69" s="3">
        <v>432.799988</v>
      </c>
      <c r="E69" s="5">
        <v>-0.016</v>
      </c>
      <c r="F69" s="3">
        <v>5335.850098</v>
      </c>
      <c r="G69" s="5">
        <v>0.0084</v>
      </c>
      <c r="H69" s="3">
        <v>4899.350098</v>
      </c>
      <c r="I69" s="5">
        <v>0.0027</v>
      </c>
      <c r="J69" s="3">
        <v>8777.708984</v>
      </c>
      <c r="K69" s="5">
        <v>0.0228</v>
      </c>
      <c r="L69" s="3">
        <v>2712.013428</v>
      </c>
      <c r="M69" s="5">
        <v>0.0063</v>
      </c>
      <c r="N69" s="3">
        <v>701.359131</v>
      </c>
      <c r="O69" s="5">
        <v>0.0053</v>
      </c>
      <c r="P69" s="3">
        <v>1712.75</v>
      </c>
      <c r="Q69" s="5">
        <v>0.0222</v>
      </c>
      <c r="R69" s="3">
        <v>3586.190674</v>
      </c>
      <c r="S69" s="5">
        <v>0.0036</v>
      </c>
      <c r="T69" s="3">
        <v>2858.094238</v>
      </c>
      <c r="U69" s="5">
        <v>0.03</v>
      </c>
      <c r="V69" s="3">
        <v>190.550003</v>
      </c>
      <c r="W69" s="5">
        <v>-0.0091</v>
      </c>
      <c r="X69" s="3">
        <v>1753.300049</v>
      </c>
      <c r="Y69" s="5">
        <v>-0.0085</v>
      </c>
      <c r="Z69" s="3">
        <v>434.116486</v>
      </c>
      <c r="AA69" s="5">
        <v>-0.0052</v>
      </c>
      <c r="AB69" s="3">
        <v>2350.699951</v>
      </c>
      <c r="AC69" s="5">
        <v>7.0E-4</v>
      </c>
      <c r="AD69" s="3">
        <v>122.532219</v>
      </c>
      <c r="AE69" s="5">
        <v>-0.0067</v>
      </c>
      <c r="AF69" s="3">
        <v>4678.065918</v>
      </c>
      <c r="AG69" s="5">
        <v>-2.0E-4</v>
      </c>
      <c r="AH69" s="3">
        <v>353.0</v>
      </c>
      <c r="AI69" s="5">
        <v>-0.0078</v>
      </c>
      <c r="AJ69" s="3">
        <v>2082.25</v>
      </c>
      <c r="AK69" s="5">
        <v>-0.002</v>
      </c>
      <c r="AL69" s="3">
        <v>1516.059204</v>
      </c>
      <c r="AM69" s="5">
        <v>-0.0084</v>
      </c>
      <c r="AN69" s="3">
        <v>2184.651367</v>
      </c>
      <c r="AO69" s="5">
        <v>-0.0119</v>
      </c>
      <c r="AP69" s="3">
        <v>37209.94141</v>
      </c>
      <c r="AQ69" s="5">
        <v>-0.0171</v>
      </c>
    </row>
    <row r="70">
      <c r="A70" s="2">
        <v>45215.0</v>
      </c>
      <c r="B70" s="3">
        <v>397.735046</v>
      </c>
      <c r="C70" s="5">
        <v>-0.0137</v>
      </c>
      <c r="D70" s="3">
        <v>429.200012</v>
      </c>
      <c r="E70" s="5">
        <v>-0.0083</v>
      </c>
      <c r="F70" s="3">
        <v>5395.0</v>
      </c>
      <c r="G70" s="5">
        <v>0.011</v>
      </c>
      <c r="H70" s="3">
        <v>4870.399902</v>
      </c>
      <c r="I70" s="5">
        <v>-0.0059</v>
      </c>
      <c r="J70" s="3">
        <v>8938.147461</v>
      </c>
      <c r="K70" s="5">
        <v>0.0182</v>
      </c>
      <c r="L70" s="3">
        <v>2670.359131</v>
      </c>
      <c r="M70" s="5">
        <v>-0.0153</v>
      </c>
      <c r="N70" s="3">
        <v>700.611877</v>
      </c>
      <c r="O70" s="5">
        <v>-0.001</v>
      </c>
      <c r="P70" s="3">
        <v>1719.150024</v>
      </c>
      <c r="Q70" s="5">
        <v>0.0037</v>
      </c>
      <c r="R70" s="3">
        <v>3585.24707</v>
      </c>
      <c r="S70" s="5">
        <v>-2.0E-4</v>
      </c>
      <c r="T70" s="3">
        <v>2859.136475</v>
      </c>
      <c r="U70" s="5">
        <v>3.0E-4</v>
      </c>
      <c r="V70" s="3">
        <v>190.399994</v>
      </c>
      <c r="W70" s="5">
        <v>-7.0E-4</v>
      </c>
      <c r="X70" s="3">
        <v>1744.75</v>
      </c>
      <c r="Y70" s="5">
        <v>-0.0048</v>
      </c>
      <c r="Z70" s="3">
        <v>434.503845</v>
      </c>
      <c r="AA70" s="5">
        <v>8.0E-4</v>
      </c>
      <c r="AB70" s="3">
        <v>2342.899902</v>
      </c>
      <c r="AC70" s="5">
        <v>-0.0033</v>
      </c>
      <c r="AD70" s="3">
        <v>124.492737</v>
      </c>
      <c r="AE70" s="5">
        <v>0.016</v>
      </c>
      <c r="AF70" s="3">
        <v>4638.350098</v>
      </c>
      <c r="AG70" s="5">
        <v>-0.0084</v>
      </c>
      <c r="AH70" s="3">
        <v>352.399994</v>
      </c>
      <c r="AI70" s="5">
        <v>-0.0016</v>
      </c>
      <c r="AJ70" s="3">
        <v>2109.949951</v>
      </c>
      <c r="AK70" s="5">
        <v>0.0133</v>
      </c>
      <c r="AL70" s="3">
        <v>1508.906738</v>
      </c>
      <c r="AM70" s="5">
        <v>-0.0047</v>
      </c>
      <c r="AN70" s="3">
        <v>2182.312012</v>
      </c>
      <c r="AO70" s="5">
        <v>-0.001</v>
      </c>
      <c r="AP70" s="3">
        <v>37678.75</v>
      </c>
      <c r="AQ70" s="5">
        <v>0.0125</v>
      </c>
    </row>
    <row r="71">
      <c r="A71" s="2">
        <v>45216.0</v>
      </c>
      <c r="B71" s="3">
        <v>399.331787</v>
      </c>
      <c r="C71" s="5">
        <v>0.004</v>
      </c>
      <c r="D71" s="3">
        <v>429.700012</v>
      </c>
      <c r="E71" s="5">
        <v>0.0011</v>
      </c>
      <c r="F71" s="3">
        <v>5474.549805</v>
      </c>
      <c r="G71" s="5">
        <v>0.0147</v>
      </c>
      <c r="H71" s="3">
        <v>4862.200195</v>
      </c>
      <c r="I71" s="5">
        <v>-0.0016</v>
      </c>
      <c r="J71" s="3">
        <v>8993.929688</v>
      </c>
      <c r="K71" s="5">
        <v>0.0062</v>
      </c>
      <c r="L71" s="3">
        <v>2682.995117</v>
      </c>
      <c r="M71" s="5">
        <v>0.0047</v>
      </c>
      <c r="N71" s="3">
        <v>712.019714</v>
      </c>
      <c r="O71" s="5">
        <v>0.0162</v>
      </c>
      <c r="P71" s="3">
        <v>1775.599976</v>
      </c>
      <c r="Q71" s="5">
        <v>0.0328</v>
      </c>
      <c r="R71" s="3">
        <v>3595.82666</v>
      </c>
      <c r="S71" s="5">
        <v>0.0029</v>
      </c>
      <c r="T71" s="3">
        <v>2866.109375</v>
      </c>
      <c r="U71" s="5">
        <v>0.0024</v>
      </c>
      <c r="V71" s="3">
        <v>191.300003</v>
      </c>
      <c r="W71" s="5">
        <v>0.0047</v>
      </c>
      <c r="X71" s="3">
        <v>1760.849976</v>
      </c>
      <c r="Y71" s="5">
        <v>0.0092</v>
      </c>
      <c r="Z71" s="3">
        <v>439.103546</v>
      </c>
      <c r="AA71" s="5">
        <v>0.0105</v>
      </c>
      <c r="AB71" s="3">
        <v>2355.600098</v>
      </c>
      <c r="AC71" s="5">
        <v>0.0054</v>
      </c>
      <c r="AD71" s="3">
        <v>124.835823</v>
      </c>
      <c r="AE71" s="5">
        <v>0.0027</v>
      </c>
      <c r="AF71" s="3">
        <v>4565.545898</v>
      </c>
      <c r="AG71" s="5">
        <v>-0.0156</v>
      </c>
      <c r="AH71" s="3">
        <v>354.549988</v>
      </c>
      <c r="AI71" s="5">
        <v>0.0061</v>
      </c>
      <c r="AJ71" s="3">
        <v>2125.699951</v>
      </c>
      <c r="AK71" s="5">
        <v>0.0074</v>
      </c>
      <c r="AL71" s="3">
        <v>1520.597168</v>
      </c>
      <c r="AM71" s="5">
        <v>0.0077</v>
      </c>
      <c r="AN71" s="3">
        <v>2184.999512</v>
      </c>
      <c r="AO71" s="5">
        <v>0.0012</v>
      </c>
      <c r="AP71" s="3">
        <v>37969.94141</v>
      </c>
      <c r="AQ71" s="5">
        <v>0.0077</v>
      </c>
    </row>
    <row r="72">
      <c r="A72" s="2">
        <v>45217.0</v>
      </c>
      <c r="B72" s="3">
        <v>398.283936</v>
      </c>
      <c r="C72" s="5">
        <v>-0.0026</v>
      </c>
      <c r="D72" s="3">
        <v>424.100006</v>
      </c>
      <c r="E72" s="5">
        <v>-0.013</v>
      </c>
      <c r="F72" s="3">
        <v>5470.649902</v>
      </c>
      <c r="G72" s="5">
        <v>-7.0E-4</v>
      </c>
      <c r="H72" s="3">
        <v>4820.899902</v>
      </c>
      <c r="I72" s="5">
        <v>-0.0084</v>
      </c>
      <c r="J72" s="3">
        <v>9074.84375</v>
      </c>
      <c r="K72" s="5">
        <v>0.0089</v>
      </c>
      <c r="L72" s="3">
        <v>2719.95459</v>
      </c>
      <c r="M72" s="5">
        <v>0.0137</v>
      </c>
      <c r="N72" s="3">
        <v>701.110046</v>
      </c>
      <c r="O72" s="5">
        <v>-0.0153</v>
      </c>
      <c r="P72" s="3">
        <v>1764.599976</v>
      </c>
      <c r="Q72" s="5">
        <v>-0.0061</v>
      </c>
      <c r="R72" s="3">
        <v>3609.635254</v>
      </c>
      <c r="S72" s="5">
        <v>0.0038</v>
      </c>
      <c r="T72" s="3">
        <v>2861.518555</v>
      </c>
      <c r="U72" s="5">
        <v>-0.0016</v>
      </c>
      <c r="V72" s="3">
        <v>190.899994</v>
      </c>
      <c r="W72" s="5">
        <v>-0.002</v>
      </c>
      <c r="X72" s="3">
        <v>1773.650024</v>
      </c>
      <c r="Y72" s="5">
        <v>0.0072</v>
      </c>
      <c r="Z72" s="3">
        <v>437.263641</v>
      </c>
      <c r="AA72" s="5">
        <v>-0.0041</v>
      </c>
      <c r="AB72" s="3">
        <v>2323.600098</v>
      </c>
      <c r="AC72" s="5">
        <v>-0.0135</v>
      </c>
      <c r="AD72" s="3">
        <v>124.590759</v>
      </c>
      <c r="AE72" s="5">
        <v>-0.0019</v>
      </c>
      <c r="AF72" s="3">
        <v>4306.873535</v>
      </c>
      <c r="AG72" s="5">
        <v>-0.0566</v>
      </c>
      <c r="AH72" s="3">
        <v>355.700012</v>
      </c>
      <c r="AI72" s="5">
        <v>0.0032</v>
      </c>
      <c r="AJ72" s="3">
        <v>2104.949951</v>
      </c>
      <c r="AK72" s="5">
        <v>-0.0097</v>
      </c>
      <c r="AL72" s="3">
        <v>1499.238647</v>
      </c>
      <c r="AM72" s="5">
        <v>-0.014</v>
      </c>
      <c r="AN72" s="3">
        <v>2182.560791</v>
      </c>
      <c r="AO72" s="5">
        <v>-0.0011</v>
      </c>
      <c r="AP72" s="3">
        <v>38198.5</v>
      </c>
      <c r="AQ72" s="5">
        <v>0.006</v>
      </c>
    </row>
    <row r="73">
      <c r="A73" s="2">
        <v>45218.0</v>
      </c>
      <c r="B73" s="3">
        <v>395.090485</v>
      </c>
      <c r="C73" s="5">
        <v>-0.008</v>
      </c>
      <c r="D73" s="3">
        <v>429.149994</v>
      </c>
      <c r="E73" s="5">
        <v>0.0119</v>
      </c>
      <c r="F73" s="3">
        <v>5495.399902</v>
      </c>
      <c r="G73" s="5">
        <v>0.0045</v>
      </c>
      <c r="H73" s="3">
        <v>4807.299805</v>
      </c>
      <c r="I73" s="5">
        <v>-0.0028</v>
      </c>
      <c r="J73" s="3">
        <v>9026.414063</v>
      </c>
      <c r="K73" s="5">
        <v>-0.0053</v>
      </c>
      <c r="L73" s="3">
        <v>2659.720703</v>
      </c>
      <c r="M73" s="5">
        <v>-0.0221</v>
      </c>
      <c r="N73" s="3">
        <v>697.224365</v>
      </c>
      <c r="O73" s="5">
        <v>-0.0055</v>
      </c>
      <c r="P73" s="3">
        <v>1699.25</v>
      </c>
      <c r="Q73" s="5">
        <v>-0.037</v>
      </c>
      <c r="R73" s="3">
        <v>3592.200928</v>
      </c>
      <c r="S73" s="5">
        <v>-0.0048</v>
      </c>
      <c r="T73" s="3">
        <v>2861.072021</v>
      </c>
      <c r="U73" s="5">
        <v>-1.0E-4</v>
      </c>
      <c r="V73" s="3">
        <v>190.850006</v>
      </c>
      <c r="W73" s="5">
        <v>-2.0E-4</v>
      </c>
      <c r="X73" s="3">
        <v>1742.400024</v>
      </c>
      <c r="Y73" s="5">
        <v>-0.0176</v>
      </c>
      <c r="Z73" s="3">
        <v>436.053192</v>
      </c>
      <c r="AA73" s="5">
        <v>-0.0027</v>
      </c>
      <c r="AB73" s="3">
        <v>2305.550049</v>
      </c>
      <c r="AC73" s="5">
        <v>-0.0077</v>
      </c>
      <c r="AD73" s="3">
        <v>123.414452</v>
      </c>
      <c r="AE73" s="5">
        <v>-0.0094</v>
      </c>
      <c r="AF73" s="3">
        <v>4319.336914</v>
      </c>
      <c r="AG73" s="5">
        <v>0.0028</v>
      </c>
      <c r="AH73" s="3">
        <v>353.200012</v>
      </c>
      <c r="AI73" s="5">
        <v>-0.007</v>
      </c>
      <c r="AJ73" s="3">
        <v>2091.399902</v>
      </c>
      <c r="AK73" s="5">
        <v>-0.0064</v>
      </c>
      <c r="AL73" s="3">
        <v>1494.552612</v>
      </c>
      <c r="AM73" s="5">
        <v>-0.0031</v>
      </c>
      <c r="AN73" s="3">
        <v>2148.615234</v>
      </c>
      <c r="AO73" s="5">
        <v>-0.0155</v>
      </c>
      <c r="AP73" s="3">
        <v>38184.82813</v>
      </c>
      <c r="AQ73" s="5">
        <v>-3.0E-4</v>
      </c>
    </row>
    <row r="74">
      <c r="A74" s="2">
        <v>45219.0</v>
      </c>
      <c r="B74" s="3">
        <v>398.832794</v>
      </c>
      <c r="C74" s="5">
        <v>0.0094</v>
      </c>
      <c r="D74" s="3">
        <v>418.0</v>
      </c>
      <c r="E74" s="5">
        <v>-0.0259</v>
      </c>
      <c r="F74" s="3">
        <v>5514.299805</v>
      </c>
      <c r="G74" s="5">
        <v>0.0034</v>
      </c>
      <c r="H74" s="3">
        <v>4753.700195</v>
      </c>
      <c r="I74" s="5">
        <v>-0.0111</v>
      </c>
      <c r="J74" s="3">
        <v>8839.251953</v>
      </c>
      <c r="K74" s="5">
        <v>-0.0207</v>
      </c>
      <c r="L74" s="3">
        <v>2625.908203</v>
      </c>
      <c r="M74" s="5">
        <v>-0.0127</v>
      </c>
      <c r="N74" s="3">
        <v>689.253784</v>
      </c>
      <c r="O74" s="5">
        <v>-0.0114</v>
      </c>
      <c r="P74" s="3">
        <v>1710.699951</v>
      </c>
      <c r="Q74" s="5">
        <v>0.0067</v>
      </c>
      <c r="R74" s="3">
        <v>3560.163574</v>
      </c>
      <c r="S74" s="5">
        <v>-0.0089</v>
      </c>
      <c r="T74" s="3">
        <v>2834.569824</v>
      </c>
      <c r="U74" s="5">
        <v>-0.0092</v>
      </c>
      <c r="V74" s="3">
        <v>190.850006</v>
      </c>
      <c r="W74" s="5">
        <v>0.0</v>
      </c>
      <c r="X74" s="3">
        <v>1693.900024</v>
      </c>
      <c r="Y74" s="5">
        <v>-0.0278</v>
      </c>
      <c r="Z74" s="3">
        <v>424.38446</v>
      </c>
      <c r="AA74" s="5">
        <v>-0.0267</v>
      </c>
      <c r="AB74" s="3">
        <v>2299.149902</v>
      </c>
      <c r="AC74" s="5">
        <v>-0.0027</v>
      </c>
      <c r="AD74" s="3">
        <v>120.669731</v>
      </c>
      <c r="AE74" s="5">
        <v>-0.0222</v>
      </c>
      <c r="AF74" s="3">
        <v>4264.289063</v>
      </c>
      <c r="AG74" s="5">
        <v>-0.0127</v>
      </c>
      <c r="AH74" s="3">
        <v>344.049988</v>
      </c>
      <c r="AI74" s="5">
        <v>-0.0259</v>
      </c>
      <c r="AJ74" s="3">
        <v>2085.199951</v>
      </c>
      <c r="AK74" s="5">
        <v>-0.0029</v>
      </c>
      <c r="AL74" s="3">
        <v>1502.543701</v>
      </c>
      <c r="AM74" s="5">
        <v>0.0053</v>
      </c>
      <c r="AN74" s="3">
        <v>2116.113281</v>
      </c>
      <c r="AO74" s="5">
        <v>-0.0151</v>
      </c>
      <c r="AP74" s="3">
        <v>38316.10938</v>
      </c>
      <c r="AQ74" s="5">
        <v>0.0034</v>
      </c>
    </row>
    <row r="75">
      <c r="A75" s="2">
        <v>45222.0</v>
      </c>
      <c r="B75" s="3">
        <v>360.860626</v>
      </c>
      <c r="C75" s="5">
        <v>-0.0952</v>
      </c>
      <c r="D75" s="3">
        <v>403.899994</v>
      </c>
      <c r="E75" s="5">
        <v>-0.0337</v>
      </c>
      <c r="F75" s="3">
        <v>5408.100098</v>
      </c>
      <c r="G75" s="5">
        <v>-0.0192</v>
      </c>
      <c r="H75" s="3">
        <v>4631.049805</v>
      </c>
      <c r="I75" s="5">
        <v>-0.0258</v>
      </c>
      <c r="J75" s="3">
        <v>8740.405273</v>
      </c>
      <c r="K75" s="5">
        <v>-0.0111</v>
      </c>
      <c r="L75" s="3">
        <v>2541.301514</v>
      </c>
      <c r="M75" s="5">
        <v>-0.0322</v>
      </c>
      <c r="N75" s="3">
        <v>663.498962</v>
      </c>
      <c r="O75" s="5">
        <v>-0.0373</v>
      </c>
      <c r="P75" s="3">
        <v>1640.849976</v>
      </c>
      <c r="Q75" s="5">
        <v>-0.0408</v>
      </c>
      <c r="R75" s="3">
        <v>3508.506592</v>
      </c>
      <c r="S75" s="5">
        <v>-0.0145</v>
      </c>
      <c r="T75" s="3">
        <v>2824.296387</v>
      </c>
      <c r="U75" s="5">
        <v>-0.0036</v>
      </c>
      <c r="V75" s="3">
        <v>186.550003</v>
      </c>
      <c r="W75" s="5">
        <v>-0.0225</v>
      </c>
      <c r="X75" s="3">
        <v>1614.650024</v>
      </c>
      <c r="Y75" s="5">
        <v>-0.0467</v>
      </c>
      <c r="Z75" s="3">
        <v>422.060394</v>
      </c>
      <c r="AA75" s="5">
        <v>-0.0054</v>
      </c>
      <c r="AB75" s="3">
        <v>2262.649902</v>
      </c>
      <c r="AC75" s="5">
        <v>-0.0158</v>
      </c>
      <c r="AD75" s="3">
        <v>117.630928</v>
      </c>
      <c r="AE75" s="5">
        <v>-0.0251</v>
      </c>
      <c r="AF75" s="3">
        <v>4171.75</v>
      </c>
      <c r="AG75" s="5">
        <v>-0.0217</v>
      </c>
      <c r="AH75" s="3">
        <v>332.399994</v>
      </c>
      <c r="AI75" s="5">
        <v>-0.0338</v>
      </c>
      <c r="AJ75" s="3">
        <v>2020.050049</v>
      </c>
      <c r="AK75" s="5">
        <v>-0.0312</v>
      </c>
      <c r="AL75" s="3">
        <v>1485.525879</v>
      </c>
      <c r="AM75" s="5">
        <v>-0.0113</v>
      </c>
      <c r="AN75" s="3">
        <v>2088.887207</v>
      </c>
      <c r="AO75" s="5">
        <v>-0.0128</v>
      </c>
      <c r="AP75" s="3">
        <v>38585.62109</v>
      </c>
      <c r="AQ75" s="5">
        <v>0.007</v>
      </c>
    </row>
    <row r="76">
      <c r="A76" s="2">
        <v>45224.0</v>
      </c>
      <c r="B76" s="3">
        <v>355.87085</v>
      </c>
      <c r="C76" s="5">
        <v>-0.0138</v>
      </c>
      <c r="D76" s="3">
        <v>392.049988</v>
      </c>
      <c r="E76" s="5">
        <v>-0.0293</v>
      </c>
      <c r="F76" s="3">
        <v>5445.850098</v>
      </c>
      <c r="G76" s="5">
        <v>0.0069</v>
      </c>
      <c r="H76" s="3">
        <v>4573.5</v>
      </c>
      <c r="I76" s="5">
        <v>-0.0124</v>
      </c>
      <c r="J76" s="3">
        <v>8232.21582</v>
      </c>
      <c r="K76" s="5">
        <v>-0.0581</v>
      </c>
      <c r="L76" s="3">
        <v>2452.898682</v>
      </c>
      <c r="M76" s="5">
        <v>-0.0347</v>
      </c>
      <c r="N76" s="3">
        <v>655.378967</v>
      </c>
      <c r="O76" s="5">
        <v>-0.0122</v>
      </c>
      <c r="P76" s="3">
        <v>1623.949951</v>
      </c>
      <c r="Q76" s="5">
        <v>-0.0102</v>
      </c>
      <c r="R76" s="3">
        <v>3560.759521</v>
      </c>
      <c r="S76" s="5">
        <v>0.0148</v>
      </c>
      <c r="T76" s="3">
        <v>2903.182861</v>
      </c>
      <c r="U76" s="5">
        <v>0.0279</v>
      </c>
      <c r="V76" s="3">
        <v>186.649994</v>
      </c>
      <c r="W76" s="5">
        <v>5.0E-4</v>
      </c>
      <c r="X76" s="3">
        <v>1617.849976</v>
      </c>
      <c r="Y76" s="5">
        <v>0.0019</v>
      </c>
      <c r="Z76" s="3">
        <v>418.913208</v>
      </c>
      <c r="AA76" s="5">
        <v>-0.0074</v>
      </c>
      <c r="AB76" s="3">
        <v>2258.0</v>
      </c>
      <c r="AC76" s="5">
        <v>-0.002</v>
      </c>
      <c r="AD76" s="3">
        <v>118.954277</v>
      </c>
      <c r="AE76" s="5">
        <v>0.0112</v>
      </c>
      <c r="AF76" s="3">
        <v>4164.528809</v>
      </c>
      <c r="AG76" s="5">
        <v>-0.0017</v>
      </c>
      <c r="AH76" s="3">
        <v>329.450012</v>
      </c>
      <c r="AI76" s="5">
        <v>-0.0088</v>
      </c>
      <c r="AJ76" s="3">
        <v>1979.699951</v>
      </c>
      <c r="AK76" s="5">
        <v>-0.0199</v>
      </c>
      <c r="AL76" s="3">
        <v>1476.400391</v>
      </c>
      <c r="AM76" s="5">
        <v>-0.0061</v>
      </c>
      <c r="AN76" s="3">
        <v>2045.584473</v>
      </c>
      <c r="AO76" s="5">
        <v>-0.0207</v>
      </c>
      <c r="AP76" s="3">
        <v>38462.62891</v>
      </c>
      <c r="AQ76" s="5">
        <v>-0.0031</v>
      </c>
    </row>
    <row r="77">
      <c r="A77" s="2">
        <v>45225.0</v>
      </c>
      <c r="B77" s="3">
        <v>358.764923</v>
      </c>
      <c r="C77" s="5">
        <v>0.0081</v>
      </c>
      <c r="D77" s="3">
        <v>399.549988</v>
      </c>
      <c r="E77" s="5">
        <v>0.0191</v>
      </c>
      <c r="F77" s="3">
        <v>5341.100098</v>
      </c>
      <c r="G77" s="5">
        <v>-0.0192</v>
      </c>
      <c r="H77" s="3">
        <v>4491.850098</v>
      </c>
      <c r="I77" s="5">
        <v>-0.0178</v>
      </c>
      <c r="J77" s="3">
        <v>8472.079102</v>
      </c>
      <c r="K77" s="5">
        <v>0.0291</v>
      </c>
      <c r="L77" s="3">
        <v>2481.866943</v>
      </c>
      <c r="M77" s="5">
        <v>0.0118</v>
      </c>
      <c r="N77" s="3">
        <v>642.725647</v>
      </c>
      <c r="O77" s="5">
        <v>-0.0193</v>
      </c>
      <c r="P77" s="3">
        <v>1596.150024</v>
      </c>
      <c r="Q77" s="5">
        <v>-0.0171</v>
      </c>
      <c r="R77" s="3">
        <v>3535.030273</v>
      </c>
      <c r="S77" s="5">
        <v>-0.0072</v>
      </c>
      <c r="T77" s="3">
        <v>2931.372314</v>
      </c>
      <c r="U77" s="5">
        <v>0.0097</v>
      </c>
      <c r="V77" s="3">
        <v>184.5</v>
      </c>
      <c r="W77" s="5">
        <v>-0.0115</v>
      </c>
      <c r="X77" s="3">
        <v>1575.550049</v>
      </c>
      <c r="Y77" s="5">
        <v>-0.0261</v>
      </c>
      <c r="Z77" s="3">
        <v>420.365753</v>
      </c>
      <c r="AA77" s="5">
        <v>0.0034</v>
      </c>
      <c r="AB77" s="3">
        <v>2226.199951</v>
      </c>
      <c r="AC77" s="5">
        <v>-0.014</v>
      </c>
      <c r="AD77" s="3">
        <v>117.532906</v>
      </c>
      <c r="AE77" s="5">
        <v>-0.0119</v>
      </c>
      <c r="AF77" s="3">
        <v>4093.753174</v>
      </c>
      <c r="AG77" s="5">
        <v>-0.0169</v>
      </c>
      <c r="AH77" s="3">
        <v>324.299988</v>
      </c>
      <c r="AI77" s="5">
        <v>-0.0156</v>
      </c>
      <c r="AJ77" s="3">
        <v>1950.699951</v>
      </c>
      <c r="AK77" s="5">
        <v>-0.0146</v>
      </c>
      <c r="AL77" s="3">
        <v>1443.79541</v>
      </c>
      <c r="AM77" s="5">
        <v>-0.022</v>
      </c>
      <c r="AN77" s="3">
        <v>2022.78833</v>
      </c>
      <c r="AO77" s="5">
        <v>-0.0111</v>
      </c>
      <c r="AP77" s="3">
        <v>38490.14063</v>
      </c>
      <c r="AQ77" s="5">
        <v>7.0E-4</v>
      </c>
    </row>
    <row r="78">
      <c r="A78" s="2">
        <v>45226.0</v>
      </c>
      <c r="B78" s="3">
        <v>356.319885</v>
      </c>
      <c r="C78" s="5">
        <v>-0.0068</v>
      </c>
      <c r="D78" s="3">
        <v>407.950012</v>
      </c>
      <c r="E78" s="5">
        <v>0.021</v>
      </c>
      <c r="F78" s="3">
        <v>5371.299805</v>
      </c>
      <c r="G78" s="5">
        <v>0.0056</v>
      </c>
      <c r="H78" s="3">
        <v>4573.100098</v>
      </c>
      <c r="I78" s="5">
        <v>0.018</v>
      </c>
      <c r="J78" s="3">
        <v>8465.970703</v>
      </c>
      <c r="K78" s="5">
        <v>-7.0E-4</v>
      </c>
      <c r="L78" s="3">
        <v>2508.487549</v>
      </c>
      <c r="M78" s="5">
        <v>0.0107</v>
      </c>
      <c r="N78" s="3">
        <v>656.524719</v>
      </c>
      <c r="O78" s="5">
        <v>0.0214</v>
      </c>
      <c r="P78" s="3">
        <v>1623.349976</v>
      </c>
      <c r="Q78" s="5">
        <v>0.017</v>
      </c>
      <c r="R78" s="3">
        <v>3651.904297</v>
      </c>
      <c r="S78" s="5">
        <v>0.033</v>
      </c>
      <c r="T78" s="3">
        <v>2884.596436</v>
      </c>
      <c r="U78" s="5">
        <v>-0.0159</v>
      </c>
      <c r="V78" s="3">
        <v>186.899994</v>
      </c>
      <c r="W78" s="5">
        <v>0.013</v>
      </c>
      <c r="X78" s="3">
        <v>1605.599976</v>
      </c>
      <c r="Y78" s="5">
        <v>0.019</v>
      </c>
      <c r="Z78" s="3">
        <v>419.784729</v>
      </c>
      <c r="AA78" s="5">
        <v>-0.0013</v>
      </c>
      <c r="AB78" s="3">
        <v>2265.25</v>
      </c>
      <c r="AC78" s="5">
        <v>0.0175</v>
      </c>
      <c r="AD78" s="3">
        <v>117.532906</v>
      </c>
      <c r="AE78" s="5">
        <v>0.0</v>
      </c>
      <c r="AF78" s="3">
        <v>4148.084961</v>
      </c>
      <c r="AG78" s="5">
        <v>0.0132</v>
      </c>
      <c r="AH78" s="3">
        <v>326.399994</v>
      </c>
      <c r="AI78" s="5">
        <v>0.0064</v>
      </c>
      <c r="AJ78" s="3">
        <v>1987.800049</v>
      </c>
      <c r="AK78" s="5">
        <v>0.019</v>
      </c>
      <c r="AL78" s="3">
        <v>1449.764038</v>
      </c>
      <c r="AM78" s="5">
        <v>0.0041</v>
      </c>
      <c r="AN78" s="3">
        <v>2085.353516</v>
      </c>
      <c r="AO78" s="5">
        <v>0.0309</v>
      </c>
      <c r="AP78" s="3">
        <v>38198.71875</v>
      </c>
      <c r="AQ78" s="5">
        <v>-0.0075</v>
      </c>
    </row>
    <row r="79">
      <c r="A79" s="2">
        <v>45229.0</v>
      </c>
      <c r="B79" s="3">
        <v>361.060211</v>
      </c>
      <c r="C79" s="5">
        <v>0.0133</v>
      </c>
      <c r="D79" s="3">
        <v>402.850006</v>
      </c>
      <c r="E79" s="5">
        <v>-0.0125</v>
      </c>
      <c r="F79" s="3">
        <v>5111.850098</v>
      </c>
      <c r="G79" s="5">
        <v>-0.0483</v>
      </c>
      <c r="H79" s="3">
        <v>4591.049805</v>
      </c>
      <c r="I79" s="5">
        <v>0.0039</v>
      </c>
      <c r="J79" s="3">
        <v>8462.144531</v>
      </c>
      <c r="K79" s="5">
        <v>-4.0E-4</v>
      </c>
      <c r="L79" s="3">
        <v>2473.975342</v>
      </c>
      <c r="M79" s="5">
        <v>-0.0137</v>
      </c>
      <c r="N79" s="3">
        <v>660.70929</v>
      </c>
      <c r="O79" s="5">
        <v>0.0063</v>
      </c>
      <c r="P79" s="3">
        <v>1602.900024</v>
      </c>
      <c r="Q79" s="5">
        <v>-0.0125</v>
      </c>
      <c r="R79" s="3">
        <v>3666.358398</v>
      </c>
      <c r="S79" s="5">
        <v>0.0039</v>
      </c>
      <c r="T79" s="3">
        <v>2926.97998</v>
      </c>
      <c r="U79" s="5">
        <v>0.0146</v>
      </c>
      <c r="V79" s="3">
        <v>187.199997</v>
      </c>
      <c r="W79" s="5">
        <v>0.0016</v>
      </c>
      <c r="X79" s="3">
        <v>1588.800049</v>
      </c>
      <c r="Y79" s="5">
        <v>-0.0104</v>
      </c>
      <c r="Z79" s="3">
        <v>416.782806</v>
      </c>
      <c r="AA79" s="5">
        <v>-0.0071</v>
      </c>
      <c r="AB79" s="3">
        <v>2311.350098</v>
      </c>
      <c r="AC79" s="5">
        <v>0.0203</v>
      </c>
      <c r="AD79" s="3">
        <v>116.797714</v>
      </c>
      <c r="AE79" s="5">
        <v>-0.0062</v>
      </c>
      <c r="AF79" s="3">
        <v>4149.574707</v>
      </c>
      <c r="AG79" s="5">
        <v>3.0E-4</v>
      </c>
      <c r="AH79" s="3">
        <v>325.950012</v>
      </c>
      <c r="AI79" s="5">
        <v>-0.0013</v>
      </c>
      <c r="AJ79" s="3">
        <v>1991.099976</v>
      </c>
      <c r="AK79" s="5">
        <v>0.0016</v>
      </c>
      <c r="AL79" s="3">
        <v>1464.907227</v>
      </c>
      <c r="AM79" s="5">
        <v>0.0104</v>
      </c>
      <c r="AN79" s="3">
        <v>2029.507813</v>
      </c>
      <c r="AO79" s="5">
        <v>-0.0267</v>
      </c>
      <c r="AP79" s="3">
        <v>36602.75</v>
      </c>
      <c r="AQ79" s="5">
        <v>-0.0417</v>
      </c>
    </row>
    <row r="80">
      <c r="A80" s="2">
        <v>45230.0</v>
      </c>
      <c r="B80" s="3">
        <v>360.760834</v>
      </c>
      <c r="C80" s="5">
        <v>-8.0E-4</v>
      </c>
      <c r="D80" s="3">
        <v>403.700012</v>
      </c>
      <c r="E80" s="5">
        <v>0.0021</v>
      </c>
      <c r="F80" s="3">
        <v>5098.899902</v>
      </c>
      <c r="G80" s="5">
        <v>-0.0025</v>
      </c>
      <c r="H80" s="3">
        <v>4421.700195</v>
      </c>
      <c r="I80" s="5">
        <v>-0.0368</v>
      </c>
      <c r="J80" s="3">
        <v>8425.387695</v>
      </c>
      <c r="K80" s="5">
        <v>-0.0043</v>
      </c>
      <c r="L80" s="3">
        <v>2399.208008</v>
      </c>
      <c r="M80" s="5">
        <v>-0.0302</v>
      </c>
      <c r="N80" s="3">
        <v>663.249878</v>
      </c>
      <c r="O80" s="5">
        <v>0.0038</v>
      </c>
      <c r="P80" s="3">
        <v>1564.650024</v>
      </c>
      <c r="Q80" s="5">
        <v>-0.0238</v>
      </c>
      <c r="R80" s="3">
        <v>3698.743408</v>
      </c>
      <c r="S80" s="5">
        <v>0.0088</v>
      </c>
      <c r="T80" s="3">
        <v>2912.016602</v>
      </c>
      <c r="U80" s="5">
        <v>-0.0051</v>
      </c>
      <c r="V80" s="3">
        <v>187.199997</v>
      </c>
      <c r="W80" s="5">
        <v>0.0</v>
      </c>
      <c r="X80" s="3">
        <v>1601.599976</v>
      </c>
      <c r="Y80" s="5">
        <v>0.008</v>
      </c>
      <c r="Z80" s="3">
        <v>414.991364</v>
      </c>
      <c r="AA80" s="5">
        <v>-0.0042</v>
      </c>
      <c r="AB80" s="3">
        <v>2288.550049</v>
      </c>
      <c r="AC80" s="5">
        <v>-0.0098</v>
      </c>
      <c r="AD80" s="3">
        <v>116.405609</v>
      </c>
      <c r="AE80" s="5">
        <v>-0.0033</v>
      </c>
      <c r="AF80" s="3">
        <v>4158.265625</v>
      </c>
      <c r="AG80" s="5">
        <v>0.002</v>
      </c>
      <c r="AH80" s="3">
        <v>325.950012</v>
      </c>
      <c r="AI80" s="5">
        <v>0.0</v>
      </c>
      <c r="AJ80" s="3">
        <v>1986.050049</v>
      </c>
      <c r="AK80" s="5">
        <v>-0.0025</v>
      </c>
      <c r="AL80" s="3">
        <v>1456.817627</v>
      </c>
      <c r="AM80" s="5">
        <v>-0.0055</v>
      </c>
      <c r="AN80" s="3">
        <v>2033.838013</v>
      </c>
      <c r="AO80" s="5">
        <v>0.0021</v>
      </c>
      <c r="AP80" s="3">
        <v>36321.60938</v>
      </c>
      <c r="AQ80" s="5">
        <v>-0.0076</v>
      </c>
    </row>
    <row r="81">
      <c r="A81" s="2">
        <v>45231.0</v>
      </c>
      <c r="B81" s="3">
        <v>358.26593</v>
      </c>
      <c r="C81" s="5">
        <v>-0.0069</v>
      </c>
      <c r="D81" s="3">
        <v>400.100006</v>
      </c>
      <c r="E81" s="5">
        <v>-0.0089</v>
      </c>
      <c r="F81" s="3">
        <v>5180.25</v>
      </c>
      <c r="G81" s="5">
        <v>0.0159</v>
      </c>
      <c r="H81" s="3">
        <v>4305.399902</v>
      </c>
      <c r="I81" s="5">
        <v>-0.0263</v>
      </c>
      <c r="J81" s="3">
        <v>8105.255371</v>
      </c>
      <c r="K81" s="5">
        <v>-0.0379</v>
      </c>
      <c r="L81" s="3">
        <v>2466.333984</v>
      </c>
      <c r="M81" s="5">
        <v>0.0279</v>
      </c>
      <c r="N81" s="3">
        <v>650.596619</v>
      </c>
      <c r="O81" s="5">
        <v>-0.019</v>
      </c>
      <c r="P81" s="3">
        <v>1527.199951</v>
      </c>
      <c r="Q81" s="5">
        <v>-0.0239</v>
      </c>
      <c r="R81" s="3">
        <v>3696.855957</v>
      </c>
      <c r="S81" s="5">
        <v>-5.0E-4</v>
      </c>
      <c r="T81" s="3">
        <v>3020.134766</v>
      </c>
      <c r="U81" s="5">
        <v>0.0371</v>
      </c>
      <c r="V81" s="3">
        <v>184.949997</v>
      </c>
      <c r="W81" s="5">
        <v>-0.012</v>
      </c>
      <c r="X81" s="3">
        <v>1599.75</v>
      </c>
      <c r="Y81" s="5">
        <v>-0.0011</v>
      </c>
      <c r="Z81" s="3">
        <v>414.45874</v>
      </c>
      <c r="AA81" s="5">
        <v>-0.0012</v>
      </c>
      <c r="AB81" s="3">
        <v>2296.649902</v>
      </c>
      <c r="AC81" s="5">
        <v>0.0035</v>
      </c>
      <c r="AD81" s="3">
        <v>114.29805</v>
      </c>
      <c r="AE81" s="5">
        <v>-0.0181</v>
      </c>
      <c r="AF81" s="3">
        <v>4138.747559</v>
      </c>
      <c r="AG81" s="5">
        <v>-0.0046</v>
      </c>
      <c r="AH81" s="3">
        <v>337.399994</v>
      </c>
      <c r="AI81" s="5">
        <v>0.0351</v>
      </c>
      <c r="AJ81" s="3">
        <v>1960.0</v>
      </c>
      <c r="AK81" s="5">
        <v>-0.0131</v>
      </c>
      <c r="AL81" s="3">
        <v>1454.893921</v>
      </c>
      <c r="AM81" s="5">
        <v>-0.0013</v>
      </c>
      <c r="AN81" s="3">
        <v>2025.028198</v>
      </c>
      <c r="AO81" s="5">
        <v>-0.0043</v>
      </c>
      <c r="AP81" s="3">
        <v>36205.33984</v>
      </c>
      <c r="AQ81" s="5">
        <v>-0.0032</v>
      </c>
    </row>
    <row r="82">
      <c r="A82" s="2">
        <v>45232.0</v>
      </c>
      <c r="B82" s="3">
        <v>361.812622</v>
      </c>
      <c r="C82" s="5">
        <v>0.0098</v>
      </c>
      <c r="D82" s="3">
        <v>401.100006</v>
      </c>
      <c r="E82" s="5">
        <v>0.0024</v>
      </c>
      <c r="F82" s="3">
        <v>5330.549805</v>
      </c>
      <c r="G82" s="5">
        <v>0.029</v>
      </c>
      <c r="H82" s="3">
        <v>4226.5</v>
      </c>
      <c r="I82" s="5">
        <v>-0.0183</v>
      </c>
      <c r="J82" s="3">
        <v>8081.710938</v>
      </c>
      <c r="K82" s="5">
        <v>-0.0029</v>
      </c>
      <c r="L82" s="3">
        <v>2592.495117</v>
      </c>
      <c r="M82" s="5">
        <v>0.0511</v>
      </c>
      <c r="N82" s="3">
        <v>652.738708</v>
      </c>
      <c r="O82" s="5">
        <v>0.0032</v>
      </c>
      <c r="P82" s="3">
        <v>1562.199951</v>
      </c>
      <c r="Q82" s="5">
        <v>0.0229</v>
      </c>
      <c r="R82" s="3">
        <v>3766.145752</v>
      </c>
      <c r="S82" s="5">
        <v>0.0187</v>
      </c>
      <c r="T82" s="3">
        <v>3011.275879</v>
      </c>
      <c r="U82" s="5">
        <v>-0.0029</v>
      </c>
      <c r="V82" s="3">
        <v>186.449997</v>
      </c>
      <c r="W82" s="5">
        <v>0.0081</v>
      </c>
      <c r="X82" s="3">
        <v>1611.849976</v>
      </c>
      <c r="Y82" s="5">
        <v>0.0075</v>
      </c>
      <c r="Z82" s="3">
        <v>417.460663</v>
      </c>
      <c r="AA82" s="5">
        <v>0.0072</v>
      </c>
      <c r="AB82" s="3">
        <v>2319.850098</v>
      </c>
      <c r="AC82" s="5">
        <v>0.0101</v>
      </c>
      <c r="AD82" s="3">
        <v>115.817451</v>
      </c>
      <c r="AE82" s="5">
        <v>0.0132</v>
      </c>
      <c r="AF82" s="3">
        <v>4180.862793</v>
      </c>
      <c r="AG82" s="5">
        <v>0.0101</v>
      </c>
      <c r="AH82" s="3">
        <v>341.600006</v>
      </c>
      <c r="AI82" s="5">
        <v>0.0124</v>
      </c>
      <c r="AJ82" s="3">
        <v>1998.150024</v>
      </c>
      <c r="AK82" s="5">
        <v>0.0194</v>
      </c>
      <c r="AL82" s="3">
        <v>1456.965576</v>
      </c>
      <c r="AM82" s="5">
        <v>0.0014</v>
      </c>
      <c r="AN82" s="3">
        <v>2034.982788</v>
      </c>
      <c r="AO82" s="5">
        <v>0.0049</v>
      </c>
      <c r="AP82" s="3">
        <v>36888.03125</v>
      </c>
      <c r="AQ82" s="5">
        <v>0.0188</v>
      </c>
    </row>
    <row r="83">
      <c r="A83" s="2">
        <v>45233.0</v>
      </c>
      <c r="B83" s="3">
        <v>363.560974</v>
      </c>
      <c r="C83" s="5">
        <v>0.0048</v>
      </c>
      <c r="D83" s="3">
        <v>405.399994</v>
      </c>
      <c r="E83" s="5">
        <v>0.0107</v>
      </c>
      <c r="F83" s="3">
        <v>5272.549805</v>
      </c>
      <c r="G83" s="5">
        <v>-0.0108</v>
      </c>
      <c r="H83" s="3">
        <v>4246.200195</v>
      </c>
      <c r="I83" s="5">
        <v>0.0046</v>
      </c>
      <c r="J83" s="3">
        <v>8279.055664</v>
      </c>
      <c r="K83" s="5">
        <v>0.0244</v>
      </c>
      <c r="L83" s="3">
        <v>2565.524658</v>
      </c>
      <c r="M83" s="5">
        <v>-0.0104</v>
      </c>
      <c r="N83" s="3">
        <v>661.157593</v>
      </c>
      <c r="O83" s="5">
        <v>0.0128</v>
      </c>
      <c r="P83" s="3">
        <v>1543.75</v>
      </c>
      <c r="Q83" s="5">
        <v>-0.0118</v>
      </c>
      <c r="R83" s="3">
        <v>3784.325195</v>
      </c>
      <c r="S83" s="5">
        <v>0.0048</v>
      </c>
      <c r="T83" s="3">
        <v>3058.175781</v>
      </c>
      <c r="U83" s="5">
        <v>0.0155</v>
      </c>
      <c r="V83" s="3">
        <v>188.399994</v>
      </c>
      <c r="W83" s="5">
        <v>0.0104</v>
      </c>
      <c r="X83" s="3">
        <v>1608.599976</v>
      </c>
      <c r="Y83" s="5">
        <v>-0.002</v>
      </c>
      <c r="Z83" s="3">
        <v>419.83316</v>
      </c>
      <c r="AA83" s="5">
        <v>0.0056</v>
      </c>
      <c r="AB83" s="3">
        <v>2319.050049</v>
      </c>
      <c r="AC83" s="5">
        <v>-3.0E-4</v>
      </c>
      <c r="AD83" s="3">
        <v>114.984238</v>
      </c>
      <c r="AE83" s="5">
        <v>-0.0071</v>
      </c>
      <c r="AF83" s="3">
        <v>4201.571777</v>
      </c>
      <c r="AG83" s="5">
        <v>0.0049</v>
      </c>
      <c r="AH83" s="3">
        <v>351.850006</v>
      </c>
      <c r="AI83" s="5">
        <v>0.03</v>
      </c>
      <c r="AJ83" s="3">
        <v>2022.849976</v>
      </c>
      <c r="AK83" s="5">
        <v>0.0123</v>
      </c>
      <c r="AL83" s="3">
        <v>1463.575439</v>
      </c>
      <c r="AM83" s="5">
        <v>0.0045</v>
      </c>
      <c r="AN83" s="3">
        <v>2033.240723</v>
      </c>
      <c r="AO83" s="5">
        <v>-8.0E-4</v>
      </c>
      <c r="AP83" s="3">
        <v>36911.46094</v>
      </c>
      <c r="AQ83" s="5">
        <v>6.0E-4</v>
      </c>
    </row>
    <row r="84">
      <c r="A84" s="2">
        <v>45236.0</v>
      </c>
      <c r="B84" s="3">
        <v>372.003113</v>
      </c>
      <c r="C84" s="5">
        <v>0.0232</v>
      </c>
      <c r="D84" s="3">
        <v>407.799988</v>
      </c>
      <c r="E84" s="5">
        <v>0.0059</v>
      </c>
      <c r="F84" s="3">
        <v>5250.049805</v>
      </c>
      <c r="G84" s="5">
        <v>-0.0042</v>
      </c>
      <c r="H84" s="3">
        <v>4270.100098</v>
      </c>
      <c r="I84" s="5">
        <v>0.0056</v>
      </c>
      <c r="J84" s="3">
        <v>8444.461914</v>
      </c>
      <c r="K84" s="5">
        <v>0.0199</v>
      </c>
      <c r="L84" s="3">
        <v>2588.499512</v>
      </c>
      <c r="M84" s="5">
        <v>0.0089</v>
      </c>
      <c r="N84" s="3">
        <v>668.928894</v>
      </c>
      <c r="O84" s="5">
        <v>0.0117</v>
      </c>
      <c r="P84" s="3">
        <v>1592.099976</v>
      </c>
      <c r="Q84" s="5">
        <v>0.0313</v>
      </c>
      <c r="R84" s="3">
        <v>3797.487793</v>
      </c>
      <c r="S84" s="5">
        <v>0.0034</v>
      </c>
      <c r="T84" s="3">
        <v>3082.221436</v>
      </c>
      <c r="U84" s="5">
        <v>0.0078</v>
      </c>
      <c r="V84" s="3">
        <v>189.25</v>
      </c>
      <c r="W84" s="5">
        <v>0.0045</v>
      </c>
      <c r="X84" s="3">
        <v>1652.849976</v>
      </c>
      <c r="Y84" s="5">
        <v>0.0275</v>
      </c>
      <c r="Z84" s="3">
        <v>421.382538</v>
      </c>
      <c r="AA84" s="5">
        <v>0.0036</v>
      </c>
      <c r="AB84" s="3">
        <v>2339.050049</v>
      </c>
      <c r="AC84" s="5">
        <v>0.0086</v>
      </c>
      <c r="AD84" s="3">
        <v>117.042778</v>
      </c>
      <c r="AE84" s="5">
        <v>0.0179</v>
      </c>
      <c r="AF84" s="3">
        <v>4232.114746</v>
      </c>
      <c r="AG84" s="5">
        <v>0.0072</v>
      </c>
      <c r="AH84" s="3">
        <v>350.549988</v>
      </c>
      <c r="AI84" s="5">
        <v>-0.0036</v>
      </c>
      <c r="AJ84" s="3">
        <v>2138.850098</v>
      </c>
      <c r="AK84" s="5">
        <v>0.0573</v>
      </c>
      <c r="AL84" s="3">
        <v>1474.082031</v>
      </c>
      <c r="AM84" s="5">
        <v>0.0071</v>
      </c>
      <c r="AN84" s="3">
        <v>2068.181641</v>
      </c>
      <c r="AO84" s="5">
        <v>0.0171</v>
      </c>
      <c r="AP84" s="3">
        <v>36919.10156</v>
      </c>
      <c r="AQ84" s="5">
        <v>2.0E-4</v>
      </c>
    </row>
    <row r="85">
      <c r="A85" s="2">
        <v>45237.0</v>
      </c>
      <c r="B85" s="3">
        <v>369.755219</v>
      </c>
      <c r="C85" s="5">
        <v>-0.006</v>
      </c>
      <c r="D85" s="3">
        <v>395.149994</v>
      </c>
      <c r="E85" s="5">
        <v>-0.031</v>
      </c>
      <c r="F85" s="3">
        <v>5252.350098</v>
      </c>
      <c r="G85" s="5">
        <v>4.0E-4</v>
      </c>
      <c r="H85" s="3">
        <v>4247.350098</v>
      </c>
      <c r="I85" s="5">
        <v>-0.0053</v>
      </c>
      <c r="J85" s="3">
        <v>8480.424805</v>
      </c>
      <c r="K85" s="5">
        <v>0.0042</v>
      </c>
      <c r="L85" s="3">
        <v>2561.578857</v>
      </c>
      <c r="M85" s="5">
        <v>-0.0104</v>
      </c>
      <c r="N85" s="3">
        <v>678.344116</v>
      </c>
      <c r="O85" s="5">
        <v>0.014</v>
      </c>
      <c r="P85" s="3">
        <v>1564.949951</v>
      </c>
      <c r="Q85" s="5">
        <v>-0.017</v>
      </c>
      <c r="R85" s="3">
        <v>4000.341064</v>
      </c>
      <c r="S85" s="5">
        <v>0.0534</v>
      </c>
      <c r="T85" s="3">
        <v>3089.492188</v>
      </c>
      <c r="U85" s="5">
        <v>0.0023</v>
      </c>
      <c r="V85" s="3">
        <v>189.100006</v>
      </c>
      <c r="W85" s="5">
        <v>-7.0E-4</v>
      </c>
      <c r="X85" s="3">
        <v>1666.449951</v>
      </c>
      <c r="Y85" s="5">
        <v>0.0082</v>
      </c>
      <c r="Z85" s="3">
        <v>419.058472</v>
      </c>
      <c r="AA85" s="5">
        <v>-0.0055</v>
      </c>
      <c r="AB85" s="3">
        <v>2324.199951</v>
      </c>
      <c r="AC85" s="5">
        <v>-0.0063</v>
      </c>
      <c r="AD85" s="3">
        <v>117.385864</v>
      </c>
      <c r="AE85" s="5">
        <v>0.0029</v>
      </c>
      <c r="AF85" s="3">
        <v>4233.654785</v>
      </c>
      <c r="AG85" s="5">
        <v>3.0E-4</v>
      </c>
      <c r="AH85" s="3">
        <v>354.350006</v>
      </c>
      <c r="AI85" s="5">
        <v>0.0108</v>
      </c>
      <c r="AJ85" s="3">
        <v>2098.75</v>
      </c>
      <c r="AK85" s="5">
        <v>-0.0187</v>
      </c>
      <c r="AL85" s="3">
        <v>1468.557373</v>
      </c>
      <c r="AM85" s="5">
        <v>-0.0037</v>
      </c>
      <c r="AN85" s="3">
        <v>2066.837646</v>
      </c>
      <c r="AO85" s="5">
        <v>-6.0E-4</v>
      </c>
      <c r="AP85" s="3">
        <v>36883.01172</v>
      </c>
      <c r="AQ85" s="5">
        <v>-9.0E-4</v>
      </c>
    </row>
    <row r="86">
      <c r="A86" s="2">
        <v>45238.0</v>
      </c>
      <c r="B86" s="3">
        <v>371.053986</v>
      </c>
      <c r="C86" s="5">
        <v>0.0035</v>
      </c>
      <c r="D86" s="3">
        <v>400.200012</v>
      </c>
      <c r="E86" s="5">
        <v>0.0127</v>
      </c>
      <c r="F86" s="3">
        <v>5358.399902</v>
      </c>
      <c r="G86" s="5">
        <v>0.0201</v>
      </c>
      <c r="H86" s="3">
        <v>4250.049805</v>
      </c>
      <c r="I86" s="5">
        <v>6.0E-4</v>
      </c>
      <c r="J86" s="3">
        <v>8445.008789</v>
      </c>
      <c r="K86" s="5">
        <v>-0.0041</v>
      </c>
      <c r="L86" s="3">
        <v>2551.140381</v>
      </c>
      <c r="M86" s="5">
        <v>-0.004</v>
      </c>
      <c r="N86" s="3">
        <v>674.408691</v>
      </c>
      <c r="O86" s="5">
        <v>-0.0058</v>
      </c>
      <c r="P86" s="3">
        <v>1607.5</v>
      </c>
      <c r="Q86" s="5">
        <v>0.0271</v>
      </c>
      <c r="R86" s="3">
        <v>4203.889648</v>
      </c>
      <c r="S86" s="5">
        <v>0.0508</v>
      </c>
      <c r="T86" s="3">
        <v>3116.391357</v>
      </c>
      <c r="U86" s="5">
        <v>0.0087</v>
      </c>
      <c r="V86" s="3">
        <v>187.5</v>
      </c>
      <c r="W86" s="5">
        <v>-0.0084</v>
      </c>
      <c r="X86" s="3">
        <v>1670.699951</v>
      </c>
      <c r="Y86" s="5">
        <v>0.0025</v>
      </c>
      <c r="Z86" s="3">
        <v>423.028748</v>
      </c>
      <c r="AA86" s="5">
        <v>0.0094</v>
      </c>
      <c r="AB86" s="3">
        <v>2336.600098</v>
      </c>
      <c r="AC86" s="5">
        <v>0.0053</v>
      </c>
      <c r="AD86" s="3">
        <v>116.699692</v>
      </c>
      <c r="AE86" s="5">
        <v>-0.0058</v>
      </c>
      <c r="AF86" s="3">
        <v>4251.086426</v>
      </c>
      <c r="AG86" s="5">
        <v>0.0041</v>
      </c>
      <c r="AH86" s="3">
        <v>358.200012</v>
      </c>
      <c r="AI86" s="5">
        <v>0.0108</v>
      </c>
      <c r="AJ86" s="3">
        <v>2137.449951</v>
      </c>
      <c r="AK86" s="5">
        <v>0.0184</v>
      </c>
      <c r="AL86" s="3">
        <v>1471.122437</v>
      </c>
      <c r="AM86" s="5">
        <v>0.0017</v>
      </c>
      <c r="AN86" s="3">
        <v>2054.294678</v>
      </c>
      <c r="AO86" s="5">
        <v>-0.006</v>
      </c>
      <c r="AP86" s="3">
        <v>37239.96094</v>
      </c>
      <c r="AQ86" s="5">
        <v>0.0096</v>
      </c>
    </row>
    <row r="87">
      <c r="A87" s="2">
        <v>45239.0</v>
      </c>
      <c r="B87" s="3">
        <v>369.355591</v>
      </c>
      <c r="C87" s="5">
        <v>-0.0045</v>
      </c>
      <c r="D87" s="3">
        <v>395.299988</v>
      </c>
      <c r="E87" s="5">
        <v>-0.0122</v>
      </c>
      <c r="F87" s="3">
        <v>5305.350098</v>
      </c>
      <c r="G87" s="5">
        <v>-0.0099</v>
      </c>
      <c r="H87" s="3">
        <v>4240.600098</v>
      </c>
      <c r="I87" s="5">
        <v>-0.0022</v>
      </c>
      <c r="J87" s="3">
        <v>8532.530273</v>
      </c>
      <c r="K87" s="5">
        <v>0.0103</v>
      </c>
      <c r="L87" s="3">
        <v>2524.619629</v>
      </c>
      <c r="M87" s="5">
        <v>-0.0103</v>
      </c>
      <c r="N87" s="3">
        <v>667.733337</v>
      </c>
      <c r="O87" s="5">
        <v>-0.0098</v>
      </c>
      <c r="P87" s="3">
        <v>1646.650024</v>
      </c>
      <c r="Q87" s="5">
        <v>0.0243</v>
      </c>
      <c r="R87" s="3">
        <v>4253.758789</v>
      </c>
      <c r="S87" s="5">
        <v>0.0118</v>
      </c>
      <c r="T87" s="3">
        <v>3100.013428</v>
      </c>
      <c r="U87" s="5">
        <v>-0.0052</v>
      </c>
      <c r="V87" s="3">
        <v>187.75</v>
      </c>
      <c r="W87" s="5">
        <v>0.0013</v>
      </c>
      <c r="X87" s="3">
        <v>1663.449951</v>
      </c>
      <c r="Y87" s="5">
        <v>-0.0043</v>
      </c>
      <c r="Z87" s="3">
        <v>420.704681</v>
      </c>
      <c r="AA87" s="5">
        <v>-0.0054</v>
      </c>
      <c r="AB87" s="3">
        <v>2310.649902</v>
      </c>
      <c r="AC87" s="5">
        <v>-0.0111</v>
      </c>
      <c r="AD87" s="3">
        <v>117.336853</v>
      </c>
      <c r="AE87" s="5">
        <v>0.0054</v>
      </c>
      <c r="AF87" s="3">
        <v>4224.963867</v>
      </c>
      <c r="AG87" s="5">
        <v>-0.0061</v>
      </c>
      <c r="AH87" s="3">
        <v>370.049988</v>
      </c>
      <c r="AI87" s="5">
        <v>0.033</v>
      </c>
      <c r="AJ87" s="3">
        <v>2077.25</v>
      </c>
      <c r="AK87" s="5">
        <v>-0.0281</v>
      </c>
      <c r="AL87" s="3">
        <v>1467.17627</v>
      </c>
      <c r="AM87" s="5">
        <v>-0.0026</v>
      </c>
      <c r="AN87" s="3">
        <v>2000.141479</v>
      </c>
      <c r="AO87" s="5">
        <v>-0.0263</v>
      </c>
      <c r="AP87" s="3">
        <v>37589.05859</v>
      </c>
      <c r="AQ87" s="5">
        <v>0.0093</v>
      </c>
    </row>
    <row r="88">
      <c r="A88" s="2">
        <v>45240.0</v>
      </c>
      <c r="B88" s="3">
        <v>368.506378</v>
      </c>
      <c r="C88" s="5">
        <v>-0.0022</v>
      </c>
      <c r="D88" s="3">
        <v>395.700012</v>
      </c>
      <c r="E88" s="5">
        <v>0.001</v>
      </c>
      <c r="F88" s="3">
        <v>5271.200195</v>
      </c>
      <c r="G88" s="5">
        <v>-0.0064</v>
      </c>
      <c r="H88" s="3">
        <v>4228.5</v>
      </c>
      <c r="I88" s="5">
        <v>-0.0028</v>
      </c>
      <c r="J88" s="3">
        <v>8545.693359</v>
      </c>
      <c r="K88" s="5">
        <v>0.0015</v>
      </c>
      <c r="L88" s="3">
        <v>2572.566895</v>
      </c>
      <c r="M88" s="5">
        <v>0.0189</v>
      </c>
      <c r="N88" s="3">
        <v>669.925232</v>
      </c>
      <c r="O88" s="5">
        <v>0.0032</v>
      </c>
      <c r="P88" s="3">
        <v>1654.199951</v>
      </c>
      <c r="Q88" s="5">
        <v>0.0045</v>
      </c>
      <c r="R88" s="3">
        <v>4282.865234</v>
      </c>
      <c r="S88" s="5">
        <v>0.0068</v>
      </c>
      <c r="T88" s="3">
        <v>3088.177002</v>
      </c>
      <c r="U88" s="5">
        <v>-0.0038</v>
      </c>
      <c r="V88" s="3">
        <v>187.75</v>
      </c>
      <c r="W88" s="5">
        <v>0.0</v>
      </c>
      <c r="X88" s="3">
        <v>1666.300049</v>
      </c>
      <c r="Y88" s="5">
        <v>0.0017</v>
      </c>
      <c r="Z88" s="3">
        <v>422.399323</v>
      </c>
      <c r="AA88" s="5">
        <v>0.004</v>
      </c>
      <c r="AB88" s="3">
        <v>2314.300049</v>
      </c>
      <c r="AC88" s="5">
        <v>0.0015</v>
      </c>
      <c r="AD88" s="3">
        <v>117.728951</v>
      </c>
      <c r="AE88" s="5">
        <v>0.0033</v>
      </c>
      <c r="AF88" s="3">
        <v>4242.693359</v>
      </c>
      <c r="AG88" s="5">
        <v>0.0041</v>
      </c>
      <c r="AH88" s="3">
        <v>366.5</v>
      </c>
      <c r="AI88" s="5">
        <v>-0.0095</v>
      </c>
      <c r="AJ88" s="3">
        <v>2111.550049</v>
      </c>
      <c r="AK88" s="5">
        <v>0.0165</v>
      </c>
      <c r="AL88" s="3">
        <v>1470.382446</v>
      </c>
      <c r="AM88" s="5">
        <v>0.0021</v>
      </c>
      <c r="AN88" s="3">
        <v>2019.005493</v>
      </c>
      <c r="AO88" s="5">
        <v>0.0094</v>
      </c>
      <c r="AP88" s="3">
        <v>37965.0</v>
      </c>
      <c r="AQ88" s="5">
        <v>0.01</v>
      </c>
    </row>
    <row r="89">
      <c r="A89" s="2">
        <v>45243.0</v>
      </c>
      <c r="B89" s="3">
        <v>372.352783</v>
      </c>
      <c r="C89" s="5">
        <v>0.0104</v>
      </c>
      <c r="D89" s="3">
        <v>392.850006</v>
      </c>
      <c r="E89" s="5">
        <v>-0.0072</v>
      </c>
      <c r="F89" s="3">
        <v>5231.399902</v>
      </c>
      <c r="G89" s="5">
        <v>-0.0075</v>
      </c>
      <c r="H89" s="3">
        <v>4289.899902</v>
      </c>
      <c r="I89" s="5">
        <v>0.0145</v>
      </c>
      <c r="J89" s="3">
        <v>8826.237305</v>
      </c>
      <c r="K89" s="5">
        <v>0.0328</v>
      </c>
      <c r="L89" s="3">
        <v>2575.114014</v>
      </c>
      <c r="M89" s="5">
        <v>9.0E-4</v>
      </c>
      <c r="N89" s="3">
        <v>668.430786</v>
      </c>
      <c r="O89" s="5">
        <v>-0.0022</v>
      </c>
      <c r="P89" s="3">
        <v>1676.800049</v>
      </c>
      <c r="Q89" s="5">
        <v>0.0136</v>
      </c>
      <c r="R89" s="3">
        <v>4272.832031</v>
      </c>
      <c r="S89" s="5">
        <v>-0.0023</v>
      </c>
      <c r="T89" s="3">
        <v>3121.677002</v>
      </c>
      <c r="U89" s="5">
        <v>0.0108</v>
      </c>
      <c r="V89" s="3">
        <v>187.800003</v>
      </c>
      <c r="W89" s="5">
        <v>2.0E-4</v>
      </c>
      <c r="X89" s="3">
        <v>1637.150024</v>
      </c>
      <c r="Y89" s="5">
        <v>-0.0174</v>
      </c>
      <c r="Z89" s="3">
        <v>422.205658</v>
      </c>
      <c r="AA89" s="5">
        <v>-4.0E-4</v>
      </c>
      <c r="AB89" s="3">
        <v>2314.300049</v>
      </c>
      <c r="AC89" s="5">
        <v>0.0</v>
      </c>
      <c r="AD89" s="3">
        <v>118.562172</v>
      </c>
      <c r="AE89" s="5">
        <v>0.007</v>
      </c>
      <c r="AF89" s="3">
        <v>4228.042969</v>
      </c>
      <c r="AG89" s="5">
        <v>-0.0034</v>
      </c>
      <c r="AH89" s="3">
        <v>368.950012</v>
      </c>
      <c r="AI89" s="5">
        <v>0.0066</v>
      </c>
      <c r="AJ89" s="3">
        <v>2112.350098</v>
      </c>
      <c r="AK89" s="5">
        <v>3.0E-4</v>
      </c>
      <c r="AL89" s="3">
        <v>1469.100098</v>
      </c>
      <c r="AM89" s="5">
        <v>-8.0E-4</v>
      </c>
      <c r="AN89" s="3">
        <v>2020.84729</v>
      </c>
      <c r="AO89" s="5">
        <v>9.0E-4</v>
      </c>
      <c r="AP89" s="3">
        <v>38107.62109</v>
      </c>
      <c r="AQ89" s="5">
        <v>0.0037</v>
      </c>
    </row>
    <row r="90">
      <c r="A90" s="2">
        <v>45245.0</v>
      </c>
      <c r="B90" s="3">
        <v>369.505432</v>
      </c>
      <c r="C90" s="5">
        <v>-0.0076</v>
      </c>
      <c r="D90" s="3">
        <v>389.0</v>
      </c>
      <c r="E90" s="5">
        <v>-0.0098</v>
      </c>
      <c r="F90" s="3">
        <v>5254.0</v>
      </c>
      <c r="G90" s="5">
        <v>0.0043</v>
      </c>
      <c r="H90" s="3">
        <v>4286.149902</v>
      </c>
      <c r="I90" s="5">
        <v>-8.0E-4</v>
      </c>
      <c r="J90" s="3">
        <v>8714.825195</v>
      </c>
      <c r="K90" s="5">
        <v>-0.0126</v>
      </c>
      <c r="L90" s="3">
        <v>2550.940674</v>
      </c>
      <c r="M90" s="5">
        <v>-0.0093</v>
      </c>
      <c r="N90" s="3">
        <v>674.458496</v>
      </c>
      <c r="O90" s="5">
        <v>0.009</v>
      </c>
      <c r="P90" s="3">
        <v>1661.75</v>
      </c>
      <c r="Q90" s="5">
        <v>-0.0089</v>
      </c>
      <c r="R90" s="3">
        <v>4316.293457</v>
      </c>
      <c r="S90" s="5">
        <v>0.0101</v>
      </c>
      <c r="T90" s="3">
        <v>3136.39209</v>
      </c>
      <c r="U90" s="5">
        <v>0.0047</v>
      </c>
      <c r="V90" s="3">
        <v>186.300003</v>
      </c>
      <c r="W90" s="5">
        <v>-0.0079</v>
      </c>
      <c r="X90" s="3">
        <v>1649.900024</v>
      </c>
      <c r="Y90" s="5">
        <v>0.0077</v>
      </c>
      <c r="Z90" s="3">
        <v>427.967407</v>
      </c>
      <c r="AA90" s="5">
        <v>0.0136</v>
      </c>
      <c r="AB90" s="3">
        <v>2356.899902</v>
      </c>
      <c r="AC90" s="5">
        <v>0.0184</v>
      </c>
      <c r="AD90" s="3">
        <v>121.551964</v>
      </c>
      <c r="AE90" s="5">
        <v>0.0252</v>
      </c>
      <c r="AF90" s="3">
        <v>4356.720703</v>
      </c>
      <c r="AG90" s="5">
        <v>0.0304</v>
      </c>
      <c r="AH90" s="3">
        <v>366.049988</v>
      </c>
      <c r="AI90" s="5">
        <v>-0.0078</v>
      </c>
      <c r="AJ90" s="3">
        <v>2118.149902</v>
      </c>
      <c r="AK90" s="5">
        <v>0.0027</v>
      </c>
      <c r="AL90" s="3">
        <v>1484.046143</v>
      </c>
      <c r="AM90" s="5">
        <v>0.0101</v>
      </c>
      <c r="AN90" s="3">
        <v>2019.005493</v>
      </c>
      <c r="AO90" s="5">
        <v>-9.0E-4</v>
      </c>
      <c r="AP90" s="3">
        <v>38337.69922</v>
      </c>
      <c r="AQ90" s="5">
        <v>0.006</v>
      </c>
    </row>
    <row r="91">
      <c r="A91" s="2">
        <v>45246.0</v>
      </c>
      <c r="B91" s="3">
        <v>372.952209</v>
      </c>
      <c r="C91" s="5">
        <v>0.0093</v>
      </c>
      <c r="D91" s="3">
        <v>393.450012</v>
      </c>
      <c r="E91" s="5">
        <v>0.0114</v>
      </c>
      <c r="F91" s="3">
        <v>5427.25</v>
      </c>
      <c r="G91" s="5">
        <v>0.0329</v>
      </c>
      <c r="H91" s="3">
        <v>4294.600098</v>
      </c>
      <c r="I91" s="5">
        <v>0.0019</v>
      </c>
      <c r="J91" s="3">
        <v>8778.304688</v>
      </c>
      <c r="K91" s="5">
        <v>0.0072</v>
      </c>
      <c r="L91" s="3">
        <v>2660.220215</v>
      </c>
      <c r="M91" s="5">
        <v>0.0428</v>
      </c>
      <c r="N91" s="3">
        <v>676.75</v>
      </c>
      <c r="O91" s="5">
        <v>0.0033</v>
      </c>
      <c r="P91" s="3">
        <v>1685.949951</v>
      </c>
      <c r="Q91" s="5">
        <v>0.0145</v>
      </c>
      <c r="R91" s="3">
        <v>4331.144531</v>
      </c>
      <c r="S91" s="5">
        <v>0.0034</v>
      </c>
      <c r="T91" s="3">
        <v>3100.509766</v>
      </c>
      <c r="U91" s="5">
        <v>-0.0114</v>
      </c>
      <c r="V91" s="3">
        <v>187.199997</v>
      </c>
      <c r="W91" s="5">
        <v>0.0048</v>
      </c>
      <c r="X91" s="3">
        <v>1657.800049</v>
      </c>
      <c r="Y91" s="5">
        <v>0.0047</v>
      </c>
      <c r="Z91" s="3">
        <v>424.626526</v>
      </c>
      <c r="AA91" s="5">
        <v>-0.0078</v>
      </c>
      <c r="AB91" s="3">
        <v>2363.350098</v>
      </c>
      <c r="AC91" s="5">
        <v>0.0027</v>
      </c>
      <c r="AD91" s="3">
        <v>122.238136</v>
      </c>
      <c r="AE91" s="5">
        <v>0.0056</v>
      </c>
      <c r="AF91" s="3">
        <v>4401.169434</v>
      </c>
      <c r="AG91" s="5">
        <v>0.0102</v>
      </c>
      <c r="AH91" s="3">
        <v>366.75</v>
      </c>
      <c r="AI91" s="5">
        <v>0.0019</v>
      </c>
      <c r="AJ91" s="3">
        <v>2147.800049</v>
      </c>
      <c r="AK91" s="5">
        <v>0.0139</v>
      </c>
      <c r="AL91" s="3">
        <v>1488.041504</v>
      </c>
      <c r="AM91" s="5">
        <v>0.0026</v>
      </c>
      <c r="AN91" s="3">
        <v>2028.362915</v>
      </c>
      <c r="AO91" s="5">
        <v>0.0046</v>
      </c>
      <c r="AP91" s="3">
        <v>38233.60156</v>
      </c>
      <c r="AQ91" s="5">
        <v>-0.0027</v>
      </c>
    </row>
    <row r="92">
      <c r="A92" s="2">
        <v>45247.0</v>
      </c>
      <c r="B92" s="3">
        <v>368.955933</v>
      </c>
      <c r="C92" s="5">
        <v>-0.0107</v>
      </c>
      <c r="D92" s="3">
        <v>390.850006</v>
      </c>
      <c r="E92" s="5">
        <v>-0.0066</v>
      </c>
      <c r="F92" s="3">
        <v>5428.299805</v>
      </c>
      <c r="G92" s="5">
        <v>1.0E-4</v>
      </c>
      <c r="H92" s="3">
        <v>4285.049805</v>
      </c>
      <c r="I92" s="5">
        <v>-0.0022</v>
      </c>
      <c r="J92" s="3">
        <v>8591.241211</v>
      </c>
      <c r="K92" s="5">
        <v>-0.0213</v>
      </c>
      <c r="L92" s="3">
        <v>2712.312988</v>
      </c>
      <c r="M92" s="5">
        <v>0.0195</v>
      </c>
      <c r="N92" s="3">
        <v>707.25</v>
      </c>
      <c r="O92" s="5">
        <v>0.045</v>
      </c>
      <c r="P92" s="3">
        <v>1681.349976</v>
      </c>
      <c r="Q92" s="5">
        <v>-0.0027</v>
      </c>
      <c r="R92" s="3">
        <v>4419.955078</v>
      </c>
      <c r="S92" s="5">
        <v>0.0205</v>
      </c>
      <c r="T92" s="3">
        <v>3088.350586</v>
      </c>
      <c r="U92" s="5">
        <v>-0.0039</v>
      </c>
      <c r="V92" s="3">
        <v>190.149994</v>
      </c>
      <c r="W92" s="5">
        <v>0.0157</v>
      </c>
      <c r="X92" s="3">
        <v>1655.0</v>
      </c>
      <c r="Y92" s="5">
        <v>-0.0016</v>
      </c>
      <c r="Z92" s="3">
        <v>425.352814</v>
      </c>
      <c r="AA92" s="5">
        <v>0.0017</v>
      </c>
      <c r="AB92" s="3">
        <v>2355.850098</v>
      </c>
      <c r="AC92" s="5">
        <v>-0.0031</v>
      </c>
      <c r="AD92" s="3">
        <v>122.67926</v>
      </c>
      <c r="AE92" s="5">
        <v>0.0036</v>
      </c>
      <c r="AF92" s="3">
        <v>4423.766113</v>
      </c>
      <c r="AG92" s="5">
        <v>0.0051</v>
      </c>
      <c r="AH92" s="3">
        <v>372.549988</v>
      </c>
      <c r="AI92" s="5">
        <v>0.0158</v>
      </c>
      <c r="AJ92" s="3">
        <v>2146.75</v>
      </c>
      <c r="AK92" s="5">
        <v>-4.0E-4</v>
      </c>
      <c r="AL92" s="3">
        <v>1484.786011</v>
      </c>
      <c r="AM92" s="5">
        <v>-0.0021</v>
      </c>
      <c r="AN92" s="3">
        <v>2035.878784</v>
      </c>
      <c r="AO92" s="5">
        <v>0.0037</v>
      </c>
      <c r="AP92" s="3">
        <v>38378.76172</v>
      </c>
      <c r="AQ92" s="5">
        <v>0.0037</v>
      </c>
    </row>
    <row r="93">
      <c r="A93" s="2">
        <v>45250.0</v>
      </c>
      <c r="B93" s="3">
        <v>367.507324</v>
      </c>
      <c r="C93" s="5">
        <v>-0.0039</v>
      </c>
      <c r="D93" s="3">
        <v>392.950012</v>
      </c>
      <c r="E93" s="5">
        <v>0.0053</v>
      </c>
      <c r="F93" s="3">
        <v>5444.950195</v>
      </c>
      <c r="G93" s="5">
        <v>0.003</v>
      </c>
      <c r="H93" s="3">
        <v>4242.5</v>
      </c>
      <c r="I93" s="5">
        <v>-0.0099</v>
      </c>
      <c r="J93" s="3">
        <v>8540.427734</v>
      </c>
      <c r="K93" s="5">
        <v>-0.0059</v>
      </c>
      <c r="L93" s="3">
        <v>2778.090576</v>
      </c>
      <c r="M93" s="5">
        <v>0.0242</v>
      </c>
      <c r="N93" s="3">
        <v>701.200012</v>
      </c>
      <c r="O93" s="5">
        <v>-0.0085</v>
      </c>
      <c r="P93" s="3">
        <v>1683.150024</v>
      </c>
      <c r="Q93" s="5">
        <v>0.001</v>
      </c>
      <c r="R93" s="3">
        <v>4364.871094</v>
      </c>
      <c r="S93" s="5">
        <v>-0.0124</v>
      </c>
      <c r="T93" s="3">
        <v>3107.333984</v>
      </c>
      <c r="U93" s="5">
        <v>0.0061</v>
      </c>
      <c r="V93" s="3">
        <v>192.699997</v>
      </c>
      <c r="W93" s="5">
        <v>0.0134</v>
      </c>
      <c r="X93" s="3">
        <v>1670.199951</v>
      </c>
      <c r="Y93" s="5">
        <v>0.0091</v>
      </c>
      <c r="Z93" s="3">
        <v>422.931915</v>
      </c>
      <c r="AA93" s="5">
        <v>-0.0056</v>
      </c>
      <c r="AB93" s="3">
        <v>2349.300049</v>
      </c>
      <c r="AC93" s="5">
        <v>-0.0027</v>
      </c>
      <c r="AD93" s="3">
        <v>121.993073</v>
      </c>
      <c r="AE93" s="5">
        <v>-0.0055</v>
      </c>
      <c r="AF93" s="3">
        <v>4498.211914</v>
      </c>
      <c r="AG93" s="5">
        <v>0.0168</v>
      </c>
      <c r="AH93" s="3">
        <v>366.700012</v>
      </c>
      <c r="AI93" s="5">
        <v>-0.0157</v>
      </c>
      <c r="AJ93" s="3">
        <v>2119.550049</v>
      </c>
      <c r="AK93" s="5">
        <v>-0.0126</v>
      </c>
      <c r="AL93" s="3">
        <v>1484.884644</v>
      </c>
      <c r="AM93" s="5">
        <v>0.0</v>
      </c>
      <c r="AN93" s="3">
        <v>2022.290649</v>
      </c>
      <c r="AO93" s="5">
        <v>-0.0066</v>
      </c>
      <c r="AP93" s="3">
        <v>38814.07031</v>
      </c>
      <c r="AQ93" s="5">
        <v>0.0113</v>
      </c>
    </row>
    <row r="94">
      <c r="A94" s="2">
        <v>45251.0</v>
      </c>
      <c r="B94" s="3">
        <v>373.30188</v>
      </c>
      <c r="C94" s="5">
        <v>0.0157</v>
      </c>
      <c r="D94" s="3">
        <v>396.350006</v>
      </c>
      <c r="E94" s="5">
        <v>0.0086</v>
      </c>
      <c r="F94" s="3">
        <v>5460.399902</v>
      </c>
      <c r="G94" s="5">
        <v>0.0028</v>
      </c>
      <c r="H94" s="3">
        <v>4250.350098</v>
      </c>
      <c r="I94" s="5">
        <v>0.0018</v>
      </c>
      <c r="J94" s="3">
        <v>8471.085938</v>
      </c>
      <c r="K94" s="5">
        <v>-0.0081</v>
      </c>
      <c r="L94" s="3">
        <v>2961.23877</v>
      </c>
      <c r="M94" s="5">
        <v>0.0659</v>
      </c>
      <c r="N94" s="3">
        <v>708.700012</v>
      </c>
      <c r="O94" s="5">
        <v>0.0106</v>
      </c>
      <c r="P94" s="3">
        <v>1650.900024</v>
      </c>
      <c r="Q94" s="5">
        <v>-0.0191</v>
      </c>
      <c r="R94" s="3">
        <v>4460.287109</v>
      </c>
      <c r="S94" s="5">
        <v>0.0218</v>
      </c>
      <c r="T94" s="3">
        <v>3176.81543</v>
      </c>
      <c r="U94" s="5">
        <v>0.0223</v>
      </c>
      <c r="V94" s="3">
        <v>192.850006</v>
      </c>
      <c r="W94" s="5">
        <v>7.0E-4</v>
      </c>
      <c r="X94" s="3">
        <v>1685.75</v>
      </c>
      <c r="Y94" s="5">
        <v>0.0093</v>
      </c>
      <c r="Z94" s="3">
        <v>422.254028</v>
      </c>
      <c r="AA94" s="5">
        <v>-0.0016</v>
      </c>
      <c r="AB94" s="3">
        <v>2378.5</v>
      </c>
      <c r="AC94" s="5">
        <v>0.0124</v>
      </c>
      <c r="AD94" s="3">
        <v>123.757538</v>
      </c>
      <c r="AE94" s="5">
        <v>0.0144</v>
      </c>
      <c r="AF94" s="3">
        <v>4565.20752</v>
      </c>
      <c r="AG94" s="5">
        <v>0.0148</v>
      </c>
      <c r="AH94" s="3">
        <v>367.25</v>
      </c>
      <c r="AI94" s="5">
        <v>0.0014</v>
      </c>
      <c r="AJ94" s="3">
        <v>2124.899902</v>
      </c>
      <c r="AK94" s="5">
        <v>0.0025</v>
      </c>
      <c r="AL94" s="3">
        <v>1497.216309</v>
      </c>
      <c r="AM94" s="5">
        <v>0.0083</v>
      </c>
      <c r="AN94" s="3">
        <v>2020.050781</v>
      </c>
      <c r="AO94" s="5">
        <v>-0.0011</v>
      </c>
      <c r="AP94" s="3">
        <v>39252.55859</v>
      </c>
      <c r="AQ94" s="5">
        <v>0.0112</v>
      </c>
    </row>
    <row r="95">
      <c r="A95" s="2">
        <v>45252.0</v>
      </c>
      <c r="B95" s="3">
        <v>373.951294</v>
      </c>
      <c r="C95" s="5">
        <v>0.0017</v>
      </c>
      <c r="D95" s="3">
        <v>395.350006</v>
      </c>
      <c r="E95" s="5">
        <v>-0.0025</v>
      </c>
      <c r="F95" s="3">
        <v>5410.049805</v>
      </c>
      <c r="G95" s="5">
        <v>-0.0092</v>
      </c>
      <c r="H95" s="3">
        <v>4242.75</v>
      </c>
      <c r="I95" s="5">
        <v>-0.0017</v>
      </c>
      <c r="J95" s="3">
        <v>8424.146484</v>
      </c>
      <c r="K95" s="5">
        <v>-0.0055</v>
      </c>
      <c r="L95" s="3">
        <v>2838.773682</v>
      </c>
      <c r="M95" s="5">
        <v>-0.0413</v>
      </c>
      <c r="N95" s="3">
        <v>700.0</v>
      </c>
      <c r="O95" s="5">
        <v>-0.0122</v>
      </c>
      <c r="P95" s="3">
        <v>1660.449951</v>
      </c>
      <c r="Q95" s="5">
        <v>0.0057</v>
      </c>
      <c r="R95" s="3">
        <v>4502.45752</v>
      </c>
      <c r="S95" s="5">
        <v>0.0094</v>
      </c>
      <c r="T95" s="3">
        <v>3170.313965</v>
      </c>
      <c r="U95" s="5">
        <v>-0.002</v>
      </c>
      <c r="V95" s="3">
        <v>191.850006</v>
      </c>
      <c r="W95" s="5">
        <v>-0.0051</v>
      </c>
      <c r="X95" s="3">
        <v>1655.300049</v>
      </c>
      <c r="Y95" s="5">
        <v>-0.018</v>
      </c>
      <c r="Z95" s="3">
        <v>425.788574</v>
      </c>
      <c r="AA95" s="5">
        <v>0.0083</v>
      </c>
      <c r="AB95" s="3">
        <v>2387.75</v>
      </c>
      <c r="AC95" s="5">
        <v>0.0038</v>
      </c>
      <c r="AD95" s="3">
        <v>123.610504</v>
      </c>
      <c r="AE95" s="5">
        <v>-0.0011</v>
      </c>
      <c r="AF95" s="3">
        <v>4534.912598</v>
      </c>
      <c r="AG95" s="5">
        <v>-0.0066</v>
      </c>
      <c r="AH95" s="3">
        <v>363.0</v>
      </c>
      <c r="AI95" s="5">
        <v>-0.0115</v>
      </c>
      <c r="AJ95" s="3">
        <v>2133.300049</v>
      </c>
      <c r="AK95" s="5">
        <v>0.0039</v>
      </c>
      <c r="AL95" s="3">
        <v>1491.987671</v>
      </c>
      <c r="AM95" s="5">
        <v>-0.0034</v>
      </c>
      <c r="AN95" s="3">
        <v>2021.842651</v>
      </c>
      <c r="AO95" s="5">
        <v>8.0E-4</v>
      </c>
      <c r="AP95" s="3">
        <v>39455.87109</v>
      </c>
      <c r="AQ95" s="5">
        <v>0.0051</v>
      </c>
    </row>
    <row r="96">
      <c r="A96" s="2">
        <v>45253.0</v>
      </c>
      <c r="B96" s="3">
        <v>369.00592</v>
      </c>
      <c r="C96" s="5">
        <v>-0.0132</v>
      </c>
      <c r="D96" s="3">
        <v>395.549988</v>
      </c>
      <c r="E96" s="5">
        <v>5.0E-4</v>
      </c>
      <c r="F96" s="3">
        <v>5339.299805</v>
      </c>
      <c r="G96" s="5">
        <v>-0.013</v>
      </c>
      <c r="H96" s="3">
        <v>4258.899902</v>
      </c>
      <c r="I96" s="5">
        <v>0.0038</v>
      </c>
      <c r="J96" s="3">
        <v>8415.75293</v>
      </c>
      <c r="K96" s="5">
        <v>-9.0E-4</v>
      </c>
      <c r="L96" s="3">
        <v>2800.365967</v>
      </c>
      <c r="M96" s="5">
        <v>-0.0135</v>
      </c>
      <c r="N96" s="3">
        <v>699.700012</v>
      </c>
      <c r="O96" s="5">
        <v>-4.0E-4</v>
      </c>
      <c r="P96" s="3">
        <v>1684.050049</v>
      </c>
      <c r="Q96" s="5">
        <v>0.0142</v>
      </c>
      <c r="R96" s="3">
        <v>4493.616211</v>
      </c>
      <c r="S96" s="5">
        <v>-0.0019</v>
      </c>
      <c r="T96" s="3">
        <v>3219.372803</v>
      </c>
      <c r="U96" s="5">
        <v>0.0154</v>
      </c>
      <c r="V96" s="3">
        <v>193.649994</v>
      </c>
      <c r="W96" s="5">
        <v>0.0093</v>
      </c>
      <c r="X96" s="3">
        <v>1653.400024</v>
      </c>
      <c r="Y96" s="5">
        <v>-0.0011</v>
      </c>
      <c r="Z96" s="3">
        <v>426.369598</v>
      </c>
      <c r="AA96" s="5">
        <v>0.0013</v>
      </c>
      <c r="AB96" s="3">
        <v>2395.149902</v>
      </c>
      <c r="AC96" s="5">
        <v>0.003</v>
      </c>
      <c r="AD96" s="3">
        <v>124.198654</v>
      </c>
      <c r="AE96" s="5">
        <v>0.0047</v>
      </c>
      <c r="AF96" s="3">
        <v>4500.793945</v>
      </c>
      <c r="AG96" s="5">
        <v>-0.0075</v>
      </c>
      <c r="AH96" s="3">
        <v>370.0</v>
      </c>
      <c r="AI96" s="5">
        <v>0.0192</v>
      </c>
      <c r="AJ96" s="3">
        <v>2209.0</v>
      </c>
      <c r="AK96" s="5">
        <v>0.0354</v>
      </c>
      <c r="AL96" s="3">
        <v>1501.261108</v>
      </c>
      <c r="AM96" s="5">
        <v>0.0062</v>
      </c>
      <c r="AN96" s="3">
        <v>2010.245483</v>
      </c>
      <c r="AO96" s="5">
        <v>-0.0057</v>
      </c>
      <c r="AP96" s="3">
        <v>39598.62891</v>
      </c>
      <c r="AQ96" s="5">
        <v>0.0036</v>
      </c>
    </row>
    <row r="97">
      <c r="A97" s="2">
        <v>45254.0</v>
      </c>
      <c r="B97" s="3">
        <v>372.252899</v>
      </c>
      <c r="C97" s="5">
        <v>0.0087</v>
      </c>
      <c r="D97" s="3">
        <v>396.200012</v>
      </c>
      <c r="E97" s="5">
        <v>0.0016</v>
      </c>
      <c r="F97" s="3">
        <v>5279.0</v>
      </c>
      <c r="G97" s="5">
        <v>-0.0112</v>
      </c>
      <c r="H97" s="3">
        <v>4234.600098</v>
      </c>
      <c r="I97" s="5">
        <v>-0.0057</v>
      </c>
      <c r="J97" s="3">
        <v>8397.174805</v>
      </c>
      <c r="K97" s="5">
        <v>-0.0022</v>
      </c>
      <c r="L97" s="3">
        <v>2802.863281</v>
      </c>
      <c r="M97" s="5">
        <v>8.0E-4</v>
      </c>
      <c r="N97" s="3">
        <v>692.900024</v>
      </c>
      <c r="O97" s="5">
        <v>-0.0097</v>
      </c>
      <c r="P97" s="3">
        <v>1695.699951</v>
      </c>
      <c r="Q97" s="5">
        <v>0.0069</v>
      </c>
      <c r="R97" s="3">
        <v>4527.987793</v>
      </c>
      <c r="S97" s="5">
        <v>0.0076</v>
      </c>
      <c r="T97" s="3">
        <v>3208.280762</v>
      </c>
      <c r="U97" s="5">
        <v>-0.0034</v>
      </c>
      <c r="V97" s="3">
        <v>190.600006</v>
      </c>
      <c r="W97" s="5">
        <v>-0.0157</v>
      </c>
      <c r="X97" s="3">
        <v>1651.75</v>
      </c>
      <c r="Y97" s="5">
        <v>-9.0E-4</v>
      </c>
      <c r="Z97" s="3">
        <v>423.948669</v>
      </c>
      <c r="AA97" s="5">
        <v>-0.0056</v>
      </c>
      <c r="AB97" s="3">
        <v>2394.300049</v>
      </c>
      <c r="AC97" s="5">
        <v>-3.0E-4</v>
      </c>
      <c r="AD97" s="3">
        <v>123.414452</v>
      </c>
      <c r="AE97" s="5">
        <v>-0.0063</v>
      </c>
      <c r="AF97" s="3">
        <v>4537.197266</v>
      </c>
      <c r="AG97" s="5">
        <v>0.008</v>
      </c>
      <c r="AH97" s="3">
        <v>387.350006</v>
      </c>
      <c r="AI97" s="5">
        <v>0.0468</v>
      </c>
      <c r="AJ97" s="3">
        <v>2194.050049</v>
      </c>
      <c r="AK97" s="5">
        <v>-0.0067</v>
      </c>
      <c r="AL97" s="3">
        <v>1511.422485</v>
      </c>
      <c r="AM97" s="5">
        <v>0.0067</v>
      </c>
      <c r="AN97" s="3">
        <v>2010.892578</v>
      </c>
      <c r="AO97" s="5">
        <v>3.0E-4</v>
      </c>
      <c r="AP97" s="3">
        <v>39751.32813</v>
      </c>
      <c r="AQ97" s="5">
        <v>0.0038</v>
      </c>
    </row>
    <row r="98">
      <c r="A98" s="2">
        <v>45258.0</v>
      </c>
      <c r="B98" s="3">
        <v>370.254761</v>
      </c>
      <c r="C98" s="5">
        <v>-0.0053</v>
      </c>
      <c r="D98" s="3">
        <v>393.299988</v>
      </c>
      <c r="E98" s="5">
        <v>-0.0073</v>
      </c>
      <c r="F98" s="3">
        <v>5290.649902</v>
      </c>
      <c r="G98" s="5">
        <v>0.0022</v>
      </c>
      <c r="H98" s="3">
        <v>4223.049805</v>
      </c>
      <c r="I98" s="5">
        <v>-0.0027</v>
      </c>
      <c r="J98" s="3">
        <v>8270.462891</v>
      </c>
      <c r="K98" s="5">
        <v>-0.015</v>
      </c>
      <c r="L98" s="3">
        <v>2756.564453</v>
      </c>
      <c r="M98" s="5">
        <v>-0.0165</v>
      </c>
      <c r="N98" s="3">
        <v>696.549988</v>
      </c>
      <c r="O98" s="5">
        <v>0.0052</v>
      </c>
      <c r="P98" s="3">
        <v>1662.099976</v>
      </c>
      <c r="Q98" s="5">
        <v>-0.0198</v>
      </c>
      <c r="R98" s="3">
        <v>4524.361816</v>
      </c>
      <c r="S98" s="5">
        <v>-8.0E-4</v>
      </c>
      <c r="T98" s="3">
        <v>3271.707275</v>
      </c>
      <c r="U98" s="5">
        <v>0.0197</v>
      </c>
      <c r="V98" s="3">
        <v>190.25</v>
      </c>
      <c r="W98" s="5">
        <v>-0.0018</v>
      </c>
      <c r="X98" s="3">
        <v>1665.150024</v>
      </c>
      <c r="Y98" s="5">
        <v>0.0081</v>
      </c>
      <c r="Z98" s="3">
        <v>421.47937</v>
      </c>
      <c r="AA98" s="5">
        <v>-0.0058</v>
      </c>
      <c r="AB98" s="3">
        <v>2394.550049</v>
      </c>
      <c r="AC98" s="5">
        <v>1.0E-4</v>
      </c>
      <c r="AD98" s="3">
        <v>124.345695</v>
      </c>
      <c r="AE98" s="5">
        <v>0.0075</v>
      </c>
      <c r="AF98" s="3">
        <v>4555.622559</v>
      </c>
      <c r="AG98" s="5">
        <v>0.004</v>
      </c>
      <c r="AH98" s="3">
        <v>377.899994</v>
      </c>
      <c r="AI98" s="5">
        <v>-0.0243</v>
      </c>
      <c r="AJ98" s="3">
        <v>2177.649902</v>
      </c>
      <c r="AK98" s="5">
        <v>-0.0074</v>
      </c>
      <c r="AL98" s="3">
        <v>1509.005371</v>
      </c>
      <c r="AM98" s="5">
        <v>-0.0015</v>
      </c>
      <c r="AN98" s="3">
        <v>2006.313354</v>
      </c>
      <c r="AO98" s="5">
        <v>-0.0022</v>
      </c>
      <c r="AP98" s="3">
        <v>39829.60156</v>
      </c>
      <c r="AQ98" s="5">
        <v>0.0019</v>
      </c>
    </row>
    <row r="99">
      <c r="A99" s="2">
        <v>45259.0</v>
      </c>
      <c r="B99" s="3">
        <v>374.400879</v>
      </c>
      <c r="C99" s="5">
        <v>0.0111</v>
      </c>
      <c r="D99" s="3">
        <v>390.350006</v>
      </c>
      <c r="E99" s="5">
        <v>-0.0075</v>
      </c>
      <c r="F99" s="3">
        <v>5401.049805</v>
      </c>
      <c r="G99" s="5">
        <v>0.0208</v>
      </c>
      <c r="H99" s="3">
        <v>4225.899902</v>
      </c>
      <c r="I99" s="5">
        <v>6.0E-4</v>
      </c>
      <c r="J99" s="3">
        <v>8356.643555</v>
      </c>
      <c r="K99" s="5">
        <v>0.0104</v>
      </c>
      <c r="L99" s="3">
        <v>2797.818848</v>
      </c>
      <c r="M99" s="5">
        <v>0.0149</v>
      </c>
      <c r="N99" s="3">
        <v>700.700012</v>
      </c>
      <c r="O99" s="5">
        <v>0.0059</v>
      </c>
      <c r="P99" s="3">
        <v>1650.349976</v>
      </c>
      <c r="Q99" s="5">
        <v>-0.007</v>
      </c>
      <c r="R99" s="3">
        <v>4533.45166</v>
      </c>
      <c r="S99" s="5">
        <v>0.002</v>
      </c>
      <c r="T99" s="3">
        <v>3165.127686</v>
      </c>
      <c r="U99" s="5">
        <v>-0.0325</v>
      </c>
      <c r="V99" s="3">
        <v>191.550003</v>
      </c>
      <c r="W99" s="5">
        <v>0.0068</v>
      </c>
      <c r="X99" s="3">
        <v>1698.800049</v>
      </c>
      <c r="Y99" s="5">
        <v>0.0202</v>
      </c>
      <c r="Z99" s="3">
        <v>423.416077</v>
      </c>
      <c r="AA99" s="5">
        <v>0.0045</v>
      </c>
      <c r="AB99" s="3">
        <v>2400.5</v>
      </c>
      <c r="AC99" s="5">
        <v>0.0024</v>
      </c>
      <c r="AD99" s="3">
        <v>125.178909</v>
      </c>
      <c r="AE99" s="5">
        <v>0.0067</v>
      </c>
      <c r="AF99" s="3">
        <v>4646.257813</v>
      </c>
      <c r="AG99" s="5">
        <v>0.0198</v>
      </c>
      <c r="AH99" s="3">
        <v>387.049988</v>
      </c>
      <c r="AI99" s="5">
        <v>0.0242</v>
      </c>
      <c r="AJ99" s="3">
        <v>2201.399902</v>
      </c>
      <c r="AK99" s="5">
        <v>0.0109</v>
      </c>
      <c r="AL99" s="3">
        <v>1538.256226</v>
      </c>
      <c r="AM99" s="5">
        <v>0.0193</v>
      </c>
      <c r="AN99" s="3">
        <v>2009.200195</v>
      </c>
      <c r="AO99" s="5">
        <v>0.0014</v>
      </c>
      <c r="AP99" s="3">
        <v>39577.98047</v>
      </c>
      <c r="AQ99" s="5">
        <v>-0.0063</v>
      </c>
    </row>
    <row r="100">
      <c r="A100" s="2">
        <v>45260.0</v>
      </c>
      <c r="B100" s="3">
        <v>380.545135</v>
      </c>
      <c r="C100" s="5">
        <v>0.0164</v>
      </c>
      <c r="D100" s="3">
        <v>391.950012</v>
      </c>
      <c r="E100" s="5">
        <v>0.004</v>
      </c>
      <c r="F100" s="3">
        <v>5508.899902</v>
      </c>
      <c r="G100" s="5">
        <v>0.0199</v>
      </c>
      <c r="H100" s="3">
        <v>4230.850098</v>
      </c>
      <c r="I100" s="5">
        <v>0.0011</v>
      </c>
      <c r="J100" s="3">
        <v>8547.729492</v>
      </c>
      <c r="K100" s="5">
        <v>0.0228</v>
      </c>
      <c r="L100" s="3">
        <v>2876.731934</v>
      </c>
      <c r="M100" s="5">
        <v>0.0282</v>
      </c>
      <c r="N100" s="3">
        <v>705.25</v>
      </c>
      <c r="O100" s="5">
        <v>0.0064</v>
      </c>
      <c r="P100" s="3">
        <v>1688.0</v>
      </c>
      <c r="Q100" s="5">
        <v>0.0228</v>
      </c>
      <c r="R100" s="3">
        <v>4694.532227</v>
      </c>
      <c r="S100" s="5">
        <v>0.0355</v>
      </c>
      <c r="T100" s="3">
        <v>3171.703613</v>
      </c>
      <c r="U100" s="5">
        <v>0.002</v>
      </c>
      <c r="V100" s="3">
        <v>192.149994</v>
      </c>
      <c r="W100" s="5">
        <v>0.0031</v>
      </c>
      <c r="X100" s="3">
        <v>1718.099976</v>
      </c>
      <c r="Y100" s="5">
        <v>0.0113</v>
      </c>
      <c r="Z100" s="3">
        <v>421.818329</v>
      </c>
      <c r="AA100" s="5">
        <v>-0.0037</v>
      </c>
      <c r="AB100" s="3">
        <v>2376.399902</v>
      </c>
      <c r="AC100" s="5">
        <v>-0.01</v>
      </c>
      <c r="AD100" s="3">
        <v>125.423973</v>
      </c>
      <c r="AE100" s="5">
        <v>0.0019</v>
      </c>
      <c r="AF100" s="3">
        <v>4734.211914</v>
      </c>
      <c r="AG100" s="5">
        <v>0.0189</v>
      </c>
      <c r="AH100" s="3">
        <v>399.649994</v>
      </c>
      <c r="AI100" s="5">
        <v>0.0325</v>
      </c>
      <c r="AJ100" s="3">
        <v>2197.300049</v>
      </c>
      <c r="AK100" s="5">
        <v>-0.0018</v>
      </c>
      <c r="AL100" s="3">
        <v>1538.009521</v>
      </c>
      <c r="AM100" s="5">
        <v>-1.0E-4</v>
      </c>
      <c r="AN100" s="3">
        <v>2006.114258</v>
      </c>
      <c r="AO100" s="5">
        <v>-0.0015</v>
      </c>
      <c r="AP100" s="3">
        <v>39751.07031</v>
      </c>
      <c r="AQ100" s="5">
        <v>0.0043</v>
      </c>
    </row>
    <row r="101">
      <c r="A101" s="2">
        <v>45261.0</v>
      </c>
      <c r="B101" s="3">
        <v>378.397156</v>
      </c>
      <c r="C101" s="5">
        <v>-0.0056</v>
      </c>
      <c r="D101" s="3">
        <v>395.0</v>
      </c>
      <c r="E101" s="5">
        <v>0.0077</v>
      </c>
      <c r="F101" s="3">
        <v>5949.700195</v>
      </c>
      <c r="G101" s="5">
        <v>0.08</v>
      </c>
      <c r="H101" s="3">
        <v>4284.950195</v>
      </c>
      <c r="I101" s="5">
        <v>0.0127</v>
      </c>
      <c r="J101" s="3">
        <v>8591.490234</v>
      </c>
      <c r="K101" s="5">
        <v>0.0051</v>
      </c>
      <c r="L101" s="3">
        <v>2863.496338</v>
      </c>
      <c r="M101" s="5">
        <v>-0.0046</v>
      </c>
      <c r="N101" s="3">
        <v>701.349976</v>
      </c>
      <c r="O101" s="5">
        <v>-0.0055</v>
      </c>
      <c r="P101" s="3">
        <v>1643.599976</v>
      </c>
      <c r="Q101" s="5">
        <v>-0.0263</v>
      </c>
      <c r="R101" s="3">
        <v>4610.788086</v>
      </c>
      <c r="S101" s="5">
        <v>-0.0178</v>
      </c>
      <c r="T101" s="3">
        <v>3137.434326</v>
      </c>
      <c r="U101" s="5">
        <v>-0.0108</v>
      </c>
      <c r="V101" s="3">
        <v>197.850006</v>
      </c>
      <c r="W101" s="5">
        <v>0.0296</v>
      </c>
      <c r="X101" s="3">
        <v>1739.800049</v>
      </c>
      <c r="Y101" s="5">
        <v>0.0126</v>
      </c>
      <c r="Z101" s="3">
        <v>435.665863</v>
      </c>
      <c r="AA101" s="5">
        <v>0.0328</v>
      </c>
      <c r="AB101" s="3">
        <v>2393.449951</v>
      </c>
      <c r="AC101" s="5">
        <v>0.0071</v>
      </c>
      <c r="AD101" s="3">
        <v>127.384491</v>
      </c>
      <c r="AE101" s="5">
        <v>0.0156</v>
      </c>
      <c r="AF101" s="3">
        <v>4780.299805</v>
      </c>
      <c r="AG101" s="5">
        <v>0.0097</v>
      </c>
      <c r="AH101" s="3">
        <v>392.700012</v>
      </c>
      <c r="AI101" s="5">
        <v>-0.0173</v>
      </c>
      <c r="AJ101" s="3">
        <v>2213.649902</v>
      </c>
      <c r="AK101" s="5">
        <v>0.0074</v>
      </c>
      <c r="AL101" s="3">
        <v>1534.556641</v>
      </c>
      <c r="AM101" s="5">
        <v>-0.0022</v>
      </c>
      <c r="AN101" s="3">
        <v>2009.100708</v>
      </c>
      <c r="AO101" s="5">
        <v>0.0014</v>
      </c>
      <c r="AP101" s="3">
        <v>39807.28906</v>
      </c>
      <c r="AQ101" s="5">
        <v>0.0014</v>
      </c>
    </row>
    <row r="102">
      <c r="A102" s="2">
        <v>45264.0</v>
      </c>
      <c r="B102" s="3">
        <v>378.846741</v>
      </c>
      <c r="C102" s="5">
        <v>0.0011</v>
      </c>
      <c r="D102" s="3">
        <v>395.049988</v>
      </c>
      <c r="E102" s="5">
        <v>1.0E-4</v>
      </c>
      <c r="F102" s="3">
        <v>6002.100098</v>
      </c>
      <c r="G102" s="5">
        <v>0.0088</v>
      </c>
      <c r="H102" s="3">
        <v>4271.950195</v>
      </c>
      <c r="I102" s="5">
        <v>-0.003</v>
      </c>
      <c r="J102" s="3">
        <v>8546.040039</v>
      </c>
      <c r="K102" s="5">
        <v>-0.0052</v>
      </c>
      <c r="L102" s="3">
        <v>2866.643066</v>
      </c>
      <c r="M102" s="5">
        <v>0.001</v>
      </c>
      <c r="N102" s="3">
        <v>720.549988</v>
      </c>
      <c r="O102" s="5">
        <v>0.0273</v>
      </c>
      <c r="P102" s="3">
        <v>1618.5</v>
      </c>
      <c r="Q102" s="5">
        <v>-0.0152</v>
      </c>
      <c r="R102" s="3">
        <v>4580.489258</v>
      </c>
      <c r="S102" s="5">
        <v>-0.0065</v>
      </c>
      <c r="T102" s="3">
        <v>3195.773926</v>
      </c>
      <c r="U102" s="5">
        <v>0.0185</v>
      </c>
      <c r="V102" s="3">
        <v>195.600006</v>
      </c>
      <c r="W102" s="5">
        <v>-0.0113</v>
      </c>
      <c r="X102" s="3">
        <v>1750.050049</v>
      </c>
      <c r="Y102" s="5">
        <v>0.0058</v>
      </c>
      <c r="Z102" s="3">
        <v>439.587738</v>
      </c>
      <c r="AA102" s="5">
        <v>0.009</v>
      </c>
      <c r="AB102" s="3">
        <v>2421.0</v>
      </c>
      <c r="AC102" s="5">
        <v>0.0115</v>
      </c>
      <c r="AD102" s="3">
        <v>128.364746</v>
      </c>
      <c r="AE102" s="5">
        <v>0.0076</v>
      </c>
      <c r="AF102" s="3">
        <v>4715.538574</v>
      </c>
      <c r="AG102" s="5">
        <v>-0.0135</v>
      </c>
      <c r="AH102" s="3">
        <v>391.5</v>
      </c>
      <c r="AI102" s="5">
        <v>-0.003</v>
      </c>
      <c r="AJ102" s="3">
        <v>2208.800049</v>
      </c>
      <c r="AK102" s="5">
        <v>-0.0021</v>
      </c>
      <c r="AL102" s="3">
        <v>1587.385742</v>
      </c>
      <c r="AM102" s="5">
        <v>0.0344</v>
      </c>
      <c r="AN102" s="3">
        <v>2012.435425</v>
      </c>
      <c r="AO102" s="5">
        <v>0.0016</v>
      </c>
      <c r="AP102" s="3">
        <v>39831.66016</v>
      </c>
      <c r="AQ102" s="5">
        <v>6.0E-4</v>
      </c>
    </row>
    <row r="103">
      <c r="A103" s="2">
        <v>45265.0</v>
      </c>
      <c r="B103" s="3">
        <v>375.599762</v>
      </c>
      <c r="C103" s="5">
        <v>-0.0085</v>
      </c>
      <c r="D103" s="3">
        <v>397.75</v>
      </c>
      <c r="E103" s="5">
        <v>0.0068</v>
      </c>
      <c r="F103" s="3">
        <v>6030.600098</v>
      </c>
      <c r="G103" s="5">
        <v>0.0047</v>
      </c>
      <c r="H103" s="3">
        <v>4405.5</v>
      </c>
      <c r="I103" s="5">
        <v>0.0312</v>
      </c>
      <c r="J103" s="3">
        <v>8458.022461</v>
      </c>
      <c r="K103" s="5">
        <v>-0.0102</v>
      </c>
      <c r="L103" s="3">
        <v>2915.089844</v>
      </c>
      <c r="M103" s="5">
        <v>0.0169</v>
      </c>
      <c r="N103" s="3">
        <v>714.950012</v>
      </c>
      <c r="O103" s="5">
        <v>-0.0077</v>
      </c>
      <c r="P103" s="3">
        <v>1600.599976</v>
      </c>
      <c r="Q103" s="5">
        <v>-0.011</v>
      </c>
      <c r="R103" s="3">
        <v>4620.970703</v>
      </c>
      <c r="S103" s="5">
        <v>0.0088</v>
      </c>
      <c r="T103" s="3">
        <v>3184.458496</v>
      </c>
      <c r="U103" s="5">
        <v>-0.0035</v>
      </c>
      <c r="V103" s="3">
        <v>200.050003</v>
      </c>
      <c r="W103" s="5">
        <v>0.0227</v>
      </c>
      <c r="X103" s="3">
        <v>1719.900024</v>
      </c>
      <c r="Y103" s="5">
        <v>-0.0172</v>
      </c>
      <c r="Z103" s="3">
        <v>437.360504</v>
      </c>
      <c r="AA103" s="5">
        <v>-0.005</v>
      </c>
      <c r="AB103" s="3">
        <v>2437.550049</v>
      </c>
      <c r="AC103" s="5">
        <v>0.0068</v>
      </c>
      <c r="AD103" s="3">
        <v>129.001923</v>
      </c>
      <c r="AE103" s="5">
        <v>0.0049</v>
      </c>
      <c r="AF103" s="3">
        <v>4644.072754</v>
      </c>
      <c r="AG103" s="5">
        <v>-0.0151</v>
      </c>
      <c r="AH103" s="3">
        <v>388.600006</v>
      </c>
      <c r="AI103" s="5">
        <v>-0.0074</v>
      </c>
      <c r="AJ103" s="3">
        <v>2234.0</v>
      </c>
      <c r="AK103" s="5">
        <v>0.0114</v>
      </c>
      <c r="AL103" s="3">
        <v>1601.591797</v>
      </c>
      <c r="AM103" s="5">
        <v>0.0089</v>
      </c>
      <c r="AN103" s="3">
        <v>2048.322021</v>
      </c>
      <c r="AO103" s="5">
        <v>0.0178</v>
      </c>
      <c r="AP103" s="3">
        <v>39989.57031</v>
      </c>
      <c r="AQ103" s="5">
        <v>0.0039</v>
      </c>
    </row>
    <row r="104">
      <c r="A104" s="2">
        <v>45266.0</v>
      </c>
      <c r="B104" s="3">
        <v>378.696869</v>
      </c>
      <c r="C104" s="5">
        <v>0.0082</v>
      </c>
      <c r="D104" s="3">
        <v>398.049988</v>
      </c>
      <c r="E104" s="5">
        <v>7.0E-4</v>
      </c>
      <c r="F104" s="3">
        <v>5979.549805</v>
      </c>
      <c r="G104" s="5">
        <v>-0.0084</v>
      </c>
      <c r="H104" s="3">
        <v>4471.5</v>
      </c>
      <c r="I104" s="5">
        <v>0.0149</v>
      </c>
      <c r="J104" s="3">
        <v>8429.560547</v>
      </c>
      <c r="K104" s="5">
        <v>-0.0033</v>
      </c>
      <c r="L104" s="3">
        <v>2898.657959</v>
      </c>
      <c r="M104" s="5">
        <v>-0.0056</v>
      </c>
      <c r="N104" s="3">
        <v>740.5</v>
      </c>
      <c r="O104" s="5">
        <v>0.0357</v>
      </c>
      <c r="P104" s="3">
        <v>1597.699951</v>
      </c>
      <c r="Q104" s="5">
        <v>-0.0018</v>
      </c>
      <c r="R104" s="3">
        <v>4698.70459</v>
      </c>
      <c r="S104" s="5">
        <v>0.0168</v>
      </c>
      <c r="T104" s="3">
        <v>3190.736572</v>
      </c>
      <c r="U104" s="5">
        <v>0.0019</v>
      </c>
      <c r="V104" s="3">
        <v>201.800003</v>
      </c>
      <c r="W104" s="5">
        <v>0.0087</v>
      </c>
      <c r="X104" s="3">
        <v>1731.900024</v>
      </c>
      <c r="Y104" s="5">
        <v>0.0069</v>
      </c>
      <c r="Z104" s="3">
        <v>448.35141</v>
      </c>
      <c r="AA104" s="5">
        <v>0.0251</v>
      </c>
      <c r="AB104" s="3">
        <v>2460.699951</v>
      </c>
      <c r="AC104" s="5">
        <v>0.0094</v>
      </c>
      <c r="AD104" s="3">
        <v>129.197968</v>
      </c>
      <c r="AE104" s="5">
        <v>0.0015</v>
      </c>
      <c r="AF104" s="3">
        <v>4826.635742</v>
      </c>
      <c r="AG104" s="5">
        <v>0.0393</v>
      </c>
      <c r="AH104" s="3">
        <v>391.850006</v>
      </c>
      <c r="AI104" s="5">
        <v>0.0083</v>
      </c>
      <c r="AJ104" s="3">
        <v>2253.0</v>
      </c>
      <c r="AK104" s="5">
        <v>0.0085</v>
      </c>
      <c r="AL104" s="3">
        <v>1605.29126</v>
      </c>
      <c r="AM104" s="5">
        <v>0.0023</v>
      </c>
      <c r="AN104" s="3">
        <v>2296.342773</v>
      </c>
      <c r="AO104" s="5">
        <v>0.121</v>
      </c>
      <c r="AP104" s="3">
        <v>40371.60938</v>
      </c>
      <c r="AQ104" s="5">
        <v>0.0095</v>
      </c>
    </row>
    <row r="105">
      <c r="A105" s="2">
        <v>45267.0</v>
      </c>
      <c r="B105" s="3">
        <v>389.386902</v>
      </c>
      <c r="C105" s="5">
        <v>0.0282</v>
      </c>
      <c r="D105" s="3">
        <v>403.5</v>
      </c>
      <c r="E105" s="5">
        <v>0.0136</v>
      </c>
      <c r="F105" s="3">
        <v>5989.299805</v>
      </c>
      <c r="G105" s="5">
        <v>0.0016</v>
      </c>
      <c r="H105" s="3">
        <v>4507.399902</v>
      </c>
      <c r="I105" s="5">
        <v>0.008</v>
      </c>
      <c r="J105" s="3">
        <v>8441.830078</v>
      </c>
      <c r="K105" s="5">
        <v>0.0014</v>
      </c>
      <c r="L105" s="3">
        <v>3029.863281</v>
      </c>
      <c r="M105" s="5">
        <v>0.0452</v>
      </c>
      <c r="N105" s="3">
        <v>757.5</v>
      </c>
      <c r="O105" s="5">
        <v>0.0229</v>
      </c>
      <c r="P105" s="3">
        <v>1589.900024</v>
      </c>
      <c r="Q105" s="5">
        <v>-0.0048</v>
      </c>
      <c r="R105" s="3">
        <v>4852.384277</v>
      </c>
      <c r="S105" s="5">
        <v>0.0327</v>
      </c>
      <c r="T105" s="3">
        <v>3206.444336</v>
      </c>
      <c r="U105" s="5">
        <v>0.0049</v>
      </c>
      <c r="V105" s="3">
        <v>205.149994</v>
      </c>
      <c r="W105" s="5">
        <v>0.0166</v>
      </c>
      <c r="X105" s="3">
        <v>1741.949951</v>
      </c>
      <c r="Y105" s="5">
        <v>0.0058</v>
      </c>
      <c r="Z105" s="3">
        <v>443.606415</v>
      </c>
      <c r="AA105" s="5">
        <v>-0.0105</v>
      </c>
      <c r="AB105" s="3">
        <v>2457.600098</v>
      </c>
      <c r="AC105" s="5">
        <v>-0.0012</v>
      </c>
      <c r="AD105" s="3">
        <v>127.43351</v>
      </c>
      <c r="AE105" s="5">
        <v>-0.0136</v>
      </c>
      <c r="AF105" s="3">
        <v>4892.340332</v>
      </c>
      <c r="AG105" s="5">
        <v>0.0136</v>
      </c>
      <c r="AH105" s="3">
        <v>395.149994</v>
      </c>
      <c r="AI105" s="5">
        <v>0.0084</v>
      </c>
      <c r="AJ105" s="3">
        <v>2258.649902</v>
      </c>
      <c r="AK105" s="5">
        <v>0.0025</v>
      </c>
      <c r="AL105" s="3">
        <v>1608.645508</v>
      </c>
      <c r="AM105" s="5">
        <v>0.002</v>
      </c>
      <c r="AN105" s="3">
        <v>2339.744873</v>
      </c>
      <c r="AO105" s="5">
        <v>0.0189</v>
      </c>
      <c r="AP105" s="3">
        <v>40565.96094</v>
      </c>
      <c r="AQ105" s="5">
        <v>0.0048</v>
      </c>
    </row>
    <row r="106">
      <c r="A106" s="2">
        <v>45268.0</v>
      </c>
      <c r="B106" s="3">
        <v>383.34256</v>
      </c>
      <c r="C106" s="5">
        <v>-0.0155</v>
      </c>
      <c r="D106" s="3">
        <v>402.0</v>
      </c>
      <c r="E106" s="5">
        <v>-0.0037</v>
      </c>
      <c r="F106" s="3">
        <v>5964.850098</v>
      </c>
      <c r="G106" s="5">
        <v>-0.004</v>
      </c>
      <c r="H106" s="3">
        <v>4461.700195</v>
      </c>
      <c r="I106" s="5">
        <v>-0.0101</v>
      </c>
      <c r="J106" s="3">
        <v>8418.832031</v>
      </c>
      <c r="K106" s="5">
        <v>-0.0027</v>
      </c>
      <c r="L106" s="3">
        <v>2960.139893</v>
      </c>
      <c r="M106" s="5">
        <v>-0.023</v>
      </c>
      <c r="N106" s="3">
        <v>749.549988</v>
      </c>
      <c r="O106" s="5">
        <v>-0.0104</v>
      </c>
      <c r="P106" s="3">
        <v>1602.099976</v>
      </c>
      <c r="Q106" s="5">
        <v>0.0076</v>
      </c>
      <c r="R106" s="3">
        <v>4764.716309</v>
      </c>
      <c r="S106" s="5">
        <v>-0.018</v>
      </c>
      <c r="T106" s="3">
        <v>3162.695801</v>
      </c>
      <c r="U106" s="5">
        <v>-0.0136</v>
      </c>
      <c r="V106" s="3">
        <v>210.050003</v>
      </c>
      <c r="W106" s="5">
        <v>0.0238</v>
      </c>
      <c r="X106" s="3">
        <v>1745.599976</v>
      </c>
      <c r="Y106" s="5">
        <v>0.002</v>
      </c>
      <c r="Z106" s="3">
        <v>434.939575</v>
      </c>
      <c r="AA106" s="5">
        <v>-0.0195</v>
      </c>
      <c r="AB106" s="3">
        <v>2456.199951</v>
      </c>
      <c r="AC106" s="5">
        <v>-5.0E-4</v>
      </c>
      <c r="AD106" s="3">
        <v>126.6493</v>
      </c>
      <c r="AE106" s="5">
        <v>-0.0061</v>
      </c>
      <c r="AF106" s="3">
        <v>4906.742676</v>
      </c>
      <c r="AG106" s="5">
        <v>0.0029</v>
      </c>
      <c r="AH106" s="3">
        <v>388.25</v>
      </c>
      <c r="AI106" s="5">
        <v>-0.0174</v>
      </c>
      <c r="AJ106" s="3">
        <v>2215.449951</v>
      </c>
      <c r="AK106" s="5">
        <v>-0.0191</v>
      </c>
      <c r="AL106" s="3">
        <v>1630.842529</v>
      </c>
      <c r="AM106" s="5">
        <v>0.0137</v>
      </c>
      <c r="AN106" s="3">
        <v>2270.410645</v>
      </c>
      <c r="AO106" s="5">
        <v>-0.0296</v>
      </c>
      <c r="AP106" s="3">
        <v>41051.01172</v>
      </c>
      <c r="AQ106" s="5">
        <v>0.0119</v>
      </c>
    </row>
    <row r="107">
      <c r="A107" s="2">
        <v>45271.0</v>
      </c>
      <c r="B107" s="3">
        <v>390.286041</v>
      </c>
      <c r="C107" s="5">
        <v>0.0181</v>
      </c>
      <c r="D107" s="3">
        <v>400.350006</v>
      </c>
      <c r="E107" s="5">
        <v>-0.0041</v>
      </c>
      <c r="F107" s="3">
        <v>6372.149902</v>
      </c>
      <c r="G107" s="5">
        <v>0.0682</v>
      </c>
      <c r="H107" s="3">
        <v>4437.350098</v>
      </c>
      <c r="I107" s="5">
        <v>-0.0054</v>
      </c>
      <c r="J107" s="3">
        <v>8416.149414</v>
      </c>
      <c r="K107" s="5">
        <v>-3.0E-4</v>
      </c>
      <c r="L107" s="3">
        <v>2927.875732</v>
      </c>
      <c r="M107" s="5">
        <v>-0.0108</v>
      </c>
      <c r="N107" s="3">
        <v>761.849976</v>
      </c>
      <c r="O107" s="5">
        <v>0.0164</v>
      </c>
      <c r="P107" s="3">
        <v>1641.949951</v>
      </c>
      <c r="Q107" s="5">
        <v>0.0248</v>
      </c>
      <c r="R107" s="3">
        <v>4687.925781</v>
      </c>
      <c r="S107" s="5">
        <v>-0.0161</v>
      </c>
      <c r="T107" s="3">
        <v>3145.945801</v>
      </c>
      <c r="U107" s="5">
        <v>-0.0052</v>
      </c>
      <c r="V107" s="3">
        <v>214.550003</v>
      </c>
      <c r="W107" s="5">
        <v>0.0214</v>
      </c>
      <c r="X107" s="3">
        <v>1769.75</v>
      </c>
      <c r="Y107" s="5">
        <v>0.0138</v>
      </c>
      <c r="Z107" s="3">
        <v>437.989929</v>
      </c>
      <c r="AA107" s="5">
        <v>0.007</v>
      </c>
      <c r="AB107" s="3">
        <v>2459.050049</v>
      </c>
      <c r="AC107" s="5">
        <v>0.0011</v>
      </c>
      <c r="AD107" s="3">
        <v>127.482521</v>
      </c>
      <c r="AE107" s="5">
        <v>0.0065</v>
      </c>
      <c r="AF107" s="3">
        <v>4909.623047</v>
      </c>
      <c r="AG107" s="5">
        <v>5.0E-4</v>
      </c>
      <c r="AH107" s="3">
        <v>384.950012</v>
      </c>
      <c r="AI107" s="5">
        <v>-0.0084</v>
      </c>
      <c r="AJ107" s="3">
        <v>2221.699951</v>
      </c>
      <c r="AK107" s="5">
        <v>0.0028</v>
      </c>
      <c r="AL107" s="3">
        <v>1628.524292</v>
      </c>
      <c r="AM107" s="5">
        <v>-0.0014</v>
      </c>
      <c r="AN107" s="3">
        <v>2254.0354</v>
      </c>
      <c r="AO107" s="5">
        <v>-0.0072</v>
      </c>
      <c r="AP107" s="3">
        <v>41099.21094</v>
      </c>
      <c r="AQ107" s="5">
        <v>0.0011</v>
      </c>
    </row>
    <row r="108">
      <c r="A108" s="2">
        <v>45272.0</v>
      </c>
      <c r="B108" s="3">
        <v>387.688477</v>
      </c>
      <c r="C108" s="5">
        <v>-0.0066</v>
      </c>
      <c r="D108" s="3">
        <v>397.0</v>
      </c>
      <c r="E108" s="5">
        <v>-0.0083</v>
      </c>
      <c r="F108" s="3">
        <v>6361.700195</v>
      </c>
      <c r="G108" s="5">
        <v>-0.0016</v>
      </c>
      <c r="H108" s="3">
        <v>4473.049805</v>
      </c>
      <c r="I108" s="5">
        <v>0.008</v>
      </c>
      <c r="J108" s="3">
        <v>8284.321289</v>
      </c>
      <c r="K108" s="5">
        <v>-0.0156</v>
      </c>
      <c r="L108" s="3">
        <v>2958.092529</v>
      </c>
      <c r="M108" s="5">
        <v>0.0103</v>
      </c>
      <c r="N108" s="3">
        <v>770.599976</v>
      </c>
      <c r="O108" s="5">
        <v>0.0114</v>
      </c>
      <c r="P108" s="3">
        <v>1624.949951</v>
      </c>
      <c r="Q108" s="5">
        <v>-0.0103</v>
      </c>
      <c r="R108" s="3">
        <v>4762.630371</v>
      </c>
      <c r="S108" s="5">
        <v>0.0159</v>
      </c>
      <c r="T108" s="3">
        <v>3130.610352</v>
      </c>
      <c r="U108" s="5">
        <v>-0.0048</v>
      </c>
      <c r="V108" s="3">
        <v>220.449997</v>
      </c>
      <c r="W108" s="5">
        <v>0.0274</v>
      </c>
      <c r="X108" s="3">
        <v>1748.5</v>
      </c>
      <c r="Y108" s="5">
        <v>-0.012</v>
      </c>
      <c r="Z108" s="3">
        <v>438.764618</v>
      </c>
      <c r="AA108" s="5">
        <v>0.0017</v>
      </c>
      <c r="AB108" s="3">
        <v>2423.949951</v>
      </c>
      <c r="AC108" s="5">
        <v>-0.0142</v>
      </c>
      <c r="AD108" s="3">
        <v>127.580544</v>
      </c>
      <c r="AE108" s="5">
        <v>7.0E-4</v>
      </c>
      <c r="AF108" s="3">
        <v>4914.539551</v>
      </c>
      <c r="AG108" s="5">
        <v>0.001</v>
      </c>
      <c r="AH108" s="3">
        <v>388.850006</v>
      </c>
      <c r="AI108" s="5">
        <v>0.0101</v>
      </c>
      <c r="AJ108" s="3">
        <v>2222.399902</v>
      </c>
      <c r="AK108" s="5">
        <v>3.0E-4</v>
      </c>
      <c r="AL108" s="3">
        <v>1612.493042</v>
      </c>
      <c r="AM108" s="5">
        <v>-0.0098</v>
      </c>
      <c r="AN108" s="3">
        <v>2222.031006</v>
      </c>
      <c r="AO108" s="5">
        <v>-0.0141</v>
      </c>
      <c r="AP108" s="3">
        <v>41174.44922</v>
      </c>
      <c r="AQ108" s="5">
        <v>0.0018</v>
      </c>
    </row>
    <row r="109">
      <c r="A109" s="2">
        <v>45273.0</v>
      </c>
      <c r="B109" s="3">
        <v>380.894806</v>
      </c>
      <c r="C109" s="5">
        <v>-0.0175</v>
      </c>
      <c r="D109" s="3">
        <v>399.299988</v>
      </c>
      <c r="E109" s="5">
        <v>0.0057</v>
      </c>
      <c r="F109" s="3">
        <v>6278.75</v>
      </c>
      <c r="G109" s="5">
        <v>-0.013</v>
      </c>
      <c r="H109" s="3">
        <v>4389.950195</v>
      </c>
      <c r="I109" s="5">
        <v>-0.0185</v>
      </c>
      <c r="J109" s="3">
        <v>8190.492188</v>
      </c>
      <c r="K109" s="5">
        <v>-0.0113</v>
      </c>
      <c r="L109" s="3">
        <v>3008.187256</v>
      </c>
      <c r="M109" s="5">
        <v>0.0169</v>
      </c>
      <c r="N109" s="3">
        <v>778.0</v>
      </c>
      <c r="O109" s="5">
        <v>0.0096</v>
      </c>
      <c r="P109" s="3">
        <v>1607.550049</v>
      </c>
      <c r="Q109" s="5">
        <v>-0.0107</v>
      </c>
      <c r="R109" s="3">
        <v>4856.854492</v>
      </c>
      <c r="S109" s="5">
        <v>0.0197</v>
      </c>
      <c r="T109" s="3">
        <v>3207.337646</v>
      </c>
      <c r="U109" s="5">
        <v>0.0245</v>
      </c>
      <c r="V109" s="3">
        <v>224.5</v>
      </c>
      <c r="W109" s="5">
        <v>0.0183</v>
      </c>
      <c r="X109" s="3">
        <v>1750.849976</v>
      </c>
      <c r="Y109" s="5">
        <v>0.0013</v>
      </c>
      <c r="Z109" s="3">
        <v>441.185547</v>
      </c>
      <c r="AA109" s="5">
        <v>0.0055</v>
      </c>
      <c r="AB109" s="3">
        <v>2433.399902</v>
      </c>
      <c r="AC109" s="5">
        <v>0.0038</v>
      </c>
      <c r="AD109" s="3">
        <v>128.756866</v>
      </c>
      <c r="AE109" s="5">
        <v>0.0092</v>
      </c>
      <c r="AF109" s="3">
        <v>4889.211426</v>
      </c>
      <c r="AG109" s="5">
        <v>-0.0051</v>
      </c>
      <c r="AH109" s="3">
        <v>384.399994</v>
      </c>
      <c r="AI109" s="5">
        <v>-0.0114</v>
      </c>
      <c r="AJ109" s="3">
        <v>2244.949951</v>
      </c>
      <c r="AK109" s="5">
        <v>0.0101</v>
      </c>
      <c r="AL109" s="3">
        <v>1609.63208</v>
      </c>
      <c r="AM109" s="5">
        <v>-0.0017</v>
      </c>
      <c r="AN109" s="3">
        <v>2223.623779</v>
      </c>
      <c r="AO109" s="5">
        <v>7.0E-4</v>
      </c>
      <c r="AP109" s="3">
        <v>41287.94922</v>
      </c>
      <c r="AQ109" s="5">
        <v>0.0027</v>
      </c>
    </row>
    <row r="110">
      <c r="A110" s="2">
        <v>45274.0</v>
      </c>
      <c r="B110" s="3">
        <v>385.040955</v>
      </c>
      <c r="C110" s="5">
        <v>0.0108</v>
      </c>
      <c r="D110" s="3">
        <v>396.799988</v>
      </c>
      <c r="E110" s="5">
        <v>-0.0062</v>
      </c>
      <c r="F110" s="3">
        <v>6309.600098</v>
      </c>
      <c r="G110" s="5">
        <v>0.0049</v>
      </c>
      <c r="H110" s="3">
        <v>4430.700195</v>
      </c>
      <c r="I110" s="5">
        <v>0.0092</v>
      </c>
      <c r="J110" s="3">
        <v>8197.24707</v>
      </c>
      <c r="K110" s="5">
        <v>8.0E-4</v>
      </c>
      <c r="L110" s="3">
        <v>3039.502686</v>
      </c>
      <c r="M110" s="5">
        <v>0.0104</v>
      </c>
      <c r="N110" s="3">
        <v>790.700012</v>
      </c>
      <c r="O110" s="5">
        <v>0.0163</v>
      </c>
      <c r="P110" s="3">
        <v>1626.949951</v>
      </c>
      <c r="Q110" s="5">
        <v>0.012</v>
      </c>
      <c r="R110" s="3">
        <v>4823.92334</v>
      </c>
      <c r="S110" s="5">
        <v>-0.0067</v>
      </c>
      <c r="T110" s="3">
        <v>3238.827637</v>
      </c>
      <c r="U110" s="5">
        <v>0.0098</v>
      </c>
      <c r="V110" s="3">
        <v>225.149994</v>
      </c>
      <c r="W110" s="5">
        <v>0.0028</v>
      </c>
      <c r="X110" s="3">
        <v>1769.949951</v>
      </c>
      <c r="Y110" s="5">
        <v>0.0109</v>
      </c>
      <c r="Z110" s="3">
        <v>445.591553</v>
      </c>
      <c r="AA110" s="5">
        <v>0.0099</v>
      </c>
      <c r="AB110" s="3">
        <v>2464.5</v>
      </c>
      <c r="AC110" s="5">
        <v>0.0127</v>
      </c>
      <c r="AD110" s="3">
        <v>129.394028</v>
      </c>
      <c r="AE110" s="5">
        <v>0.0049</v>
      </c>
      <c r="AF110" s="3">
        <v>5066.906738</v>
      </c>
      <c r="AG110" s="5">
        <v>0.0363</v>
      </c>
      <c r="AH110" s="3">
        <v>386.450012</v>
      </c>
      <c r="AI110" s="5">
        <v>0.0053</v>
      </c>
      <c r="AJ110" s="3">
        <v>2269.449951</v>
      </c>
      <c r="AK110" s="5">
        <v>0.0109</v>
      </c>
      <c r="AL110" s="3">
        <v>1627.734985</v>
      </c>
      <c r="AM110" s="5">
        <v>0.0112</v>
      </c>
      <c r="AN110" s="3">
        <v>2213.519775</v>
      </c>
      <c r="AO110" s="5">
        <v>-0.0045</v>
      </c>
      <c r="AP110" s="3">
        <v>41104.37109</v>
      </c>
      <c r="AQ110" s="5">
        <v>-0.0044</v>
      </c>
    </row>
    <row r="111">
      <c r="A111" s="2">
        <v>45275.0</v>
      </c>
      <c r="B111" s="3">
        <v>385.090912</v>
      </c>
      <c r="C111" s="5">
        <v>1.0E-4</v>
      </c>
      <c r="D111" s="3">
        <v>398.399994</v>
      </c>
      <c r="E111" s="5">
        <v>0.004</v>
      </c>
      <c r="F111" s="3">
        <v>6315.850098</v>
      </c>
      <c r="G111" s="5">
        <v>9.0E-4</v>
      </c>
      <c r="H111" s="3">
        <v>4466.600098</v>
      </c>
      <c r="I111" s="5">
        <v>0.0081</v>
      </c>
      <c r="J111" s="3">
        <v>8221.486328</v>
      </c>
      <c r="K111" s="5">
        <v>0.0029</v>
      </c>
      <c r="L111" s="3">
        <v>3072.216797</v>
      </c>
      <c r="M111" s="5">
        <v>0.0107</v>
      </c>
      <c r="N111" s="3">
        <v>780.950012</v>
      </c>
      <c r="O111" s="5">
        <v>-0.0123</v>
      </c>
      <c r="P111" s="3">
        <v>1613.400024</v>
      </c>
      <c r="Q111" s="5">
        <v>-0.0083</v>
      </c>
      <c r="R111" s="3">
        <v>4876.523926</v>
      </c>
      <c r="S111" s="5">
        <v>0.0109</v>
      </c>
      <c r="T111" s="3">
        <v>3239.497559</v>
      </c>
      <c r="U111" s="5">
        <v>2.0E-4</v>
      </c>
      <c r="V111" s="3">
        <v>227.5</v>
      </c>
      <c r="W111" s="5">
        <v>0.0104</v>
      </c>
      <c r="X111" s="3">
        <v>1775.650024</v>
      </c>
      <c r="Y111" s="5">
        <v>0.0032</v>
      </c>
      <c r="Z111" s="3">
        <v>443.80011</v>
      </c>
      <c r="AA111" s="5">
        <v>-0.004</v>
      </c>
      <c r="AB111" s="3">
        <v>2495.199951</v>
      </c>
      <c r="AC111" s="5">
        <v>0.0124</v>
      </c>
      <c r="AD111" s="3">
        <v>133.707153</v>
      </c>
      <c r="AE111" s="5">
        <v>0.0333</v>
      </c>
      <c r="AF111" s="3">
        <v>5225.680664</v>
      </c>
      <c r="AG111" s="5">
        <v>0.0313</v>
      </c>
      <c r="AH111" s="3">
        <v>388.850006</v>
      </c>
      <c r="AI111" s="5">
        <v>0.0062</v>
      </c>
      <c r="AJ111" s="3">
        <v>2306.550049</v>
      </c>
      <c r="AK111" s="5">
        <v>0.0163</v>
      </c>
      <c r="AL111" s="3">
        <v>1633.999512</v>
      </c>
      <c r="AM111" s="5">
        <v>0.0038</v>
      </c>
      <c r="AN111" s="3">
        <v>2333.672607</v>
      </c>
      <c r="AO111" s="5">
        <v>0.0542</v>
      </c>
      <c r="AP111" s="3">
        <v>41394.60156</v>
      </c>
      <c r="AQ111" s="5">
        <v>0.007</v>
      </c>
    </row>
    <row r="112">
      <c r="A112" s="2">
        <v>45278.0</v>
      </c>
      <c r="B112" s="3">
        <v>398.878052</v>
      </c>
      <c r="C112" s="5">
        <v>0.0358</v>
      </c>
      <c r="D112" s="3">
        <v>396.850006</v>
      </c>
      <c r="E112" s="5">
        <v>-0.0038</v>
      </c>
      <c r="F112" s="3">
        <v>6271.200195</v>
      </c>
      <c r="G112" s="5">
        <v>-0.007</v>
      </c>
      <c r="H112" s="3">
        <v>4572.200195</v>
      </c>
      <c r="I112" s="5">
        <v>0.0236</v>
      </c>
      <c r="J112" s="3">
        <v>8141.56543</v>
      </c>
      <c r="K112" s="5">
        <v>-0.0097</v>
      </c>
      <c r="L112" s="3">
        <v>3033.509277</v>
      </c>
      <c r="M112" s="5">
        <v>-0.0125</v>
      </c>
      <c r="N112" s="3">
        <v>879.099976</v>
      </c>
      <c r="O112" s="5">
        <v>0.1256</v>
      </c>
      <c r="P112" s="3">
        <v>1607.650024</v>
      </c>
      <c r="Q112" s="5">
        <v>-0.0035</v>
      </c>
      <c r="R112" s="3">
        <v>4854.023438</v>
      </c>
      <c r="S112" s="5">
        <v>-0.0046</v>
      </c>
      <c r="T112" s="3">
        <v>3235.353516</v>
      </c>
      <c r="U112" s="5">
        <v>-0.0012</v>
      </c>
      <c r="V112" s="3">
        <v>231.5</v>
      </c>
      <c r="W112" s="5">
        <v>0.0175</v>
      </c>
      <c r="X112" s="3">
        <v>1810.300049</v>
      </c>
      <c r="Y112" s="5">
        <v>0.0195</v>
      </c>
      <c r="Z112" s="3">
        <v>437.360504</v>
      </c>
      <c r="AA112" s="5">
        <v>-0.0145</v>
      </c>
      <c r="AB112" s="3">
        <v>2519.949951</v>
      </c>
      <c r="AC112" s="5">
        <v>0.0099</v>
      </c>
      <c r="AD112" s="3">
        <v>133.903214</v>
      </c>
      <c r="AE112" s="5">
        <v>0.0014</v>
      </c>
      <c r="AF112" s="3">
        <v>5299.431152</v>
      </c>
      <c r="AG112" s="5">
        <v>0.0141</v>
      </c>
      <c r="AH112" s="3">
        <v>401.600006</v>
      </c>
      <c r="AI112" s="5">
        <v>0.0327</v>
      </c>
      <c r="AJ112" s="3">
        <v>2311.199951</v>
      </c>
      <c r="AK112" s="5">
        <v>0.002</v>
      </c>
      <c r="AL112" s="3">
        <v>1633.703613</v>
      </c>
      <c r="AM112" s="5">
        <v>-1.0E-4</v>
      </c>
      <c r="AN112" s="3">
        <v>2389.319092</v>
      </c>
      <c r="AO112" s="5">
        <v>0.0238</v>
      </c>
      <c r="AP112" s="3">
        <v>41284.01172</v>
      </c>
      <c r="AQ112" s="5">
        <v>-0.0026</v>
      </c>
    </row>
    <row r="113">
      <c r="A113" s="2">
        <v>45279.0</v>
      </c>
      <c r="B113" s="3">
        <v>397.978882</v>
      </c>
      <c r="C113" s="5">
        <v>-0.0022</v>
      </c>
      <c r="D113" s="3">
        <v>405.600006</v>
      </c>
      <c r="E113" s="5">
        <v>0.022</v>
      </c>
      <c r="F113" s="3">
        <v>6368.350098</v>
      </c>
      <c r="G113" s="5">
        <v>0.0154</v>
      </c>
      <c r="H113" s="3">
        <v>4657.200195</v>
      </c>
      <c r="I113" s="5">
        <v>0.0185</v>
      </c>
      <c r="J113" s="3">
        <v>8092.04248</v>
      </c>
      <c r="K113" s="5">
        <v>-0.006</v>
      </c>
      <c r="L113" s="3">
        <v>2983.364502</v>
      </c>
      <c r="M113" s="5">
        <v>-0.0165</v>
      </c>
      <c r="N113" s="3">
        <v>881.299988</v>
      </c>
      <c r="O113" s="5">
        <v>0.0025</v>
      </c>
      <c r="P113" s="3">
        <v>1600.25</v>
      </c>
      <c r="Q113" s="5">
        <v>-0.0046</v>
      </c>
      <c r="R113" s="3">
        <v>4899.769531</v>
      </c>
      <c r="S113" s="5">
        <v>0.0094</v>
      </c>
      <c r="T113" s="3">
        <v>3407.717041</v>
      </c>
      <c r="U113" s="5">
        <v>0.0532</v>
      </c>
      <c r="V113" s="3">
        <v>228.850006</v>
      </c>
      <c r="W113" s="5">
        <v>-0.0114</v>
      </c>
      <c r="X113" s="3">
        <v>1812.949951</v>
      </c>
      <c r="Y113" s="5">
        <v>0.0014</v>
      </c>
      <c r="Z113" s="3">
        <v>441.669708</v>
      </c>
      <c r="AA113" s="5">
        <v>0.0098</v>
      </c>
      <c r="AB113" s="3">
        <v>2558.449951</v>
      </c>
      <c r="AC113" s="5">
        <v>0.0152</v>
      </c>
      <c r="AD113" s="3">
        <v>132.726898</v>
      </c>
      <c r="AE113" s="5">
        <v>-0.0087</v>
      </c>
      <c r="AF113" s="3">
        <v>5140.209961</v>
      </c>
      <c r="AG113" s="5">
        <v>-0.03</v>
      </c>
      <c r="AH113" s="3">
        <v>400.350006</v>
      </c>
      <c r="AI113" s="5">
        <v>-0.0031</v>
      </c>
      <c r="AJ113" s="3">
        <v>2288.850098</v>
      </c>
      <c r="AK113" s="5">
        <v>-0.0096</v>
      </c>
      <c r="AL113" s="3">
        <v>1630.793335</v>
      </c>
      <c r="AM113" s="5">
        <v>-0.0017</v>
      </c>
      <c r="AN113" s="3">
        <v>2398.975098</v>
      </c>
      <c r="AO113" s="5">
        <v>0.004</v>
      </c>
      <c r="AP113" s="3">
        <v>41583.76953</v>
      </c>
      <c r="AQ113" s="5">
        <v>0.0072</v>
      </c>
    </row>
    <row r="114">
      <c r="A114" s="2">
        <v>45280.0</v>
      </c>
      <c r="B114" s="3">
        <v>387.388763</v>
      </c>
      <c r="C114" s="5">
        <v>-0.0266</v>
      </c>
      <c r="D114" s="3">
        <v>401.149994</v>
      </c>
      <c r="E114" s="5">
        <v>-0.0109</v>
      </c>
      <c r="F114" s="3">
        <v>6266.149902</v>
      </c>
      <c r="G114" s="5">
        <v>-0.016</v>
      </c>
      <c r="H114" s="3">
        <v>4515.100098</v>
      </c>
      <c r="I114" s="5">
        <v>-0.0305</v>
      </c>
      <c r="J114" s="3">
        <v>8011.524902</v>
      </c>
      <c r="K114" s="5">
        <v>-0.0099</v>
      </c>
      <c r="L114" s="3">
        <v>2979.518799</v>
      </c>
      <c r="M114" s="5">
        <v>-0.0012</v>
      </c>
      <c r="N114" s="3">
        <v>815.549988</v>
      </c>
      <c r="O114" s="5">
        <v>-0.0746</v>
      </c>
      <c r="P114" s="3">
        <v>1580.300049</v>
      </c>
      <c r="Q114" s="5">
        <v>-0.0124</v>
      </c>
      <c r="R114" s="3">
        <v>4835.694824</v>
      </c>
      <c r="S114" s="5">
        <v>-0.013</v>
      </c>
      <c r="T114" s="3">
        <v>3590.800781</v>
      </c>
      <c r="U114" s="5">
        <v>0.0537</v>
      </c>
      <c r="V114" s="3">
        <v>217.100006</v>
      </c>
      <c r="W114" s="5">
        <v>-0.0513</v>
      </c>
      <c r="X114" s="3">
        <v>1747.050049</v>
      </c>
      <c r="Y114" s="5">
        <v>-0.0363</v>
      </c>
      <c r="Z114" s="3">
        <v>436.488983</v>
      </c>
      <c r="AA114" s="5">
        <v>-0.0117</v>
      </c>
      <c r="AB114" s="3">
        <v>2527.350098</v>
      </c>
      <c r="AC114" s="5">
        <v>-0.0121</v>
      </c>
      <c r="AD114" s="3">
        <v>127.139427</v>
      </c>
      <c r="AE114" s="5">
        <v>-0.042</v>
      </c>
      <c r="AF114" s="3">
        <v>4999.364746</v>
      </c>
      <c r="AG114" s="5">
        <v>-0.0274</v>
      </c>
      <c r="AH114" s="3">
        <v>376.100006</v>
      </c>
      <c r="AI114" s="5">
        <v>-0.0605</v>
      </c>
      <c r="AJ114" s="3">
        <v>2214.649902</v>
      </c>
      <c r="AK114" s="5">
        <v>-0.0324</v>
      </c>
      <c r="AL114" s="3">
        <v>1633.900879</v>
      </c>
      <c r="AM114" s="5">
        <v>0.0019</v>
      </c>
      <c r="AN114" s="3">
        <v>2260.157227</v>
      </c>
      <c r="AO114" s="5">
        <v>-0.0578</v>
      </c>
      <c r="AP114" s="3">
        <v>41841.92969</v>
      </c>
      <c r="AQ114" s="5">
        <v>0.0062</v>
      </c>
    </row>
    <row r="115">
      <c r="A115" s="2">
        <v>45281.0</v>
      </c>
      <c r="B115" s="3">
        <v>396.680084</v>
      </c>
      <c r="C115" s="5">
        <v>0.0239</v>
      </c>
      <c r="D115" s="3">
        <v>400.950012</v>
      </c>
      <c r="E115" s="5">
        <v>-4.0E-4</v>
      </c>
      <c r="F115" s="3">
        <v>6517.850098</v>
      </c>
      <c r="G115" s="5">
        <v>0.0401</v>
      </c>
      <c r="H115" s="3">
        <v>4583.049805</v>
      </c>
      <c r="I115" s="5">
        <v>0.015</v>
      </c>
      <c r="J115" s="3">
        <v>8029.804199</v>
      </c>
      <c r="K115" s="5">
        <v>0.0022</v>
      </c>
      <c r="L115" s="3">
        <v>2956.893555</v>
      </c>
      <c r="M115" s="5">
        <v>-0.0075</v>
      </c>
      <c r="N115" s="3">
        <v>868.25</v>
      </c>
      <c r="O115" s="5">
        <v>0.0646</v>
      </c>
      <c r="P115" s="3">
        <v>1584.099976</v>
      </c>
      <c r="Q115" s="5">
        <v>0.0024</v>
      </c>
      <c r="R115" s="3">
        <v>4878.01416</v>
      </c>
      <c r="S115" s="5">
        <v>0.0087</v>
      </c>
      <c r="T115" s="3">
        <v>3546.456787</v>
      </c>
      <c r="U115" s="5">
        <v>-0.0123</v>
      </c>
      <c r="V115" s="3">
        <v>225.5</v>
      </c>
      <c r="W115" s="5">
        <v>0.0386</v>
      </c>
      <c r="X115" s="3">
        <v>1738.050049</v>
      </c>
      <c r="Y115" s="5">
        <v>-0.0051</v>
      </c>
      <c r="Z115" s="3">
        <v>436.973175</v>
      </c>
      <c r="AA115" s="5">
        <v>0.0011</v>
      </c>
      <c r="AB115" s="3">
        <v>2562.199951</v>
      </c>
      <c r="AC115" s="5">
        <v>0.0137</v>
      </c>
      <c r="AD115" s="3">
        <v>128.413773</v>
      </c>
      <c r="AE115" s="5">
        <v>0.01</v>
      </c>
      <c r="AF115" s="3">
        <v>5107.481934</v>
      </c>
      <c r="AG115" s="5">
        <v>0.0216</v>
      </c>
      <c r="AH115" s="3">
        <v>383.25</v>
      </c>
      <c r="AI115" s="5">
        <v>0.019</v>
      </c>
      <c r="AJ115" s="3">
        <v>2284.850098</v>
      </c>
      <c r="AK115" s="5">
        <v>0.0316</v>
      </c>
      <c r="AL115" s="3">
        <v>1663.694336</v>
      </c>
      <c r="AM115" s="5">
        <v>0.0182</v>
      </c>
      <c r="AN115" s="3">
        <v>2356.767334</v>
      </c>
      <c r="AO115" s="5">
        <v>0.0427</v>
      </c>
      <c r="AP115" s="3">
        <v>42083.21094</v>
      </c>
      <c r="AQ115" s="5">
        <v>0.0057</v>
      </c>
    </row>
    <row r="116">
      <c r="A116" s="2">
        <v>45282.0</v>
      </c>
      <c r="B116" s="3">
        <v>414.863159</v>
      </c>
      <c r="C116" s="5">
        <v>0.0458</v>
      </c>
      <c r="D116" s="3">
        <v>398.5</v>
      </c>
      <c r="E116" s="5">
        <v>-0.0061</v>
      </c>
      <c r="F116" s="3">
        <v>6472.100098</v>
      </c>
      <c r="G116" s="5">
        <v>-0.007</v>
      </c>
      <c r="H116" s="3">
        <v>4600.049805</v>
      </c>
      <c r="I116" s="5">
        <v>0.0037</v>
      </c>
      <c r="J116" s="3">
        <v>8055.633301</v>
      </c>
      <c r="K116" s="5">
        <v>0.0032</v>
      </c>
      <c r="L116" s="3">
        <v>3043.697998</v>
      </c>
      <c r="M116" s="5">
        <v>0.0293</v>
      </c>
      <c r="N116" s="3">
        <v>860.950012</v>
      </c>
      <c r="O116" s="5">
        <v>-0.0084</v>
      </c>
      <c r="P116" s="3">
        <v>1587.650024</v>
      </c>
      <c r="Q116" s="5">
        <v>0.0022</v>
      </c>
      <c r="R116" s="3">
        <v>4875.729492</v>
      </c>
      <c r="S116" s="5">
        <v>-4.0E-4</v>
      </c>
      <c r="T116" s="3">
        <v>3508.142578</v>
      </c>
      <c r="U116" s="5">
        <v>-0.0108</v>
      </c>
      <c r="V116" s="3">
        <v>230.600006</v>
      </c>
      <c r="W116" s="5">
        <v>0.0226</v>
      </c>
      <c r="X116" s="3">
        <v>1700.699951</v>
      </c>
      <c r="Y116" s="5">
        <v>-0.0214</v>
      </c>
      <c r="Z116" s="3">
        <v>440.701355</v>
      </c>
      <c r="AA116" s="5">
        <v>0.0085</v>
      </c>
      <c r="AB116" s="3">
        <v>2564.699951</v>
      </c>
      <c r="AC116" s="5">
        <v>9.0E-4</v>
      </c>
      <c r="AD116" s="3">
        <v>130.86441</v>
      </c>
      <c r="AE116" s="5">
        <v>0.019</v>
      </c>
      <c r="AF116" s="3">
        <v>5162.608398</v>
      </c>
      <c r="AG116" s="5">
        <v>0.0107</v>
      </c>
      <c r="AH116" s="3">
        <v>386.200012</v>
      </c>
      <c r="AI116" s="5">
        <v>0.0076</v>
      </c>
      <c r="AJ116" s="3">
        <v>2378.399902</v>
      </c>
      <c r="AK116" s="5">
        <v>0.0409</v>
      </c>
      <c r="AL116" s="3">
        <v>1648.205566</v>
      </c>
      <c r="AM116" s="5">
        <v>-0.0093</v>
      </c>
      <c r="AN116" s="3">
        <v>2355.821777</v>
      </c>
      <c r="AO116" s="5">
        <v>-4.0E-4</v>
      </c>
      <c r="AP116" s="3">
        <v>42285.26953</v>
      </c>
      <c r="AQ116" s="5">
        <v>0.0048</v>
      </c>
    </row>
    <row r="117">
      <c r="A117" s="2">
        <v>45286.0</v>
      </c>
      <c r="B117" s="3">
        <v>434.994354</v>
      </c>
      <c r="C117" s="5">
        <v>0.0485</v>
      </c>
      <c r="D117" s="3">
        <v>400.399994</v>
      </c>
      <c r="E117" s="5">
        <v>0.0047</v>
      </c>
      <c r="F117" s="3">
        <v>6450.5</v>
      </c>
      <c r="G117" s="5">
        <v>-0.0033</v>
      </c>
      <c r="H117" s="3">
        <v>4835.850098</v>
      </c>
      <c r="I117" s="5">
        <v>0.0512</v>
      </c>
      <c r="J117" s="3">
        <v>8038.29834</v>
      </c>
      <c r="K117" s="5">
        <v>-0.0021</v>
      </c>
      <c r="L117" s="3">
        <v>3058.681641</v>
      </c>
      <c r="M117" s="5">
        <v>0.0049</v>
      </c>
      <c r="N117" s="3">
        <v>869.650024</v>
      </c>
      <c r="O117" s="5">
        <v>0.0101</v>
      </c>
      <c r="P117" s="3">
        <v>1589.800049</v>
      </c>
      <c r="Q117" s="5">
        <v>0.0013</v>
      </c>
      <c r="R117" s="3">
        <v>4940.946289</v>
      </c>
      <c r="S117" s="5">
        <v>0.0133</v>
      </c>
      <c r="T117" s="3">
        <v>3471.019775</v>
      </c>
      <c r="U117" s="5">
        <v>-0.0105</v>
      </c>
      <c r="V117" s="3">
        <v>231.850006</v>
      </c>
      <c r="W117" s="5">
        <v>0.0054</v>
      </c>
      <c r="X117" s="3">
        <v>1657.5</v>
      </c>
      <c r="Y117" s="5">
        <v>-0.0254</v>
      </c>
      <c r="Z117" s="3">
        <v>441.718109</v>
      </c>
      <c r="AA117" s="5">
        <v>0.0023</v>
      </c>
      <c r="AB117" s="3">
        <v>2577.5</v>
      </c>
      <c r="AC117" s="5">
        <v>0.0049</v>
      </c>
      <c r="AD117" s="3">
        <v>132.530838</v>
      </c>
      <c r="AE117" s="5">
        <v>0.0127</v>
      </c>
      <c r="AF117" s="3">
        <v>5163.154297</v>
      </c>
      <c r="AG117" s="5">
        <v>1.0E-4</v>
      </c>
      <c r="AH117" s="3">
        <v>396.25</v>
      </c>
      <c r="AI117" s="5">
        <v>0.026</v>
      </c>
      <c r="AJ117" s="3">
        <v>2474.350098</v>
      </c>
      <c r="AK117" s="5">
        <v>0.0403</v>
      </c>
      <c r="AL117" s="3">
        <v>1660.438721</v>
      </c>
      <c r="AM117" s="5">
        <v>0.0074</v>
      </c>
      <c r="AN117" s="3">
        <v>2600.905762</v>
      </c>
      <c r="AO117" s="5">
        <v>0.104</v>
      </c>
      <c r="AP117" s="3">
        <v>42327.60156</v>
      </c>
      <c r="AQ117" s="5">
        <v>0.001</v>
      </c>
    </row>
    <row r="118">
      <c r="A118" s="2">
        <v>45287.0</v>
      </c>
      <c r="B118" s="3">
        <v>431.747406</v>
      </c>
      <c r="C118" s="5">
        <v>-0.0074</v>
      </c>
      <c r="D118" s="3">
        <v>401.850006</v>
      </c>
      <c r="E118" s="5">
        <v>0.0036</v>
      </c>
      <c r="F118" s="3">
        <v>6460.5</v>
      </c>
      <c r="G118" s="5">
        <v>0.0015</v>
      </c>
      <c r="H118" s="3">
        <v>5023.399902</v>
      </c>
      <c r="I118" s="5">
        <v>0.0387</v>
      </c>
      <c r="J118" s="3">
        <v>7956.340332</v>
      </c>
      <c r="K118" s="5">
        <v>-0.0101</v>
      </c>
      <c r="L118" s="3">
        <v>3116.368164</v>
      </c>
      <c r="M118" s="5">
        <v>0.0188</v>
      </c>
      <c r="N118" s="3">
        <v>867.75</v>
      </c>
      <c r="O118" s="5">
        <v>-0.0021</v>
      </c>
      <c r="P118" s="3">
        <v>1581.800049</v>
      </c>
      <c r="Q118" s="5">
        <v>-0.005</v>
      </c>
      <c r="R118" s="3">
        <v>5039.342773</v>
      </c>
      <c r="S118" s="5">
        <v>0.0199</v>
      </c>
      <c r="T118" s="3">
        <v>3555.960693</v>
      </c>
      <c r="U118" s="5">
        <v>0.0244</v>
      </c>
      <c r="V118" s="3">
        <v>235.699997</v>
      </c>
      <c r="W118" s="5">
        <v>0.0166</v>
      </c>
      <c r="X118" s="3">
        <v>1673.25</v>
      </c>
      <c r="Y118" s="5">
        <v>0.0095</v>
      </c>
      <c r="Z118" s="3">
        <v>442.347565</v>
      </c>
      <c r="AA118" s="5">
        <v>0.0014</v>
      </c>
      <c r="AB118" s="3">
        <v>2586.350098</v>
      </c>
      <c r="AC118" s="5">
        <v>0.0034</v>
      </c>
      <c r="AD118" s="3">
        <v>134.442337</v>
      </c>
      <c r="AE118" s="5">
        <v>0.0144</v>
      </c>
      <c r="AF118" s="3">
        <v>5170.256348</v>
      </c>
      <c r="AG118" s="5">
        <v>0.0013</v>
      </c>
      <c r="AH118" s="3">
        <v>397.049988</v>
      </c>
      <c r="AI118" s="5">
        <v>0.002</v>
      </c>
      <c r="AJ118" s="3">
        <v>2466.149902</v>
      </c>
      <c r="AK118" s="5">
        <v>-0.0033</v>
      </c>
      <c r="AL118" s="3">
        <v>1679.922729</v>
      </c>
      <c r="AM118" s="5">
        <v>0.0117</v>
      </c>
      <c r="AN118" s="3">
        <v>2661.977539</v>
      </c>
      <c r="AO118" s="5">
        <v>0.0234</v>
      </c>
      <c r="AP118" s="3">
        <v>40879.42188</v>
      </c>
      <c r="AQ118" s="5">
        <v>-0.0342</v>
      </c>
    </row>
    <row r="119">
      <c r="A119" s="2">
        <v>45288.0</v>
      </c>
      <c r="B119" s="3">
        <v>426.252533</v>
      </c>
      <c r="C119" s="5">
        <v>-0.0127</v>
      </c>
      <c r="D119" s="3">
        <v>401.649994</v>
      </c>
      <c r="E119" s="5">
        <v>-4.0E-4</v>
      </c>
      <c r="F119" s="3">
        <v>6462.549805</v>
      </c>
      <c r="G119" s="5">
        <v>3.0E-4</v>
      </c>
      <c r="H119" s="3">
        <v>5055.850098</v>
      </c>
      <c r="I119" s="5">
        <v>0.0064</v>
      </c>
      <c r="J119" s="3">
        <v>7875.226074</v>
      </c>
      <c r="K119" s="5">
        <v>-0.0101</v>
      </c>
      <c r="L119" s="3">
        <v>3284.83252</v>
      </c>
      <c r="M119" s="5">
        <v>0.054</v>
      </c>
      <c r="N119" s="3">
        <v>863.75</v>
      </c>
      <c r="O119" s="5">
        <v>-0.0046</v>
      </c>
      <c r="P119" s="3">
        <v>1543.5</v>
      </c>
      <c r="Q119" s="5">
        <v>-0.0242</v>
      </c>
      <c r="R119" s="3">
        <v>5092.241699</v>
      </c>
      <c r="S119" s="5">
        <v>0.0104</v>
      </c>
      <c r="T119" s="3">
        <v>3688.273438</v>
      </c>
      <c r="U119" s="5">
        <v>0.0372</v>
      </c>
      <c r="V119" s="3">
        <v>230.699997</v>
      </c>
      <c r="W119" s="5">
        <v>-0.0212</v>
      </c>
      <c r="X119" s="3">
        <v>1654.449951</v>
      </c>
      <c r="Y119" s="5">
        <v>-0.0112</v>
      </c>
      <c r="Z119" s="3">
        <v>449.513458</v>
      </c>
      <c r="AA119" s="5">
        <v>0.0161</v>
      </c>
      <c r="AB119" s="3">
        <v>2605.800049</v>
      </c>
      <c r="AC119" s="5">
        <v>0.0075</v>
      </c>
      <c r="AD119" s="3">
        <v>135.422607</v>
      </c>
      <c r="AE119" s="5">
        <v>0.0072</v>
      </c>
      <c r="AF119" s="3">
        <v>5142.842285</v>
      </c>
      <c r="AG119" s="5">
        <v>-0.0053</v>
      </c>
      <c r="AH119" s="3">
        <v>394.850006</v>
      </c>
      <c r="AI119" s="5">
        <v>-0.0055</v>
      </c>
      <c r="AJ119" s="3">
        <v>2433.399902</v>
      </c>
      <c r="AK119" s="5">
        <v>-0.0132</v>
      </c>
      <c r="AL119" s="3">
        <v>1682.241089</v>
      </c>
      <c r="AM119" s="5">
        <v>0.0013</v>
      </c>
      <c r="AN119" s="3">
        <v>2594.833252</v>
      </c>
      <c r="AO119" s="5">
        <v>-0.0252</v>
      </c>
      <c r="AP119" s="3">
        <v>41569.08984</v>
      </c>
      <c r="AQ119" s="5">
        <v>0.0168</v>
      </c>
    </row>
    <row r="120">
      <c r="A120" s="2">
        <v>45289.0</v>
      </c>
      <c r="B120" s="3">
        <v>429.749268</v>
      </c>
      <c r="C120" s="5">
        <v>0.0082</v>
      </c>
      <c r="D120" s="3">
        <v>419.600006</v>
      </c>
      <c r="E120" s="5">
        <v>0.0446</v>
      </c>
      <c r="F120" s="3">
        <v>6560.5</v>
      </c>
      <c r="G120" s="5">
        <v>0.0151</v>
      </c>
      <c r="H120" s="3">
        <v>4979.049805</v>
      </c>
      <c r="I120" s="5">
        <v>-0.0151</v>
      </c>
      <c r="J120" s="3">
        <v>7796.645996</v>
      </c>
      <c r="K120" s="5">
        <v>-0.0099</v>
      </c>
      <c r="L120" s="3">
        <v>3249.271729</v>
      </c>
      <c r="M120" s="5">
        <v>-0.0108</v>
      </c>
      <c r="N120" s="3">
        <v>886.650024</v>
      </c>
      <c r="O120" s="5">
        <v>0.0265</v>
      </c>
      <c r="P120" s="3">
        <v>1536.650024</v>
      </c>
      <c r="Q120" s="5">
        <v>-0.0044</v>
      </c>
      <c r="R120" s="3">
        <v>5158.353027</v>
      </c>
      <c r="S120" s="5">
        <v>0.0129</v>
      </c>
      <c r="T120" s="3">
        <v>3651.721191</v>
      </c>
      <c r="U120" s="5">
        <v>-0.0099</v>
      </c>
      <c r="V120" s="3">
        <v>232.300003</v>
      </c>
      <c r="W120" s="5">
        <v>0.0069</v>
      </c>
      <c r="X120" s="3">
        <v>1659.849976</v>
      </c>
      <c r="Y120" s="5">
        <v>0.0032</v>
      </c>
      <c r="Z120" s="3">
        <v>447.721954</v>
      </c>
      <c r="AA120" s="5">
        <v>-0.0039</v>
      </c>
      <c r="AB120" s="3">
        <v>2584.850098</v>
      </c>
      <c r="AC120" s="5">
        <v>-0.008</v>
      </c>
      <c r="AD120" s="3">
        <v>136.745956</v>
      </c>
      <c r="AE120" s="5">
        <v>0.0097</v>
      </c>
      <c r="AF120" s="3">
        <v>5220.863281</v>
      </c>
      <c r="AG120" s="5">
        <v>0.0151</v>
      </c>
      <c r="AH120" s="3">
        <v>405.399994</v>
      </c>
      <c r="AI120" s="5">
        <v>0.0267</v>
      </c>
      <c r="AJ120" s="3">
        <v>2482.25</v>
      </c>
      <c r="AK120" s="5">
        <v>0.02</v>
      </c>
      <c r="AL120" s="3">
        <v>1686.631226</v>
      </c>
      <c r="AM120" s="5">
        <v>0.0026</v>
      </c>
      <c r="AN120" s="3">
        <v>2656.303223</v>
      </c>
      <c r="AO120" s="5">
        <v>0.0236</v>
      </c>
      <c r="AP120" s="3">
        <v>42001.75</v>
      </c>
      <c r="AQ120" s="5">
        <v>0.0104</v>
      </c>
    </row>
    <row r="121">
      <c r="A121" s="2">
        <v>45292.0</v>
      </c>
      <c r="B121" s="3">
        <v>432.896332</v>
      </c>
      <c r="C121" s="5">
        <v>0.0073</v>
      </c>
      <c r="D121" s="3">
        <v>437.200012</v>
      </c>
      <c r="E121" s="5">
        <v>0.0419</v>
      </c>
      <c r="F121" s="3">
        <v>6446.799805</v>
      </c>
      <c r="G121" s="5">
        <v>-0.0173</v>
      </c>
      <c r="H121" s="3">
        <v>4961.200195</v>
      </c>
      <c r="I121" s="5">
        <v>-0.0035</v>
      </c>
      <c r="J121" s="3">
        <v>7860.523438</v>
      </c>
      <c r="K121" s="5">
        <v>0.0081</v>
      </c>
      <c r="L121" s="3">
        <v>3193.583008</v>
      </c>
      <c r="M121" s="5">
        <v>-0.0171</v>
      </c>
      <c r="N121" s="3">
        <v>891.900024</v>
      </c>
      <c r="O121" s="5">
        <v>0.0059</v>
      </c>
      <c r="P121" s="3">
        <v>1525.550049</v>
      </c>
      <c r="Q121" s="5">
        <v>-0.0072</v>
      </c>
      <c r="R121" s="3">
        <v>5089.36084</v>
      </c>
      <c r="S121" s="5">
        <v>-0.0133</v>
      </c>
      <c r="T121" s="3">
        <v>3665.021729</v>
      </c>
      <c r="U121" s="5">
        <v>0.0036</v>
      </c>
      <c r="V121" s="3">
        <v>232.899994</v>
      </c>
      <c r="W121" s="5">
        <v>0.0025</v>
      </c>
      <c r="X121" s="3">
        <v>1659.800049</v>
      </c>
      <c r="Y121" s="5">
        <v>0.0</v>
      </c>
      <c r="Z121" s="3">
        <v>452.466949</v>
      </c>
      <c r="AA121" s="5">
        <v>0.0105</v>
      </c>
      <c r="AB121" s="3">
        <v>2589.850098</v>
      </c>
      <c r="AC121" s="5">
        <v>0.0019</v>
      </c>
      <c r="AD121" s="3">
        <v>137.138046</v>
      </c>
      <c r="AE121" s="5">
        <v>0.0028</v>
      </c>
      <c r="AF121" s="3">
        <v>5171.498047</v>
      </c>
      <c r="AG121" s="5">
        <v>-0.0094</v>
      </c>
      <c r="AH121" s="3">
        <v>411.649994</v>
      </c>
      <c r="AI121" s="5">
        <v>0.0154</v>
      </c>
      <c r="AJ121" s="3">
        <v>2474.75</v>
      </c>
      <c r="AK121" s="5">
        <v>-0.003</v>
      </c>
      <c r="AL121" s="3">
        <v>1677.752441</v>
      </c>
      <c r="AM121" s="5">
        <v>-0.0052</v>
      </c>
      <c r="AN121" s="3">
        <v>2683.579102</v>
      </c>
      <c r="AO121" s="5">
        <v>0.0102</v>
      </c>
      <c r="AP121" s="3">
        <v>42203.10938</v>
      </c>
      <c r="AQ121" s="5">
        <v>0.0047</v>
      </c>
    </row>
    <row r="122">
      <c r="A122" s="2">
        <v>45293.0</v>
      </c>
      <c r="B122" s="3">
        <v>435.144226</v>
      </c>
      <c r="C122" s="5">
        <v>0.0051</v>
      </c>
      <c r="D122" s="3">
        <v>431.149994</v>
      </c>
      <c r="E122" s="5">
        <v>-0.0138</v>
      </c>
      <c r="F122" s="3">
        <v>6316.600098</v>
      </c>
      <c r="G122" s="5">
        <v>-0.0201</v>
      </c>
      <c r="H122" s="3">
        <v>4910.0</v>
      </c>
      <c r="I122" s="5">
        <v>-0.0103</v>
      </c>
      <c r="J122" s="3">
        <v>7794.55957</v>
      </c>
      <c r="K122" s="5">
        <v>-0.0083</v>
      </c>
      <c r="L122" s="3">
        <v>3179.897949</v>
      </c>
      <c r="M122" s="5">
        <v>-0.0042</v>
      </c>
      <c r="N122" s="3">
        <v>885.700012</v>
      </c>
      <c r="O122" s="5">
        <v>-0.0069</v>
      </c>
      <c r="P122" s="3">
        <v>1506.400024</v>
      </c>
      <c r="Q122" s="5">
        <v>-0.0125</v>
      </c>
      <c r="R122" s="3">
        <v>5151.945313</v>
      </c>
      <c r="S122" s="5">
        <v>0.0122</v>
      </c>
      <c r="T122" s="3">
        <v>3732.394043</v>
      </c>
      <c r="U122" s="5">
        <v>0.0183</v>
      </c>
      <c r="V122" s="3">
        <v>231.75</v>
      </c>
      <c r="W122" s="5">
        <v>-0.0049</v>
      </c>
      <c r="X122" s="3">
        <v>1667.650024</v>
      </c>
      <c r="Y122" s="5">
        <v>0.0047</v>
      </c>
      <c r="Z122" s="3">
        <v>455.275208</v>
      </c>
      <c r="AA122" s="5">
        <v>0.0062</v>
      </c>
      <c r="AB122" s="3">
        <v>2610.899902</v>
      </c>
      <c r="AC122" s="5">
        <v>0.0081</v>
      </c>
      <c r="AD122" s="3">
        <v>136.794968</v>
      </c>
      <c r="AE122" s="5">
        <v>-0.0025</v>
      </c>
      <c r="AF122" s="3">
        <v>5148.007324</v>
      </c>
      <c r="AG122" s="5">
        <v>-0.0045</v>
      </c>
      <c r="AH122" s="3">
        <v>420.450012</v>
      </c>
      <c r="AI122" s="5">
        <v>0.0213</v>
      </c>
      <c r="AJ122" s="3">
        <v>2477.449951</v>
      </c>
      <c r="AK122" s="5">
        <v>0.001</v>
      </c>
      <c r="AL122" s="3">
        <v>1676.371216</v>
      </c>
      <c r="AM122" s="5">
        <v>-8.0E-4</v>
      </c>
      <c r="AN122" s="3">
        <v>2601.25415</v>
      </c>
      <c r="AO122" s="5">
        <v>-0.0306</v>
      </c>
      <c r="AP122" s="3">
        <v>42286.91016</v>
      </c>
      <c r="AQ122" s="5">
        <v>0.0019</v>
      </c>
    </row>
    <row r="123">
      <c r="A123" s="2">
        <v>45294.0</v>
      </c>
      <c r="B123" s="3">
        <v>429.34964</v>
      </c>
      <c r="C123" s="5">
        <v>-0.0133</v>
      </c>
      <c r="D123" s="3">
        <v>449.200012</v>
      </c>
      <c r="E123" s="5">
        <v>0.0418</v>
      </c>
      <c r="F123" s="3">
        <v>6349.299805</v>
      </c>
      <c r="G123" s="5">
        <v>0.0051</v>
      </c>
      <c r="H123" s="3">
        <v>4855.25</v>
      </c>
      <c r="I123" s="5">
        <v>-0.0111</v>
      </c>
      <c r="J123" s="3">
        <v>7729.390625</v>
      </c>
      <c r="K123" s="5">
        <v>-0.0083</v>
      </c>
      <c r="L123" s="3">
        <v>3223.999512</v>
      </c>
      <c r="M123" s="5">
        <v>0.0138</v>
      </c>
      <c r="N123" s="3">
        <v>899.049988</v>
      </c>
      <c r="O123" s="5">
        <v>0.015</v>
      </c>
      <c r="P123" s="3">
        <v>1469.75</v>
      </c>
      <c r="Q123" s="5">
        <v>-0.0243</v>
      </c>
      <c r="R123" s="3">
        <v>5192.625488</v>
      </c>
      <c r="S123" s="5">
        <v>0.0078</v>
      </c>
      <c r="T123" s="3">
        <v>3666.312256</v>
      </c>
      <c r="U123" s="5">
        <v>-0.0177</v>
      </c>
      <c r="V123" s="3">
        <v>230.850006</v>
      </c>
      <c r="W123" s="5">
        <v>-0.0038</v>
      </c>
      <c r="X123" s="3">
        <v>1713.400024</v>
      </c>
      <c r="Y123" s="5">
        <v>0.0274</v>
      </c>
      <c r="Z123" s="3">
        <v>462.198944</v>
      </c>
      <c r="AA123" s="5">
        <v>0.0152</v>
      </c>
      <c r="AB123" s="3">
        <v>2582.949951</v>
      </c>
      <c r="AC123" s="5">
        <v>-0.0107</v>
      </c>
      <c r="AD123" s="3">
        <v>132.628876</v>
      </c>
      <c r="AE123" s="5">
        <v>-0.0304</v>
      </c>
      <c r="AF123" s="3">
        <v>5077.882324</v>
      </c>
      <c r="AG123" s="5">
        <v>-0.0136</v>
      </c>
      <c r="AH123" s="3">
        <v>419.950012</v>
      </c>
      <c r="AI123" s="5">
        <v>-0.0011</v>
      </c>
      <c r="AJ123" s="3">
        <v>2480.5</v>
      </c>
      <c r="AK123" s="5">
        <v>0.0012</v>
      </c>
      <c r="AL123" s="3">
        <v>1650.32666</v>
      </c>
      <c r="AM123" s="5">
        <v>-0.0155</v>
      </c>
      <c r="AN123" s="3">
        <v>2584.828857</v>
      </c>
      <c r="AO123" s="5">
        <v>-0.0063</v>
      </c>
      <c r="AP123" s="3">
        <v>42382.30078</v>
      </c>
      <c r="AQ123" s="5">
        <v>0.0022</v>
      </c>
    </row>
    <row r="124">
      <c r="A124" s="2">
        <v>45295.0</v>
      </c>
      <c r="B124" s="3">
        <v>430.198853</v>
      </c>
      <c r="C124" s="5">
        <v>0.0019</v>
      </c>
      <c r="D124" s="3">
        <v>443.799988</v>
      </c>
      <c r="E124" s="5">
        <v>-0.012</v>
      </c>
      <c r="F124" s="3">
        <v>6399.100098</v>
      </c>
      <c r="G124" s="5">
        <v>0.0078</v>
      </c>
      <c r="H124" s="3">
        <v>4840.700195</v>
      </c>
      <c r="I124" s="5">
        <v>-0.0029</v>
      </c>
      <c r="J124" s="3">
        <v>7696.160156</v>
      </c>
      <c r="K124" s="5">
        <v>-0.0042</v>
      </c>
      <c r="L124" s="3">
        <v>3341.469971</v>
      </c>
      <c r="M124" s="5">
        <v>0.0364</v>
      </c>
      <c r="N124" s="3">
        <v>901.150024</v>
      </c>
      <c r="O124" s="5">
        <v>0.0023</v>
      </c>
      <c r="P124" s="3">
        <v>1449.800049</v>
      </c>
      <c r="Q124" s="5">
        <v>-0.0135</v>
      </c>
      <c r="R124" s="3">
        <v>5239.21582</v>
      </c>
      <c r="S124" s="5">
        <v>0.0089</v>
      </c>
      <c r="T124" s="3">
        <v>3633.928955</v>
      </c>
      <c r="U124" s="5">
        <v>-0.0088</v>
      </c>
      <c r="V124" s="3">
        <v>229.5</v>
      </c>
      <c r="W124" s="5">
        <v>-0.0058</v>
      </c>
      <c r="X124" s="3">
        <v>1664.849976</v>
      </c>
      <c r="Y124" s="5">
        <v>-0.0283</v>
      </c>
      <c r="Z124" s="3">
        <v>460.746399</v>
      </c>
      <c r="AA124" s="5">
        <v>-0.0031</v>
      </c>
      <c r="AB124" s="3">
        <v>2597.399902</v>
      </c>
      <c r="AC124" s="5">
        <v>0.0055</v>
      </c>
      <c r="AD124" s="3">
        <v>131.599609</v>
      </c>
      <c r="AE124" s="5">
        <v>-0.0077</v>
      </c>
      <c r="AF124" s="3">
        <v>5193.54834</v>
      </c>
      <c r="AG124" s="5">
        <v>0.0227</v>
      </c>
      <c r="AH124" s="3">
        <v>417.200012</v>
      </c>
      <c r="AI124" s="5">
        <v>-0.0065</v>
      </c>
      <c r="AJ124" s="3">
        <v>2486.0</v>
      </c>
      <c r="AK124" s="5">
        <v>0.0022</v>
      </c>
      <c r="AL124" s="3">
        <v>1667.34436</v>
      </c>
      <c r="AM124" s="5">
        <v>0.0103</v>
      </c>
      <c r="AN124" s="3">
        <v>2659.439209</v>
      </c>
      <c r="AO124" s="5">
        <v>0.0288</v>
      </c>
      <c r="AP124" s="3">
        <v>42673.76172</v>
      </c>
      <c r="AQ124" s="5">
        <v>0.0068</v>
      </c>
    </row>
    <row r="125">
      <c r="A125" s="2">
        <v>45296.0</v>
      </c>
      <c r="B125" s="3">
        <v>426.552246</v>
      </c>
      <c r="C125" s="5">
        <v>-0.0084</v>
      </c>
      <c r="D125" s="3">
        <v>450.700012</v>
      </c>
      <c r="E125" s="5">
        <v>0.0155</v>
      </c>
      <c r="F125" s="3">
        <v>6375.299805</v>
      </c>
      <c r="G125" s="5">
        <v>-0.0037</v>
      </c>
      <c r="H125" s="3">
        <v>4864.899902</v>
      </c>
      <c r="I125" s="5">
        <v>0.0049</v>
      </c>
      <c r="J125" s="3">
        <v>7678.328125</v>
      </c>
      <c r="K125" s="5">
        <v>-0.0023</v>
      </c>
      <c r="L125" s="3">
        <v>3381.575928</v>
      </c>
      <c r="M125" s="5">
        <v>0.012</v>
      </c>
      <c r="N125" s="3">
        <v>906.150024</v>
      </c>
      <c r="O125" s="5">
        <v>0.0055</v>
      </c>
      <c r="P125" s="3">
        <v>1524.449951</v>
      </c>
      <c r="Q125" s="5">
        <v>0.0514</v>
      </c>
      <c r="R125" s="3">
        <v>5202.956543</v>
      </c>
      <c r="S125" s="5">
        <v>-0.0069</v>
      </c>
      <c r="T125" s="3">
        <v>3636.187012</v>
      </c>
      <c r="U125" s="5">
        <v>6.0E-4</v>
      </c>
      <c r="V125" s="3">
        <v>230.350006</v>
      </c>
      <c r="W125" s="5">
        <v>0.0037</v>
      </c>
      <c r="X125" s="3">
        <v>1649.699951</v>
      </c>
      <c r="Y125" s="5">
        <v>-0.009</v>
      </c>
      <c r="Z125" s="3">
        <v>458.906525</v>
      </c>
      <c r="AA125" s="5">
        <v>-0.0039</v>
      </c>
      <c r="AB125" s="3">
        <v>2606.75</v>
      </c>
      <c r="AC125" s="5">
        <v>0.0035</v>
      </c>
      <c r="AD125" s="3">
        <v>131.011444</v>
      </c>
      <c r="AE125" s="5">
        <v>-0.0044</v>
      </c>
      <c r="AF125" s="3">
        <v>5182.225586</v>
      </c>
      <c r="AG125" s="5">
        <v>-0.0021</v>
      </c>
      <c r="AH125" s="3">
        <v>413.950012</v>
      </c>
      <c r="AI125" s="5">
        <v>-0.0077</v>
      </c>
      <c r="AJ125" s="3">
        <v>2448.600098</v>
      </c>
      <c r="AK125" s="5">
        <v>-0.015</v>
      </c>
      <c r="AL125" s="3">
        <v>1659.846802</v>
      </c>
      <c r="AM125" s="5">
        <v>-0.0044</v>
      </c>
      <c r="AN125" s="3">
        <v>2616.584229</v>
      </c>
      <c r="AO125" s="5">
        <v>-0.0161</v>
      </c>
      <c r="AP125" s="3">
        <v>42673.76172</v>
      </c>
      <c r="AQ125" s="5">
        <v>0.0</v>
      </c>
    </row>
    <row r="126">
      <c r="A126" s="2">
        <v>45299.0</v>
      </c>
      <c r="B126" s="3">
        <v>417.810394</v>
      </c>
      <c r="C126" s="5">
        <v>-0.0204</v>
      </c>
      <c r="D126" s="3">
        <v>438.600006</v>
      </c>
      <c r="E126" s="5">
        <v>-0.0268</v>
      </c>
      <c r="F126" s="3">
        <v>6325.5</v>
      </c>
      <c r="G126" s="5">
        <v>-0.0078</v>
      </c>
      <c r="H126" s="3">
        <v>4805.25</v>
      </c>
      <c r="I126" s="5">
        <v>-0.0122</v>
      </c>
      <c r="J126" s="3">
        <v>7737.23877</v>
      </c>
      <c r="K126" s="5">
        <v>0.0076</v>
      </c>
      <c r="L126" s="3">
        <v>3303.911621</v>
      </c>
      <c r="M126" s="5">
        <v>-0.0229</v>
      </c>
      <c r="N126" s="3">
        <v>916.200012</v>
      </c>
      <c r="O126" s="5">
        <v>0.011</v>
      </c>
      <c r="P126" s="3">
        <v>1513.900024</v>
      </c>
      <c r="Q126" s="5">
        <v>-0.0069</v>
      </c>
      <c r="R126" s="3">
        <v>5171.46582</v>
      </c>
      <c r="S126" s="5">
        <v>-0.006</v>
      </c>
      <c r="T126" s="3">
        <v>3617.327637</v>
      </c>
      <c r="U126" s="5">
        <v>-0.0051</v>
      </c>
      <c r="V126" s="3">
        <v>224.050003</v>
      </c>
      <c r="W126" s="5">
        <v>-0.0273</v>
      </c>
      <c r="X126" s="3">
        <v>1583.099976</v>
      </c>
      <c r="Y126" s="5">
        <v>-0.0403</v>
      </c>
      <c r="Z126" s="3">
        <v>450.627075</v>
      </c>
      <c r="AA126" s="5">
        <v>-0.018</v>
      </c>
      <c r="AB126" s="3">
        <v>2586.100098</v>
      </c>
      <c r="AC126" s="5">
        <v>-0.0079</v>
      </c>
      <c r="AD126" s="3">
        <v>129.443039</v>
      </c>
      <c r="AE126" s="5">
        <v>-0.0119</v>
      </c>
      <c r="AF126" s="3">
        <v>5123.076172</v>
      </c>
      <c r="AG126" s="5">
        <v>-0.0114</v>
      </c>
      <c r="AH126" s="3">
        <v>400.5</v>
      </c>
      <c r="AI126" s="5">
        <v>-0.0324</v>
      </c>
      <c r="AJ126" s="3">
        <v>2428.100098</v>
      </c>
      <c r="AK126" s="5">
        <v>-0.0083</v>
      </c>
      <c r="AL126" s="3">
        <v>1641.349243</v>
      </c>
      <c r="AM126" s="5">
        <v>-0.0111</v>
      </c>
      <c r="AN126" s="3">
        <v>2562.182129</v>
      </c>
      <c r="AO126" s="5">
        <v>-0.0207</v>
      </c>
      <c r="AP126" s="3">
        <v>42974.48047</v>
      </c>
      <c r="AQ126" s="5">
        <v>0.007</v>
      </c>
    </row>
    <row r="127">
      <c r="A127" s="2">
        <v>45300.0</v>
      </c>
      <c r="B127" s="3">
        <v>424.004608</v>
      </c>
      <c r="C127" s="5">
        <v>0.0148</v>
      </c>
      <c r="D127" s="3">
        <v>433.450012</v>
      </c>
      <c r="E127" s="5">
        <v>-0.0117</v>
      </c>
      <c r="F127" s="3">
        <v>6354.0</v>
      </c>
      <c r="G127" s="5">
        <v>0.0045</v>
      </c>
      <c r="H127" s="3">
        <v>4822.399902</v>
      </c>
      <c r="I127" s="5">
        <v>0.0035</v>
      </c>
      <c r="J127" s="3">
        <v>7725.615723</v>
      </c>
      <c r="K127" s="5">
        <v>-0.0015</v>
      </c>
      <c r="L127" s="3">
        <v>3220.253662</v>
      </c>
      <c r="M127" s="5">
        <v>-0.0253</v>
      </c>
      <c r="N127" s="3">
        <v>919.349976</v>
      </c>
      <c r="O127" s="5">
        <v>0.0034</v>
      </c>
      <c r="P127" s="3">
        <v>1539.150024</v>
      </c>
      <c r="Q127" s="5">
        <v>0.0166</v>
      </c>
      <c r="R127" s="3">
        <v>5150.95166</v>
      </c>
      <c r="S127" s="5">
        <v>-0.0039</v>
      </c>
      <c r="T127" s="3">
        <v>3605.76416</v>
      </c>
      <c r="U127" s="5">
        <v>-0.0031</v>
      </c>
      <c r="V127" s="3">
        <v>227.300003</v>
      </c>
      <c r="W127" s="5">
        <v>0.0145</v>
      </c>
      <c r="X127" s="3">
        <v>1563.449951</v>
      </c>
      <c r="Y127" s="5">
        <v>-0.0124</v>
      </c>
      <c r="Z127" s="3">
        <v>449.658691</v>
      </c>
      <c r="AA127" s="5">
        <v>-0.0021</v>
      </c>
      <c r="AB127" s="3">
        <v>2580.600098</v>
      </c>
      <c r="AC127" s="5">
        <v>-0.0021</v>
      </c>
      <c r="AD127" s="3">
        <v>131.011444</v>
      </c>
      <c r="AE127" s="5">
        <v>0.0121</v>
      </c>
      <c r="AF127" s="3">
        <v>5211.675781</v>
      </c>
      <c r="AG127" s="5">
        <v>0.0172</v>
      </c>
      <c r="AH127" s="3">
        <v>409.950012</v>
      </c>
      <c r="AI127" s="5">
        <v>0.0235</v>
      </c>
      <c r="AJ127" s="3">
        <v>2436.100098</v>
      </c>
      <c r="AK127" s="5">
        <v>0.0032</v>
      </c>
      <c r="AL127" s="3">
        <v>1628.178955</v>
      </c>
      <c r="AM127" s="5">
        <v>-0.008</v>
      </c>
      <c r="AN127" s="3">
        <v>2513.702637</v>
      </c>
      <c r="AO127" s="5">
        <v>-0.0189</v>
      </c>
      <c r="AP127" s="3">
        <v>43103.60938</v>
      </c>
      <c r="AQ127" s="5">
        <v>0.003</v>
      </c>
    </row>
    <row r="128">
      <c r="A128" s="2">
        <v>45301.0</v>
      </c>
      <c r="B128" s="3">
        <v>418.559723</v>
      </c>
      <c r="C128" s="5">
        <v>-0.0128</v>
      </c>
      <c r="D128" s="3">
        <v>454.399994</v>
      </c>
      <c r="E128" s="5">
        <v>0.0483</v>
      </c>
      <c r="F128" s="3">
        <v>6325.75</v>
      </c>
      <c r="G128" s="5">
        <v>-0.0044</v>
      </c>
      <c r="H128" s="3">
        <v>4764.049805</v>
      </c>
      <c r="I128" s="5">
        <v>-0.012</v>
      </c>
      <c r="J128" s="3">
        <v>7688.163086</v>
      </c>
      <c r="K128" s="5">
        <v>-0.0048</v>
      </c>
      <c r="L128" s="3">
        <v>3144.736816</v>
      </c>
      <c r="M128" s="5">
        <v>-0.0234</v>
      </c>
      <c r="N128" s="3">
        <v>941.549988</v>
      </c>
      <c r="O128" s="5">
        <v>0.0241</v>
      </c>
      <c r="P128" s="3">
        <v>1566.849976</v>
      </c>
      <c r="Q128" s="5">
        <v>0.0179</v>
      </c>
      <c r="R128" s="3">
        <v>5082.506348</v>
      </c>
      <c r="S128" s="5">
        <v>-0.0132</v>
      </c>
      <c r="T128" s="3">
        <v>3649.710938</v>
      </c>
      <c r="U128" s="5">
        <v>0.0121</v>
      </c>
      <c r="V128" s="3">
        <v>229.5</v>
      </c>
      <c r="W128" s="5">
        <v>0.0096</v>
      </c>
      <c r="X128" s="3">
        <v>1554.300049</v>
      </c>
      <c r="Y128" s="5">
        <v>-0.0058</v>
      </c>
      <c r="Z128" s="3">
        <v>448.545074</v>
      </c>
      <c r="AA128" s="5">
        <v>-0.0024</v>
      </c>
      <c r="AB128" s="3">
        <v>2649.949951</v>
      </c>
      <c r="AC128" s="5">
        <v>0.0268</v>
      </c>
      <c r="AD128" s="3">
        <v>131.452576</v>
      </c>
      <c r="AE128" s="5">
        <v>0.0033</v>
      </c>
      <c r="AF128" s="3">
        <v>5305.688477</v>
      </c>
      <c r="AG128" s="5">
        <v>0.018</v>
      </c>
      <c r="AH128" s="3">
        <v>404.0</v>
      </c>
      <c r="AI128" s="5">
        <v>-0.0145</v>
      </c>
      <c r="AJ128" s="3">
        <v>2427.800049</v>
      </c>
      <c r="AK128" s="5">
        <v>-0.0034</v>
      </c>
      <c r="AL128" s="3">
        <v>1633.703613</v>
      </c>
      <c r="AM128" s="5">
        <v>0.0033</v>
      </c>
      <c r="AN128" s="3">
        <v>2494.141846</v>
      </c>
      <c r="AO128" s="5">
        <v>-0.0077</v>
      </c>
      <c r="AP128" s="3">
        <v>43553.03125</v>
      </c>
      <c r="AQ128" s="5">
        <v>0.0104</v>
      </c>
    </row>
    <row r="129">
      <c r="A129" s="2">
        <v>45302.0</v>
      </c>
      <c r="B129" s="3">
        <v>422.406097</v>
      </c>
      <c r="C129" s="5">
        <v>0.0091</v>
      </c>
      <c r="D129" s="3">
        <v>489.899994</v>
      </c>
      <c r="E129" s="5">
        <v>0.0781</v>
      </c>
      <c r="F129" s="3">
        <v>6488.149902</v>
      </c>
      <c r="G129" s="5">
        <v>0.0256</v>
      </c>
      <c r="H129" s="3">
        <v>4708.75</v>
      </c>
      <c r="I129" s="5">
        <v>-0.0116</v>
      </c>
      <c r="J129" s="3">
        <v>7714.489258</v>
      </c>
      <c r="K129" s="5">
        <v>0.0034</v>
      </c>
      <c r="L129" s="3">
        <v>2978.669678</v>
      </c>
      <c r="M129" s="5">
        <v>-0.0528</v>
      </c>
      <c r="N129" s="3">
        <v>940.200012</v>
      </c>
      <c r="O129" s="5">
        <v>-0.0014</v>
      </c>
      <c r="P129" s="3">
        <v>1569.800049</v>
      </c>
      <c r="Q129" s="5">
        <v>0.0018</v>
      </c>
      <c r="R129" s="3">
        <v>5016.693359</v>
      </c>
      <c r="S129" s="5">
        <v>-0.0129</v>
      </c>
      <c r="T129" s="3">
        <v>3616.210938</v>
      </c>
      <c r="U129" s="5">
        <v>-0.0091</v>
      </c>
      <c r="V129" s="3">
        <v>230.75</v>
      </c>
      <c r="W129" s="5">
        <v>0.0054</v>
      </c>
      <c r="X129" s="3">
        <v>1526.599976</v>
      </c>
      <c r="Y129" s="5">
        <v>-0.0178</v>
      </c>
      <c r="Z129" s="3">
        <v>447.964081</v>
      </c>
      <c r="AA129" s="5">
        <v>-0.0012</v>
      </c>
      <c r="AB129" s="3">
        <v>2718.399902</v>
      </c>
      <c r="AC129" s="5">
        <v>0.0258</v>
      </c>
      <c r="AD129" s="3">
        <v>132.236771</v>
      </c>
      <c r="AE129" s="5">
        <v>0.0059</v>
      </c>
      <c r="AF129" s="3">
        <v>5312.691406</v>
      </c>
      <c r="AG129" s="5">
        <v>0.0013</v>
      </c>
      <c r="AH129" s="3">
        <v>410.950012</v>
      </c>
      <c r="AI129" s="5">
        <v>0.0172</v>
      </c>
      <c r="AJ129" s="3">
        <v>2467.75</v>
      </c>
      <c r="AK129" s="5">
        <v>0.0164</v>
      </c>
      <c r="AL129" s="3">
        <v>1626.797852</v>
      </c>
      <c r="AM129" s="5">
        <v>-0.0042</v>
      </c>
      <c r="AN129" s="3">
        <v>2482.694092</v>
      </c>
      <c r="AO129" s="5">
        <v>-0.0045</v>
      </c>
      <c r="AP129" s="3">
        <v>43819.39063</v>
      </c>
      <c r="AQ129" s="5">
        <v>0.0061</v>
      </c>
    </row>
    <row r="130">
      <c r="A130" s="2">
        <v>45303.0</v>
      </c>
      <c r="B130" s="3">
        <v>415.812286</v>
      </c>
      <c r="C130" s="5">
        <v>-0.0156</v>
      </c>
      <c r="D130" s="3">
        <v>546.75</v>
      </c>
      <c r="E130" s="5">
        <v>0.116</v>
      </c>
      <c r="F130" s="3">
        <v>6552.950195</v>
      </c>
      <c r="G130" s="5">
        <v>0.0099</v>
      </c>
      <c r="H130" s="3">
        <v>4739.049805</v>
      </c>
      <c r="I130" s="5">
        <v>0.0064</v>
      </c>
      <c r="J130" s="3">
        <v>7956.936035</v>
      </c>
      <c r="K130" s="5">
        <v>0.0314</v>
      </c>
      <c r="L130" s="3">
        <v>2983.913818</v>
      </c>
      <c r="M130" s="5">
        <v>0.0017</v>
      </c>
      <c r="N130" s="3">
        <v>951.299988</v>
      </c>
      <c r="O130" s="5">
        <v>0.0118</v>
      </c>
      <c r="P130" s="3">
        <v>1552.25</v>
      </c>
      <c r="Q130" s="5">
        <v>-0.0111</v>
      </c>
      <c r="R130" s="3">
        <v>5016.89209</v>
      </c>
      <c r="S130" s="5">
        <v>0.0</v>
      </c>
      <c r="T130" s="3">
        <v>3619.61084</v>
      </c>
      <c r="U130" s="5">
        <v>9.0E-4</v>
      </c>
      <c r="V130" s="3">
        <v>229.449997</v>
      </c>
      <c r="W130" s="5">
        <v>-0.0056</v>
      </c>
      <c r="X130" s="3">
        <v>1526.849976</v>
      </c>
      <c r="Y130" s="5">
        <v>1.0E-4</v>
      </c>
      <c r="Z130" s="3">
        <v>451.837524</v>
      </c>
      <c r="AA130" s="5">
        <v>0.0086</v>
      </c>
      <c r="AB130" s="3">
        <v>2740.100098</v>
      </c>
      <c r="AC130" s="5">
        <v>0.0079</v>
      </c>
      <c r="AD130" s="3">
        <v>132.628876</v>
      </c>
      <c r="AE130" s="5">
        <v>0.0029</v>
      </c>
      <c r="AF130" s="3">
        <v>5435.558105</v>
      </c>
      <c r="AG130" s="5">
        <v>0.0231</v>
      </c>
      <c r="AH130" s="3">
        <v>409.649994</v>
      </c>
      <c r="AI130" s="5">
        <v>-0.0031</v>
      </c>
      <c r="AJ130" s="3">
        <v>2432.899902</v>
      </c>
      <c r="AK130" s="5">
        <v>-0.0141</v>
      </c>
      <c r="AL130" s="3">
        <v>1617.475098</v>
      </c>
      <c r="AM130" s="5">
        <v>-0.0057</v>
      </c>
      <c r="AN130" s="3">
        <v>2539.78418</v>
      </c>
      <c r="AO130" s="5">
        <v>0.0229</v>
      </c>
      <c r="AP130" s="3">
        <v>43660.03906</v>
      </c>
      <c r="AQ130" s="5">
        <v>-0.0036</v>
      </c>
    </row>
    <row r="131">
      <c r="A131" s="2">
        <v>45306.0</v>
      </c>
      <c r="B131" s="3">
        <v>420.557861</v>
      </c>
      <c r="C131" s="5">
        <v>0.0114</v>
      </c>
      <c r="D131" s="3">
        <v>551.450012</v>
      </c>
      <c r="E131" s="5">
        <v>0.0085</v>
      </c>
      <c r="F131" s="3">
        <v>6331.850098</v>
      </c>
      <c r="G131" s="5">
        <v>-0.0337</v>
      </c>
      <c r="H131" s="3">
        <v>4714.399902</v>
      </c>
      <c r="I131" s="5">
        <v>-0.0052</v>
      </c>
      <c r="J131" s="3">
        <v>7998.51123</v>
      </c>
      <c r="K131" s="5">
        <v>0.0052</v>
      </c>
      <c r="L131" s="3">
        <v>3008.636719</v>
      </c>
      <c r="M131" s="5">
        <v>0.0082</v>
      </c>
      <c r="N131" s="3">
        <v>967.299988</v>
      </c>
      <c r="O131" s="5">
        <v>0.0168</v>
      </c>
      <c r="P131" s="3">
        <v>1555.75</v>
      </c>
      <c r="Q131" s="5">
        <v>0.0022</v>
      </c>
      <c r="R131" s="3">
        <v>5003.679688</v>
      </c>
      <c r="S131" s="5">
        <v>-0.0026</v>
      </c>
      <c r="T131" s="3">
        <v>3663.458496</v>
      </c>
      <c r="U131" s="5">
        <v>0.0121</v>
      </c>
      <c r="V131" s="3">
        <v>225.0</v>
      </c>
      <c r="W131" s="5">
        <v>-0.0193</v>
      </c>
      <c r="X131" s="3">
        <v>1513.349976</v>
      </c>
      <c r="Y131" s="5">
        <v>-0.0088</v>
      </c>
      <c r="Z131" s="3">
        <v>452.612213</v>
      </c>
      <c r="AA131" s="5">
        <v>0.0017</v>
      </c>
      <c r="AB131" s="3">
        <v>2787.5</v>
      </c>
      <c r="AC131" s="5">
        <v>0.0172</v>
      </c>
      <c r="AD131" s="3">
        <v>132.285782</v>
      </c>
      <c r="AE131" s="5">
        <v>-0.0025</v>
      </c>
      <c r="AF131" s="3">
        <v>5407.398926</v>
      </c>
      <c r="AG131" s="5">
        <v>-0.0051</v>
      </c>
      <c r="AH131" s="3">
        <v>430.100006</v>
      </c>
      <c r="AI131" s="5">
        <v>0.0499</v>
      </c>
      <c r="AJ131" s="3">
        <v>2428.699951</v>
      </c>
      <c r="AK131" s="5">
        <v>-0.0017</v>
      </c>
      <c r="AL131" s="3">
        <v>1649.340088</v>
      </c>
      <c r="AM131" s="5">
        <v>0.0197</v>
      </c>
      <c r="AN131" s="3">
        <v>2494.291016</v>
      </c>
      <c r="AO131" s="5">
        <v>-0.0179</v>
      </c>
      <c r="AP131" s="3">
        <v>43821.16016</v>
      </c>
      <c r="AQ131" s="5">
        <v>0.0036</v>
      </c>
    </row>
    <row r="132">
      <c r="A132" s="2">
        <v>45307.0</v>
      </c>
      <c r="B132" s="3">
        <v>414.363617</v>
      </c>
      <c r="C132" s="5">
        <v>-0.0147</v>
      </c>
      <c r="D132" s="3">
        <v>527.150024</v>
      </c>
      <c r="E132" s="5">
        <v>-0.044</v>
      </c>
      <c r="F132" s="3">
        <v>6341.600098</v>
      </c>
      <c r="G132" s="5">
        <v>0.0015</v>
      </c>
      <c r="H132" s="3">
        <v>4655.399902</v>
      </c>
      <c r="I132" s="5">
        <v>-0.0125</v>
      </c>
      <c r="J132" s="3">
        <v>8001.888672</v>
      </c>
      <c r="K132" s="5">
        <v>4.0E-4</v>
      </c>
      <c r="L132" s="3">
        <v>3047.394043</v>
      </c>
      <c r="M132" s="5">
        <v>0.0128</v>
      </c>
      <c r="N132" s="3">
        <v>949.799988</v>
      </c>
      <c r="O132" s="5">
        <v>-0.018</v>
      </c>
      <c r="P132" s="3">
        <v>1552.0</v>
      </c>
      <c r="Q132" s="5">
        <v>-0.0024</v>
      </c>
      <c r="R132" s="3">
        <v>5027.521484</v>
      </c>
      <c r="S132" s="5">
        <v>0.0047</v>
      </c>
      <c r="T132" s="3">
        <v>3668.148438</v>
      </c>
      <c r="U132" s="5">
        <v>0.0012</v>
      </c>
      <c r="V132" s="3">
        <v>224.899994</v>
      </c>
      <c r="W132" s="5">
        <v>-4.0E-4</v>
      </c>
      <c r="X132" s="3">
        <v>1504.0</v>
      </c>
      <c r="Y132" s="5">
        <v>-0.0061</v>
      </c>
      <c r="Z132" s="3">
        <v>457.163513</v>
      </c>
      <c r="AA132" s="5">
        <v>0.01</v>
      </c>
      <c r="AB132" s="3">
        <v>2747.649902</v>
      </c>
      <c r="AC132" s="5">
        <v>-0.0142</v>
      </c>
      <c r="AD132" s="3">
        <v>134.540375</v>
      </c>
      <c r="AE132" s="5">
        <v>0.017</v>
      </c>
      <c r="AF132" s="3">
        <v>5313.68457</v>
      </c>
      <c r="AG132" s="5">
        <v>-0.0173</v>
      </c>
      <c r="AH132" s="3">
        <v>428.100006</v>
      </c>
      <c r="AI132" s="5">
        <v>-0.0046</v>
      </c>
      <c r="AJ132" s="3">
        <v>2400.100098</v>
      </c>
      <c r="AK132" s="5">
        <v>-0.0117</v>
      </c>
      <c r="AL132" s="3">
        <v>1656.344482</v>
      </c>
      <c r="AM132" s="5">
        <v>0.0042</v>
      </c>
      <c r="AN132" s="3">
        <v>2478.363525</v>
      </c>
      <c r="AO132" s="5">
        <v>-0.0063</v>
      </c>
      <c r="AP132" s="3">
        <v>43972.73047</v>
      </c>
      <c r="AQ132" s="5">
        <v>0.0034</v>
      </c>
    </row>
    <row r="133">
      <c r="A133" s="2">
        <v>45308.0</v>
      </c>
      <c r="B133" s="3">
        <v>411.266479</v>
      </c>
      <c r="C133" s="5">
        <v>-0.0074</v>
      </c>
      <c r="D133" s="3">
        <v>555.25</v>
      </c>
      <c r="E133" s="5">
        <v>0.0533</v>
      </c>
      <c r="F133" s="3">
        <v>6369.049805</v>
      </c>
      <c r="G133" s="5">
        <v>0.0043</v>
      </c>
      <c r="H133" s="3">
        <v>4602.75</v>
      </c>
      <c r="I133" s="5">
        <v>-0.0113</v>
      </c>
      <c r="J133" s="3">
        <v>7976.804199</v>
      </c>
      <c r="K133" s="5">
        <v>-0.0031</v>
      </c>
      <c r="L133" s="3">
        <v>3145.985352</v>
      </c>
      <c r="M133" s="5">
        <v>0.0323</v>
      </c>
      <c r="N133" s="3">
        <v>934.549988</v>
      </c>
      <c r="O133" s="5">
        <v>-0.016</v>
      </c>
      <c r="P133" s="3">
        <v>1509.599976</v>
      </c>
      <c r="Q133" s="5">
        <v>-0.0273</v>
      </c>
      <c r="R133" s="3">
        <v>5020.17041</v>
      </c>
      <c r="S133" s="5">
        <v>-0.0014</v>
      </c>
      <c r="T133" s="3">
        <v>3796.812988</v>
      </c>
      <c r="U133" s="5">
        <v>0.035</v>
      </c>
      <c r="V133" s="3">
        <v>221.399994</v>
      </c>
      <c r="W133" s="5">
        <v>-0.0155</v>
      </c>
      <c r="X133" s="3">
        <v>1510.150024</v>
      </c>
      <c r="Y133" s="5">
        <v>0.004</v>
      </c>
      <c r="Z133" s="3">
        <v>452.031158</v>
      </c>
      <c r="AA133" s="5">
        <v>-0.0112</v>
      </c>
      <c r="AB133" s="3">
        <v>2722.800049</v>
      </c>
      <c r="AC133" s="5">
        <v>-0.009</v>
      </c>
      <c r="AD133" s="3">
        <v>129.050934</v>
      </c>
      <c r="AE133" s="5">
        <v>-0.0408</v>
      </c>
      <c r="AF133" s="3">
        <v>5504.242676</v>
      </c>
      <c r="AG133" s="5">
        <v>0.0358</v>
      </c>
      <c r="AH133" s="3">
        <v>420.899994</v>
      </c>
      <c r="AI133" s="5">
        <v>-0.0168</v>
      </c>
      <c r="AJ133" s="3">
        <v>2324.899902</v>
      </c>
      <c r="AK133" s="5">
        <v>-0.0313</v>
      </c>
      <c r="AL133" s="3">
        <v>1516.207153</v>
      </c>
      <c r="AM133" s="5">
        <v>-0.0846</v>
      </c>
      <c r="AN133" s="3">
        <v>2446.30957</v>
      </c>
      <c r="AO133" s="5">
        <v>-0.0129</v>
      </c>
      <c r="AP133" s="3">
        <v>44321.67969</v>
      </c>
      <c r="AQ133" s="5">
        <v>0.0079</v>
      </c>
    </row>
    <row r="134">
      <c r="A134" s="2">
        <v>45309.0</v>
      </c>
      <c r="B134" s="3">
        <v>411.266479</v>
      </c>
      <c r="C134" s="5">
        <v>0.0</v>
      </c>
      <c r="D134" s="3">
        <v>555.25</v>
      </c>
      <c r="E134" s="5">
        <v>0.0</v>
      </c>
      <c r="F134" s="3">
        <v>6369.049805</v>
      </c>
      <c r="G134" s="5">
        <v>0.0</v>
      </c>
      <c r="H134" s="3">
        <v>4602.75</v>
      </c>
      <c r="I134" s="5">
        <v>0.0</v>
      </c>
      <c r="J134" s="3">
        <v>7976.804199</v>
      </c>
      <c r="K134" s="5">
        <v>0.0</v>
      </c>
      <c r="L134" s="3">
        <v>3145.985352</v>
      </c>
      <c r="M134" s="5">
        <v>0.0</v>
      </c>
      <c r="N134" s="3">
        <v>934.549988</v>
      </c>
      <c r="O134" s="5">
        <v>0.0</v>
      </c>
      <c r="P134" s="3">
        <v>1509.599976</v>
      </c>
      <c r="Q134" s="5">
        <v>0.0</v>
      </c>
      <c r="R134" s="3">
        <v>5020.17041</v>
      </c>
      <c r="S134" s="5">
        <v>0.0</v>
      </c>
      <c r="T134" s="3">
        <v>3809.295166</v>
      </c>
      <c r="U134" s="5">
        <v>0.0032</v>
      </c>
      <c r="V134" s="3">
        <v>221.399994</v>
      </c>
      <c r="W134" s="5">
        <v>0.0</v>
      </c>
      <c r="X134" s="3">
        <v>1510.150024</v>
      </c>
      <c r="Y134" s="5">
        <v>0.0</v>
      </c>
      <c r="Z134" s="3">
        <v>452.031158</v>
      </c>
      <c r="AA134" s="5">
        <v>0.0</v>
      </c>
      <c r="AB134" s="3">
        <v>2722.800049</v>
      </c>
      <c r="AC134" s="5">
        <v>0.0</v>
      </c>
      <c r="AD134" s="3">
        <v>129.050934</v>
      </c>
      <c r="AE134" s="5">
        <v>0.0</v>
      </c>
      <c r="AF134" s="3">
        <v>5504.242676</v>
      </c>
      <c r="AG134" s="5">
        <v>0.0</v>
      </c>
      <c r="AH134" s="3">
        <v>420.899994</v>
      </c>
      <c r="AI134" s="5">
        <v>0.0</v>
      </c>
      <c r="AJ134" s="3">
        <v>2324.899902</v>
      </c>
      <c r="AK134" s="5">
        <v>0.0</v>
      </c>
      <c r="AL134" s="3">
        <v>1516.207153</v>
      </c>
      <c r="AM134" s="5">
        <v>0.0</v>
      </c>
      <c r="AN134" s="3">
        <v>2446.30957</v>
      </c>
      <c r="AO134" s="5">
        <v>0.0</v>
      </c>
      <c r="AP134" s="3">
        <v>44503.69922</v>
      </c>
      <c r="AQ134" s="5">
        <v>0.0041</v>
      </c>
    </row>
    <row r="135">
      <c r="A135" s="2">
        <v>45310.0</v>
      </c>
      <c r="B135" s="3">
        <v>411.81601</v>
      </c>
      <c r="C135" s="5">
        <v>0.0013</v>
      </c>
      <c r="D135" s="3">
        <v>550.75</v>
      </c>
      <c r="E135" s="5">
        <v>-0.0081</v>
      </c>
      <c r="F135" s="3">
        <v>6101.850098</v>
      </c>
      <c r="G135" s="5">
        <v>-0.0419</v>
      </c>
      <c r="H135" s="3">
        <v>4580.600098</v>
      </c>
      <c r="I135" s="5">
        <v>-0.0048</v>
      </c>
      <c r="J135" s="3">
        <v>8122.541016</v>
      </c>
      <c r="K135" s="5">
        <v>0.0182</v>
      </c>
      <c r="L135" s="3">
        <v>3101.934082</v>
      </c>
      <c r="M135" s="5">
        <v>-0.014</v>
      </c>
      <c r="N135" s="3">
        <v>983.75</v>
      </c>
      <c r="O135" s="5">
        <v>0.0526</v>
      </c>
      <c r="P135" s="3">
        <v>1549.900024</v>
      </c>
      <c r="Q135" s="5">
        <v>0.0266</v>
      </c>
      <c r="R135" s="3">
        <v>4931.161133</v>
      </c>
      <c r="S135" s="5">
        <v>-0.0177</v>
      </c>
      <c r="T135" s="3">
        <v>3779.964111</v>
      </c>
      <c r="U135" s="5">
        <v>-0.0076</v>
      </c>
      <c r="V135" s="3">
        <v>225.600006</v>
      </c>
      <c r="W135" s="5">
        <v>0.0189</v>
      </c>
      <c r="X135" s="3">
        <v>1503.349976</v>
      </c>
      <c r="Y135" s="5">
        <v>-0.0045</v>
      </c>
      <c r="Z135" s="3">
        <v>456.63089</v>
      </c>
      <c r="AA135" s="5">
        <v>0.0101</v>
      </c>
      <c r="AB135" s="3">
        <v>2735.050049</v>
      </c>
      <c r="AC135" s="5">
        <v>0.0044</v>
      </c>
      <c r="AD135" s="3">
        <v>131.550583</v>
      </c>
      <c r="AE135" s="5">
        <v>0.0193</v>
      </c>
      <c r="AF135" s="3">
        <v>5352.918457</v>
      </c>
      <c r="AG135" s="5">
        <v>-0.0274</v>
      </c>
      <c r="AH135" s="3">
        <v>422.350006</v>
      </c>
      <c r="AI135" s="5">
        <v>0.0034</v>
      </c>
      <c r="AJ135" s="3">
        <v>2356.699951</v>
      </c>
      <c r="AK135" s="5">
        <v>0.0136</v>
      </c>
      <c r="AL135" s="3">
        <v>1450.898438</v>
      </c>
      <c r="AM135" s="5">
        <v>-0.043</v>
      </c>
      <c r="AN135" s="3">
        <v>2464.825439</v>
      </c>
      <c r="AO135" s="5">
        <v>0.0075</v>
      </c>
      <c r="AP135" s="3">
        <v>44552.33984</v>
      </c>
      <c r="AQ135" s="5">
        <v>0.001</v>
      </c>
    </row>
    <row r="136">
      <c r="A136" s="2">
        <v>45314.0</v>
      </c>
      <c r="B136" s="3">
        <v>398.778137</v>
      </c>
      <c r="C136" s="5">
        <v>-0.0316</v>
      </c>
      <c r="D136" s="3">
        <v>509.600006</v>
      </c>
      <c r="E136" s="5">
        <v>-0.0747</v>
      </c>
      <c r="F136" s="3">
        <v>5856.25</v>
      </c>
      <c r="G136" s="5">
        <v>-0.0402</v>
      </c>
      <c r="H136" s="3">
        <v>4459.649902</v>
      </c>
      <c r="I136" s="5">
        <v>-0.0264</v>
      </c>
      <c r="J136" s="3">
        <v>8103.765137</v>
      </c>
      <c r="K136" s="5">
        <v>-0.0023</v>
      </c>
      <c r="L136" s="3">
        <v>3013.930908</v>
      </c>
      <c r="M136" s="5">
        <v>-0.0283</v>
      </c>
      <c r="N136" s="3">
        <v>935.450012</v>
      </c>
      <c r="O136" s="5">
        <v>-0.049</v>
      </c>
      <c r="P136" s="3">
        <v>1502.949951</v>
      </c>
      <c r="Q136" s="5">
        <v>-0.0302</v>
      </c>
      <c r="R136" s="3">
        <v>4788.259766</v>
      </c>
      <c r="S136" s="5">
        <v>-0.0289</v>
      </c>
      <c r="T136" s="3">
        <v>3822.695068</v>
      </c>
      <c r="U136" s="5">
        <v>0.0113</v>
      </c>
      <c r="V136" s="3">
        <v>216.350006</v>
      </c>
      <c r="W136" s="5">
        <v>-0.041</v>
      </c>
      <c r="X136" s="3">
        <v>1472.349976</v>
      </c>
      <c r="Y136" s="5">
        <v>-0.0206</v>
      </c>
      <c r="Z136" s="3">
        <v>444.139038</v>
      </c>
      <c r="AA136" s="5">
        <v>-0.0273</v>
      </c>
      <c r="AB136" s="3">
        <v>2656.0</v>
      </c>
      <c r="AC136" s="5">
        <v>-0.0289</v>
      </c>
      <c r="AD136" s="3">
        <v>127.53154</v>
      </c>
      <c r="AE136" s="5">
        <v>-0.0305</v>
      </c>
      <c r="AF136" s="3">
        <v>5325.901367</v>
      </c>
      <c r="AG136" s="5">
        <v>-0.005</v>
      </c>
      <c r="AH136" s="3">
        <v>411.450012</v>
      </c>
      <c r="AI136" s="5">
        <v>-0.0258</v>
      </c>
      <c r="AJ136" s="3">
        <v>2250.949951</v>
      </c>
      <c r="AK136" s="5">
        <v>-0.0448</v>
      </c>
      <c r="AL136" s="3">
        <v>1408.378662</v>
      </c>
      <c r="AM136" s="5">
        <v>-0.0293</v>
      </c>
      <c r="AN136" s="3">
        <v>2350.396484</v>
      </c>
      <c r="AO136" s="5">
        <v>-0.0464</v>
      </c>
      <c r="AP136" s="3">
        <v>44361.39063</v>
      </c>
      <c r="AQ136" s="5">
        <v>-0.0042</v>
      </c>
    </row>
    <row r="137">
      <c r="A137" s="2">
        <v>45315.0</v>
      </c>
      <c r="B137" s="3">
        <v>398.17868</v>
      </c>
      <c r="C137" s="5">
        <v>-0.0015</v>
      </c>
      <c r="D137" s="3">
        <v>511.350006</v>
      </c>
      <c r="E137" s="5">
        <v>0.0034</v>
      </c>
      <c r="F137" s="3">
        <v>5913.049805</v>
      </c>
      <c r="G137" s="5">
        <v>0.0096</v>
      </c>
      <c r="H137" s="3">
        <v>4504.700195</v>
      </c>
      <c r="I137" s="5">
        <v>0.0101</v>
      </c>
      <c r="J137" s="3">
        <v>8131.680664</v>
      </c>
      <c r="K137" s="5">
        <v>0.0034</v>
      </c>
      <c r="L137" s="3">
        <v>3313.101318</v>
      </c>
      <c r="M137" s="5">
        <v>0.0992</v>
      </c>
      <c r="N137" s="3">
        <v>970.950012</v>
      </c>
      <c r="O137" s="5">
        <v>0.0379</v>
      </c>
      <c r="P137" s="3">
        <v>1502.550049</v>
      </c>
      <c r="Q137" s="5">
        <v>-2.0E-4</v>
      </c>
      <c r="R137" s="3">
        <v>4963.943359</v>
      </c>
      <c r="S137" s="5">
        <v>0.0366</v>
      </c>
      <c r="T137" s="3">
        <v>3857.262207</v>
      </c>
      <c r="U137" s="5">
        <v>0.009</v>
      </c>
      <c r="V137" s="3">
        <v>221.0</v>
      </c>
      <c r="W137" s="5">
        <v>0.0214</v>
      </c>
      <c r="X137" s="3">
        <v>1451.25</v>
      </c>
      <c r="Y137" s="5">
        <v>-0.0143</v>
      </c>
      <c r="Z137" s="3">
        <v>449.029266</v>
      </c>
      <c r="AA137" s="5">
        <v>0.011</v>
      </c>
      <c r="AB137" s="3">
        <v>2688.699951</v>
      </c>
      <c r="AC137" s="5">
        <v>0.0123</v>
      </c>
      <c r="AD137" s="3">
        <v>132.481827</v>
      </c>
      <c r="AE137" s="5">
        <v>0.0388</v>
      </c>
      <c r="AF137" s="3">
        <v>5461.681152</v>
      </c>
      <c r="AG137" s="5">
        <v>0.0254</v>
      </c>
      <c r="AH137" s="3">
        <v>417.200012</v>
      </c>
      <c r="AI137" s="5">
        <v>0.0139</v>
      </c>
      <c r="AJ137" s="3">
        <v>2284.100098</v>
      </c>
      <c r="AK137" s="5">
        <v>0.0147</v>
      </c>
      <c r="AL137" s="3">
        <v>1436.248413</v>
      </c>
      <c r="AM137" s="5">
        <v>0.0197</v>
      </c>
      <c r="AN137" s="3">
        <v>2378.219727</v>
      </c>
      <c r="AO137" s="5">
        <v>0.0118</v>
      </c>
      <c r="AP137" s="3">
        <v>43963.89063</v>
      </c>
      <c r="AQ137" s="5">
        <v>-0.0089</v>
      </c>
    </row>
    <row r="138">
      <c r="A138" s="2">
        <v>45316.0</v>
      </c>
      <c r="B138" s="3">
        <v>378.197327</v>
      </c>
      <c r="C138" s="5">
        <v>-0.0501</v>
      </c>
      <c r="D138" s="3">
        <v>507.700012</v>
      </c>
      <c r="E138" s="5">
        <v>-0.0071</v>
      </c>
      <c r="F138" s="3">
        <v>5874.450195</v>
      </c>
      <c r="G138" s="5">
        <v>-0.0065</v>
      </c>
      <c r="H138" s="3">
        <v>4666.25</v>
      </c>
      <c r="I138" s="5">
        <v>0.0358</v>
      </c>
      <c r="J138" s="3">
        <v>8124.428223</v>
      </c>
      <c r="K138" s="5">
        <v>-8.0E-4</v>
      </c>
      <c r="L138" s="3">
        <v>3177.400635</v>
      </c>
      <c r="M138" s="5">
        <v>-0.0409</v>
      </c>
      <c r="N138" s="3">
        <v>970.299988</v>
      </c>
      <c r="O138" s="5">
        <v>-6.0E-4</v>
      </c>
      <c r="P138" s="3">
        <v>1490.0</v>
      </c>
      <c r="Q138" s="5">
        <v>-0.0083</v>
      </c>
      <c r="R138" s="3">
        <v>4937.866699</v>
      </c>
      <c r="S138" s="5">
        <v>-0.0052</v>
      </c>
      <c r="T138" s="3">
        <v>3901.531494</v>
      </c>
      <c r="U138" s="5">
        <v>0.0114</v>
      </c>
      <c r="V138" s="3">
        <v>225.350006</v>
      </c>
      <c r="W138" s="5">
        <v>0.0196</v>
      </c>
      <c r="X138" s="3">
        <v>1458.550049</v>
      </c>
      <c r="Y138" s="5">
        <v>0.005</v>
      </c>
      <c r="Z138" s="3">
        <v>441.040283</v>
      </c>
      <c r="AA138" s="5">
        <v>-0.0177</v>
      </c>
      <c r="AB138" s="3">
        <v>2710.350098</v>
      </c>
      <c r="AC138" s="5">
        <v>0.008</v>
      </c>
      <c r="AD138" s="3">
        <v>131.011444</v>
      </c>
      <c r="AE138" s="5">
        <v>-0.011</v>
      </c>
      <c r="AF138" s="3">
        <v>5347.753418</v>
      </c>
      <c r="AG138" s="5">
        <v>-0.0208</v>
      </c>
      <c r="AH138" s="3">
        <v>414.149994</v>
      </c>
      <c r="AI138" s="5">
        <v>-0.0073</v>
      </c>
      <c r="AJ138" s="3">
        <v>2237.0</v>
      </c>
      <c r="AK138" s="5">
        <v>-0.0206</v>
      </c>
      <c r="AL138" s="3">
        <v>1415.975098</v>
      </c>
      <c r="AM138" s="5">
        <v>-0.0141</v>
      </c>
      <c r="AN138" s="3">
        <v>2354.129639</v>
      </c>
      <c r="AO138" s="5">
        <v>-0.0101</v>
      </c>
      <c r="AP138" s="3">
        <v>43973.03906</v>
      </c>
      <c r="AQ138" s="5">
        <v>2.0E-4</v>
      </c>
    </row>
    <row r="139">
      <c r="A139" s="2">
        <v>45320.0</v>
      </c>
      <c r="B139" s="3">
        <v>373.951294</v>
      </c>
      <c r="C139" s="5">
        <v>-0.0112</v>
      </c>
      <c r="D139" s="3">
        <v>508.549988</v>
      </c>
      <c r="E139" s="5">
        <v>0.0016</v>
      </c>
      <c r="F139" s="3">
        <v>5871.049805</v>
      </c>
      <c r="G139" s="5">
        <v>-5.0E-4</v>
      </c>
      <c r="H139" s="3">
        <v>4592.200195</v>
      </c>
      <c r="I139" s="5">
        <v>-0.0158</v>
      </c>
      <c r="J139" s="3">
        <v>8132.524902</v>
      </c>
      <c r="K139" s="5">
        <v>9.0E-4</v>
      </c>
      <c r="L139" s="3">
        <v>3188.488525</v>
      </c>
      <c r="M139" s="5">
        <v>0.0034</v>
      </c>
      <c r="N139" s="3">
        <v>981.599976</v>
      </c>
      <c r="O139" s="5">
        <v>0.0116</v>
      </c>
      <c r="P139" s="3">
        <v>1531.400024</v>
      </c>
      <c r="Q139" s="5">
        <v>0.0277</v>
      </c>
      <c r="R139" s="3">
        <v>4943.777344</v>
      </c>
      <c r="S139" s="5">
        <v>0.0011</v>
      </c>
      <c r="T139" s="3">
        <v>4097.667969</v>
      </c>
      <c r="U139" s="5">
        <v>0.0502</v>
      </c>
      <c r="V139" s="3">
        <v>235.25</v>
      </c>
      <c r="W139" s="5">
        <v>0.0439</v>
      </c>
      <c r="X139" s="3">
        <v>1490.5</v>
      </c>
      <c r="Y139" s="5">
        <v>0.0219</v>
      </c>
      <c r="Z139" s="3">
        <v>435.762695</v>
      </c>
      <c r="AA139" s="5">
        <v>-0.0119</v>
      </c>
      <c r="AB139" s="3">
        <v>2896.149902</v>
      </c>
      <c r="AC139" s="5">
        <v>0.0685</v>
      </c>
      <c r="AD139" s="3">
        <v>132.334793</v>
      </c>
      <c r="AE139" s="5">
        <v>0.0101</v>
      </c>
      <c r="AF139" s="3">
        <v>5407.647461</v>
      </c>
      <c r="AG139" s="5">
        <v>0.0111</v>
      </c>
      <c r="AH139" s="3">
        <v>408.850006</v>
      </c>
      <c r="AI139" s="5">
        <v>-0.0127</v>
      </c>
      <c r="AJ139" s="3">
        <v>2239.850098</v>
      </c>
      <c r="AK139" s="5">
        <v>0.0012</v>
      </c>
      <c r="AL139" s="3">
        <v>1436.051147</v>
      </c>
      <c r="AM139" s="5">
        <v>0.0141</v>
      </c>
      <c r="AN139" s="3">
        <v>2336.011963</v>
      </c>
      <c r="AO139" s="5">
        <v>-0.0076</v>
      </c>
      <c r="AP139" s="3">
        <v>44440.69141</v>
      </c>
      <c r="AQ139" s="5">
        <v>0.0106</v>
      </c>
    </row>
    <row r="140">
      <c r="A140" s="2">
        <v>45321.0</v>
      </c>
      <c r="B140" s="3">
        <v>369.755219</v>
      </c>
      <c r="C140" s="5">
        <v>-0.0112</v>
      </c>
      <c r="D140" s="3">
        <v>501.25</v>
      </c>
      <c r="E140" s="5">
        <v>-0.0143</v>
      </c>
      <c r="F140" s="3">
        <v>5862.700195</v>
      </c>
      <c r="G140" s="5">
        <v>-0.0014</v>
      </c>
      <c r="H140" s="3">
        <v>4576.75</v>
      </c>
      <c r="I140" s="5">
        <v>-0.0033</v>
      </c>
      <c r="J140" s="3">
        <v>8156.069336</v>
      </c>
      <c r="K140" s="5">
        <v>0.0028</v>
      </c>
      <c r="L140" s="3">
        <v>3056.384033</v>
      </c>
      <c r="M140" s="5">
        <v>-0.0414</v>
      </c>
      <c r="N140" s="3">
        <v>963.599976</v>
      </c>
      <c r="O140" s="5">
        <v>-0.0183</v>
      </c>
      <c r="P140" s="3">
        <v>1497.949951</v>
      </c>
      <c r="Q140" s="5">
        <v>-0.0218</v>
      </c>
      <c r="R140" s="3">
        <v>4916.70752</v>
      </c>
      <c r="S140" s="5">
        <v>-0.0054</v>
      </c>
      <c r="T140" s="3">
        <v>4204.098633</v>
      </c>
      <c r="U140" s="5">
        <v>0.0259</v>
      </c>
      <c r="V140" s="3">
        <v>237.199997</v>
      </c>
      <c r="W140" s="5">
        <v>0.0082</v>
      </c>
      <c r="X140" s="3">
        <v>1461.900024</v>
      </c>
      <c r="Y140" s="5">
        <v>-0.0191</v>
      </c>
      <c r="Z140" s="3">
        <v>424.142365</v>
      </c>
      <c r="AA140" s="5">
        <v>-0.0266</v>
      </c>
      <c r="AB140" s="3">
        <v>2814.850098</v>
      </c>
      <c r="AC140" s="5">
        <v>-0.028</v>
      </c>
      <c r="AD140" s="3">
        <v>132.04071</v>
      </c>
      <c r="AE140" s="5">
        <v>-0.0022</v>
      </c>
      <c r="AF140" s="3">
        <v>5436.898926</v>
      </c>
      <c r="AG140" s="5">
        <v>0.0054</v>
      </c>
      <c r="AH140" s="3">
        <v>409.25</v>
      </c>
      <c r="AI140" s="5">
        <v>9.0E-4</v>
      </c>
      <c r="AJ140" s="3">
        <v>2219.25</v>
      </c>
      <c r="AK140" s="5">
        <v>-0.0091</v>
      </c>
      <c r="AL140" s="3">
        <v>1424.755249</v>
      </c>
      <c r="AM140" s="5">
        <v>-0.0078</v>
      </c>
      <c r="AN140" s="3">
        <v>2289.87207</v>
      </c>
      <c r="AO140" s="5">
        <v>-0.0197</v>
      </c>
      <c r="AP140" s="3">
        <v>43378.39844</v>
      </c>
      <c r="AQ140" s="5">
        <v>-0.0239</v>
      </c>
    </row>
    <row r="141">
      <c r="A141" s="2">
        <v>45322.0</v>
      </c>
      <c r="B141" s="3">
        <v>380.744965</v>
      </c>
      <c r="C141" s="5">
        <v>0.0297</v>
      </c>
      <c r="D141" s="3">
        <v>521.150024</v>
      </c>
      <c r="E141" s="5">
        <v>0.0397</v>
      </c>
      <c r="F141" s="3">
        <v>5985.350098</v>
      </c>
      <c r="G141" s="5">
        <v>0.0209</v>
      </c>
      <c r="H141" s="3">
        <v>4716.850098</v>
      </c>
      <c r="I141" s="5">
        <v>0.0306</v>
      </c>
      <c r="J141" s="3">
        <v>8229.681641</v>
      </c>
      <c r="K141" s="5">
        <v>0.009</v>
      </c>
      <c r="L141" s="3">
        <v>3185.841553</v>
      </c>
      <c r="M141" s="5">
        <v>0.0423</v>
      </c>
      <c r="N141" s="3">
        <v>978.349976</v>
      </c>
      <c r="O141" s="5">
        <v>0.0153</v>
      </c>
      <c r="P141" s="3">
        <v>1501.900024</v>
      </c>
      <c r="Q141" s="5">
        <v>0.0026</v>
      </c>
      <c r="R141" s="3">
        <v>4961.459961</v>
      </c>
      <c r="S141" s="5">
        <v>0.0091</v>
      </c>
      <c r="T141" s="3">
        <v>4160.722168</v>
      </c>
      <c r="U141" s="5">
        <v>-0.0103</v>
      </c>
      <c r="V141" s="3">
        <v>234.199997</v>
      </c>
      <c r="W141" s="5">
        <v>-0.0126</v>
      </c>
      <c r="X141" s="3">
        <v>1455.0</v>
      </c>
      <c r="Y141" s="5">
        <v>-0.0047</v>
      </c>
      <c r="Z141" s="3">
        <v>427.483246</v>
      </c>
      <c r="AA141" s="5">
        <v>0.0078</v>
      </c>
      <c r="AB141" s="3">
        <v>2853.199951</v>
      </c>
      <c r="AC141" s="5">
        <v>0.0136</v>
      </c>
      <c r="AD141" s="3">
        <v>133.217026</v>
      </c>
      <c r="AE141" s="5">
        <v>0.0089</v>
      </c>
      <c r="AF141" s="3">
        <v>5545.115723</v>
      </c>
      <c r="AG141" s="5">
        <v>0.0199</v>
      </c>
      <c r="AH141" s="3">
        <v>415.700012</v>
      </c>
      <c r="AI141" s="5">
        <v>0.0157</v>
      </c>
      <c r="AJ141" s="3">
        <v>2304.600098</v>
      </c>
      <c r="AK141" s="5">
        <v>0.0384</v>
      </c>
      <c r="AL141" s="3">
        <v>1442.562256</v>
      </c>
      <c r="AM141" s="5">
        <v>0.0124</v>
      </c>
      <c r="AN141" s="3">
        <v>2426.151367</v>
      </c>
      <c r="AO141" s="5">
        <v>0.0595</v>
      </c>
      <c r="AP141" s="3">
        <v>44124.35938</v>
      </c>
      <c r="AQ141" s="5">
        <v>0.0171</v>
      </c>
    </row>
    <row r="142">
      <c r="A142" s="2">
        <v>45323.0</v>
      </c>
      <c r="B142" s="3">
        <v>389.137146</v>
      </c>
      <c r="C142" s="5">
        <v>0.022</v>
      </c>
      <c r="D142" s="3">
        <v>543.25</v>
      </c>
      <c r="E142" s="5">
        <v>0.0424</v>
      </c>
      <c r="F142" s="3">
        <v>6122.700195</v>
      </c>
      <c r="G142" s="5">
        <v>0.0229</v>
      </c>
      <c r="H142" s="3">
        <v>4729.5</v>
      </c>
      <c r="I142" s="5">
        <v>0.0026</v>
      </c>
      <c r="J142" s="3">
        <v>8203.604492</v>
      </c>
      <c r="K142" s="5">
        <v>-0.0031</v>
      </c>
      <c r="L142" s="3">
        <v>3155.524902</v>
      </c>
      <c r="M142" s="5">
        <v>-0.0095</v>
      </c>
      <c r="N142" s="3">
        <v>963.0</v>
      </c>
      <c r="O142" s="5">
        <v>-0.0156</v>
      </c>
      <c r="P142" s="3">
        <v>1492.5</v>
      </c>
      <c r="Q142" s="5">
        <v>-0.0062</v>
      </c>
      <c r="R142" s="3">
        <v>4816.323242</v>
      </c>
      <c r="S142" s="5">
        <v>-0.0292</v>
      </c>
      <c r="T142" s="3">
        <v>4287.649902</v>
      </c>
      <c r="U142" s="5">
        <v>0.0305</v>
      </c>
      <c r="V142" s="3">
        <v>229.449997</v>
      </c>
      <c r="W142" s="5">
        <v>-0.0202</v>
      </c>
      <c r="X142" s="3">
        <v>1433.800049</v>
      </c>
      <c r="Y142" s="5">
        <v>-0.0145</v>
      </c>
      <c r="Z142" s="3">
        <v>428.838928</v>
      </c>
      <c r="AA142" s="5">
        <v>0.0031</v>
      </c>
      <c r="AB142" s="3">
        <v>2852.699951</v>
      </c>
      <c r="AC142" s="5">
        <v>-1.0E-4</v>
      </c>
      <c r="AD142" s="3">
        <v>132.138748</v>
      </c>
      <c r="AE142" s="5">
        <v>-0.008</v>
      </c>
      <c r="AF142" s="3">
        <v>5470.471191</v>
      </c>
      <c r="AG142" s="5">
        <v>-0.0134</v>
      </c>
      <c r="AH142" s="3">
        <v>411.850006</v>
      </c>
      <c r="AI142" s="5">
        <v>-0.0092</v>
      </c>
      <c r="AJ142" s="3">
        <v>2251.800049</v>
      </c>
      <c r="AK142" s="5">
        <v>-0.0229</v>
      </c>
      <c r="AL142" s="3">
        <v>1446.656372</v>
      </c>
      <c r="AM142" s="5">
        <v>0.0028</v>
      </c>
      <c r="AN142" s="3">
        <v>2379.862305</v>
      </c>
      <c r="AO142" s="5">
        <v>-0.019</v>
      </c>
      <c r="AP142" s="3">
        <v>44363.73828</v>
      </c>
      <c r="AQ142" s="5">
        <v>0.0054</v>
      </c>
    </row>
    <row r="143">
      <c r="A143" s="2">
        <v>45324.0</v>
      </c>
      <c r="B143" s="3">
        <v>391.834625</v>
      </c>
      <c r="C143" s="5">
        <v>0.0069</v>
      </c>
      <c r="D143" s="3">
        <v>551.700012</v>
      </c>
      <c r="E143" s="5">
        <v>0.0155</v>
      </c>
      <c r="F143" s="3">
        <v>6236.950195</v>
      </c>
      <c r="G143" s="5">
        <v>0.0186</v>
      </c>
      <c r="H143" s="3">
        <v>4669.399902</v>
      </c>
      <c r="I143" s="5">
        <v>-0.0127</v>
      </c>
      <c r="J143" s="3">
        <v>8179.365234</v>
      </c>
      <c r="K143" s="5">
        <v>-0.0029</v>
      </c>
      <c r="L143" s="3">
        <v>3196.030273</v>
      </c>
      <c r="M143" s="5">
        <v>0.0128</v>
      </c>
      <c r="N143" s="3">
        <v>967.549988</v>
      </c>
      <c r="O143" s="5">
        <v>0.0047</v>
      </c>
      <c r="P143" s="3">
        <v>1478.949951</v>
      </c>
      <c r="Q143" s="5">
        <v>-0.009</v>
      </c>
      <c r="R143" s="3">
        <v>4885.365234</v>
      </c>
      <c r="S143" s="5">
        <v>0.0143</v>
      </c>
      <c r="T143" s="3">
        <v>4185.5</v>
      </c>
      <c r="U143" s="5">
        <v>-0.0238</v>
      </c>
      <c r="V143" s="3">
        <v>223.100006</v>
      </c>
      <c r="W143" s="5">
        <v>-0.0276</v>
      </c>
      <c r="X143" s="3">
        <v>1434.050049</v>
      </c>
      <c r="Y143" s="5">
        <v>1.0E-4</v>
      </c>
      <c r="Z143" s="3">
        <v>426.272766</v>
      </c>
      <c r="AA143" s="5">
        <v>-0.0059</v>
      </c>
      <c r="AB143" s="3">
        <v>2914.75</v>
      </c>
      <c r="AC143" s="5">
        <v>0.0217</v>
      </c>
      <c r="AD143" s="3">
        <v>135.961746</v>
      </c>
      <c r="AE143" s="5">
        <v>0.0289</v>
      </c>
      <c r="AF143" s="3">
        <v>5487.456543</v>
      </c>
      <c r="AG143" s="5">
        <v>0.0031</v>
      </c>
      <c r="AH143" s="3">
        <v>419.950012</v>
      </c>
      <c r="AI143" s="5">
        <v>0.0196</v>
      </c>
      <c r="AJ143" s="3">
        <v>2248.800049</v>
      </c>
      <c r="AK143" s="5">
        <v>-0.0013</v>
      </c>
      <c r="AL143" s="3">
        <v>1427.369507</v>
      </c>
      <c r="AM143" s="5">
        <v>-0.0133</v>
      </c>
      <c r="AN143" s="3">
        <v>2314.460205</v>
      </c>
      <c r="AO143" s="5">
        <v>-0.0274</v>
      </c>
      <c r="AP143" s="3">
        <v>44819.28125</v>
      </c>
      <c r="AQ143" s="5">
        <v>0.0102</v>
      </c>
    </row>
    <row r="144">
      <c r="A144" s="2">
        <v>45327.0</v>
      </c>
      <c r="B144" s="3">
        <v>385.990082</v>
      </c>
      <c r="C144" s="5">
        <v>-0.0149</v>
      </c>
      <c r="D144" s="3">
        <v>552.650024</v>
      </c>
      <c r="E144" s="5">
        <v>0.0017</v>
      </c>
      <c r="F144" s="3">
        <v>6255.5</v>
      </c>
      <c r="G144" s="5">
        <v>0.0029</v>
      </c>
      <c r="H144" s="3">
        <v>4503.600098</v>
      </c>
      <c r="I144" s="5">
        <v>-0.0355</v>
      </c>
      <c r="J144" s="3">
        <v>8169.381836</v>
      </c>
      <c r="K144" s="5">
        <v>-0.0012</v>
      </c>
      <c r="L144" s="3">
        <v>3166.712646</v>
      </c>
      <c r="M144" s="5">
        <v>-0.0091</v>
      </c>
      <c r="N144" s="3">
        <v>946.5</v>
      </c>
      <c r="O144" s="5">
        <v>-0.0217</v>
      </c>
      <c r="P144" s="3">
        <v>1435.050049</v>
      </c>
      <c r="Q144" s="5">
        <v>-0.0296</v>
      </c>
      <c r="R144" s="3">
        <v>4884.123535</v>
      </c>
      <c r="S144" s="5">
        <v>-2.0E-4</v>
      </c>
      <c r="T144" s="3">
        <v>4182.225098</v>
      </c>
      <c r="U144" s="5">
        <v>-7.0E-4</v>
      </c>
      <c r="V144" s="3">
        <v>224.75</v>
      </c>
      <c r="W144" s="5">
        <v>0.0073</v>
      </c>
      <c r="X144" s="3">
        <v>1411.050049</v>
      </c>
      <c r="Y144" s="5">
        <v>-0.016</v>
      </c>
      <c r="Z144" s="3">
        <v>424.190765</v>
      </c>
      <c r="AA144" s="5">
        <v>-0.0048</v>
      </c>
      <c r="AB144" s="3">
        <v>2877.050049</v>
      </c>
      <c r="AC144" s="5">
        <v>-0.0129</v>
      </c>
      <c r="AD144" s="3">
        <v>138.706467</v>
      </c>
      <c r="AE144" s="5">
        <v>0.0201</v>
      </c>
      <c r="AF144" s="3">
        <v>5418.970703</v>
      </c>
      <c r="AG144" s="5">
        <v>-0.0124</v>
      </c>
      <c r="AH144" s="3">
        <v>427.600006</v>
      </c>
      <c r="AI144" s="5">
        <v>0.0182</v>
      </c>
      <c r="AJ144" s="3">
        <v>2212.5</v>
      </c>
      <c r="AK144" s="5">
        <v>-0.0161</v>
      </c>
      <c r="AL144" s="3">
        <v>1425.643066</v>
      </c>
      <c r="AM144" s="5">
        <v>-0.0012</v>
      </c>
      <c r="AN144" s="3">
        <v>2250.302246</v>
      </c>
      <c r="AO144" s="5">
        <v>-0.0277</v>
      </c>
      <c r="AP144" s="3">
        <v>44900.89844</v>
      </c>
      <c r="AQ144" s="5">
        <v>0.0018</v>
      </c>
    </row>
    <row r="145">
      <c r="A145" s="2">
        <v>45328.0</v>
      </c>
      <c r="B145" s="3">
        <v>398.478424</v>
      </c>
      <c r="C145" s="5">
        <v>0.0323</v>
      </c>
      <c r="D145" s="3">
        <v>561.099976</v>
      </c>
      <c r="E145" s="5">
        <v>0.0152</v>
      </c>
      <c r="F145" s="3">
        <v>6355.25</v>
      </c>
      <c r="G145" s="5">
        <v>0.0159</v>
      </c>
      <c r="H145" s="3">
        <v>4490.899902</v>
      </c>
      <c r="I145" s="5">
        <v>-0.0028</v>
      </c>
      <c r="J145" s="3">
        <v>8094.725098</v>
      </c>
      <c r="K145" s="5">
        <v>-0.0091</v>
      </c>
      <c r="L145" s="3">
        <v>3257.412598</v>
      </c>
      <c r="M145" s="5">
        <v>0.0286</v>
      </c>
      <c r="N145" s="3">
        <v>964.650024</v>
      </c>
      <c r="O145" s="5">
        <v>0.0191</v>
      </c>
      <c r="P145" s="3">
        <v>1401.199951</v>
      </c>
      <c r="Q145" s="5">
        <v>-0.0235</v>
      </c>
      <c r="R145" s="3">
        <v>5030.153809</v>
      </c>
      <c r="S145" s="5">
        <v>0.0298</v>
      </c>
      <c r="T145" s="3">
        <v>4145.725098</v>
      </c>
      <c r="U145" s="5">
        <v>-0.0087</v>
      </c>
      <c r="V145" s="3">
        <v>226.350006</v>
      </c>
      <c r="W145" s="5">
        <v>0.0071</v>
      </c>
      <c r="X145" s="3">
        <v>1407.699951</v>
      </c>
      <c r="Y145" s="5">
        <v>-0.0023</v>
      </c>
      <c r="Z145" s="3">
        <v>417.75116</v>
      </c>
      <c r="AA145" s="5">
        <v>-0.0151</v>
      </c>
      <c r="AB145" s="3">
        <v>2856.800049</v>
      </c>
      <c r="AC145" s="5">
        <v>-0.007</v>
      </c>
      <c r="AD145" s="3">
        <v>141.843292</v>
      </c>
      <c r="AE145" s="5">
        <v>0.0226</v>
      </c>
      <c r="AF145" s="3">
        <v>5541.092773</v>
      </c>
      <c r="AG145" s="5">
        <v>0.0225</v>
      </c>
      <c r="AH145" s="3">
        <v>428.200012</v>
      </c>
      <c r="AI145" s="5">
        <v>0.0014</v>
      </c>
      <c r="AJ145" s="3">
        <v>2247.350098</v>
      </c>
      <c r="AK145" s="5">
        <v>0.0157</v>
      </c>
      <c r="AL145" s="3">
        <v>1424.360718</v>
      </c>
      <c r="AM145" s="5">
        <v>-8.0E-4</v>
      </c>
      <c r="AN145" s="3">
        <v>2267.275146</v>
      </c>
      <c r="AO145" s="5">
        <v>0.0075</v>
      </c>
      <c r="AP145" s="3">
        <v>45722.57813</v>
      </c>
      <c r="AQ145" s="5">
        <v>0.0182</v>
      </c>
    </row>
    <row r="146">
      <c r="A146" s="2">
        <v>45329.0</v>
      </c>
      <c r="B146" s="3">
        <v>398.028839</v>
      </c>
      <c r="C146" s="5">
        <v>-0.0011</v>
      </c>
      <c r="D146" s="3">
        <v>545.75</v>
      </c>
      <c r="E146" s="5">
        <v>-0.0273</v>
      </c>
      <c r="F146" s="3">
        <v>6307.549805</v>
      </c>
      <c r="G146" s="5">
        <v>-0.0075</v>
      </c>
      <c r="H146" s="3">
        <v>4503.549805</v>
      </c>
      <c r="I146" s="5">
        <v>0.0028</v>
      </c>
      <c r="J146" s="3">
        <v>8191.733887</v>
      </c>
      <c r="K146" s="5">
        <v>0.0119</v>
      </c>
      <c r="L146" s="3">
        <v>3288.828125</v>
      </c>
      <c r="M146" s="5">
        <v>0.0096</v>
      </c>
      <c r="N146" s="3">
        <v>954.700012</v>
      </c>
      <c r="O146" s="5">
        <v>-0.0103</v>
      </c>
      <c r="P146" s="3">
        <v>1381.400024</v>
      </c>
      <c r="Q146" s="5">
        <v>-0.0141</v>
      </c>
      <c r="R146" s="3">
        <v>5090.453613</v>
      </c>
      <c r="S146" s="5">
        <v>0.0119</v>
      </c>
      <c r="T146" s="3">
        <v>4251.700195</v>
      </c>
      <c r="U146" s="5">
        <v>0.0255</v>
      </c>
      <c r="V146" s="3">
        <v>223.649994</v>
      </c>
      <c r="W146" s="5">
        <v>-0.0119</v>
      </c>
      <c r="X146" s="3">
        <v>1407.0</v>
      </c>
      <c r="Y146" s="5">
        <v>-4.0E-4</v>
      </c>
      <c r="Z146" s="3">
        <v>418.235352</v>
      </c>
      <c r="AA146" s="5">
        <v>0.0011</v>
      </c>
      <c r="AB146" s="3">
        <v>2883.399902</v>
      </c>
      <c r="AC146" s="5">
        <v>0.0093</v>
      </c>
      <c r="AD146" s="3">
        <v>141.500214</v>
      </c>
      <c r="AE146" s="5">
        <v>-0.0024</v>
      </c>
      <c r="AF146" s="3">
        <v>5528.428711</v>
      </c>
      <c r="AG146" s="5">
        <v>-0.0022</v>
      </c>
      <c r="AH146" s="3">
        <v>435.299988</v>
      </c>
      <c r="AI146" s="5">
        <v>0.0165</v>
      </c>
      <c r="AJ146" s="3">
        <v>2229.899902</v>
      </c>
      <c r="AK146" s="5">
        <v>-0.0077</v>
      </c>
      <c r="AL146" s="3">
        <v>1410.647827</v>
      </c>
      <c r="AM146" s="5">
        <v>-0.0096</v>
      </c>
      <c r="AN146" s="3">
        <v>2249.704834</v>
      </c>
      <c r="AO146" s="5">
        <v>-0.0077</v>
      </c>
      <c r="AP146" s="3">
        <v>45624.07031</v>
      </c>
      <c r="AQ146" s="5">
        <v>-0.0021</v>
      </c>
    </row>
    <row r="147">
      <c r="A147" s="2">
        <v>45330.0</v>
      </c>
      <c r="B147" s="3">
        <v>395.081604</v>
      </c>
      <c r="C147" s="5">
        <v>-0.0074</v>
      </c>
      <c r="D147" s="3">
        <v>546.900024</v>
      </c>
      <c r="E147" s="5">
        <v>0.0021</v>
      </c>
      <c r="F147" s="3">
        <v>6224.549805</v>
      </c>
      <c r="G147" s="5">
        <v>-0.0131</v>
      </c>
      <c r="H147" s="3">
        <v>4436.0</v>
      </c>
      <c r="I147" s="5">
        <v>-0.0149</v>
      </c>
      <c r="J147" s="3">
        <v>8192.329102</v>
      </c>
      <c r="K147" s="5">
        <v>0.0</v>
      </c>
      <c r="L147" s="3">
        <v>3223.150391</v>
      </c>
      <c r="M147" s="5">
        <v>-0.0199</v>
      </c>
      <c r="N147" s="3">
        <v>944.700012</v>
      </c>
      <c r="O147" s="5">
        <v>-0.0104</v>
      </c>
      <c r="P147" s="3">
        <v>1381.150024</v>
      </c>
      <c r="Q147" s="5">
        <v>-1.0E-4</v>
      </c>
      <c r="R147" s="3">
        <v>5274.233398</v>
      </c>
      <c r="S147" s="5">
        <v>0.0361</v>
      </c>
      <c r="T147" s="3">
        <v>4273.575195</v>
      </c>
      <c r="U147" s="5">
        <v>0.0051</v>
      </c>
      <c r="V147" s="3">
        <v>222.350006</v>
      </c>
      <c r="W147" s="5">
        <v>-0.0058</v>
      </c>
      <c r="X147" s="3">
        <v>1430.0</v>
      </c>
      <c r="Y147" s="5">
        <v>0.0163</v>
      </c>
      <c r="Z147" s="3">
        <v>407.230469</v>
      </c>
      <c r="AA147" s="5">
        <v>-0.0263</v>
      </c>
      <c r="AB147" s="3">
        <v>2902.949951</v>
      </c>
      <c r="AC147" s="5">
        <v>0.0067</v>
      </c>
      <c r="AD147" s="3">
        <v>140.863037</v>
      </c>
      <c r="AE147" s="5">
        <v>-0.0045</v>
      </c>
      <c r="AF147" s="3">
        <v>5525.499023</v>
      </c>
      <c r="AG147" s="5">
        <v>-5.0E-4</v>
      </c>
      <c r="AH147" s="3">
        <v>426.850006</v>
      </c>
      <c r="AI147" s="5">
        <v>-0.0194</v>
      </c>
      <c r="AJ147" s="3">
        <v>2204.25</v>
      </c>
      <c r="AK147" s="5">
        <v>-0.0115</v>
      </c>
      <c r="AL147" s="3">
        <v>1384.751221</v>
      </c>
      <c r="AM147" s="5">
        <v>-0.0183</v>
      </c>
      <c r="AN147" s="3">
        <v>2253.039795</v>
      </c>
      <c r="AO147" s="5">
        <v>0.0014</v>
      </c>
      <c r="AP147" s="3">
        <v>45849.80078</v>
      </c>
      <c r="AQ147" s="5">
        <v>0.0049</v>
      </c>
    </row>
    <row r="148">
      <c r="A148" s="2">
        <v>45331.0</v>
      </c>
      <c r="B148" s="3">
        <v>392.234253</v>
      </c>
      <c r="C148" s="5">
        <v>-0.0072</v>
      </c>
      <c r="D148" s="3">
        <v>530.950012</v>
      </c>
      <c r="E148" s="5">
        <v>-0.0291</v>
      </c>
      <c r="F148" s="3">
        <v>6274.350098</v>
      </c>
      <c r="G148" s="5">
        <v>0.008</v>
      </c>
      <c r="H148" s="3">
        <v>4400.149902</v>
      </c>
      <c r="I148" s="5">
        <v>-0.008</v>
      </c>
      <c r="J148" s="3">
        <v>7977.947266</v>
      </c>
      <c r="K148" s="5">
        <v>-0.0261</v>
      </c>
      <c r="L148" s="3">
        <v>3305.110107</v>
      </c>
      <c r="M148" s="5">
        <v>0.0254</v>
      </c>
      <c r="N148" s="3">
        <v>939.200012</v>
      </c>
      <c r="O148" s="5">
        <v>-0.0058</v>
      </c>
      <c r="P148" s="3">
        <v>1344.599976</v>
      </c>
      <c r="Q148" s="5">
        <v>-0.0264</v>
      </c>
      <c r="R148" s="3">
        <v>5291.469238</v>
      </c>
      <c r="S148" s="5">
        <v>0.0032</v>
      </c>
      <c r="T148" s="3">
        <v>4319.399902</v>
      </c>
      <c r="U148" s="5">
        <v>0.0107</v>
      </c>
      <c r="V148" s="3">
        <v>222.050003</v>
      </c>
      <c r="W148" s="5">
        <v>-0.0013</v>
      </c>
      <c r="X148" s="3">
        <v>1404.849976</v>
      </c>
      <c r="Y148" s="5">
        <v>-0.0175</v>
      </c>
      <c r="Z148" s="3">
        <v>408.360443</v>
      </c>
      <c r="AA148" s="5">
        <v>0.0027</v>
      </c>
      <c r="AB148" s="3">
        <v>2922.300049</v>
      </c>
      <c r="AC148" s="5">
        <v>0.0066</v>
      </c>
      <c r="AD148" s="3">
        <v>138.510422</v>
      </c>
      <c r="AE148" s="5">
        <v>-0.0167</v>
      </c>
      <c r="AF148" s="3">
        <v>5530.315918</v>
      </c>
      <c r="AG148" s="5">
        <v>8.0E-4</v>
      </c>
      <c r="AH148" s="3">
        <v>419.850006</v>
      </c>
      <c r="AI148" s="5">
        <v>-0.0163</v>
      </c>
      <c r="AJ148" s="3">
        <v>2214.25</v>
      </c>
      <c r="AK148" s="5">
        <v>0.0045</v>
      </c>
      <c r="AL148" s="3">
        <v>1384.307251</v>
      </c>
      <c r="AM148" s="5">
        <v>-3.0E-4</v>
      </c>
      <c r="AN148" s="3">
        <v>2190.474609</v>
      </c>
      <c r="AO148" s="5">
        <v>-0.0277</v>
      </c>
      <c r="AP148" s="3">
        <v>45743.17188</v>
      </c>
      <c r="AQ148" s="5">
        <v>-0.0023</v>
      </c>
    </row>
    <row r="149">
      <c r="A149" s="2">
        <v>45334.0</v>
      </c>
      <c r="B149" s="3">
        <v>390.835571</v>
      </c>
      <c r="C149" s="5">
        <v>-0.0035</v>
      </c>
      <c r="D149" s="3">
        <v>503.549988</v>
      </c>
      <c r="E149" s="5">
        <v>-0.0516</v>
      </c>
      <c r="F149" s="3">
        <v>6267.850098</v>
      </c>
      <c r="G149" s="5">
        <v>-0.001</v>
      </c>
      <c r="H149" s="3">
        <v>4309.850098</v>
      </c>
      <c r="I149" s="5">
        <v>-0.0205</v>
      </c>
      <c r="J149" s="3">
        <v>7608.391113</v>
      </c>
      <c r="K149" s="5">
        <v>-0.0463</v>
      </c>
      <c r="L149" s="3">
        <v>3218.155762</v>
      </c>
      <c r="M149" s="5">
        <v>-0.0263</v>
      </c>
      <c r="N149" s="3">
        <v>900.099976</v>
      </c>
      <c r="O149" s="5">
        <v>-0.0416</v>
      </c>
      <c r="P149" s="3">
        <v>1349.25</v>
      </c>
      <c r="Q149" s="5">
        <v>0.0034</v>
      </c>
      <c r="R149" s="3">
        <v>5115.884766</v>
      </c>
      <c r="S149" s="5">
        <v>-0.0331</v>
      </c>
      <c r="T149" s="3">
        <v>4325.100098</v>
      </c>
      <c r="U149" s="5">
        <v>0.0013</v>
      </c>
      <c r="V149" s="3">
        <v>216.25</v>
      </c>
      <c r="W149" s="5">
        <v>-0.0261</v>
      </c>
      <c r="X149" s="3">
        <v>1368.900024</v>
      </c>
      <c r="Y149" s="5">
        <v>-0.0255</v>
      </c>
      <c r="Z149" s="3">
        <v>399.762848</v>
      </c>
      <c r="AA149" s="5">
        <v>-0.021</v>
      </c>
      <c r="AB149" s="3">
        <v>2902.949951</v>
      </c>
      <c r="AC149" s="5">
        <v>-0.0066</v>
      </c>
      <c r="AD149" s="3">
        <v>134.687408</v>
      </c>
      <c r="AE149" s="5">
        <v>-0.0276</v>
      </c>
      <c r="AF149" s="3">
        <v>5533.39502</v>
      </c>
      <c r="AG149" s="5">
        <v>5.0E-4</v>
      </c>
      <c r="AH149" s="3">
        <v>422.049988</v>
      </c>
      <c r="AI149" s="5">
        <v>0.0052</v>
      </c>
      <c r="AJ149" s="3">
        <v>2196.5</v>
      </c>
      <c r="AK149" s="5">
        <v>-0.008</v>
      </c>
      <c r="AL149" s="3">
        <v>1371.827637</v>
      </c>
      <c r="AM149" s="5">
        <v>-0.009</v>
      </c>
      <c r="AN149" s="3">
        <v>2166.583496</v>
      </c>
      <c r="AO149" s="5">
        <v>-0.0109</v>
      </c>
      <c r="AP149" s="3">
        <v>46307.83984</v>
      </c>
      <c r="AQ149" s="5">
        <v>0.0123</v>
      </c>
    </row>
    <row r="150">
      <c r="A150" s="2">
        <v>45335.0</v>
      </c>
      <c r="B150" s="3">
        <v>392.134338</v>
      </c>
      <c r="C150" s="5">
        <v>0.0033</v>
      </c>
      <c r="D150" s="3">
        <v>494.700012</v>
      </c>
      <c r="E150" s="5">
        <v>-0.0175</v>
      </c>
      <c r="F150" s="3">
        <v>6293.799805</v>
      </c>
      <c r="G150" s="5">
        <v>0.0041</v>
      </c>
      <c r="H150" s="3">
        <v>4280.799805</v>
      </c>
      <c r="I150" s="5">
        <v>-0.0067</v>
      </c>
      <c r="J150" s="3">
        <v>7481.877441</v>
      </c>
      <c r="K150" s="5">
        <v>-0.0166</v>
      </c>
      <c r="L150" s="3">
        <v>3299.316406</v>
      </c>
      <c r="M150" s="5">
        <v>0.0252</v>
      </c>
      <c r="N150" s="3">
        <v>910.799988</v>
      </c>
      <c r="O150" s="5">
        <v>0.0118</v>
      </c>
      <c r="P150" s="3">
        <v>1333.699951</v>
      </c>
      <c r="Q150" s="5">
        <v>-0.0115</v>
      </c>
      <c r="R150" s="3">
        <v>5258.289551</v>
      </c>
      <c r="S150" s="5">
        <v>0.0278</v>
      </c>
      <c r="T150" s="3">
        <v>4318.850098</v>
      </c>
      <c r="U150" s="5">
        <v>-0.0014</v>
      </c>
      <c r="V150" s="3">
        <v>219.199997</v>
      </c>
      <c r="W150" s="5">
        <v>0.0136</v>
      </c>
      <c r="X150" s="3">
        <v>1363.25</v>
      </c>
      <c r="Y150" s="5">
        <v>-0.0041</v>
      </c>
      <c r="Z150" s="3">
        <v>399.517212</v>
      </c>
      <c r="AA150" s="5">
        <v>-6.0E-4</v>
      </c>
      <c r="AB150" s="3">
        <v>2928.949951</v>
      </c>
      <c r="AC150" s="5">
        <v>0.0089</v>
      </c>
      <c r="AD150" s="3">
        <v>135.177536</v>
      </c>
      <c r="AE150" s="5">
        <v>0.0036</v>
      </c>
      <c r="AF150" s="3">
        <v>5573.821289</v>
      </c>
      <c r="AG150" s="5">
        <v>0.0073</v>
      </c>
      <c r="AH150" s="3">
        <v>429.25</v>
      </c>
      <c r="AI150" s="5">
        <v>0.017</v>
      </c>
      <c r="AJ150" s="3">
        <v>2230.149902</v>
      </c>
      <c r="AK150" s="5">
        <v>0.0153</v>
      </c>
      <c r="AL150" s="3">
        <v>1375.231079</v>
      </c>
      <c r="AM150" s="5">
        <v>0.0024</v>
      </c>
      <c r="AN150" s="3">
        <v>2171.013184</v>
      </c>
      <c r="AO150" s="5">
        <v>0.002</v>
      </c>
      <c r="AP150" s="3">
        <v>46484.64844</v>
      </c>
      <c r="AQ150" s="5">
        <v>0.0038</v>
      </c>
    </row>
    <row r="151">
      <c r="A151" s="2">
        <v>45336.0</v>
      </c>
      <c r="B151" s="3">
        <v>391.235168</v>
      </c>
      <c r="C151" s="5">
        <v>-0.0022</v>
      </c>
      <c r="D151" s="3">
        <v>509.049988</v>
      </c>
      <c r="E151" s="5">
        <v>0.029</v>
      </c>
      <c r="F151" s="3">
        <v>6343.25</v>
      </c>
      <c r="G151" s="5">
        <v>0.0078</v>
      </c>
      <c r="H151" s="3">
        <v>4284.450195</v>
      </c>
      <c r="I151" s="5">
        <v>8.0E-4</v>
      </c>
      <c r="J151" s="3">
        <v>7491.314941</v>
      </c>
      <c r="K151" s="5">
        <v>0.0012</v>
      </c>
      <c r="L151" s="3">
        <v>3295.970215</v>
      </c>
      <c r="M151" s="5">
        <v>-0.001</v>
      </c>
      <c r="N151" s="3">
        <v>929.549988</v>
      </c>
      <c r="O151" s="5">
        <v>0.0205</v>
      </c>
      <c r="P151" s="3">
        <v>1386.449951</v>
      </c>
      <c r="Q151" s="5">
        <v>0.0395</v>
      </c>
      <c r="R151" s="3">
        <v>5201.764648</v>
      </c>
      <c r="S151" s="5">
        <v>-0.0107</v>
      </c>
      <c r="T151" s="3">
        <v>4317.75</v>
      </c>
      <c r="U151" s="5">
        <v>-2.0E-4</v>
      </c>
      <c r="V151" s="3">
        <v>215.199997</v>
      </c>
      <c r="W151" s="5">
        <v>-0.0182</v>
      </c>
      <c r="X151" s="3">
        <v>1369.550049</v>
      </c>
      <c r="Y151" s="5">
        <v>0.0046</v>
      </c>
      <c r="Z151" s="3">
        <v>404.430115</v>
      </c>
      <c r="AA151" s="5">
        <v>0.0122</v>
      </c>
      <c r="AB151" s="3">
        <v>2962.600098</v>
      </c>
      <c r="AC151" s="5">
        <v>0.0114</v>
      </c>
      <c r="AD151" s="3">
        <v>138.363373</v>
      </c>
      <c r="AE151" s="5">
        <v>0.0235</v>
      </c>
      <c r="AF151" s="3">
        <v>5360.069824</v>
      </c>
      <c r="AG151" s="5">
        <v>-0.0383</v>
      </c>
      <c r="AH151" s="3">
        <v>431.350006</v>
      </c>
      <c r="AI151" s="5">
        <v>0.0048</v>
      </c>
      <c r="AJ151" s="3">
        <v>2257.649902</v>
      </c>
      <c r="AK151" s="5">
        <v>0.0123</v>
      </c>
      <c r="AL151" s="3">
        <v>1365.365723</v>
      </c>
      <c r="AM151" s="5">
        <v>-0.0071</v>
      </c>
      <c r="AN151" s="3">
        <v>2162.601563</v>
      </c>
      <c r="AO151" s="5">
        <v>-0.0038</v>
      </c>
      <c r="AP151" s="3">
        <v>46279.82813</v>
      </c>
      <c r="AQ151" s="5">
        <v>-0.0044</v>
      </c>
    </row>
    <row r="152">
      <c r="A152" s="2">
        <v>45337.0</v>
      </c>
      <c r="B152" s="3">
        <v>391.884583</v>
      </c>
      <c r="C152" s="5">
        <v>0.0016</v>
      </c>
      <c r="D152" s="3">
        <v>512.599976</v>
      </c>
      <c r="E152" s="5">
        <v>0.0069</v>
      </c>
      <c r="F152" s="3">
        <v>6359.350098</v>
      </c>
      <c r="G152" s="5">
        <v>0.0025</v>
      </c>
      <c r="H152" s="3">
        <v>4275.350098</v>
      </c>
      <c r="I152" s="5">
        <v>-0.0021</v>
      </c>
      <c r="J152" s="3">
        <v>7293.374023</v>
      </c>
      <c r="K152" s="5">
        <v>-0.0264</v>
      </c>
      <c r="L152" s="3">
        <v>3322.690918</v>
      </c>
      <c r="M152" s="5">
        <v>0.0081</v>
      </c>
      <c r="N152" s="3">
        <v>951.299988</v>
      </c>
      <c r="O152" s="5">
        <v>0.0233</v>
      </c>
      <c r="P152" s="3">
        <v>1419.349976</v>
      </c>
      <c r="Q152" s="5">
        <v>0.0237</v>
      </c>
      <c r="R152" s="3">
        <v>5271.75</v>
      </c>
      <c r="S152" s="5">
        <v>0.0134</v>
      </c>
      <c r="T152" s="3">
        <v>4343.875</v>
      </c>
      <c r="U152" s="5">
        <v>0.006</v>
      </c>
      <c r="V152" s="3">
        <v>217.350006</v>
      </c>
      <c r="W152" s="5">
        <v>0.0099</v>
      </c>
      <c r="X152" s="3">
        <v>1361.949951</v>
      </c>
      <c r="Y152" s="5">
        <v>-0.0055</v>
      </c>
      <c r="Z152" s="3">
        <v>396.962494</v>
      </c>
      <c r="AA152" s="5">
        <v>-0.0184</v>
      </c>
      <c r="AB152" s="3">
        <v>2941.899902</v>
      </c>
      <c r="AC152" s="5">
        <v>-0.0069</v>
      </c>
      <c r="AD152" s="3">
        <v>138.412384</v>
      </c>
      <c r="AE152" s="5">
        <v>3.0E-4</v>
      </c>
      <c r="AF152" s="3">
        <v>5395.479492</v>
      </c>
      <c r="AG152" s="5">
        <v>0.0066</v>
      </c>
      <c r="AH152" s="3">
        <v>436.0</v>
      </c>
      <c r="AI152" s="5">
        <v>0.0107</v>
      </c>
      <c r="AJ152" s="3">
        <v>2281.949951</v>
      </c>
      <c r="AK152" s="5">
        <v>0.0107</v>
      </c>
      <c r="AL152" s="3">
        <v>1394.71521</v>
      </c>
      <c r="AM152" s="5">
        <v>0.0214</v>
      </c>
      <c r="AN152" s="3">
        <v>2224.569336</v>
      </c>
      <c r="AO152" s="5">
        <v>0.0286</v>
      </c>
      <c r="AP152" s="3">
        <v>45650.30078</v>
      </c>
      <c r="AQ152" s="5">
        <v>-0.0136</v>
      </c>
    </row>
    <row r="153">
      <c r="A153" s="2">
        <v>45338.0</v>
      </c>
      <c r="B153" s="3">
        <v>399.277679</v>
      </c>
      <c r="C153" s="5">
        <v>0.0188</v>
      </c>
      <c r="D153" s="3">
        <v>506.100006</v>
      </c>
      <c r="E153" s="5">
        <v>-0.0126</v>
      </c>
      <c r="F153" s="3">
        <v>6380.0</v>
      </c>
      <c r="G153" s="5">
        <v>0.0032</v>
      </c>
      <c r="H153" s="3">
        <v>4305.5</v>
      </c>
      <c r="I153" s="5">
        <v>0.007</v>
      </c>
      <c r="J153" s="3">
        <v>7499.858398</v>
      </c>
      <c r="K153" s="5">
        <v>0.0283</v>
      </c>
      <c r="L153" s="3">
        <v>3271.596924</v>
      </c>
      <c r="M153" s="5">
        <v>-0.0153</v>
      </c>
      <c r="N153" s="3">
        <v>941.049988</v>
      </c>
      <c r="O153" s="5">
        <v>-0.0107</v>
      </c>
      <c r="P153" s="3">
        <v>1432.650024</v>
      </c>
      <c r="Q153" s="5">
        <v>0.0093</v>
      </c>
      <c r="R153" s="3">
        <v>5444.149902</v>
      </c>
      <c r="S153" s="5">
        <v>0.0327</v>
      </c>
      <c r="T153" s="3">
        <v>4347.575195</v>
      </c>
      <c r="U153" s="5">
        <v>8.0E-4</v>
      </c>
      <c r="V153" s="3">
        <v>212.600006</v>
      </c>
      <c r="W153" s="5">
        <v>-0.0218</v>
      </c>
      <c r="X153" s="3">
        <v>1379.400024</v>
      </c>
      <c r="Y153" s="5">
        <v>0.0128</v>
      </c>
      <c r="Z153" s="3">
        <v>397.699432</v>
      </c>
      <c r="AA153" s="5">
        <v>0.0018</v>
      </c>
      <c r="AB153" s="3">
        <v>2921.350098</v>
      </c>
      <c r="AC153" s="5">
        <v>-0.0069</v>
      </c>
      <c r="AD153" s="3">
        <v>139.539703</v>
      </c>
      <c r="AE153" s="5">
        <v>0.0081</v>
      </c>
      <c r="AF153" s="3">
        <v>5421.056152</v>
      </c>
      <c r="AG153" s="5">
        <v>0.0047</v>
      </c>
      <c r="AH153" s="3">
        <v>456.149994</v>
      </c>
      <c r="AI153" s="5">
        <v>0.0462</v>
      </c>
      <c r="AJ153" s="3">
        <v>2309.300049</v>
      </c>
      <c r="AK153" s="5">
        <v>0.0119</v>
      </c>
      <c r="AL153" s="3">
        <v>1400.782471</v>
      </c>
      <c r="AM153" s="5">
        <v>0.0043</v>
      </c>
      <c r="AN153" s="3">
        <v>2255.677734</v>
      </c>
      <c r="AO153" s="5">
        <v>0.0139</v>
      </c>
      <c r="AP153" s="3">
        <v>44206.78125</v>
      </c>
      <c r="AQ153" s="5">
        <v>-0.0316</v>
      </c>
    </row>
    <row r="154">
      <c r="A154" s="2">
        <v>45341.0</v>
      </c>
      <c r="B154" s="3">
        <v>405.671692</v>
      </c>
      <c r="C154" s="5">
        <v>0.016</v>
      </c>
      <c r="D154" s="3">
        <v>505.399994</v>
      </c>
      <c r="E154" s="5">
        <v>-0.0013</v>
      </c>
      <c r="F154" s="3">
        <v>6752.399902</v>
      </c>
      <c r="G154" s="5">
        <v>0.0583</v>
      </c>
      <c r="H154" s="3">
        <v>4338.350098</v>
      </c>
      <c r="I154" s="5">
        <v>0.0076</v>
      </c>
      <c r="J154" s="3">
        <v>7417.652344</v>
      </c>
      <c r="K154" s="5">
        <v>-0.0109</v>
      </c>
      <c r="L154" s="3">
        <v>3272.945557</v>
      </c>
      <c r="M154" s="5">
        <v>4.0E-4</v>
      </c>
      <c r="N154" s="3">
        <v>946.75</v>
      </c>
      <c r="O154" s="5">
        <v>0.006</v>
      </c>
      <c r="P154" s="3">
        <v>1431.25</v>
      </c>
      <c r="Q154" s="5">
        <v>-9.0E-4</v>
      </c>
      <c r="R154" s="3">
        <v>5472.299805</v>
      </c>
      <c r="S154" s="5">
        <v>0.0051</v>
      </c>
      <c r="T154" s="3">
        <v>4310.674805</v>
      </c>
      <c r="U154" s="5">
        <v>-0.0084</v>
      </c>
      <c r="V154" s="3">
        <v>214.199997</v>
      </c>
      <c r="W154" s="5">
        <v>0.0075</v>
      </c>
      <c r="X154" s="3">
        <v>1383.5</v>
      </c>
      <c r="Y154" s="5">
        <v>0.0029</v>
      </c>
      <c r="Z154" s="3">
        <v>402.07193</v>
      </c>
      <c r="AA154" s="5">
        <v>0.0109</v>
      </c>
      <c r="AB154" s="3">
        <v>2946.149902</v>
      </c>
      <c r="AC154" s="5">
        <v>0.0084</v>
      </c>
      <c r="AD154" s="3">
        <v>139.098572</v>
      </c>
      <c r="AE154" s="5">
        <v>-0.0031</v>
      </c>
      <c r="AF154" s="3">
        <v>5409.236328</v>
      </c>
      <c r="AG154" s="5">
        <v>-0.0021</v>
      </c>
      <c r="AH154" s="3">
        <v>465.25</v>
      </c>
      <c r="AI154" s="5">
        <v>0.0199</v>
      </c>
      <c r="AJ154" s="3">
        <v>2282.199951</v>
      </c>
      <c r="AK154" s="5">
        <v>-0.0117</v>
      </c>
      <c r="AL154" s="3">
        <v>1398.020142</v>
      </c>
      <c r="AM154" s="5">
        <v>-0.0019</v>
      </c>
      <c r="AN154" s="3">
        <v>2278.971924</v>
      </c>
      <c r="AO154" s="5">
        <v>0.0103</v>
      </c>
      <c r="AP154" s="3">
        <v>44284.48047</v>
      </c>
      <c r="AQ154" s="5">
        <v>0.0017</v>
      </c>
    </row>
    <row r="155">
      <c r="A155" s="2">
        <v>45342.0</v>
      </c>
      <c r="B155" s="3">
        <v>400.776276</v>
      </c>
      <c r="C155" s="5">
        <v>-0.012</v>
      </c>
      <c r="D155" s="3">
        <v>498.149994</v>
      </c>
      <c r="E155" s="5">
        <v>-0.0143</v>
      </c>
      <c r="F155" s="3">
        <v>6704.100098</v>
      </c>
      <c r="G155" s="5">
        <v>-0.0071</v>
      </c>
      <c r="H155" s="3">
        <v>4361.200195</v>
      </c>
      <c r="I155" s="5">
        <v>0.0052</v>
      </c>
      <c r="J155" s="3">
        <v>7521.912598</v>
      </c>
      <c r="K155" s="5">
        <v>0.014</v>
      </c>
      <c r="L155" s="3">
        <v>3287.429688</v>
      </c>
      <c r="M155" s="5">
        <v>0.0044</v>
      </c>
      <c r="N155" s="3">
        <v>951.549988</v>
      </c>
      <c r="O155" s="5">
        <v>0.005</v>
      </c>
      <c r="P155" s="3">
        <v>1439.650024</v>
      </c>
      <c r="Q155" s="5">
        <v>0.0058</v>
      </c>
      <c r="R155" s="3">
        <v>5403.049805</v>
      </c>
      <c r="S155" s="5">
        <v>-0.0126</v>
      </c>
      <c r="T155" s="3">
        <v>4363.950195</v>
      </c>
      <c r="U155" s="5">
        <v>0.0123</v>
      </c>
      <c r="V155" s="3">
        <v>216.550003</v>
      </c>
      <c r="W155" s="5">
        <v>0.0109</v>
      </c>
      <c r="X155" s="3">
        <v>1375.050049</v>
      </c>
      <c r="Y155" s="5">
        <v>-0.0061</v>
      </c>
      <c r="Z155" s="3">
        <v>398.976776</v>
      </c>
      <c r="AA155" s="5">
        <v>-0.0076</v>
      </c>
      <c r="AB155" s="3">
        <v>2940.75</v>
      </c>
      <c r="AC155" s="5">
        <v>-0.0018</v>
      </c>
      <c r="AD155" s="3">
        <v>138.265366</v>
      </c>
      <c r="AE155" s="5">
        <v>-0.0059</v>
      </c>
      <c r="AF155" s="3">
        <v>5374.422852</v>
      </c>
      <c r="AG155" s="5">
        <v>-0.0064</v>
      </c>
      <c r="AH155" s="3">
        <v>464.25</v>
      </c>
      <c r="AI155" s="5">
        <v>-0.0021</v>
      </c>
      <c r="AJ155" s="3">
        <v>2357.350098</v>
      </c>
      <c r="AK155" s="5">
        <v>0.0329</v>
      </c>
      <c r="AL155" s="3">
        <v>1434.176636</v>
      </c>
      <c r="AM155" s="5">
        <v>0.0258</v>
      </c>
      <c r="AN155" s="3">
        <v>2287.33374</v>
      </c>
      <c r="AO155" s="5">
        <v>0.0036</v>
      </c>
      <c r="AP155" s="3">
        <v>44796.58984</v>
      </c>
      <c r="AQ155" s="5">
        <v>0.0115</v>
      </c>
    </row>
    <row r="156">
      <c r="A156" s="2">
        <v>45343.0</v>
      </c>
      <c r="B156" s="3">
        <v>395.031616</v>
      </c>
      <c r="C156" s="5">
        <v>-0.0143</v>
      </c>
      <c r="D156" s="3">
        <v>497.950012</v>
      </c>
      <c r="E156" s="5">
        <v>-4.0E-4</v>
      </c>
      <c r="F156" s="3">
        <v>6728.5</v>
      </c>
      <c r="G156" s="5">
        <v>0.0036</v>
      </c>
      <c r="H156" s="3">
        <v>4370.399902</v>
      </c>
      <c r="I156" s="5">
        <v>0.0021</v>
      </c>
      <c r="J156" s="3">
        <v>7438.265625</v>
      </c>
      <c r="K156" s="5">
        <v>-0.0111</v>
      </c>
      <c r="L156" s="3">
        <v>3209.065918</v>
      </c>
      <c r="M156" s="5">
        <v>-0.0238</v>
      </c>
      <c r="N156" s="3">
        <v>926.349976</v>
      </c>
      <c r="O156" s="5">
        <v>-0.0264</v>
      </c>
      <c r="P156" s="3">
        <v>1433.800049</v>
      </c>
      <c r="Q156" s="5">
        <v>-0.004</v>
      </c>
      <c r="R156" s="3">
        <v>5409.799805</v>
      </c>
      <c r="S156" s="5">
        <v>0.0012</v>
      </c>
      <c r="T156" s="3">
        <v>4434.700195</v>
      </c>
      <c r="U156" s="5">
        <v>0.0162</v>
      </c>
      <c r="V156" s="3">
        <v>213.649994</v>
      </c>
      <c r="W156" s="5">
        <v>-0.0133</v>
      </c>
      <c r="X156" s="3">
        <v>1381.25</v>
      </c>
      <c r="Y156" s="5">
        <v>0.0045</v>
      </c>
      <c r="Z156" s="3">
        <v>396.274658</v>
      </c>
      <c r="AA156" s="5">
        <v>-0.0067</v>
      </c>
      <c r="AB156" s="3">
        <v>2938.199951</v>
      </c>
      <c r="AC156" s="5">
        <v>-8.0E-4</v>
      </c>
      <c r="AD156" s="3">
        <v>141.010086</v>
      </c>
      <c r="AE156" s="5">
        <v>0.0198</v>
      </c>
      <c r="AF156" s="3">
        <v>5244.155762</v>
      </c>
      <c r="AG156" s="5">
        <v>-0.0242</v>
      </c>
      <c r="AH156" s="3">
        <v>457.200012</v>
      </c>
      <c r="AI156" s="5">
        <v>-0.0151</v>
      </c>
      <c r="AJ156" s="3">
        <v>2326.800049</v>
      </c>
      <c r="AK156" s="5">
        <v>-0.0129</v>
      </c>
      <c r="AL156" s="3">
        <v>1418.835938</v>
      </c>
      <c r="AM156" s="5">
        <v>-0.0106</v>
      </c>
      <c r="AN156" s="3">
        <v>2282.157227</v>
      </c>
      <c r="AO156" s="5">
        <v>-0.0022</v>
      </c>
      <c r="AP156" s="3">
        <v>45351.17969</v>
      </c>
      <c r="AQ156" s="5">
        <v>0.0123</v>
      </c>
    </row>
    <row r="157">
      <c r="A157" s="2">
        <v>45344.0</v>
      </c>
      <c r="B157" s="3">
        <v>399.777191</v>
      </c>
      <c r="C157" s="5">
        <v>0.012</v>
      </c>
      <c r="D157" s="3">
        <v>494.350006</v>
      </c>
      <c r="E157" s="5">
        <v>-0.0072</v>
      </c>
      <c r="F157" s="3">
        <v>6771.899902</v>
      </c>
      <c r="G157" s="5">
        <v>0.0064</v>
      </c>
      <c r="H157" s="3">
        <v>4318.549805</v>
      </c>
      <c r="I157" s="5">
        <v>-0.0118</v>
      </c>
      <c r="J157" s="3">
        <v>7387.054199</v>
      </c>
      <c r="K157" s="5">
        <v>-0.0068</v>
      </c>
      <c r="L157" s="3">
        <v>3113.571045</v>
      </c>
      <c r="M157" s="5">
        <v>-0.0297</v>
      </c>
      <c r="N157" s="3">
        <v>935.950012</v>
      </c>
      <c r="O157" s="5">
        <v>0.0103</v>
      </c>
      <c r="P157" s="3">
        <v>1421.300049</v>
      </c>
      <c r="Q157" s="5">
        <v>-0.0087</v>
      </c>
      <c r="R157" s="3">
        <v>5419.25</v>
      </c>
      <c r="S157" s="5">
        <v>0.0017</v>
      </c>
      <c r="T157" s="3">
        <v>4367.575195</v>
      </c>
      <c r="U157" s="5">
        <v>-0.0151</v>
      </c>
      <c r="V157" s="3">
        <v>214.25</v>
      </c>
      <c r="W157" s="5">
        <v>0.0028</v>
      </c>
      <c r="X157" s="3">
        <v>1381.099976</v>
      </c>
      <c r="Y157" s="5">
        <v>-1.0E-4</v>
      </c>
      <c r="Z157" s="3">
        <v>407.083069</v>
      </c>
      <c r="AA157" s="5">
        <v>0.0272</v>
      </c>
      <c r="AB157" s="3">
        <v>2963.350098</v>
      </c>
      <c r="AC157" s="5">
        <v>0.0085</v>
      </c>
      <c r="AD157" s="3">
        <v>142.970596</v>
      </c>
      <c r="AE157" s="5">
        <v>0.0139</v>
      </c>
      <c r="AF157" s="3">
        <v>5315.621094</v>
      </c>
      <c r="AG157" s="5">
        <v>0.0136</v>
      </c>
      <c r="AH157" s="3">
        <v>459.5</v>
      </c>
      <c r="AI157" s="5">
        <v>0.005</v>
      </c>
      <c r="AJ157" s="3">
        <v>2339.149902</v>
      </c>
      <c r="AK157" s="5">
        <v>0.0053</v>
      </c>
      <c r="AL157" s="3">
        <v>1400.683838</v>
      </c>
      <c r="AM157" s="5">
        <v>-0.0127</v>
      </c>
      <c r="AN157" s="3">
        <v>2255.528564</v>
      </c>
      <c r="AO157" s="5">
        <v>-0.0116</v>
      </c>
      <c r="AP157" s="3">
        <v>45659.30078</v>
      </c>
      <c r="AQ157" s="5">
        <v>0.0067</v>
      </c>
    </row>
    <row r="158">
      <c r="A158" s="2">
        <v>45345.0</v>
      </c>
      <c r="B158" s="3">
        <v>398.428467</v>
      </c>
      <c r="C158" s="5">
        <v>-0.0033</v>
      </c>
      <c r="D158" s="3">
        <v>512.049988</v>
      </c>
      <c r="E158" s="5">
        <v>0.0358</v>
      </c>
      <c r="F158" s="3">
        <v>6866.0</v>
      </c>
      <c r="G158" s="5">
        <v>0.0138</v>
      </c>
      <c r="H158" s="3">
        <v>4309.950195</v>
      </c>
      <c r="I158" s="5">
        <v>-0.0019</v>
      </c>
      <c r="J158" s="3">
        <v>7399.571289</v>
      </c>
      <c r="K158" s="5">
        <v>0.0016</v>
      </c>
      <c r="L158" s="3">
        <v>3152.927734</v>
      </c>
      <c r="M158" s="5">
        <v>0.0126</v>
      </c>
      <c r="N158" s="3">
        <v>964.650024</v>
      </c>
      <c r="O158" s="5">
        <v>0.0306</v>
      </c>
      <c r="P158" s="3">
        <v>1449.25</v>
      </c>
      <c r="Q158" s="5">
        <v>0.0196</v>
      </c>
      <c r="R158" s="3">
        <v>5419.600098</v>
      </c>
      <c r="S158" s="5">
        <v>0.0</v>
      </c>
      <c r="T158" s="3">
        <v>4349.725098</v>
      </c>
      <c r="U158" s="5">
        <v>-0.004</v>
      </c>
      <c r="V158" s="3">
        <v>212.550003</v>
      </c>
      <c r="W158" s="5">
        <v>-0.0079</v>
      </c>
      <c r="X158" s="3">
        <v>1389.800049</v>
      </c>
      <c r="Y158" s="5">
        <v>0.0062</v>
      </c>
      <c r="Z158" s="3">
        <v>404.430115</v>
      </c>
      <c r="AA158" s="5">
        <v>-0.0065</v>
      </c>
      <c r="AB158" s="3">
        <v>2986.350098</v>
      </c>
      <c r="AC158" s="5">
        <v>0.0077</v>
      </c>
      <c r="AD158" s="3">
        <v>142.627502</v>
      </c>
      <c r="AE158" s="5">
        <v>-0.0023</v>
      </c>
      <c r="AF158" s="3">
        <v>5404.220703</v>
      </c>
      <c r="AG158" s="5">
        <v>0.0166</v>
      </c>
      <c r="AH158" s="3">
        <v>466.5</v>
      </c>
      <c r="AI158" s="5">
        <v>0.0152</v>
      </c>
      <c r="AJ158" s="3">
        <v>2304.699951</v>
      </c>
      <c r="AK158" s="5">
        <v>-0.0147</v>
      </c>
      <c r="AL158" s="3">
        <v>1401.768921</v>
      </c>
      <c r="AM158" s="5">
        <v>7.0E-4</v>
      </c>
      <c r="AN158" s="3">
        <v>2224.121582</v>
      </c>
      <c r="AO158" s="5">
        <v>-0.0139</v>
      </c>
      <c r="AP158" s="3">
        <v>45659.30078</v>
      </c>
      <c r="AQ158" s="5">
        <v>0.0</v>
      </c>
    </row>
    <row r="159">
      <c r="A159" s="2">
        <v>45348.0</v>
      </c>
      <c r="B159" s="3">
        <v>394.881775</v>
      </c>
      <c r="C159" s="5">
        <v>-0.0089</v>
      </c>
      <c r="D159" s="3">
        <v>509.600006</v>
      </c>
      <c r="E159" s="5">
        <v>-0.0047</v>
      </c>
      <c r="F159" s="3">
        <v>6943.0</v>
      </c>
      <c r="G159" s="5">
        <v>0.0112</v>
      </c>
      <c r="H159" s="3">
        <v>4296.950195</v>
      </c>
      <c r="I159" s="5">
        <v>-0.003</v>
      </c>
      <c r="J159" s="3">
        <v>7504.329102</v>
      </c>
      <c r="K159" s="5">
        <v>0.0141</v>
      </c>
      <c r="L159" s="3">
        <v>3176.601807</v>
      </c>
      <c r="M159" s="5">
        <v>0.0075</v>
      </c>
      <c r="N159" s="3">
        <v>967.099976</v>
      </c>
      <c r="O159" s="5">
        <v>0.0025</v>
      </c>
      <c r="P159" s="3">
        <v>1454.349976</v>
      </c>
      <c r="Q159" s="5">
        <v>0.0035</v>
      </c>
      <c r="R159" s="3">
        <v>5060.299805</v>
      </c>
      <c r="S159" s="5">
        <v>-0.0662</v>
      </c>
      <c r="T159" s="3">
        <v>4262.049805</v>
      </c>
      <c r="U159" s="5">
        <v>-0.0201</v>
      </c>
      <c r="V159" s="3">
        <v>210.350006</v>
      </c>
      <c r="W159" s="5">
        <v>-0.0103</v>
      </c>
      <c r="X159" s="3">
        <v>1406.050049</v>
      </c>
      <c r="Y159" s="5">
        <v>0.0116</v>
      </c>
      <c r="Z159" s="3">
        <v>402.07193</v>
      </c>
      <c r="AA159" s="5">
        <v>-0.0058</v>
      </c>
      <c r="AB159" s="3">
        <v>2974.350098</v>
      </c>
      <c r="AC159" s="5">
        <v>-0.004</v>
      </c>
      <c r="AD159" s="3">
        <v>139.78476</v>
      </c>
      <c r="AE159" s="5">
        <v>-0.0199</v>
      </c>
      <c r="AF159" s="3">
        <v>5402.432617</v>
      </c>
      <c r="AG159" s="5">
        <v>-3.0E-4</v>
      </c>
      <c r="AH159" s="3">
        <v>469.799988</v>
      </c>
      <c r="AI159" s="5">
        <v>0.007</v>
      </c>
      <c r="AJ159" s="3">
        <v>2282.149902</v>
      </c>
      <c r="AK159" s="5">
        <v>-0.0097</v>
      </c>
      <c r="AL159" s="3">
        <v>1403.10083</v>
      </c>
      <c r="AM159" s="5">
        <v>9.0E-4</v>
      </c>
      <c r="AN159" s="3">
        <v>2234.872559</v>
      </c>
      <c r="AO159" s="5">
        <v>0.0048</v>
      </c>
      <c r="AP159" s="3">
        <v>45927.55859</v>
      </c>
      <c r="AQ159" s="5">
        <v>0.0058</v>
      </c>
    </row>
    <row r="160">
      <c r="A160" s="2">
        <v>45349.0</v>
      </c>
      <c r="B160" s="3">
        <v>399.877106</v>
      </c>
      <c r="C160" s="5">
        <v>0.0126</v>
      </c>
      <c r="D160" s="3">
        <v>521.799988</v>
      </c>
      <c r="E160" s="5">
        <v>0.0239</v>
      </c>
      <c r="F160" s="3">
        <v>6758.399902</v>
      </c>
      <c r="G160" s="5">
        <v>-0.0265</v>
      </c>
      <c r="H160" s="3">
        <v>4290.799805</v>
      </c>
      <c r="I160" s="5">
        <v>-0.0014</v>
      </c>
      <c r="J160" s="3">
        <v>7567.461426</v>
      </c>
      <c r="K160" s="5">
        <v>0.0084</v>
      </c>
      <c r="L160" s="3">
        <v>3250.570068</v>
      </c>
      <c r="M160" s="5">
        <v>0.0232</v>
      </c>
      <c r="N160" s="3">
        <v>952.299988</v>
      </c>
      <c r="O160" s="5">
        <v>-0.0153</v>
      </c>
      <c r="P160" s="3">
        <v>1473.449951</v>
      </c>
      <c r="Q160" s="5">
        <v>0.0131</v>
      </c>
      <c r="R160" s="3">
        <v>5037.25</v>
      </c>
      <c r="S160" s="5">
        <v>-0.0045</v>
      </c>
      <c r="T160" s="3">
        <v>4279.375</v>
      </c>
      <c r="U160" s="5">
        <v>0.004</v>
      </c>
      <c r="V160" s="3">
        <v>207.050003</v>
      </c>
      <c r="W160" s="5">
        <v>-0.0156</v>
      </c>
      <c r="X160" s="3">
        <v>1399.699951</v>
      </c>
      <c r="Y160" s="5">
        <v>-0.0045</v>
      </c>
      <c r="Z160" s="3">
        <v>403.987946</v>
      </c>
      <c r="AA160" s="5">
        <v>0.0047</v>
      </c>
      <c r="AB160" s="3">
        <v>2970.399902</v>
      </c>
      <c r="AC160" s="5">
        <v>-0.0013</v>
      </c>
      <c r="AD160" s="3">
        <v>141.304153</v>
      </c>
      <c r="AE160" s="5">
        <v>0.0108</v>
      </c>
      <c r="AF160" s="3">
        <v>5357.338379</v>
      </c>
      <c r="AG160" s="5">
        <v>-0.0083</v>
      </c>
      <c r="AH160" s="3">
        <v>468.149994</v>
      </c>
      <c r="AI160" s="5">
        <v>-0.0035</v>
      </c>
      <c r="AJ160" s="3">
        <v>2263.649902</v>
      </c>
      <c r="AK160" s="5">
        <v>-0.0081</v>
      </c>
      <c r="AL160" s="3">
        <v>1401.423706</v>
      </c>
      <c r="AM160" s="5">
        <v>-0.0011</v>
      </c>
      <c r="AN160" s="3">
        <v>2208.144287</v>
      </c>
      <c r="AO160" s="5">
        <v>-0.0119</v>
      </c>
      <c r="AP160" s="3">
        <v>45541.89063</v>
      </c>
      <c r="AQ160" s="5">
        <v>-0.0083</v>
      </c>
    </row>
    <row r="161">
      <c r="A161" s="2">
        <v>45350.0</v>
      </c>
      <c r="B161" s="3">
        <v>404.672638</v>
      </c>
      <c r="C161" s="5">
        <v>0.0119</v>
      </c>
      <c r="D161" s="3">
        <v>513.049988</v>
      </c>
      <c r="E161" s="5">
        <v>-0.0167</v>
      </c>
      <c r="F161" s="3">
        <v>6545.0</v>
      </c>
      <c r="G161" s="5">
        <v>-0.0315</v>
      </c>
      <c r="H161" s="3">
        <v>4275.799805</v>
      </c>
      <c r="I161" s="5">
        <v>-0.0034</v>
      </c>
      <c r="J161" s="3">
        <v>7597.26416</v>
      </c>
      <c r="K161" s="5">
        <v>0.0039</v>
      </c>
      <c r="L161" s="3">
        <v>3266.402832</v>
      </c>
      <c r="M161" s="5">
        <v>0.0048</v>
      </c>
      <c r="N161" s="3">
        <v>924.599976</v>
      </c>
      <c r="O161" s="5">
        <v>-0.029</v>
      </c>
      <c r="P161" s="3">
        <v>1462.099976</v>
      </c>
      <c r="Q161" s="5">
        <v>-0.0077</v>
      </c>
      <c r="R161" s="3">
        <v>4989.75</v>
      </c>
      <c r="S161" s="5">
        <v>-0.0094</v>
      </c>
      <c r="T161" s="3">
        <v>4326.125</v>
      </c>
      <c r="U161" s="5">
        <v>0.0109</v>
      </c>
      <c r="V161" s="3">
        <v>206.100006</v>
      </c>
      <c r="W161" s="5">
        <v>-0.0045</v>
      </c>
      <c r="X161" s="3">
        <v>1365.449951</v>
      </c>
      <c r="Y161" s="5">
        <v>-0.0244</v>
      </c>
      <c r="Z161" s="3">
        <v>401.482361</v>
      </c>
      <c r="AA161" s="5">
        <v>-0.0062</v>
      </c>
      <c r="AB161" s="3">
        <v>2909.0</v>
      </c>
      <c r="AC161" s="5">
        <v>-0.0206</v>
      </c>
      <c r="AD161" s="3">
        <v>137.971283</v>
      </c>
      <c r="AE161" s="5">
        <v>-0.0235</v>
      </c>
      <c r="AF161" s="3">
        <v>5279.515625</v>
      </c>
      <c r="AG161" s="5">
        <v>-0.0145</v>
      </c>
      <c r="AH161" s="3">
        <v>459.899994</v>
      </c>
      <c r="AI161" s="5">
        <v>-0.0176</v>
      </c>
      <c r="AJ161" s="3">
        <v>2193.25</v>
      </c>
      <c r="AK161" s="5">
        <v>-0.0311</v>
      </c>
      <c r="AL161" s="3">
        <v>1389.190674</v>
      </c>
      <c r="AM161" s="5">
        <v>-0.0087</v>
      </c>
      <c r="AN161" s="3">
        <v>2175.642334</v>
      </c>
      <c r="AO161" s="5">
        <v>-0.0147</v>
      </c>
      <c r="AP161" s="3">
        <v>45789.80859</v>
      </c>
      <c r="AQ161" s="5">
        <v>0.0054</v>
      </c>
    </row>
    <row r="162">
      <c r="A162" s="2">
        <v>45351.0</v>
      </c>
      <c r="B162" s="3">
        <v>405.771606</v>
      </c>
      <c r="C162" s="5">
        <v>0.0027</v>
      </c>
      <c r="D162" s="3">
        <v>507.450012</v>
      </c>
      <c r="E162" s="5">
        <v>-0.0109</v>
      </c>
      <c r="F162" s="3">
        <v>6681.5</v>
      </c>
      <c r="G162" s="5">
        <v>0.0208</v>
      </c>
      <c r="H162" s="3">
        <v>4334.149902</v>
      </c>
      <c r="I162" s="5">
        <v>0.0136</v>
      </c>
      <c r="J162" s="3">
        <v>7537.708008</v>
      </c>
      <c r="K162" s="5">
        <v>-0.0078</v>
      </c>
      <c r="L162" s="3">
        <v>3207.66748</v>
      </c>
      <c r="M162" s="5">
        <v>-0.0179</v>
      </c>
      <c r="N162" s="3">
        <v>926.900024</v>
      </c>
      <c r="O162" s="5">
        <v>0.0024</v>
      </c>
      <c r="P162" s="3">
        <v>1547.800049</v>
      </c>
      <c r="Q162" s="5">
        <v>0.0586</v>
      </c>
      <c r="R162" s="3">
        <v>5122.75</v>
      </c>
      <c r="S162" s="5">
        <v>0.0266</v>
      </c>
      <c r="T162" s="3">
        <v>4215.975098</v>
      </c>
      <c r="U162" s="5">
        <v>-0.0254</v>
      </c>
      <c r="V162" s="3">
        <v>205.949997</v>
      </c>
      <c r="W162" s="5">
        <v>-7.0E-4</v>
      </c>
      <c r="X162" s="3">
        <v>1373.650024</v>
      </c>
      <c r="Y162" s="5">
        <v>0.006</v>
      </c>
      <c r="Z162" s="3">
        <v>399.418945</v>
      </c>
      <c r="AA162" s="5">
        <v>-0.0051</v>
      </c>
      <c r="AB162" s="3">
        <v>2924.75</v>
      </c>
      <c r="AC162" s="5">
        <v>0.0054</v>
      </c>
      <c r="AD162" s="3">
        <v>138.118317</v>
      </c>
      <c r="AE162" s="5">
        <v>0.001</v>
      </c>
      <c r="AF162" s="3">
        <v>5265.01416</v>
      </c>
      <c r="AG162" s="5">
        <v>-0.0027</v>
      </c>
      <c r="AH162" s="3">
        <v>464.799988</v>
      </c>
      <c r="AI162" s="5">
        <v>0.0106</v>
      </c>
      <c r="AJ162" s="3">
        <v>2212.600098</v>
      </c>
      <c r="AK162" s="5">
        <v>0.0088</v>
      </c>
      <c r="AL162" s="3">
        <v>1383.863281</v>
      </c>
      <c r="AM162" s="5">
        <v>-0.0038</v>
      </c>
      <c r="AN162" s="3">
        <v>2170.217041</v>
      </c>
      <c r="AO162" s="5">
        <v>-0.0024</v>
      </c>
      <c r="AP162" s="3">
        <v>46033.46875</v>
      </c>
      <c r="AQ162" s="5">
        <v>0.0053</v>
      </c>
    </row>
    <row r="163">
      <c r="A163" s="2">
        <v>45352.0</v>
      </c>
      <c r="B163" s="3">
        <v>409.218414</v>
      </c>
      <c r="C163" s="5">
        <v>0.0084</v>
      </c>
      <c r="D163" s="3">
        <v>530.150024</v>
      </c>
      <c r="E163" s="5">
        <v>0.0447</v>
      </c>
      <c r="F163" s="3">
        <v>7007.649902</v>
      </c>
      <c r="G163" s="5">
        <v>0.0488</v>
      </c>
      <c r="H163" s="3">
        <v>4312.350098</v>
      </c>
      <c r="I163" s="5">
        <v>-0.005</v>
      </c>
      <c r="J163" s="3">
        <v>7544.910156</v>
      </c>
      <c r="K163" s="5">
        <v>9.0E-4</v>
      </c>
      <c r="L163" s="3">
        <v>3203.272461</v>
      </c>
      <c r="M163" s="5">
        <v>-0.0013</v>
      </c>
      <c r="N163" s="3">
        <v>929.049988</v>
      </c>
      <c r="O163" s="5">
        <v>0.0023</v>
      </c>
      <c r="P163" s="3">
        <v>1550.300049</v>
      </c>
      <c r="Q163" s="5">
        <v>0.0016</v>
      </c>
      <c r="R163" s="3">
        <v>5115.75</v>
      </c>
      <c r="S163" s="5">
        <v>-0.0013</v>
      </c>
      <c r="T163" s="3">
        <v>4259.450195</v>
      </c>
      <c r="U163" s="5">
        <v>0.0103</v>
      </c>
      <c r="V163" s="3">
        <v>206.5</v>
      </c>
      <c r="W163" s="5">
        <v>0.0026</v>
      </c>
      <c r="X163" s="3">
        <v>1391.800049</v>
      </c>
      <c r="Y163" s="5">
        <v>0.0132</v>
      </c>
      <c r="Z163" s="3">
        <v>402.366669</v>
      </c>
      <c r="AA163" s="5">
        <v>0.0073</v>
      </c>
      <c r="AB163" s="3">
        <v>2986.0</v>
      </c>
      <c r="AC163" s="5">
        <v>0.0209</v>
      </c>
      <c r="AD163" s="3">
        <v>147.038666</v>
      </c>
      <c r="AE163" s="5">
        <v>0.0645</v>
      </c>
      <c r="AF163" s="3">
        <v>5249.519531</v>
      </c>
      <c r="AG163" s="5">
        <v>-0.0029</v>
      </c>
      <c r="AH163" s="3">
        <v>463.850006</v>
      </c>
      <c r="AI163" s="5">
        <v>-0.002</v>
      </c>
      <c r="AJ163" s="3">
        <v>2221.199951</v>
      </c>
      <c r="AK163" s="5">
        <v>0.0038</v>
      </c>
      <c r="AL163" s="3">
        <v>1411.880981</v>
      </c>
      <c r="AM163" s="5">
        <v>0.0202</v>
      </c>
      <c r="AN163" s="3">
        <v>2188.931641</v>
      </c>
      <c r="AO163" s="5">
        <v>0.0086</v>
      </c>
      <c r="AP163" s="3">
        <v>46005.03906</v>
      </c>
      <c r="AQ163" s="5">
        <v>-6.0E-4</v>
      </c>
    </row>
    <row r="164">
      <c r="A164" s="2">
        <v>45355.0</v>
      </c>
      <c r="B164" s="3">
        <v>417.061096</v>
      </c>
      <c r="C164" s="5">
        <v>0.0191</v>
      </c>
      <c r="D164" s="3">
        <v>520.0</v>
      </c>
      <c r="E164" s="5">
        <v>-0.0191</v>
      </c>
      <c r="F164" s="3">
        <v>7161.0</v>
      </c>
      <c r="G164" s="5">
        <v>0.0218</v>
      </c>
      <c r="H164" s="3">
        <v>4314.0</v>
      </c>
      <c r="I164" s="5">
        <v>3.0E-4</v>
      </c>
      <c r="J164" s="3">
        <v>7486.397461</v>
      </c>
      <c r="K164" s="5">
        <v>-0.0077</v>
      </c>
      <c r="L164" s="3">
        <v>3414.340088</v>
      </c>
      <c r="M164" s="5">
        <v>0.0658</v>
      </c>
      <c r="N164" s="3">
        <v>938.200012</v>
      </c>
      <c r="O164" s="5">
        <v>0.0098</v>
      </c>
      <c r="P164" s="3">
        <v>1540.949951</v>
      </c>
      <c r="Q164" s="5">
        <v>-0.006</v>
      </c>
      <c r="R164" s="3">
        <v>5122.350098</v>
      </c>
      <c r="S164" s="5">
        <v>0.0012</v>
      </c>
      <c r="T164" s="3">
        <v>4200.924805</v>
      </c>
      <c r="U164" s="5">
        <v>-0.0137</v>
      </c>
      <c r="V164" s="3">
        <v>205.800003</v>
      </c>
      <c r="W164" s="5">
        <v>-0.0033</v>
      </c>
      <c r="X164" s="3">
        <v>1382.0</v>
      </c>
      <c r="Y164" s="5">
        <v>-0.007</v>
      </c>
      <c r="Z164" s="3">
        <v>401.973663</v>
      </c>
      <c r="AA164" s="5">
        <v>-9.0E-4</v>
      </c>
      <c r="AB164" s="3">
        <v>3011.600098</v>
      </c>
      <c r="AC164" s="5">
        <v>0.0085</v>
      </c>
      <c r="AD164" s="3">
        <v>150.077469</v>
      </c>
      <c r="AE164" s="5">
        <v>0.0206</v>
      </c>
      <c r="AF164" s="3">
        <v>5218.728027</v>
      </c>
      <c r="AG164" s="5">
        <v>-0.0058</v>
      </c>
      <c r="AH164" s="3">
        <v>467.0</v>
      </c>
      <c r="AI164" s="5">
        <v>0.0067</v>
      </c>
      <c r="AJ164" s="3">
        <v>2187.300049</v>
      </c>
      <c r="AK164" s="5">
        <v>-0.0152</v>
      </c>
      <c r="AL164" s="3">
        <v>1412.916748</v>
      </c>
      <c r="AM164" s="5">
        <v>7.0E-4</v>
      </c>
      <c r="AN164" s="3">
        <v>2187.189697</v>
      </c>
      <c r="AO164" s="5">
        <v>-7.0E-4</v>
      </c>
      <c r="AP164" s="3">
        <v>45888.55078</v>
      </c>
      <c r="AQ164" s="5">
        <v>-0.0025</v>
      </c>
    </row>
    <row r="165">
      <c r="A165" s="2">
        <v>45356.0</v>
      </c>
      <c r="B165" s="3">
        <v>419.608734</v>
      </c>
      <c r="C165" s="5">
        <v>0.0061</v>
      </c>
      <c r="D165" s="3">
        <v>524.450012</v>
      </c>
      <c r="E165" s="5">
        <v>0.0085</v>
      </c>
      <c r="F165" s="3">
        <v>7057.649902</v>
      </c>
      <c r="G165" s="5">
        <v>-0.0144</v>
      </c>
      <c r="H165" s="3">
        <v>4311.549805</v>
      </c>
      <c r="I165" s="5">
        <v>-5.0E-4</v>
      </c>
      <c r="J165" s="3">
        <v>7505.520996</v>
      </c>
      <c r="K165" s="5">
        <v>0.0025</v>
      </c>
      <c r="L165" s="3">
        <v>3377.97998</v>
      </c>
      <c r="M165" s="5">
        <v>-0.0106</v>
      </c>
      <c r="N165" s="3">
        <v>935.799988</v>
      </c>
      <c r="O165" s="5">
        <v>-0.0025</v>
      </c>
      <c r="P165" s="3">
        <v>1548.900024</v>
      </c>
      <c r="Q165" s="5">
        <v>0.0051</v>
      </c>
      <c r="R165" s="3">
        <v>5095.600098</v>
      </c>
      <c r="S165" s="5">
        <v>-0.0052</v>
      </c>
      <c r="T165" s="3">
        <v>4320.524902</v>
      </c>
      <c r="U165" s="5">
        <v>0.0284</v>
      </c>
      <c r="V165" s="3">
        <v>206.350006</v>
      </c>
      <c r="W165" s="5">
        <v>0.0026</v>
      </c>
      <c r="X165" s="3">
        <v>1389.099976</v>
      </c>
      <c r="Y165" s="5">
        <v>0.0051</v>
      </c>
      <c r="Z165" s="3">
        <v>399.025909</v>
      </c>
      <c r="AA165" s="5">
        <v>-0.0073</v>
      </c>
      <c r="AB165" s="3">
        <v>2998.300049</v>
      </c>
      <c r="AC165" s="5">
        <v>-0.0044</v>
      </c>
      <c r="AD165" s="3">
        <v>148.852142</v>
      </c>
      <c r="AE165" s="5">
        <v>-0.0081</v>
      </c>
      <c r="AF165" s="3">
        <v>5225.581543</v>
      </c>
      <c r="AG165" s="5">
        <v>0.0013</v>
      </c>
      <c r="AH165" s="3">
        <v>466.950012</v>
      </c>
      <c r="AI165" s="5">
        <v>-1.0E-4</v>
      </c>
      <c r="AJ165" s="3">
        <v>2201.350098</v>
      </c>
      <c r="AK165" s="5">
        <v>0.0064</v>
      </c>
      <c r="AL165" s="3">
        <v>1421.696899</v>
      </c>
      <c r="AM165" s="5">
        <v>0.0062</v>
      </c>
      <c r="AN165" s="3">
        <v>2384.8396</v>
      </c>
      <c r="AO165" s="5">
        <v>0.0903</v>
      </c>
      <c r="AP165" s="3">
        <v>44998.14063</v>
      </c>
      <c r="AQ165" s="5">
        <v>-0.0194</v>
      </c>
    </row>
    <row r="166">
      <c r="A166" s="2">
        <v>45357.0</v>
      </c>
      <c r="B166" s="3">
        <v>410.117584</v>
      </c>
      <c r="C166" s="5">
        <v>-0.0226</v>
      </c>
      <c r="D166" s="3">
        <v>533.150024</v>
      </c>
      <c r="E166" s="5">
        <v>0.0165</v>
      </c>
      <c r="F166" s="3">
        <v>7164.600098</v>
      </c>
      <c r="G166" s="5">
        <v>0.0151</v>
      </c>
      <c r="H166" s="3">
        <v>4251.899902</v>
      </c>
      <c r="I166" s="5">
        <v>-0.0138</v>
      </c>
      <c r="J166" s="3">
        <v>7581.369141</v>
      </c>
      <c r="K166" s="5">
        <v>0.0101</v>
      </c>
      <c r="L166" s="3">
        <v>3357.202637</v>
      </c>
      <c r="M166" s="5">
        <v>-0.0061</v>
      </c>
      <c r="N166" s="3">
        <v>928.950012</v>
      </c>
      <c r="O166" s="5">
        <v>-0.0073</v>
      </c>
      <c r="P166" s="3">
        <v>1555.75</v>
      </c>
      <c r="Q166" s="5">
        <v>0.0044</v>
      </c>
      <c r="R166" s="3">
        <v>5199.049805</v>
      </c>
      <c r="S166" s="5">
        <v>0.0203</v>
      </c>
      <c r="T166" s="3">
        <v>4302.0</v>
      </c>
      <c r="U166" s="5">
        <v>-0.0042</v>
      </c>
      <c r="V166" s="3">
        <v>207.449997</v>
      </c>
      <c r="W166" s="5">
        <v>0.0053</v>
      </c>
      <c r="X166" s="3">
        <v>1378.75</v>
      </c>
      <c r="Y166" s="5">
        <v>-0.0074</v>
      </c>
      <c r="Z166" s="3">
        <v>400.598053</v>
      </c>
      <c r="AA166" s="5">
        <v>0.0039</v>
      </c>
      <c r="AB166" s="3">
        <v>3005.949951</v>
      </c>
      <c r="AC166" s="5">
        <v>0.0025</v>
      </c>
      <c r="AD166" s="3">
        <v>148.362015</v>
      </c>
      <c r="AE166" s="5">
        <v>-0.0032</v>
      </c>
      <c r="AF166" s="3">
        <v>5251.108398</v>
      </c>
      <c r="AG166" s="5">
        <v>0.0048</v>
      </c>
      <c r="AH166" s="3">
        <v>458.100006</v>
      </c>
      <c r="AI166" s="5">
        <v>-0.0189</v>
      </c>
      <c r="AJ166" s="3">
        <v>2187.899902</v>
      </c>
      <c r="AK166" s="5">
        <v>-0.0061</v>
      </c>
      <c r="AL166" s="3">
        <v>1422.43689</v>
      </c>
      <c r="AM166" s="5">
        <v>5.0E-4</v>
      </c>
      <c r="AN166" s="3">
        <v>2309.184082</v>
      </c>
      <c r="AO166" s="5">
        <v>-0.0317</v>
      </c>
      <c r="AP166" s="3">
        <v>45225.10156</v>
      </c>
      <c r="AQ166" s="5">
        <v>0.005</v>
      </c>
    </row>
    <row r="167">
      <c r="A167" s="2">
        <v>45358.0</v>
      </c>
      <c r="B167" s="3">
        <v>421.706757</v>
      </c>
      <c r="C167" s="5">
        <v>0.0282</v>
      </c>
      <c r="D167" s="3">
        <v>556.299988</v>
      </c>
      <c r="E167" s="5">
        <v>0.0434</v>
      </c>
      <c r="F167" s="3">
        <v>7142.049805</v>
      </c>
      <c r="G167" s="5">
        <v>-0.0031</v>
      </c>
      <c r="H167" s="3">
        <v>4237.899902</v>
      </c>
      <c r="I167" s="5">
        <v>-0.0032</v>
      </c>
      <c r="J167" s="3">
        <v>7528.220703</v>
      </c>
      <c r="K167" s="5">
        <v>-0.007</v>
      </c>
      <c r="L167" s="3">
        <v>3390.616211</v>
      </c>
      <c r="M167" s="5">
        <v>0.0099</v>
      </c>
      <c r="N167" s="3">
        <v>936.700012</v>
      </c>
      <c r="O167" s="5">
        <v>0.0083</v>
      </c>
      <c r="P167" s="3">
        <v>1582.099976</v>
      </c>
      <c r="Q167" s="5">
        <v>0.0169</v>
      </c>
      <c r="R167" s="3">
        <v>5141.950195</v>
      </c>
      <c r="S167" s="5">
        <v>-0.0109</v>
      </c>
      <c r="T167" s="3">
        <v>4233.524902</v>
      </c>
      <c r="U167" s="5">
        <v>-0.0159</v>
      </c>
      <c r="V167" s="3">
        <v>206.0</v>
      </c>
      <c r="W167" s="5">
        <v>-0.0069</v>
      </c>
      <c r="X167" s="3">
        <v>1415.300049</v>
      </c>
      <c r="Y167" s="5">
        <v>0.0265</v>
      </c>
      <c r="Z167" s="3">
        <v>406.149628</v>
      </c>
      <c r="AA167" s="5">
        <v>0.0138</v>
      </c>
      <c r="AB167" s="3">
        <v>2958.100098</v>
      </c>
      <c r="AC167" s="5">
        <v>-0.0159</v>
      </c>
      <c r="AD167" s="3">
        <v>154.145538</v>
      </c>
      <c r="AE167" s="5">
        <v>0.0389</v>
      </c>
      <c r="AF167" s="3">
        <v>5267.149902</v>
      </c>
      <c r="AG167" s="5">
        <v>0.003</v>
      </c>
      <c r="AH167" s="3">
        <v>458.049988</v>
      </c>
      <c r="AI167" s="5">
        <v>-1.0E-4</v>
      </c>
      <c r="AJ167" s="3">
        <v>2206.949951</v>
      </c>
      <c r="AK167" s="5">
        <v>0.0087</v>
      </c>
      <c r="AL167" s="3">
        <v>1426.876221</v>
      </c>
      <c r="AM167" s="5">
        <v>0.0031</v>
      </c>
      <c r="AN167" s="3">
        <v>2329.690674</v>
      </c>
      <c r="AO167" s="5">
        <v>0.0088</v>
      </c>
      <c r="AP167" s="3">
        <v>45532.46094</v>
      </c>
      <c r="AQ167" s="5">
        <v>0.0067</v>
      </c>
    </row>
    <row r="168">
      <c r="A168" s="2">
        <v>45362.0</v>
      </c>
      <c r="B168" s="3">
        <v>409.1185</v>
      </c>
      <c r="C168" s="5">
        <v>-0.0298</v>
      </c>
      <c r="D168" s="3">
        <v>517.75</v>
      </c>
      <c r="E168" s="5">
        <v>-0.0692</v>
      </c>
      <c r="F168" s="3">
        <v>7048.299805</v>
      </c>
      <c r="G168" s="5">
        <v>-0.0131</v>
      </c>
      <c r="H168" s="3">
        <v>4192.549805</v>
      </c>
      <c r="I168" s="5">
        <v>-0.0107</v>
      </c>
      <c r="J168" s="3">
        <v>7425.99707</v>
      </c>
      <c r="K168" s="5">
        <v>-0.0135</v>
      </c>
      <c r="L168" s="3">
        <v>3352.358154</v>
      </c>
      <c r="M168" s="5">
        <v>-0.0112</v>
      </c>
      <c r="N168" s="3">
        <v>938.950012</v>
      </c>
      <c r="O168" s="5">
        <v>0.0024</v>
      </c>
      <c r="P168" s="3">
        <v>1596.25</v>
      </c>
      <c r="Q168" s="5">
        <v>0.0089</v>
      </c>
      <c r="R168" s="3">
        <v>5151.799805</v>
      </c>
      <c r="S168" s="5">
        <v>0.0019</v>
      </c>
      <c r="T168" s="3">
        <v>4123.149902</v>
      </c>
      <c r="U168" s="5">
        <v>-0.026</v>
      </c>
      <c r="V168" s="3">
        <v>204.449997</v>
      </c>
      <c r="W168" s="5">
        <v>-0.0075</v>
      </c>
      <c r="X168" s="3">
        <v>1380.0</v>
      </c>
      <c r="Y168" s="5">
        <v>-0.0249</v>
      </c>
      <c r="Z168" s="3">
        <v>402.268433</v>
      </c>
      <c r="AA168" s="5">
        <v>-0.0095</v>
      </c>
      <c r="AB168" s="3">
        <v>2931.199951</v>
      </c>
      <c r="AC168" s="5">
        <v>-0.009</v>
      </c>
      <c r="AD168" s="3">
        <v>150.469559</v>
      </c>
      <c r="AE168" s="5">
        <v>-0.0238</v>
      </c>
      <c r="AF168" s="3">
        <v>5231.044434</v>
      </c>
      <c r="AG168" s="5">
        <v>-0.0068</v>
      </c>
      <c r="AH168" s="3">
        <v>440.899994</v>
      </c>
      <c r="AI168" s="5">
        <v>-0.0374</v>
      </c>
      <c r="AJ168" s="3">
        <v>2165.100098</v>
      </c>
      <c r="AK168" s="5">
        <v>-0.0189</v>
      </c>
      <c r="AL168" s="3">
        <v>1407.836182</v>
      </c>
      <c r="AM168" s="5">
        <v>-0.0133</v>
      </c>
      <c r="AN168" s="3">
        <v>2216.456543</v>
      </c>
      <c r="AO168" s="5">
        <v>-0.0486</v>
      </c>
      <c r="AP168" s="3">
        <v>45495.26172</v>
      </c>
      <c r="AQ168" s="5">
        <v>-8.0E-4</v>
      </c>
    </row>
    <row r="169">
      <c r="A169" s="2">
        <v>45363.0</v>
      </c>
      <c r="B169" s="3">
        <v>412.165649</v>
      </c>
      <c r="C169" s="5">
        <v>0.0074</v>
      </c>
      <c r="D169" s="3">
        <v>506.299988</v>
      </c>
      <c r="E169" s="5">
        <v>-0.0221</v>
      </c>
      <c r="F169" s="3">
        <v>6897.899902</v>
      </c>
      <c r="G169" s="5">
        <v>-0.0213</v>
      </c>
      <c r="H169" s="3">
        <v>4147.200195</v>
      </c>
      <c r="I169" s="5">
        <v>-0.0108</v>
      </c>
      <c r="J169" s="3">
        <v>7259.696777</v>
      </c>
      <c r="K169" s="5">
        <v>-0.0223</v>
      </c>
      <c r="L169" s="3">
        <v>3260.509277</v>
      </c>
      <c r="M169" s="5">
        <v>-0.0273</v>
      </c>
      <c r="N169" s="3">
        <v>920.650024</v>
      </c>
      <c r="O169" s="5">
        <v>-0.0194</v>
      </c>
      <c r="P169" s="3">
        <v>1594.349976</v>
      </c>
      <c r="Q169" s="5">
        <v>-0.0011</v>
      </c>
      <c r="R169" s="3">
        <v>5054.200195</v>
      </c>
      <c r="S169" s="5">
        <v>-0.0189</v>
      </c>
      <c r="T169" s="3">
        <v>4185.25</v>
      </c>
      <c r="U169" s="5">
        <v>0.015</v>
      </c>
      <c r="V169" s="3">
        <v>204.800003</v>
      </c>
      <c r="W169" s="5">
        <v>0.0017</v>
      </c>
      <c r="X169" s="3">
        <v>1351.25</v>
      </c>
      <c r="Y169" s="5">
        <v>-0.0208</v>
      </c>
      <c r="Z169" s="3">
        <v>397.20813</v>
      </c>
      <c r="AA169" s="5">
        <v>-0.0125</v>
      </c>
      <c r="AB169" s="3">
        <v>2950.199951</v>
      </c>
      <c r="AC169" s="5">
        <v>0.0064</v>
      </c>
      <c r="AD169" s="3">
        <v>149.440292</v>
      </c>
      <c r="AE169" s="5">
        <v>-0.0068</v>
      </c>
      <c r="AF169" s="3">
        <v>5230.498535</v>
      </c>
      <c r="AG169" s="5">
        <v>-1.0E-4</v>
      </c>
      <c r="AH169" s="3">
        <v>428.799988</v>
      </c>
      <c r="AI169" s="5">
        <v>-0.0274</v>
      </c>
      <c r="AJ169" s="3">
        <v>2129.300049</v>
      </c>
      <c r="AK169" s="5">
        <v>-0.0165</v>
      </c>
      <c r="AL169" s="3">
        <v>1440.243896</v>
      </c>
      <c r="AM169" s="5">
        <v>0.023</v>
      </c>
      <c r="AN169" s="3">
        <v>2148.26709</v>
      </c>
      <c r="AO169" s="5">
        <v>-0.0307</v>
      </c>
      <c r="AP169" s="3">
        <v>45206.83984</v>
      </c>
      <c r="AQ169" s="5">
        <v>-0.0063</v>
      </c>
    </row>
    <row r="170">
      <c r="A170" s="2">
        <v>45364.0</v>
      </c>
      <c r="B170" s="3">
        <v>400.076935</v>
      </c>
      <c r="C170" s="5">
        <v>-0.0293</v>
      </c>
      <c r="D170" s="3">
        <v>477.850006</v>
      </c>
      <c r="E170" s="5">
        <v>-0.0561</v>
      </c>
      <c r="F170" s="3">
        <v>6597.399902</v>
      </c>
      <c r="G170" s="5">
        <v>-0.0435</v>
      </c>
      <c r="H170" s="3">
        <v>4098.149902</v>
      </c>
      <c r="I170" s="5">
        <v>-0.0118</v>
      </c>
      <c r="J170" s="3">
        <v>6977.263672</v>
      </c>
      <c r="K170" s="5">
        <v>-0.0389</v>
      </c>
      <c r="L170" s="3">
        <v>3007.587646</v>
      </c>
      <c r="M170" s="5">
        <v>-0.0775</v>
      </c>
      <c r="N170" s="3">
        <v>879.549988</v>
      </c>
      <c r="O170" s="5">
        <v>-0.0446</v>
      </c>
      <c r="P170" s="3">
        <v>1490.400024</v>
      </c>
      <c r="Q170" s="5">
        <v>-0.0651</v>
      </c>
      <c r="R170" s="3">
        <v>4944.149902</v>
      </c>
      <c r="S170" s="5">
        <v>-0.0217</v>
      </c>
      <c r="T170" s="3">
        <v>4182.975098</v>
      </c>
      <c r="U170" s="5">
        <v>-5.0E-4</v>
      </c>
      <c r="V170" s="3">
        <v>193.050003</v>
      </c>
      <c r="W170" s="5">
        <v>-0.0573</v>
      </c>
      <c r="X170" s="3">
        <v>1303.699951</v>
      </c>
      <c r="Y170" s="5">
        <v>-0.0351</v>
      </c>
      <c r="Z170" s="3">
        <v>415.041962</v>
      </c>
      <c r="AA170" s="5">
        <v>0.0448</v>
      </c>
      <c r="AB170" s="3">
        <v>2864.699951</v>
      </c>
      <c r="AC170" s="5">
        <v>-0.0289</v>
      </c>
      <c r="AD170" s="3">
        <v>140.666992</v>
      </c>
      <c r="AE170" s="5">
        <v>-0.0587</v>
      </c>
      <c r="AF170" s="3">
        <v>5117.364746</v>
      </c>
      <c r="AG170" s="5">
        <v>-0.0216</v>
      </c>
      <c r="AH170" s="3">
        <v>412.600006</v>
      </c>
      <c r="AI170" s="5">
        <v>-0.0377</v>
      </c>
      <c r="AJ170" s="3">
        <v>2065.300049</v>
      </c>
      <c r="AK170" s="5">
        <v>-0.03</v>
      </c>
      <c r="AL170" s="3">
        <v>1440.441162</v>
      </c>
      <c r="AM170" s="5">
        <v>1.0E-4</v>
      </c>
      <c r="AN170" s="3">
        <v>2032.593628</v>
      </c>
      <c r="AO170" s="5">
        <v>-0.0538</v>
      </c>
      <c r="AP170" s="3">
        <v>44343.57031</v>
      </c>
      <c r="AQ170" s="5">
        <v>-0.019</v>
      </c>
    </row>
    <row r="171">
      <c r="A171" s="2">
        <v>45365.0</v>
      </c>
      <c r="B171" s="3">
        <v>400.326721</v>
      </c>
      <c r="C171" s="5">
        <v>6.0E-4</v>
      </c>
      <c r="D171" s="3">
        <v>499.799988</v>
      </c>
      <c r="E171" s="5">
        <v>0.0459</v>
      </c>
      <c r="F171" s="3">
        <v>6805.899902</v>
      </c>
      <c r="G171" s="5">
        <v>0.0316</v>
      </c>
      <c r="H171" s="3">
        <v>4078.399902</v>
      </c>
      <c r="I171" s="5">
        <v>-0.0048</v>
      </c>
      <c r="J171" s="3">
        <v>6913.883301</v>
      </c>
      <c r="K171" s="5">
        <v>-0.009</v>
      </c>
      <c r="L171" s="3">
        <v>3092.194824</v>
      </c>
      <c r="M171" s="5">
        <v>0.0281</v>
      </c>
      <c r="N171" s="3">
        <v>899.099976</v>
      </c>
      <c r="O171" s="5">
        <v>0.0222</v>
      </c>
      <c r="P171" s="3">
        <v>1494.800049</v>
      </c>
      <c r="Q171" s="5">
        <v>0.0029</v>
      </c>
      <c r="R171" s="3">
        <v>4984.549805</v>
      </c>
      <c r="S171" s="5">
        <v>0.0081</v>
      </c>
      <c r="T171" s="3">
        <v>4113.475098</v>
      </c>
      <c r="U171" s="5">
        <v>-0.0166</v>
      </c>
      <c r="V171" s="3">
        <v>192.800003</v>
      </c>
      <c r="W171" s="5">
        <v>-0.0012</v>
      </c>
      <c r="X171" s="3">
        <v>1320.349976</v>
      </c>
      <c r="Y171" s="5">
        <v>0.0127</v>
      </c>
      <c r="Z171" s="3">
        <v>412.487244</v>
      </c>
      <c r="AA171" s="5">
        <v>-0.0061</v>
      </c>
      <c r="AB171" s="3">
        <v>2865.25</v>
      </c>
      <c r="AC171" s="5">
        <v>1.0E-4</v>
      </c>
      <c r="AD171" s="3">
        <v>139.686722</v>
      </c>
      <c r="AE171" s="5">
        <v>-0.0069</v>
      </c>
      <c r="AF171" s="3">
        <v>5229.455078</v>
      </c>
      <c r="AG171" s="5">
        <v>0.0219</v>
      </c>
      <c r="AH171" s="3">
        <v>422.399994</v>
      </c>
      <c r="AI171" s="5">
        <v>0.0237</v>
      </c>
      <c r="AJ171" s="3">
        <v>2104.199951</v>
      </c>
      <c r="AK171" s="5">
        <v>0.0188</v>
      </c>
      <c r="AL171" s="3">
        <v>1436.199097</v>
      </c>
      <c r="AM171" s="5">
        <v>-0.0029</v>
      </c>
      <c r="AN171" s="3">
        <v>2047.625244</v>
      </c>
      <c r="AO171" s="5">
        <v>0.0073</v>
      </c>
      <c r="AP171" s="3">
        <v>44653.57031</v>
      </c>
      <c r="AQ171" s="5">
        <v>0.0069</v>
      </c>
    </row>
    <row r="172">
      <c r="A172" s="2">
        <v>45366.0</v>
      </c>
      <c r="B172" s="3">
        <v>399.477509</v>
      </c>
      <c r="C172" s="5">
        <v>-0.0021</v>
      </c>
      <c r="D172" s="3">
        <v>484.149994</v>
      </c>
      <c r="E172" s="5">
        <v>-0.0313</v>
      </c>
      <c r="F172" s="3">
        <v>6960.950195</v>
      </c>
      <c r="G172" s="5">
        <v>0.0227</v>
      </c>
      <c r="H172" s="3">
        <v>4062.300049</v>
      </c>
      <c r="I172" s="5">
        <v>-0.0039</v>
      </c>
      <c r="J172" s="3">
        <v>6895.405273</v>
      </c>
      <c r="K172" s="5">
        <v>-0.0026</v>
      </c>
      <c r="L172" s="3">
        <v>3212.861572</v>
      </c>
      <c r="M172" s="5">
        <v>0.039</v>
      </c>
      <c r="N172" s="3">
        <v>913.599976</v>
      </c>
      <c r="O172" s="5">
        <v>0.0161</v>
      </c>
      <c r="P172" s="3">
        <v>1475.25</v>
      </c>
      <c r="Q172" s="5">
        <v>-0.013</v>
      </c>
      <c r="R172" s="3">
        <v>5038.850098</v>
      </c>
      <c r="S172" s="5">
        <v>0.0108</v>
      </c>
      <c r="T172" s="3">
        <v>4101.475098</v>
      </c>
      <c r="U172" s="5">
        <v>-0.0029</v>
      </c>
      <c r="V172" s="3">
        <v>192.75</v>
      </c>
      <c r="W172" s="5">
        <v>-2.0E-4</v>
      </c>
      <c r="X172" s="3">
        <v>1309.550049</v>
      </c>
      <c r="Y172" s="5">
        <v>-0.0081</v>
      </c>
      <c r="Z172" s="3">
        <v>412.241608</v>
      </c>
      <c r="AA172" s="5">
        <v>-5.0E-4</v>
      </c>
      <c r="AB172" s="3">
        <v>2837.25</v>
      </c>
      <c r="AC172" s="5">
        <v>-0.0097</v>
      </c>
      <c r="AD172" s="3">
        <v>138.755493</v>
      </c>
      <c r="AE172" s="5">
        <v>-0.0066</v>
      </c>
      <c r="AF172" s="3">
        <v>5381.425293</v>
      </c>
      <c r="AG172" s="5">
        <v>0.029</v>
      </c>
      <c r="AH172" s="3">
        <v>418.700012</v>
      </c>
      <c r="AI172" s="5">
        <v>-0.0087</v>
      </c>
      <c r="AJ172" s="3">
        <v>2099.800049</v>
      </c>
      <c r="AK172" s="5">
        <v>-0.002</v>
      </c>
      <c r="AL172" s="3">
        <v>1432.647461</v>
      </c>
      <c r="AM172" s="5">
        <v>-0.0024</v>
      </c>
      <c r="AN172" s="3">
        <v>2092.421143</v>
      </c>
      <c r="AO172" s="5">
        <v>0.0218</v>
      </c>
      <c r="AP172" s="3">
        <v>43754.51172</v>
      </c>
      <c r="AQ172" s="5">
        <v>-0.0201</v>
      </c>
    </row>
    <row r="173">
      <c r="A173" s="2">
        <v>45369.0</v>
      </c>
      <c r="B173" s="3">
        <v>396.879913</v>
      </c>
      <c r="C173" s="5">
        <v>-0.0065</v>
      </c>
      <c r="D173" s="3">
        <v>508.450012</v>
      </c>
      <c r="E173" s="5">
        <v>0.0501</v>
      </c>
      <c r="F173" s="3">
        <v>7033.399902</v>
      </c>
      <c r="G173" s="5">
        <v>0.0104</v>
      </c>
      <c r="H173" s="3">
        <v>4094.25</v>
      </c>
      <c r="I173" s="5">
        <v>0.0078</v>
      </c>
      <c r="J173" s="3">
        <v>6759.205566</v>
      </c>
      <c r="K173" s="5">
        <v>-0.0197</v>
      </c>
      <c r="L173" s="3">
        <v>3178.050049</v>
      </c>
      <c r="M173" s="5">
        <v>-0.0108</v>
      </c>
      <c r="N173" s="3">
        <v>918.650024</v>
      </c>
      <c r="O173" s="5">
        <v>0.0055</v>
      </c>
      <c r="P173" s="3">
        <v>1547.150024</v>
      </c>
      <c r="Q173" s="5">
        <v>0.0487</v>
      </c>
      <c r="R173" s="3">
        <v>4978.899902</v>
      </c>
      <c r="S173" s="5">
        <v>-0.0118</v>
      </c>
      <c r="T173" s="3">
        <v>4066.600098</v>
      </c>
      <c r="U173" s="5">
        <v>-0.0085</v>
      </c>
      <c r="V173" s="3">
        <v>197.649994</v>
      </c>
      <c r="W173" s="5">
        <v>0.0254</v>
      </c>
      <c r="X173" s="3">
        <v>1313.849976</v>
      </c>
      <c r="Y173" s="5">
        <v>0.0032</v>
      </c>
      <c r="Z173" s="3">
        <v>410.129059</v>
      </c>
      <c r="AA173" s="5">
        <v>-0.0051</v>
      </c>
      <c r="AB173" s="3">
        <v>2878.350098</v>
      </c>
      <c r="AC173" s="5">
        <v>0.0144</v>
      </c>
      <c r="AD173" s="3">
        <v>146.646561</v>
      </c>
      <c r="AE173" s="5">
        <v>0.0568</v>
      </c>
      <c r="AF173" s="3">
        <v>5348.398926</v>
      </c>
      <c r="AG173" s="5">
        <v>-0.0061</v>
      </c>
      <c r="AH173" s="3">
        <v>419.600006</v>
      </c>
      <c r="AI173" s="5">
        <v>0.0021</v>
      </c>
      <c r="AJ173" s="3">
        <v>2108.600098</v>
      </c>
      <c r="AK173" s="5">
        <v>0.0041</v>
      </c>
      <c r="AL173" s="3">
        <v>1426.728271</v>
      </c>
      <c r="AM173" s="5">
        <v>-0.0041</v>
      </c>
      <c r="AN173" s="3">
        <v>2075.896484</v>
      </c>
      <c r="AO173" s="5">
        <v>-0.0078</v>
      </c>
      <c r="AP173" s="3">
        <v>42831.28906</v>
      </c>
      <c r="AQ173" s="5">
        <v>-0.0211</v>
      </c>
    </row>
    <row r="174">
      <c r="A174" s="2">
        <v>45370.0</v>
      </c>
      <c r="B174" s="3">
        <v>387.338837</v>
      </c>
      <c r="C174" s="5">
        <v>-0.024</v>
      </c>
      <c r="D174" s="3">
        <v>500.600006</v>
      </c>
      <c r="E174" s="5">
        <v>-0.0154</v>
      </c>
      <c r="F174" s="3">
        <v>6944.350098</v>
      </c>
      <c r="G174" s="5">
        <v>-0.0126</v>
      </c>
      <c r="H174" s="3">
        <v>4080.199951</v>
      </c>
      <c r="I174" s="5">
        <v>-0.0034</v>
      </c>
      <c r="J174" s="3">
        <v>6628.023438</v>
      </c>
      <c r="K174" s="5">
        <v>-0.0194</v>
      </c>
      <c r="L174" s="3">
        <v>3301.25</v>
      </c>
      <c r="M174" s="5">
        <v>0.0387</v>
      </c>
      <c r="N174" s="3">
        <v>906.75</v>
      </c>
      <c r="O174" s="5">
        <v>-0.0129</v>
      </c>
      <c r="P174" s="3">
        <v>1545.900024</v>
      </c>
      <c r="Q174" s="5">
        <v>-8.0E-4</v>
      </c>
      <c r="R174" s="3">
        <v>4867.649902</v>
      </c>
      <c r="S174" s="5">
        <v>-0.0223</v>
      </c>
      <c r="T174" s="3">
        <v>4158.225098</v>
      </c>
      <c r="U174" s="5">
        <v>0.0225</v>
      </c>
      <c r="V174" s="3">
        <v>199.449997</v>
      </c>
      <c r="W174" s="5">
        <v>0.0091</v>
      </c>
      <c r="X174" s="3">
        <v>1278.099976</v>
      </c>
      <c r="Y174" s="5">
        <v>-0.0272</v>
      </c>
      <c r="Z174" s="3">
        <v>402.366669</v>
      </c>
      <c r="AA174" s="5">
        <v>-0.0189</v>
      </c>
      <c r="AB174" s="3">
        <v>2850.75</v>
      </c>
      <c r="AC174" s="5">
        <v>-0.0095</v>
      </c>
      <c r="AD174" s="3">
        <v>145.715302</v>
      </c>
      <c r="AE174" s="5">
        <v>-0.0063</v>
      </c>
      <c r="AF174" s="3">
        <v>5145.275879</v>
      </c>
      <c r="AG174" s="5">
        <v>-0.0379</v>
      </c>
      <c r="AH174" s="3">
        <v>413.450012</v>
      </c>
      <c r="AI174" s="5">
        <v>-0.0146</v>
      </c>
      <c r="AJ174" s="3">
        <v>2113.199951</v>
      </c>
      <c r="AK174" s="5">
        <v>0.0021</v>
      </c>
      <c r="AL174" s="3">
        <v>1429.441284</v>
      </c>
      <c r="AM174" s="5">
        <v>0.0019</v>
      </c>
      <c r="AN174" s="3">
        <v>2048.570801</v>
      </c>
      <c r="AO174" s="5">
        <v>-0.0131</v>
      </c>
      <c r="AP174" s="3">
        <v>40641.67188</v>
      </c>
      <c r="AQ174" s="5">
        <v>-0.0511</v>
      </c>
    </row>
    <row r="175">
      <c r="A175" s="2">
        <v>45371.0</v>
      </c>
      <c r="B175" s="3">
        <v>378.546997</v>
      </c>
      <c r="C175" s="5">
        <v>-0.0226</v>
      </c>
      <c r="D175" s="3">
        <v>491.899994</v>
      </c>
      <c r="E175" s="5">
        <v>-0.0173</v>
      </c>
      <c r="F175" s="3">
        <v>6955.5</v>
      </c>
      <c r="G175" s="5">
        <v>0.0016</v>
      </c>
      <c r="H175" s="3">
        <v>4047.199951</v>
      </c>
      <c r="I175" s="5">
        <v>-0.008</v>
      </c>
      <c r="J175" s="3">
        <v>6947.808594</v>
      </c>
      <c r="K175" s="5">
        <v>0.0482</v>
      </c>
      <c r="L175" s="3">
        <v>3419.75</v>
      </c>
      <c r="M175" s="5">
        <v>0.0358</v>
      </c>
      <c r="N175" s="3">
        <v>901.900024</v>
      </c>
      <c r="O175" s="5">
        <v>-0.0053</v>
      </c>
      <c r="P175" s="3">
        <v>1502.449951</v>
      </c>
      <c r="Q175" s="5">
        <v>-0.0281</v>
      </c>
      <c r="R175" s="3">
        <v>4781.950195</v>
      </c>
      <c r="S175" s="5">
        <v>-0.0176</v>
      </c>
      <c r="T175" s="3">
        <v>4212.899902</v>
      </c>
      <c r="U175" s="5">
        <v>0.0131</v>
      </c>
      <c r="V175" s="3">
        <v>201.75</v>
      </c>
      <c r="W175" s="5">
        <v>0.0115</v>
      </c>
      <c r="X175" s="3">
        <v>1272.900024</v>
      </c>
      <c r="Y175" s="5">
        <v>-0.004</v>
      </c>
      <c r="Z175" s="3">
        <v>408.458679</v>
      </c>
      <c r="AA175" s="5">
        <v>0.0151</v>
      </c>
      <c r="AB175" s="3">
        <v>2886.800049</v>
      </c>
      <c r="AC175" s="5">
        <v>0.0126</v>
      </c>
      <c r="AD175" s="3">
        <v>142.823547</v>
      </c>
      <c r="AE175" s="5">
        <v>-0.0198</v>
      </c>
      <c r="AF175" s="3">
        <v>5160.224609</v>
      </c>
      <c r="AG175" s="5">
        <v>0.0029</v>
      </c>
      <c r="AH175" s="3">
        <v>413.149994</v>
      </c>
      <c r="AI175" s="5">
        <v>-7.0E-4</v>
      </c>
      <c r="AJ175" s="3">
        <v>2100.25</v>
      </c>
      <c r="AK175" s="5">
        <v>-0.0061</v>
      </c>
      <c r="AL175" s="3">
        <v>1411.831543</v>
      </c>
      <c r="AM175" s="5">
        <v>-0.0123</v>
      </c>
      <c r="AN175" s="3">
        <v>2024.480591</v>
      </c>
      <c r="AO175" s="5">
        <v>-0.0117</v>
      </c>
      <c r="AP175" s="3">
        <v>41907.12109</v>
      </c>
      <c r="AQ175" s="5">
        <v>0.0311</v>
      </c>
    </row>
    <row r="176">
      <c r="A176" s="2">
        <v>45372.0</v>
      </c>
      <c r="B176" s="3">
        <v>383.492401</v>
      </c>
      <c r="C176" s="5">
        <v>0.013</v>
      </c>
      <c r="D176" s="3">
        <v>498.850006</v>
      </c>
      <c r="E176" s="5">
        <v>0.0141</v>
      </c>
      <c r="F176" s="3">
        <v>7067.649902</v>
      </c>
      <c r="G176" s="5">
        <v>0.0161</v>
      </c>
      <c r="H176" s="3">
        <v>4067.800049</v>
      </c>
      <c r="I176" s="5">
        <v>0.005</v>
      </c>
      <c r="J176" s="3">
        <v>6768.791992</v>
      </c>
      <c r="K176" s="5">
        <v>-0.0257</v>
      </c>
      <c r="L176" s="3">
        <v>3406.850098</v>
      </c>
      <c r="M176" s="5">
        <v>-0.0037</v>
      </c>
      <c r="N176" s="3">
        <v>934.549988</v>
      </c>
      <c r="O176" s="5">
        <v>0.0362</v>
      </c>
      <c r="P176" s="3">
        <v>1525.75</v>
      </c>
      <c r="Q176" s="5">
        <v>0.0155</v>
      </c>
      <c r="R176" s="3">
        <v>4798.600098</v>
      </c>
      <c r="S176" s="5">
        <v>0.0034</v>
      </c>
      <c r="T176" s="3">
        <v>4092.149902</v>
      </c>
      <c r="U176" s="5">
        <v>-0.0286</v>
      </c>
      <c r="V176" s="3">
        <v>199.399994</v>
      </c>
      <c r="W176" s="5">
        <v>-0.0116</v>
      </c>
      <c r="X176" s="3">
        <v>1320.199951</v>
      </c>
      <c r="Y176" s="5">
        <v>0.0371</v>
      </c>
      <c r="Z176" s="3">
        <v>413.912018</v>
      </c>
      <c r="AA176" s="5">
        <v>0.0133</v>
      </c>
      <c r="AB176" s="3">
        <v>2901.300049</v>
      </c>
      <c r="AC176" s="5">
        <v>0.005</v>
      </c>
      <c r="AD176" s="3">
        <v>147.087677</v>
      </c>
      <c r="AE176" s="5">
        <v>0.0298</v>
      </c>
      <c r="AF176" s="3">
        <v>5422.943848</v>
      </c>
      <c r="AG176" s="5">
        <v>0.0509</v>
      </c>
      <c r="AH176" s="3">
        <v>426.75</v>
      </c>
      <c r="AI176" s="5">
        <v>0.0329</v>
      </c>
      <c r="AJ176" s="3">
        <v>2147.050049</v>
      </c>
      <c r="AK176" s="5">
        <v>0.0222</v>
      </c>
      <c r="AL176" s="3">
        <v>1425.643066</v>
      </c>
      <c r="AM176" s="5">
        <v>0.0097</v>
      </c>
      <c r="AN176" s="3">
        <v>2053.000977</v>
      </c>
      <c r="AO176" s="5">
        <v>0.014</v>
      </c>
      <c r="AP176" s="3">
        <v>42012.75</v>
      </c>
      <c r="AQ176" s="5">
        <v>0.0025</v>
      </c>
    </row>
    <row r="177">
      <c r="A177" s="2">
        <v>45373.0</v>
      </c>
      <c r="B177" s="3">
        <v>397.978882</v>
      </c>
      <c r="C177" s="5">
        <v>0.0377</v>
      </c>
      <c r="D177" s="3">
        <v>500.100006</v>
      </c>
      <c r="E177" s="5">
        <v>0.0025</v>
      </c>
      <c r="F177" s="3">
        <v>7161.299805</v>
      </c>
      <c r="G177" s="5">
        <v>0.0132</v>
      </c>
      <c r="H177" s="3">
        <v>4110.549805</v>
      </c>
      <c r="I177" s="5">
        <v>0.0105</v>
      </c>
      <c r="J177" s="3">
        <v>6798.84375</v>
      </c>
      <c r="K177" s="5">
        <v>0.0044</v>
      </c>
      <c r="L177" s="3">
        <v>3421.199951</v>
      </c>
      <c r="M177" s="5">
        <v>0.0042</v>
      </c>
      <c r="N177" s="3">
        <v>928.25</v>
      </c>
      <c r="O177" s="5">
        <v>-0.0067</v>
      </c>
      <c r="P177" s="3">
        <v>1515.800049</v>
      </c>
      <c r="Q177" s="5">
        <v>-0.0065</v>
      </c>
      <c r="R177" s="3">
        <v>4793.350098</v>
      </c>
      <c r="S177" s="5">
        <v>-0.001</v>
      </c>
      <c r="T177" s="3">
        <v>3989.949951</v>
      </c>
      <c r="U177" s="5">
        <v>-0.0249</v>
      </c>
      <c r="V177" s="3">
        <v>197.699997</v>
      </c>
      <c r="W177" s="5">
        <v>-0.0085</v>
      </c>
      <c r="X177" s="3">
        <v>1330.050049</v>
      </c>
      <c r="Y177" s="5">
        <v>0.0074</v>
      </c>
      <c r="Z177" s="3">
        <v>420.986603</v>
      </c>
      <c r="AA177" s="5">
        <v>0.017</v>
      </c>
      <c r="AB177" s="3">
        <v>2909.899902</v>
      </c>
      <c r="AC177" s="5">
        <v>0.0029</v>
      </c>
      <c r="AD177" s="3">
        <v>148.950165</v>
      </c>
      <c r="AE177" s="5">
        <v>0.0126</v>
      </c>
      <c r="AF177" s="3">
        <v>5334.294922</v>
      </c>
      <c r="AG177" s="5">
        <v>-0.0163</v>
      </c>
      <c r="AH177" s="3">
        <v>431.149994</v>
      </c>
      <c r="AI177" s="5">
        <v>0.0103</v>
      </c>
      <c r="AJ177" s="3">
        <v>2160.449951</v>
      </c>
      <c r="AK177" s="5">
        <v>0.0062</v>
      </c>
      <c r="AL177" s="3">
        <v>1423.521973</v>
      </c>
      <c r="AM177" s="5">
        <v>-0.0014</v>
      </c>
      <c r="AN177" s="3">
        <v>2098.742432</v>
      </c>
      <c r="AO177" s="5">
        <v>0.0222</v>
      </c>
      <c r="AP177" s="3">
        <v>41982.16016</v>
      </c>
      <c r="AQ177" s="5">
        <v>-7.0E-4</v>
      </c>
    </row>
    <row r="178">
      <c r="A178" s="2">
        <v>45377.0</v>
      </c>
      <c r="B178" s="3">
        <v>396.979828</v>
      </c>
      <c r="C178" s="5">
        <v>-0.0025</v>
      </c>
      <c r="D178" s="3">
        <v>493.100006</v>
      </c>
      <c r="E178" s="5">
        <v>-0.0139</v>
      </c>
      <c r="F178" s="3">
        <v>7243.600098</v>
      </c>
      <c r="G178" s="5">
        <v>0.0114</v>
      </c>
      <c r="H178" s="3">
        <v>4054.449951</v>
      </c>
      <c r="I178" s="5">
        <v>-0.0136</v>
      </c>
      <c r="J178" s="3">
        <v>6777.137207</v>
      </c>
      <c r="K178" s="5">
        <v>-0.0031</v>
      </c>
      <c r="L178" s="3">
        <v>3471.449951</v>
      </c>
      <c r="M178" s="5">
        <v>0.0146</v>
      </c>
      <c r="N178" s="3">
        <v>928.950012</v>
      </c>
      <c r="O178" s="5">
        <v>7.0E-4</v>
      </c>
      <c r="P178" s="3">
        <v>1490.199951</v>
      </c>
      <c r="Q178" s="5">
        <v>-0.0168</v>
      </c>
      <c r="R178" s="3">
        <v>5002.200195</v>
      </c>
      <c r="S178" s="5">
        <v>0.0435</v>
      </c>
      <c r="T178" s="3">
        <v>3998.949951</v>
      </c>
      <c r="U178" s="5">
        <v>0.0022</v>
      </c>
      <c r="V178" s="3">
        <v>192.300003</v>
      </c>
      <c r="W178" s="5">
        <v>-0.0273</v>
      </c>
      <c r="X178" s="3">
        <v>1322.099976</v>
      </c>
      <c r="Y178" s="5">
        <v>-0.0059</v>
      </c>
      <c r="Z178" s="3">
        <v>420.004028</v>
      </c>
      <c r="AA178" s="5">
        <v>-0.0023</v>
      </c>
      <c r="AB178" s="3">
        <v>2884.149902</v>
      </c>
      <c r="AC178" s="5">
        <v>-0.0088</v>
      </c>
      <c r="AD178" s="3">
        <v>149.293259</v>
      </c>
      <c r="AE178" s="5">
        <v>0.0023</v>
      </c>
      <c r="AF178" s="3">
        <v>5379.587402</v>
      </c>
      <c r="AG178" s="5">
        <v>0.0084</v>
      </c>
      <c r="AH178" s="3">
        <v>433.100006</v>
      </c>
      <c r="AI178" s="5">
        <v>0.0045</v>
      </c>
      <c r="AJ178" s="3">
        <v>2138.199951</v>
      </c>
      <c r="AK178" s="5">
        <v>-0.0102</v>
      </c>
      <c r="AL178" s="3">
        <v>1407.688232</v>
      </c>
      <c r="AM178" s="5">
        <v>-0.0111</v>
      </c>
      <c r="AN178" s="3">
        <v>2040.457886</v>
      </c>
      <c r="AO178" s="5">
        <v>-0.0277</v>
      </c>
      <c r="AP178" s="3">
        <v>41545.76953</v>
      </c>
      <c r="AQ178" s="5">
        <v>-0.0103</v>
      </c>
    </row>
    <row r="179">
      <c r="A179" s="2">
        <v>45378.0</v>
      </c>
      <c r="B179" s="3">
        <v>391.834625</v>
      </c>
      <c r="C179" s="5">
        <v>-0.0129</v>
      </c>
      <c r="D179" s="3">
        <v>489.799988</v>
      </c>
      <c r="E179" s="5">
        <v>-0.0066</v>
      </c>
      <c r="F179" s="3">
        <v>7410.350098</v>
      </c>
      <c r="G179" s="5">
        <v>0.023</v>
      </c>
      <c r="H179" s="3">
        <v>4082.100098</v>
      </c>
      <c r="I179" s="5">
        <v>0.0068</v>
      </c>
      <c r="J179" s="3">
        <v>6829.441406</v>
      </c>
      <c r="K179" s="5">
        <v>0.0077</v>
      </c>
      <c r="L179" s="3">
        <v>3477.699951</v>
      </c>
      <c r="M179" s="5">
        <v>0.0018</v>
      </c>
      <c r="N179" s="3">
        <v>929.200012</v>
      </c>
      <c r="O179" s="5">
        <v>2.0E-4</v>
      </c>
      <c r="P179" s="3">
        <v>1474.0</v>
      </c>
      <c r="Q179" s="5">
        <v>-0.0108</v>
      </c>
      <c r="R179" s="3">
        <v>4999.0</v>
      </c>
      <c r="S179" s="5">
        <v>-6.0E-4</v>
      </c>
      <c r="T179" s="3">
        <v>4102.25</v>
      </c>
      <c r="U179" s="5">
        <v>0.0258</v>
      </c>
      <c r="V179" s="3">
        <v>195.100006</v>
      </c>
      <c r="W179" s="5">
        <v>0.0145</v>
      </c>
      <c r="X179" s="3">
        <v>1326.25</v>
      </c>
      <c r="Y179" s="5">
        <v>0.0031</v>
      </c>
      <c r="Z179" s="3">
        <v>420.544434</v>
      </c>
      <c r="AA179" s="5">
        <v>0.0012</v>
      </c>
      <c r="AB179" s="3">
        <v>2987.850098</v>
      </c>
      <c r="AC179" s="5">
        <v>0.0359</v>
      </c>
      <c r="AD179" s="3">
        <v>149.832397</v>
      </c>
      <c r="AE179" s="5">
        <v>0.0036</v>
      </c>
      <c r="AF179" s="3">
        <v>5410.130371</v>
      </c>
      <c r="AG179" s="5">
        <v>0.0056</v>
      </c>
      <c r="AH179" s="3">
        <v>429.799988</v>
      </c>
      <c r="AI179" s="5">
        <v>-0.0076</v>
      </c>
      <c r="AJ179" s="3">
        <v>2155.600098</v>
      </c>
      <c r="AK179" s="5">
        <v>0.0081</v>
      </c>
      <c r="AL179" s="3">
        <v>1421.302368</v>
      </c>
      <c r="AM179" s="5">
        <v>0.0096</v>
      </c>
      <c r="AN179" s="3">
        <v>2054.444336</v>
      </c>
      <c r="AO179" s="5">
        <v>0.0068</v>
      </c>
      <c r="AP179" s="3">
        <v>41487.14063</v>
      </c>
      <c r="AQ179" s="5">
        <v>-0.0014</v>
      </c>
    </row>
    <row r="180">
      <c r="A180" s="2">
        <v>45379.0</v>
      </c>
      <c r="B180" s="3">
        <v>391.38504</v>
      </c>
      <c r="C180" s="5">
        <v>-0.0011</v>
      </c>
      <c r="D180" s="3">
        <v>484.399994</v>
      </c>
      <c r="E180" s="5">
        <v>-0.011</v>
      </c>
      <c r="F180" s="3">
        <v>7480.899902</v>
      </c>
      <c r="G180" s="5">
        <v>0.0095</v>
      </c>
      <c r="H180" s="3">
        <v>4030.800049</v>
      </c>
      <c r="I180" s="5">
        <v>-0.0125</v>
      </c>
      <c r="J180" s="3">
        <v>6733.227539</v>
      </c>
      <c r="K180" s="5">
        <v>-0.014</v>
      </c>
      <c r="L180" s="3">
        <v>3455.300049</v>
      </c>
      <c r="M180" s="5">
        <v>-0.0064</v>
      </c>
      <c r="N180" s="3">
        <v>929.950012</v>
      </c>
      <c r="O180" s="5">
        <v>8.0E-4</v>
      </c>
      <c r="P180" s="3">
        <v>1495.199951</v>
      </c>
      <c r="Q180" s="5">
        <v>0.0143</v>
      </c>
      <c r="R180" s="3">
        <v>4940.200195</v>
      </c>
      <c r="S180" s="5">
        <v>-0.0117</v>
      </c>
      <c r="T180" s="3">
        <v>3983.324951</v>
      </c>
      <c r="U180" s="5">
        <v>-0.0289</v>
      </c>
      <c r="V180" s="3">
        <v>196.149994</v>
      </c>
      <c r="W180" s="5">
        <v>0.0053</v>
      </c>
      <c r="X180" s="3">
        <v>1326.25</v>
      </c>
      <c r="Y180" s="5">
        <v>0.0</v>
      </c>
      <c r="Z180" s="3">
        <v>421.084839</v>
      </c>
      <c r="AA180" s="5">
        <v>0.0012</v>
      </c>
      <c r="AB180" s="3">
        <v>2976.800049</v>
      </c>
      <c r="AC180" s="5">
        <v>-0.0036</v>
      </c>
      <c r="AD180" s="3">
        <v>152.822174</v>
      </c>
      <c r="AE180" s="5">
        <v>0.0199</v>
      </c>
      <c r="AF180" s="3">
        <v>5443.355469</v>
      </c>
      <c r="AG180" s="5">
        <v>0.0061</v>
      </c>
      <c r="AH180" s="3">
        <v>429.950012</v>
      </c>
      <c r="AI180" s="5">
        <v>3.0E-4</v>
      </c>
      <c r="AJ180" s="3">
        <v>2121.649902</v>
      </c>
      <c r="AK180" s="5">
        <v>-0.0157</v>
      </c>
      <c r="AL180" s="3">
        <v>1428.701294</v>
      </c>
      <c r="AM180" s="5">
        <v>0.0052</v>
      </c>
      <c r="AN180" s="3">
        <v>2034.634399</v>
      </c>
      <c r="AO180" s="5">
        <v>-0.0096</v>
      </c>
      <c r="AP180" s="3">
        <v>42321.98828</v>
      </c>
      <c r="AQ180" s="5">
        <v>0.0201</v>
      </c>
    </row>
    <row r="181">
      <c r="A181" s="2">
        <v>45383.0</v>
      </c>
      <c r="B181" s="3">
        <v>404.972382</v>
      </c>
      <c r="C181" s="5">
        <v>0.0347</v>
      </c>
      <c r="D181" s="3">
        <v>501.799988</v>
      </c>
      <c r="E181" s="5">
        <v>0.0359</v>
      </c>
      <c r="F181" s="3">
        <v>7592.700195</v>
      </c>
      <c r="G181" s="5">
        <v>0.0149</v>
      </c>
      <c r="H181" s="3">
        <v>4212.299805</v>
      </c>
      <c r="I181" s="5">
        <v>0.045</v>
      </c>
      <c r="J181" s="3">
        <v>6904.594238</v>
      </c>
      <c r="K181" s="5">
        <v>0.0254</v>
      </c>
      <c r="L181" s="3">
        <v>3498.800049</v>
      </c>
      <c r="M181" s="5">
        <v>0.0125</v>
      </c>
      <c r="N181" s="3">
        <v>969.5</v>
      </c>
      <c r="O181" s="5">
        <v>0.0425</v>
      </c>
      <c r="P181" s="3">
        <v>1504.0</v>
      </c>
      <c r="Q181" s="5">
        <v>0.0058</v>
      </c>
      <c r="R181" s="3">
        <v>5004.649902</v>
      </c>
      <c r="S181" s="5">
        <v>0.013</v>
      </c>
      <c r="T181" s="3">
        <v>4031.725098</v>
      </c>
      <c r="U181" s="5">
        <v>0.0121</v>
      </c>
      <c r="V181" s="3">
        <v>201.699997</v>
      </c>
      <c r="W181" s="5">
        <v>0.0282</v>
      </c>
      <c r="X181" s="3">
        <v>1385.099976</v>
      </c>
      <c r="Y181" s="5">
        <v>0.0443</v>
      </c>
      <c r="Z181" s="3">
        <v>419.217926</v>
      </c>
      <c r="AA181" s="5">
        <v>-0.0044</v>
      </c>
      <c r="AB181" s="3">
        <v>2969.5</v>
      </c>
      <c r="AC181" s="5">
        <v>-0.0024</v>
      </c>
      <c r="AD181" s="3">
        <v>159.880051</v>
      </c>
      <c r="AE181" s="5">
        <v>0.0461</v>
      </c>
      <c r="AF181" s="3">
        <v>5563.838379</v>
      </c>
      <c r="AG181" s="5">
        <v>0.0221</v>
      </c>
      <c r="AH181" s="3">
        <v>437.799988</v>
      </c>
      <c r="AI181" s="5">
        <v>0.0182</v>
      </c>
      <c r="AJ181" s="3">
        <v>2141.149902</v>
      </c>
      <c r="AK181" s="5">
        <v>0.0091</v>
      </c>
      <c r="AL181" s="3">
        <v>1450.355835</v>
      </c>
      <c r="AM181" s="5">
        <v>0.0151</v>
      </c>
      <c r="AN181" s="3">
        <v>2088.986816</v>
      </c>
      <c r="AO181" s="5">
        <v>0.0267</v>
      </c>
      <c r="AP181" s="3">
        <v>42771.26953</v>
      </c>
      <c r="AQ181" s="5">
        <v>0.0106</v>
      </c>
    </row>
    <row r="182">
      <c r="A182" s="2">
        <v>45384.0</v>
      </c>
      <c r="B182" s="3">
        <v>414.763245</v>
      </c>
      <c r="C182" s="5">
        <v>0.0241</v>
      </c>
      <c r="D182" s="3">
        <v>514.599976</v>
      </c>
      <c r="E182" s="5">
        <v>0.0255</v>
      </c>
      <c r="F182" s="3">
        <v>7911.600098</v>
      </c>
      <c r="G182" s="5">
        <v>0.042</v>
      </c>
      <c r="H182" s="3">
        <v>4260.549805</v>
      </c>
      <c r="I182" s="5">
        <v>0.0114</v>
      </c>
      <c r="J182" s="3">
        <v>6860.436035</v>
      </c>
      <c r="K182" s="5">
        <v>-0.0063</v>
      </c>
      <c r="L182" s="3">
        <v>3498.0</v>
      </c>
      <c r="M182" s="5">
        <v>-2.0E-4</v>
      </c>
      <c r="N182" s="3">
        <v>1003.400024</v>
      </c>
      <c r="O182" s="5">
        <v>0.0349</v>
      </c>
      <c r="P182" s="3">
        <v>1575.400024</v>
      </c>
      <c r="Q182" s="5">
        <v>0.0474</v>
      </c>
      <c r="R182" s="3">
        <v>4954.200195</v>
      </c>
      <c r="S182" s="5">
        <v>-0.01</v>
      </c>
      <c r="T182" s="3">
        <v>4046.625</v>
      </c>
      <c r="U182" s="5">
        <v>0.0036</v>
      </c>
      <c r="V182" s="3">
        <v>205.699997</v>
      </c>
      <c r="W182" s="5">
        <v>0.0198</v>
      </c>
      <c r="X182" s="3">
        <v>1388.949951</v>
      </c>
      <c r="Y182" s="5">
        <v>0.0027</v>
      </c>
      <c r="Z182" s="3">
        <v>418.382721</v>
      </c>
      <c r="AA182" s="5">
        <v>-0.0019</v>
      </c>
      <c r="AB182" s="3">
        <v>2971.300049</v>
      </c>
      <c r="AC182" s="5">
        <v>6.0E-4</v>
      </c>
      <c r="AD182" s="3">
        <v>161.399429</v>
      </c>
      <c r="AE182" s="5">
        <v>0.0095</v>
      </c>
      <c r="AF182" s="3">
        <v>5546.804199</v>
      </c>
      <c r="AG182" s="5">
        <v>-0.003</v>
      </c>
      <c r="AH182" s="3">
        <v>445.0</v>
      </c>
      <c r="AI182" s="5">
        <v>0.0164</v>
      </c>
      <c r="AJ182" s="3">
        <v>2202.350098</v>
      </c>
      <c r="AK182" s="5">
        <v>0.0285</v>
      </c>
      <c r="AL182" s="3">
        <v>1460.023804</v>
      </c>
      <c r="AM182" s="5">
        <v>0.0066</v>
      </c>
      <c r="AN182" s="3">
        <v>2114.570313</v>
      </c>
      <c r="AO182" s="5">
        <v>0.0122</v>
      </c>
      <c r="AP182" s="3">
        <v>42726.21875</v>
      </c>
      <c r="AQ182" s="5">
        <v>-0.001</v>
      </c>
    </row>
    <row r="183">
      <c r="A183" s="2">
        <v>45385.0</v>
      </c>
      <c r="B183" s="3">
        <v>439.290375</v>
      </c>
      <c r="C183" s="5">
        <v>0.0591</v>
      </c>
      <c r="D183" s="3">
        <v>514.900024</v>
      </c>
      <c r="E183" s="5">
        <v>5.0E-4</v>
      </c>
      <c r="F183" s="3">
        <v>7702.450195</v>
      </c>
      <c r="G183" s="5">
        <v>-0.0264</v>
      </c>
      <c r="H183" s="3">
        <v>4261.5</v>
      </c>
      <c r="I183" s="5">
        <v>2.0E-4</v>
      </c>
      <c r="J183" s="3">
        <v>7561.500977</v>
      </c>
      <c r="K183" s="5">
        <v>0.1021</v>
      </c>
      <c r="L183" s="3">
        <v>3468.850098</v>
      </c>
      <c r="M183" s="5">
        <v>-0.0083</v>
      </c>
      <c r="N183" s="3">
        <v>1014.5</v>
      </c>
      <c r="O183" s="5">
        <v>0.011</v>
      </c>
      <c r="P183" s="3">
        <v>1587.099976</v>
      </c>
      <c r="Q183" s="5">
        <v>0.0074</v>
      </c>
      <c r="R183" s="3">
        <v>4891.399902</v>
      </c>
      <c r="S183" s="5">
        <v>-0.0126</v>
      </c>
      <c r="T183" s="3">
        <v>3989.25</v>
      </c>
      <c r="U183" s="5">
        <v>-0.0141</v>
      </c>
      <c r="V183" s="3">
        <v>207.149994</v>
      </c>
      <c r="W183" s="5">
        <v>0.007</v>
      </c>
      <c r="X183" s="3">
        <v>1381.5</v>
      </c>
      <c r="Y183" s="5">
        <v>-0.0053</v>
      </c>
      <c r="Z183" s="3">
        <v>417.891449</v>
      </c>
      <c r="AA183" s="5">
        <v>-0.0011</v>
      </c>
      <c r="AB183" s="3">
        <v>2942.399902</v>
      </c>
      <c r="AC183" s="5">
        <v>-0.0097</v>
      </c>
      <c r="AD183" s="3">
        <v>160.370178</v>
      </c>
      <c r="AE183" s="5">
        <v>-0.0063</v>
      </c>
      <c r="AF183" s="3">
        <v>5716.35498</v>
      </c>
      <c r="AG183" s="5">
        <v>0.0305</v>
      </c>
      <c r="AH183" s="3">
        <v>453.100006</v>
      </c>
      <c r="AI183" s="5">
        <v>0.0182</v>
      </c>
      <c r="AJ183" s="3">
        <v>2182.600098</v>
      </c>
      <c r="AK183" s="5">
        <v>-0.0089</v>
      </c>
      <c r="AL183" s="3">
        <v>1462.588989</v>
      </c>
      <c r="AM183" s="5">
        <v>0.0017</v>
      </c>
      <c r="AN183" s="3">
        <v>2114.222168</v>
      </c>
      <c r="AO183" s="5">
        <v>-1.0E-4</v>
      </c>
      <c r="AP183" s="3">
        <v>43026.0</v>
      </c>
      <c r="AQ183" s="5">
        <v>0.007</v>
      </c>
    </row>
    <row r="184">
      <c r="A184" s="2">
        <v>45386.0</v>
      </c>
      <c r="B184" s="3">
        <v>436.792694</v>
      </c>
      <c r="C184" s="5">
        <v>-0.0056</v>
      </c>
      <c r="D184" s="3">
        <v>532.0</v>
      </c>
      <c r="E184" s="5">
        <v>0.0332</v>
      </c>
      <c r="F184" s="3">
        <v>7627.299805</v>
      </c>
      <c r="G184" s="5">
        <v>-0.0097</v>
      </c>
      <c r="H184" s="3">
        <v>4360.450195</v>
      </c>
      <c r="I184" s="5">
        <v>0.0232</v>
      </c>
      <c r="J184" s="3">
        <v>7447.95166</v>
      </c>
      <c r="K184" s="5">
        <v>-0.015</v>
      </c>
      <c r="L184" s="3">
        <v>3587.149902</v>
      </c>
      <c r="M184" s="5">
        <v>0.0341</v>
      </c>
      <c r="N184" s="3">
        <v>997.900024</v>
      </c>
      <c r="O184" s="5">
        <v>-0.0163</v>
      </c>
      <c r="P184" s="3">
        <v>1549.449951</v>
      </c>
      <c r="Q184" s="5">
        <v>-0.0237</v>
      </c>
      <c r="R184" s="3">
        <v>4872.450195</v>
      </c>
      <c r="S184" s="5">
        <v>-0.0038</v>
      </c>
      <c r="T184" s="3">
        <v>3991.5</v>
      </c>
      <c r="U184" s="5">
        <v>5.0E-4</v>
      </c>
      <c r="V184" s="3">
        <v>205.850006</v>
      </c>
      <c r="W184" s="5">
        <v>-0.0062</v>
      </c>
      <c r="X184" s="3">
        <v>1387.5</v>
      </c>
      <c r="Y184" s="5">
        <v>0.0043</v>
      </c>
      <c r="Z184" s="3">
        <v>415.385864</v>
      </c>
      <c r="AA184" s="5">
        <v>-0.0059</v>
      </c>
      <c r="AB184" s="3">
        <v>2926.449951</v>
      </c>
      <c r="AC184" s="5">
        <v>-0.0054</v>
      </c>
      <c r="AD184" s="3">
        <v>160.174103</v>
      </c>
      <c r="AE184" s="5">
        <v>-0.0012</v>
      </c>
      <c r="AF184" s="3">
        <v>5790.551758</v>
      </c>
      <c r="AG184" s="5">
        <v>0.0129</v>
      </c>
      <c r="AH184" s="3">
        <v>444.299988</v>
      </c>
      <c r="AI184" s="5">
        <v>-0.0194</v>
      </c>
      <c r="AJ184" s="3">
        <v>2214.75</v>
      </c>
      <c r="AK184" s="5">
        <v>0.0147</v>
      </c>
      <c r="AL184" s="3">
        <v>1507.328369</v>
      </c>
      <c r="AM184" s="5">
        <v>0.0305</v>
      </c>
      <c r="AN184" s="3">
        <v>2260.356445</v>
      </c>
      <c r="AO184" s="5">
        <v>0.0691</v>
      </c>
      <c r="AP184" s="3">
        <v>43166.33984</v>
      </c>
      <c r="AQ184" s="5">
        <v>0.0032</v>
      </c>
    </row>
    <row r="185">
      <c r="A185" s="2">
        <v>45387.0</v>
      </c>
      <c r="B185" s="3">
        <v>438.241333</v>
      </c>
      <c r="C185" s="5">
        <v>0.0033</v>
      </c>
      <c r="D185" s="3">
        <v>529.150024</v>
      </c>
      <c r="E185" s="5">
        <v>-0.0053</v>
      </c>
      <c r="F185" s="3">
        <v>7656.049805</v>
      </c>
      <c r="G185" s="5">
        <v>0.0037</v>
      </c>
      <c r="H185" s="3">
        <v>4353.799805</v>
      </c>
      <c r="I185" s="5">
        <v>-0.0015</v>
      </c>
      <c r="J185" s="3">
        <v>7275.441895</v>
      </c>
      <c r="K185" s="5">
        <v>-0.0231</v>
      </c>
      <c r="L185" s="3">
        <v>3568.25</v>
      </c>
      <c r="M185" s="5">
        <v>-0.0052</v>
      </c>
      <c r="N185" s="3">
        <v>1002.75</v>
      </c>
      <c r="O185" s="5">
        <v>0.0048</v>
      </c>
      <c r="P185" s="3">
        <v>1552.699951</v>
      </c>
      <c r="Q185" s="5">
        <v>0.002</v>
      </c>
      <c r="R185" s="3">
        <v>4912.799805</v>
      </c>
      <c r="S185" s="5">
        <v>0.0082</v>
      </c>
      <c r="T185" s="3">
        <v>3968.949951</v>
      </c>
      <c r="U185" s="5">
        <v>-0.0056</v>
      </c>
      <c r="V185" s="3">
        <v>207.25</v>
      </c>
      <c r="W185" s="5">
        <v>0.0068</v>
      </c>
      <c r="X185" s="3">
        <v>1376.349976</v>
      </c>
      <c r="Y185" s="5">
        <v>-0.008</v>
      </c>
      <c r="Z185" s="3">
        <v>420.397034</v>
      </c>
      <c r="AA185" s="5">
        <v>0.012</v>
      </c>
      <c r="AB185" s="3">
        <v>2919.949951</v>
      </c>
      <c r="AC185" s="5">
        <v>-0.0022</v>
      </c>
      <c r="AD185" s="3">
        <v>160.125107</v>
      </c>
      <c r="AE185" s="5">
        <v>-3.0E-4</v>
      </c>
      <c r="AF185" s="3">
        <v>5766.118164</v>
      </c>
      <c r="AG185" s="5">
        <v>-0.0042</v>
      </c>
      <c r="AH185" s="3">
        <v>452.700012</v>
      </c>
      <c r="AI185" s="5">
        <v>0.0189</v>
      </c>
      <c r="AJ185" s="3">
        <v>2219.449951</v>
      </c>
      <c r="AK185" s="5">
        <v>0.0021</v>
      </c>
      <c r="AL185" s="3">
        <v>1528.538818</v>
      </c>
      <c r="AM185" s="5">
        <v>0.014</v>
      </c>
      <c r="AN185" s="3">
        <v>2231.089844</v>
      </c>
      <c r="AO185" s="5">
        <v>-0.0129</v>
      </c>
      <c r="AP185" s="3">
        <v>44454.62891</v>
      </c>
      <c r="AQ185" s="5">
        <v>0.0298</v>
      </c>
    </row>
    <row r="186">
      <c r="A186" s="2">
        <v>45390.0</v>
      </c>
      <c r="B186" s="3">
        <v>461.519653</v>
      </c>
      <c r="C186" s="5">
        <v>0.0531</v>
      </c>
      <c r="D186" s="3">
        <v>526.75</v>
      </c>
      <c r="E186" s="5">
        <v>-0.0045</v>
      </c>
      <c r="F186" s="3">
        <v>7636.450195</v>
      </c>
      <c r="G186" s="5">
        <v>-0.0025</v>
      </c>
      <c r="H186" s="3">
        <v>4364.75</v>
      </c>
      <c r="I186" s="5">
        <v>0.0025</v>
      </c>
      <c r="J186" s="3">
        <v>7370.762207</v>
      </c>
      <c r="K186" s="5">
        <v>0.0131</v>
      </c>
      <c r="L186" s="3">
        <v>3762.5</v>
      </c>
      <c r="M186" s="5">
        <v>0.0544</v>
      </c>
      <c r="N186" s="3">
        <v>1014.599976</v>
      </c>
      <c r="O186" s="5">
        <v>0.0118</v>
      </c>
      <c r="P186" s="3">
        <v>1589.699951</v>
      </c>
      <c r="Q186" s="5">
        <v>0.0238</v>
      </c>
      <c r="R186" s="3">
        <v>4883.700195</v>
      </c>
      <c r="S186" s="5">
        <v>-0.0059</v>
      </c>
      <c r="T186" s="3">
        <v>3965.5</v>
      </c>
      <c r="U186" s="5">
        <v>-8.0E-4</v>
      </c>
      <c r="V186" s="3">
        <v>207.850006</v>
      </c>
      <c r="W186" s="5">
        <v>0.0028</v>
      </c>
      <c r="X186" s="3">
        <v>1384.849976</v>
      </c>
      <c r="Y186" s="5">
        <v>0.0061</v>
      </c>
      <c r="Z186" s="3">
        <v>421.527008</v>
      </c>
      <c r="AA186" s="5">
        <v>0.0026</v>
      </c>
      <c r="AB186" s="3">
        <v>2971.0</v>
      </c>
      <c r="AC186" s="5">
        <v>0.0174</v>
      </c>
      <c r="AD186" s="3">
        <v>161.889557</v>
      </c>
      <c r="AE186" s="5">
        <v>0.011</v>
      </c>
      <c r="AF186" s="3">
        <v>5660.533203</v>
      </c>
      <c r="AG186" s="5">
        <v>-0.0183</v>
      </c>
      <c r="AH186" s="3">
        <v>438.799988</v>
      </c>
      <c r="AI186" s="5">
        <v>-0.0307</v>
      </c>
      <c r="AJ186" s="3">
        <v>2206.449951</v>
      </c>
      <c r="AK186" s="5">
        <v>-0.0058</v>
      </c>
      <c r="AL186" s="3">
        <v>1525.234009</v>
      </c>
      <c r="AM186" s="5">
        <v>-0.0021</v>
      </c>
      <c r="AN186" s="3">
        <v>2170.217041</v>
      </c>
      <c r="AO186" s="5">
        <v>-0.0272</v>
      </c>
      <c r="AP186" s="3">
        <v>45023.05859</v>
      </c>
      <c r="AQ186" s="5">
        <v>0.0127</v>
      </c>
    </row>
    <row r="187">
      <c r="A187" s="2">
        <v>45391.0</v>
      </c>
      <c r="B187" s="3">
        <v>453.477142</v>
      </c>
      <c r="C187" s="5">
        <v>-0.0174</v>
      </c>
      <c r="D187" s="3">
        <v>526.75</v>
      </c>
      <c r="E187" s="5">
        <v>0.0</v>
      </c>
      <c r="F187" s="3">
        <v>7691.350098</v>
      </c>
      <c r="G187" s="5">
        <v>0.0071</v>
      </c>
      <c r="H187" s="3">
        <v>4313.299805</v>
      </c>
      <c r="I187" s="5">
        <v>-0.0117</v>
      </c>
      <c r="J187" s="3">
        <v>7209.776855</v>
      </c>
      <c r="K187" s="5">
        <v>-0.0218</v>
      </c>
      <c r="L187" s="3">
        <v>3699.5</v>
      </c>
      <c r="M187" s="5">
        <v>-0.0167</v>
      </c>
      <c r="N187" s="3">
        <v>1009.950012</v>
      </c>
      <c r="O187" s="5">
        <v>-0.0045</v>
      </c>
      <c r="P187" s="3">
        <v>1600.849976</v>
      </c>
      <c r="Q187" s="5">
        <v>0.007</v>
      </c>
      <c r="R187" s="3">
        <v>4880.850098</v>
      </c>
      <c r="S187" s="5">
        <v>-5.0E-4</v>
      </c>
      <c r="T187" s="3">
        <v>4029.5</v>
      </c>
      <c r="U187" s="5">
        <v>0.0161</v>
      </c>
      <c r="V187" s="3">
        <v>207.75</v>
      </c>
      <c r="W187" s="5">
        <v>-4.0E-4</v>
      </c>
      <c r="X187" s="3">
        <v>1385.400024</v>
      </c>
      <c r="Y187" s="5">
        <v>3.0E-4</v>
      </c>
      <c r="Z187" s="3">
        <v>418.874023</v>
      </c>
      <c r="AA187" s="5">
        <v>-0.0062</v>
      </c>
      <c r="AB187" s="3">
        <v>2927.100098</v>
      </c>
      <c r="AC187" s="5">
        <v>-0.0147</v>
      </c>
      <c r="AD187" s="3">
        <v>162.673767</v>
      </c>
      <c r="AE187" s="5">
        <v>0.0048</v>
      </c>
      <c r="AF187" s="3">
        <v>5592.494629</v>
      </c>
      <c r="AG187" s="5">
        <v>-0.012</v>
      </c>
      <c r="AH187" s="3">
        <v>425.25</v>
      </c>
      <c r="AI187" s="5">
        <v>-0.0308</v>
      </c>
      <c r="AJ187" s="3">
        <v>2191.300049</v>
      </c>
      <c r="AK187" s="5">
        <v>-0.0068</v>
      </c>
      <c r="AL187" s="3">
        <v>1527.749634</v>
      </c>
      <c r="AM187" s="5">
        <v>0.0016</v>
      </c>
      <c r="AN187" s="3">
        <v>2258.514893</v>
      </c>
      <c r="AO187" s="5">
        <v>0.0406</v>
      </c>
      <c r="AP187" s="3">
        <v>45556.07813</v>
      </c>
      <c r="AQ187" s="5">
        <v>0.0118</v>
      </c>
    </row>
    <row r="188">
      <c r="A188" s="2">
        <v>45392.0</v>
      </c>
      <c r="B188" s="3">
        <v>458.472473</v>
      </c>
      <c r="C188" s="5">
        <v>0.011</v>
      </c>
      <c r="D188" s="3">
        <v>519.900024</v>
      </c>
      <c r="E188" s="5">
        <v>-0.013</v>
      </c>
      <c r="F188" s="3">
        <v>7828.100098</v>
      </c>
      <c r="G188" s="5">
        <v>0.0177</v>
      </c>
      <c r="H188" s="3">
        <v>4373.700195</v>
      </c>
      <c r="I188" s="5">
        <v>0.014</v>
      </c>
      <c r="J188" s="3">
        <v>7143.067383</v>
      </c>
      <c r="K188" s="5">
        <v>-0.0092</v>
      </c>
      <c r="L188" s="3">
        <v>3801.25</v>
      </c>
      <c r="M188" s="5">
        <v>0.0275</v>
      </c>
      <c r="N188" s="3">
        <v>1022.799988</v>
      </c>
      <c r="O188" s="5">
        <v>0.0127</v>
      </c>
      <c r="P188" s="3">
        <v>1569.5</v>
      </c>
      <c r="Q188" s="5">
        <v>-0.0195</v>
      </c>
      <c r="R188" s="3">
        <v>4826.049805</v>
      </c>
      <c r="S188" s="5">
        <v>-0.0112</v>
      </c>
      <c r="T188" s="3">
        <v>3996.949951</v>
      </c>
      <c r="U188" s="5">
        <v>-0.008</v>
      </c>
      <c r="V188" s="3">
        <v>208.100006</v>
      </c>
      <c r="W188" s="5">
        <v>0.0016</v>
      </c>
      <c r="X188" s="3">
        <v>1409.75</v>
      </c>
      <c r="Y188" s="5">
        <v>0.0175</v>
      </c>
      <c r="Z188" s="3">
        <v>429.289368</v>
      </c>
      <c r="AA188" s="5">
        <v>0.0248</v>
      </c>
      <c r="AB188" s="3">
        <v>2958.600098</v>
      </c>
      <c r="AC188" s="5">
        <v>0.0107</v>
      </c>
      <c r="AD188" s="3">
        <v>161.889557</v>
      </c>
      <c r="AE188" s="5">
        <v>-0.0048</v>
      </c>
      <c r="AF188" s="3">
        <v>5605.804199</v>
      </c>
      <c r="AG188" s="5">
        <v>0.0023</v>
      </c>
      <c r="AH188" s="3">
        <v>426.799988</v>
      </c>
      <c r="AI188" s="5">
        <v>0.0036</v>
      </c>
      <c r="AJ188" s="3">
        <v>2296.600098</v>
      </c>
      <c r="AK188" s="5">
        <v>0.048</v>
      </c>
      <c r="AL188" s="3">
        <v>1515.121948</v>
      </c>
      <c r="AM188" s="5">
        <v>-0.0082</v>
      </c>
      <c r="AN188" s="3">
        <v>2284.247559</v>
      </c>
      <c r="AO188" s="5">
        <v>0.0113</v>
      </c>
      <c r="AP188" s="3">
        <v>45803.96875</v>
      </c>
      <c r="AQ188" s="5">
        <v>0.0054</v>
      </c>
    </row>
    <row r="189">
      <c r="A189" s="2">
        <v>45394.0</v>
      </c>
      <c r="B189" s="3">
        <v>441.588226</v>
      </c>
      <c r="C189" s="5">
        <v>-0.0368</v>
      </c>
      <c r="D189" s="3">
        <v>520.75</v>
      </c>
      <c r="E189" s="5">
        <v>0.0016</v>
      </c>
      <c r="F189" s="3">
        <v>7846.200195</v>
      </c>
      <c r="G189" s="5">
        <v>0.0023</v>
      </c>
      <c r="H189" s="3">
        <v>4350.75</v>
      </c>
      <c r="I189" s="5">
        <v>-0.0052</v>
      </c>
      <c r="J189" s="3">
        <v>7083.660156</v>
      </c>
      <c r="K189" s="5">
        <v>-0.0083</v>
      </c>
      <c r="L189" s="3">
        <v>3995.649902</v>
      </c>
      <c r="M189" s="5">
        <v>0.0511</v>
      </c>
      <c r="N189" s="3">
        <v>1057.650024</v>
      </c>
      <c r="O189" s="5">
        <v>0.034</v>
      </c>
      <c r="P189" s="3">
        <v>1548.199951</v>
      </c>
      <c r="Q189" s="5">
        <v>-0.0135</v>
      </c>
      <c r="R189" s="3">
        <v>4732.75</v>
      </c>
      <c r="S189" s="5">
        <v>-0.0193</v>
      </c>
      <c r="T189" s="3">
        <v>3895.75</v>
      </c>
      <c r="U189" s="5">
        <v>-0.0253</v>
      </c>
      <c r="V189" s="3">
        <v>202.350006</v>
      </c>
      <c r="W189" s="5">
        <v>-0.0276</v>
      </c>
      <c r="X189" s="3">
        <v>1413.300049</v>
      </c>
      <c r="Y189" s="5">
        <v>0.0025</v>
      </c>
      <c r="Z189" s="3">
        <v>422.607849</v>
      </c>
      <c r="AA189" s="5">
        <v>-0.0155</v>
      </c>
      <c r="AB189" s="3">
        <v>2935.100098</v>
      </c>
      <c r="AC189" s="5">
        <v>-0.0079</v>
      </c>
      <c r="AD189" s="3">
        <v>160.272141</v>
      </c>
      <c r="AE189" s="5">
        <v>-0.0099</v>
      </c>
      <c r="AF189" s="3">
        <v>5607.293945</v>
      </c>
      <c r="AG189" s="5">
        <v>2.0E-4</v>
      </c>
      <c r="AH189" s="3">
        <v>421.950012</v>
      </c>
      <c r="AI189" s="5">
        <v>-0.0113</v>
      </c>
      <c r="AJ189" s="3">
        <v>2313.5</v>
      </c>
      <c r="AK189" s="5">
        <v>0.0073</v>
      </c>
      <c r="AL189" s="3">
        <v>1498.449463</v>
      </c>
      <c r="AM189" s="5">
        <v>-0.011</v>
      </c>
      <c r="AN189" s="3">
        <v>2259.261475</v>
      </c>
      <c r="AO189" s="5">
        <v>-0.0109</v>
      </c>
      <c r="AP189" s="3">
        <v>46032.71094</v>
      </c>
      <c r="AQ189" s="5">
        <v>0.0049</v>
      </c>
    </row>
    <row r="190">
      <c r="A190" s="2">
        <v>45397.0</v>
      </c>
      <c r="B190" s="3">
        <v>429.649353</v>
      </c>
      <c r="C190" s="5">
        <v>-0.027</v>
      </c>
      <c r="D190" s="3">
        <v>500.5</v>
      </c>
      <c r="E190" s="5">
        <v>-0.0388</v>
      </c>
      <c r="F190" s="3">
        <v>7633.649902</v>
      </c>
      <c r="G190" s="5">
        <v>-0.027</v>
      </c>
      <c r="H190" s="3">
        <v>4225.100098</v>
      </c>
      <c r="I190" s="5">
        <v>-0.0288</v>
      </c>
      <c r="J190" s="3">
        <v>7085.846191</v>
      </c>
      <c r="K190" s="5">
        <v>3.0E-4</v>
      </c>
      <c r="L190" s="3">
        <v>4007.199951</v>
      </c>
      <c r="M190" s="5">
        <v>0.0028</v>
      </c>
      <c r="N190" s="3">
        <v>1029.150024</v>
      </c>
      <c r="O190" s="5">
        <v>-0.0269</v>
      </c>
      <c r="P190" s="3">
        <v>1548.75</v>
      </c>
      <c r="Q190" s="5">
        <v>3.0E-4</v>
      </c>
      <c r="R190" s="3">
        <v>4708.899902</v>
      </c>
      <c r="S190" s="5">
        <v>-0.005</v>
      </c>
      <c r="T190" s="3">
        <v>3956.550049</v>
      </c>
      <c r="U190" s="5">
        <v>0.0156</v>
      </c>
      <c r="V190" s="3">
        <v>197.550003</v>
      </c>
      <c r="W190" s="5">
        <v>-0.0237</v>
      </c>
      <c r="X190" s="3">
        <v>1396.099976</v>
      </c>
      <c r="Y190" s="5">
        <v>-0.0121</v>
      </c>
      <c r="Z190" s="3">
        <v>418.480988</v>
      </c>
      <c r="AA190" s="5">
        <v>-0.0097</v>
      </c>
      <c r="AB190" s="3">
        <v>2932.899902</v>
      </c>
      <c r="AC190" s="5">
        <v>-7.0E-4</v>
      </c>
      <c r="AD190" s="3">
        <v>157.723465</v>
      </c>
      <c r="AE190" s="5">
        <v>-0.0159</v>
      </c>
      <c r="AF190" s="3">
        <v>5414.947754</v>
      </c>
      <c r="AG190" s="5">
        <v>-0.0343</v>
      </c>
      <c r="AH190" s="3">
        <v>409.200012</v>
      </c>
      <c r="AI190" s="5">
        <v>-0.0302</v>
      </c>
      <c r="AJ190" s="3">
        <v>2300.25</v>
      </c>
      <c r="AK190" s="5">
        <v>-0.0057</v>
      </c>
      <c r="AL190" s="3">
        <v>1474.821899</v>
      </c>
      <c r="AM190" s="5">
        <v>-0.0157</v>
      </c>
      <c r="AN190" s="3">
        <v>2184.800537</v>
      </c>
      <c r="AO190" s="5">
        <v>-0.0329</v>
      </c>
      <c r="AP190" s="3">
        <v>46003.85938</v>
      </c>
      <c r="AQ190" s="5">
        <v>-6.0E-4</v>
      </c>
    </row>
    <row r="191">
      <c r="A191" s="2">
        <v>45398.0</v>
      </c>
      <c r="B191" s="3">
        <v>442.437439</v>
      </c>
      <c r="C191" s="5">
        <v>0.0297</v>
      </c>
      <c r="D191" s="3">
        <v>499.899994</v>
      </c>
      <c r="E191" s="5">
        <v>-0.0011</v>
      </c>
      <c r="F191" s="3">
        <v>7560.700195</v>
      </c>
      <c r="G191" s="5">
        <v>-0.0095</v>
      </c>
      <c r="H191" s="3">
        <v>4229.149902</v>
      </c>
      <c r="I191" s="5">
        <v>9.0E-4</v>
      </c>
      <c r="J191" s="3">
        <v>7134.971191</v>
      </c>
      <c r="K191" s="5">
        <v>0.0069</v>
      </c>
      <c r="L191" s="3">
        <v>3850.649902</v>
      </c>
      <c r="M191" s="5">
        <v>-0.039</v>
      </c>
      <c r="N191" s="3">
        <v>1016.450012</v>
      </c>
      <c r="O191" s="5">
        <v>-0.0123</v>
      </c>
      <c r="P191" s="3">
        <v>1544.5</v>
      </c>
      <c r="Q191" s="5">
        <v>-0.0027</v>
      </c>
      <c r="R191" s="3">
        <v>4734.299805</v>
      </c>
      <c r="S191" s="5">
        <v>0.0053</v>
      </c>
      <c r="T191" s="3">
        <v>3958.100098</v>
      </c>
      <c r="U191" s="5">
        <v>3.0E-4</v>
      </c>
      <c r="V191" s="3">
        <v>197.149994</v>
      </c>
      <c r="W191" s="5">
        <v>-0.002</v>
      </c>
      <c r="X191" s="3">
        <v>1383.949951</v>
      </c>
      <c r="Y191" s="5">
        <v>-0.0087</v>
      </c>
      <c r="Z191" s="3">
        <v>418.530151</v>
      </c>
      <c r="AA191" s="5">
        <v>1.0E-4</v>
      </c>
      <c r="AB191" s="3">
        <v>2934.449951</v>
      </c>
      <c r="AC191" s="5">
        <v>5.0E-4</v>
      </c>
      <c r="AD191" s="3">
        <v>156.890259</v>
      </c>
      <c r="AE191" s="5">
        <v>-0.0052</v>
      </c>
      <c r="AF191" s="3">
        <v>5281.651367</v>
      </c>
      <c r="AG191" s="5">
        <v>-0.0246</v>
      </c>
      <c r="AH191" s="3">
        <v>415.450012</v>
      </c>
      <c r="AI191" s="5">
        <v>0.0152</v>
      </c>
      <c r="AJ191" s="3">
        <v>2321.300049</v>
      </c>
      <c r="AK191" s="5">
        <v>0.0091</v>
      </c>
      <c r="AL191" s="3">
        <v>1489.077393</v>
      </c>
      <c r="AM191" s="5">
        <v>0.0096</v>
      </c>
      <c r="AN191" s="3">
        <v>2216.755127</v>
      </c>
      <c r="AO191" s="5">
        <v>0.0146</v>
      </c>
      <c r="AP191" s="3">
        <v>45935.21094</v>
      </c>
      <c r="AQ191" s="5">
        <v>-0.0014</v>
      </c>
    </row>
    <row r="192">
      <c r="A192" s="2">
        <v>45400.0</v>
      </c>
      <c r="B192" s="3">
        <v>431.297821</v>
      </c>
      <c r="C192" s="5">
        <v>-0.0251</v>
      </c>
      <c r="D192" s="3">
        <v>497.200012</v>
      </c>
      <c r="E192" s="5">
        <v>-0.0054</v>
      </c>
      <c r="F192" s="3">
        <v>7501.950195</v>
      </c>
      <c r="G192" s="5">
        <v>-0.0077</v>
      </c>
      <c r="H192" s="3">
        <v>4286.950195</v>
      </c>
      <c r="I192" s="5">
        <v>0.0136</v>
      </c>
      <c r="J192" s="3">
        <v>7035.280273</v>
      </c>
      <c r="K192" s="5">
        <v>-0.0139</v>
      </c>
      <c r="L192" s="3">
        <v>3792.949951</v>
      </c>
      <c r="M192" s="5">
        <v>-0.0149</v>
      </c>
      <c r="N192" s="3">
        <v>992.75</v>
      </c>
      <c r="O192" s="5">
        <v>-0.0233</v>
      </c>
      <c r="P192" s="3">
        <v>1532.0</v>
      </c>
      <c r="Q192" s="5">
        <v>-0.008</v>
      </c>
      <c r="R192" s="3">
        <v>4648.75</v>
      </c>
      <c r="S192" s="5">
        <v>-0.018</v>
      </c>
      <c r="T192" s="3">
        <v>3980.649902</v>
      </c>
      <c r="U192" s="5">
        <v>0.0056</v>
      </c>
      <c r="V192" s="3">
        <v>197.149994</v>
      </c>
      <c r="W192" s="5">
        <v>0.0</v>
      </c>
      <c r="X192" s="3">
        <v>1427.75</v>
      </c>
      <c r="Y192" s="5">
        <v>0.0316</v>
      </c>
      <c r="Z192" s="3">
        <v>411.652069</v>
      </c>
      <c r="AA192" s="5">
        <v>-0.0164</v>
      </c>
      <c r="AB192" s="3">
        <v>2928.149902</v>
      </c>
      <c r="AC192" s="5">
        <v>-0.0021</v>
      </c>
      <c r="AD192" s="3">
        <v>156.841248</v>
      </c>
      <c r="AE192" s="5">
        <v>-3.0E-4</v>
      </c>
      <c r="AF192" s="3">
        <v>5240.529785</v>
      </c>
      <c r="AG192" s="5">
        <v>-0.0077</v>
      </c>
      <c r="AH192" s="3">
        <v>415.450012</v>
      </c>
      <c r="AI192" s="5">
        <v>0.0</v>
      </c>
      <c r="AJ192" s="3">
        <v>2304.75</v>
      </c>
      <c r="AK192" s="5">
        <v>-0.0071</v>
      </c>
      <c r="AL192" s="3">
        <v>1474.476685</v>
      </c>
      <c r="AM192" s="5">
        <v>-0.0098</v>
      </c>
      <c r="AN192" s="3">
        <v>2193.80957</v>
      </c>
      <c r="AO192" s="5">
        <v>-0.0103</v>
      </c>
      <c r="AP192" s="3">
        <v>46148.37891</v>
      </c>
      <c r="AQ192" s="5">
        <v>0.0046</v>
      </c>
    </row>
    <row r="193">
      <c r="A193" s="2">
        <v>45401.0</v>
      </c>
      <c r="B193" s="3">
        <v>425.852905</v>
      </c>
      <c r="C193" s="5">
        <v>-0.0126</v>
      </c>
      <c r="D193" s="3">
        <v>504.149994</v>
      </c>
      <c r="E193" s="5">
        <v>0.0139</v>
      </c>
      <c r="F193" s="3">
        <v>7532.0</v>
      </c>
      <c r="G193" s="5">
        <v>0.004</v>
      </c>
      <c r="H193" s="3">
        <v>4294.950195</v>
      </c>
      <c r="I193" s="5">
        <v>0.0018</v>
      </c>
      <c r="J193" s="3">
        <v>7054.751465</v>
      </c>
      <c r="K193" s="5">
        <v>0.0027</v>
      </c>
      <c r="L193" s="3">
        <v>3761.199951</v>
      </c>
      <c r="M193" s="5">
        <v>-0.0083</v>
      </c>
      <c r="N193" s="3">
        <v>992.0</v>
      </c>
      <c r="O193" s="5">
        <v>-7.0E-4</v>
      </c>
      <c r="P193" s="3">
        <v>1555.0</v>
      </c>
      <c r="Q193" s="5">
        <v>0.015</v>
      </c>
      <c r="R193" s="3">
        <v>4608.600098</v>
      </c>
      <c r="S193" s="5">
        <v>-0.0086</v>
      </c>
      <c r="T193" s="3">
        <v>3945.75</v>
      </c>
      <c r="U193" s="5">
        <v>-0.0087</v>
      </c>
      <c r="V193" s="3">
        <v>196.75</v>
      </c>
      <c r="W193" s="5">
        <v>-0.002</v>
      </c>
      <c r="X193" s="3">
        <v>1427.150024</v>
      </c>
      <c r="Y193" s="5">
        <v>-4.0E-4</v>
      </c>
      <c r="Z193" s="3">
        <v>417.400146</v>
      </c>
      <c r="AA193" s="5">
        <v>0.0139</v>
      </c>
      <c r="AB193" s="3">
        <v>2941.600098</v>
      </c>
      <c r="AC193" s="5">
        <v>0.0045</v>
      </c>
      <c r="AD193" s="3">
        <v>158.89978</v>
      </c>
      <c r="AE193" s="5">
        <v>0.0131</v>
      </c>
      <c r="AF193" s="3">
        <v>5198.961914</v>
      </c>
      <c r="AG193" s="5">
        <v>-0.0079</v>
      </c>
      <c r="AH193" s="3">
        <v>410.899994</v>
      </c>
      <c r="AI193" s="5">
        <v>-0.0109</v>
      </c>
      <c r="AJ193" s="3">
        <v>2270.199951</v>
      </c>
      <c r="AK193" s="5">
        <v>-0.0149</v>
      </c>
      <c r="AL193" s="3">
        <v>1510.682617</v>
      </c>
      <c r="AM193" s="5">
        <v>0.0245</v>
      </c>
      <c r="AN193" s="3">
        <v>2163.099365</v>
      </c>
      <c r="AO193" s="5">
        <v>-0.0139</v>
      </c>
      <c r="AP193" s="3">
        <v>45872.07031</v>
      </c>
      <c r="AQ193" s="5">
        <v>-0.0059</v>
      </c>
    </row>
    <row r="194">
      <c r="A194" s="2">
        <v>45404.0</v>
      </c>
      <c r="B194" s="3">
        <v>429.69931</v>
      </c>
      <c r="C194" s="5">
        <v>0.009</v>
      </c>
      <c r="D194" s="3">
        <v>512.299988</v>
      </c>
      <c r="E194" s="5">
        <v>0.0161</v>
      </c>
      <c r="F194" s="3">
        <v>7823.950195</v>
      </c>
      <c r="G194" s="5">
        <v>0.0387</v>
      </c>
      <c r="H194" s="3">
        <v>4294.5</v>
      </c>
      <c r="I194" s="5">
        <v>-1.0E-4</v>
      </c>
      <c r="J194" s="3">
        <v>7109.737793</v>
      </c>
      <c r="K194" s="5">
        <v>0.0077</v>
      </c>
      <c r="L194" s="3">
        <v>3822.649902</v>
      </c>
      <c r="M194" s="5">
        <v>0.0163</v>
      </c>
      <c r="N194" s="3">
        <v>1000.049988</v>
      </c>
      <c r="O194" s="5">
        <v>0.0081</v>
      </c>
      <c r="P194" s="3">
        <v>1549.050049</v>
      </c>
      <c r="Q194" s="5">
        <v>-0.0038</v>
      </c>
      <c r="R194" s="3">
        <v>4746.450195</v>
      </c>
      <c r="S194" s="5">
        <v>0.0299</v>
      </c>
      <c r="T194" s="3">
        <v>3858.399902</v>
      </c>
      <c r="U194" s="5">
        <v>-0.0221</v>
      </c>
      <c r="V194" s="3">
        <v>199.800003</v>
      </c>
      <c r="W194" s="5">
        <v>0.0155</v>
      </c>
      <c r="X194" s="3">
        <v>1432.449951</v>
      </c>
      <c r="Y194" s="5">
        <v>0.0037</v>
      </c>
      <c r="Z194" s="3">
        <v>417.842316</v>
      </c>
      <c r="AA194" s="5">
        <v>0.001</v>
      </c>
      <c r="AB194" s="3">
        <v>2960.600098</v>
      </c>
      <c r="AC194" s="5">
        <v>0.0064</v>
      </c>
      <c r="AD194" s="3">
        <v>158.654724</v>
      </c>
      <c r="AE194" s="5">
        <v>-0.0015</v>
      </c>
      <c r="AF194" s="3">
        <v>5152.128906</v>
      </c>
      <c r="AG194" s="5">
        <v>-0.009</v>
      </c>
      <c r="AH194" s="3">
        <v>414.700012</v>
      </c>
      <c r="AI194" s="5">
        <v>0.0092</v>
      </c>
      <c r="AJ194" s="3">
        <v>2301.0</v>
      </c>
      <c r="AK194" s="5">
        <v>0.0135</v>
      </c>
      <c r="AL194" s="3">
        <v>1491.938354</v>
      </c>
      <c r="AM194" s="5">
        <v>-0.0124</v>
      </c>
      <c r="AN194" s="3">
        <v>2180.768799</v>
      </c>
      <c r="AO194" s="5">
        <v>0.0081</v>
      </c>
      <c r="AP194" s="3">
        <v>45166.87109</v>
      </c>
      <c r="AQ194" s="5">
        <v>-0.0153</v>
      </c>
    </row>
    <row r="195">
      <c r="A195" s="2">
        <v>45405.0</v>
      </c>
      <c r="B195" s="3">
        <v>432.596619</v>
      </c>
      <c r="C195" s="5">
        <v>0.0067</v>
      </c>
      <c r="D195" s="3">
        <v>524.450012</v>
      </c>
      <c r="E195" s="5">
        <v>0.0237</v>
      </c>
      <c r="F195" s="3">
        <v>7762.549805</v>
      </c>
      <c r="G195" s="5">
        <v>-0.0078</v>
      </c>
      <c r="H195" s="3">
        <v>4325.850098</v>
      </c>
      <c r="I195" s="5">
        <v>0.0073</v>
      </c>
      <c r="J195" s="3">
        <v>7255.921387</v>
      </c>
      <c r="K195" s="5">
        <v>0.0205</v>
      </c>
      <c r="L195" s="3">
        <v>4021.0</v>
      </c>
      <c r="M195" s="5">
        <v>0.0518</v>
      </c>
      <c r="N195" s="3">
        <v>1015.5</v>
      </c>
      <c r="O195" s="5">
        <v>0.0154</v>
      </c>
      <c r="P195" s="3">
        <v>1567.550049</v>
      </c>
      <c r="Q195" s="5">
        <v>0.0119</v>
      </c>
      <c r="R195" s="3">
        <v>4700.549805</v>
      </c>
      <c r="S195" s="5">
        <v>-0.0096</v>
      </c>
      <c r="T195" s="3">
        <v>3841.25</v>
      </c>
      <c r="U195" s="5">
        <v>-0.0044</v>
      </c>
      <c r="V195" s="3">
        <v>196.199997</v>
      </c>
      <c r="W195" s="5">
        <v>-0.018</v>
      </c>
      <c r="X195" s="3">
        <v>1419.25</v>
      </c>
      <c r="Y195" s="5">
        <v>-0.0092</v>
      </c>
      <c r="Z195" s="3">
        <v>421.723541</v>
      </c>
      <c r="AA195" s="5">
        <v>0.0092</v>
      </c>
      <c r="AB195" s="3">
        <v>2918.5</v>
      </c>
      <c r="AC195" s="5">
        <v>-0.0142</v>
      </c>
      <c r="AD195" s="3">
        <v>157.919525</v>
      </c>
      <c r="AE195" s="5">
        <v>-0.0046</v>
      </c>
      <c r="AF195" s="3">
        <v>5174.775879</v>
      </c>
      <c r="AG195" s="5">
        <v>0.0043</v>
      </c>
      <c r="AH195" s="3">
        <v>414.299988</v>
      </c>
      <c r="AI195" s="5">
        <v>-9.0E-4</v>
      </c>
      <c r="AJ195" s="3">
        <v>2369.899902</v>
      </c>
      <c r="AK195" s="5">
        <v>0.0299</v>
      </c>
      <c r="AL195" s="3">
        <v>1486.906982</v>
      </c>
      <c r="AM195" s="5">
        <v>-0.0033</v>
      </c>
      <c r="AN195" s="3">
        <v>2217.750488</v>
      </c>
      <c r="AO195" s="5">
        <v>0.0169</v>
      </c>
      <c r="AP195" s="3">
        <v>45423.98047</v>
      </c>
      <c r="AQ195" s="5">
        <v>0.0056</v>
      </c>
    </row>
    <row r="196">
      <c r="A196" s="2">
        <v>45406.0</v>
      </c>
      <c r="B196" s="3">
        <v>433.9953</v>
      </c>
      <c r="C196" s="5">
        <v>0.0032</v>
      </c>
      <c r="D196" s="3">
        <v>527.700012</v>
      </c>
      <c r="E196" s="5">
        <v>0.0061</v>
      </c>
      <c r="F196" s="3">
        <v>8151.149902</v>
      </c>
      <c r="G196" s="5">
        <v>0.05</v>
      </c>
      <c r="H196" s="3">
        <v>4430.25</v>
      </c>
      <c r="I196" s="5">
        <v>0.0241</v>
      </c>
      <c r="J196" s="3">
        <v>7198.749512</v>
      </c>
      <c r="K196" s="5">
        <v>-0.0078</v>
      </c>
      <c r="L196" s="3">
        <v>3947.25</v>
      </c>
      <c r="M196" s="5">
        <v>-0.0183</v>
      </c>
      <c r="N196" s="3">
        <v>1025.050049</v>
      </c>
      <c r="O196" s="5">
        <v>0.0094</v>
      </c>
      <c r="P196" s="3">
        <v>1581.449951</v>
      </c>
      <c r="Q196" s="5">
        <v>0.0088</v>
      </c>
      <c r="R196" s="3">
        <v>4711.899902</v>
      </c>
      <c r="S196" s="5">
        <v>0.0024</v>
      </c>
      <c r="T196" s="3">
        <v>3887.600098</v>
      </c>
      <c r="U196" s="5">
        <v>0.012</v>
      </c>
      <c r="V196" s="3">
        <v>197.550003</v>
      </c>
      <c r="W196" s="5">
        <v>0.0068</v>
      </c>
      <c r="X196" s="3">
        <v>1408.550049</v>
      </c>
      <c r="Y196" s="5">
        <v>-0.0075</v>
      </c>
      <c r="Z196" s="3">
        <v>421.379608</v>
      </c>
      <c r="AA196" s="5">
        <v>-8.0E-4</v>
      </c>
      <c r="AB196" s="3">
        <v>2900.600098</v>
      </c>
      <c r="AC196" s="5">
        <v>-0.0061</v>
      </c>
      <c r="AD196" s="3">
        <v>162.232651</v>
      </c>
      <c r="AE196" s="5">
        <v>0.0273</v>
      </c>
      <c r="AF196" s="3">
        <v>5196.62793</v>
      </c>
      <c r="AG196" s="5">
        <v>0.0042</v>
      </c>
      <c r="AH196" s="3">
        <v>417.75</v>
      </c>
      <c r="AI196" s="5">
        <v>0.0083</v>
      </c>
      <c r="AJ196" s="3">
        <v>2389.699951</v>
      </c>
      <c r="AK196" s="5">
        <v>0.0083</v>
      </c>
      <c r="AL196" s="3">
        <v>1490.606445</v>
      </c>
      <c r="AM196" s="5">
        <v>0.0024</v>
      </c>
      <c r="AN196" s="3">
        <v>2235.868164</v>
      </c>
      <c r="AO196" s="5">
        <v>0.0081</v>
      </c>
      <c r="AP196" s="3">
        <v>45450.46875</v>
      </c>
      <c r="AQ196" s="5">
        <v>5.0E-4</v>
      </c>
    </row>
    <row r="197">
      <c r="A197" s="2">
        <v>45407.0</v>
      </c>
      <c r="B197" s="3">
        <v>424.903778</v>
      </c>
      <c r="C197" s="5">
        <v>-0.0209</v>
      </c>
      <c r="D197" s="3">
        <v>520.75</v>
      </c>
      <c r="E197" s="5">
        <v>-0.0131</v>
      </c>
      <c r="F197" s="3">
        <v>8093.0</v>
      </c>
      <c r="G197" s="5">
        <v>-0.0071</v>
      </c>
      <c r="H197" s="3">
        <v>4531.049805</v>
      </c>
      <c r="I197" s="5">
        <v>0.0227</v>
      </c>
      <c r="J197" s="3">
        <v>7203.964844</v>
      </c>
      <c r="K197" s="5">
        <v>7.0E-4</v>
      </c>
      <c r="L197" s="3">
        <v>3917.100098</v>
      </c>
      <c r="M197" s="5">
        <v>-0.0076</v>
      </c>
      <c r="N197" s="3">
        <v>1027.5</v>
      </c>
      <c r="O197" s="5">
        <v>0.0023</v>
      </c>
      <c r="P197" s="3">
        <v>1549.099976</v>
      </c>
      <c r="Q197" s="5">
        <v>-0.0204</v>
      </c>
      <c r="R197" s="3">
        <v>4871.399902</v>
      </c>
      <c r="S197" s="5">
        <v>0.0338</v>
      </c>
      <c r="T197" s="3">
        <v>3510.600098</v>
      </c>
      <c r="U197" s="5">
        <v>-0.0969</v>
      </c>
      <c r="V197" s="3">
        <v>200.699997</v>
      </c>
      <c r="W197" s="5">
        <v>0.0159</v>
      </c>
      <c r="X197" s="3">
        <v>1409.800049</v>
      </c>
      <c r="Y197" s="5">
        <v>8.0E-4</v>
      </c>
      <c r="Z197" s="3">
        <v>429.878937</v>
      </c>
      <c r="AA197" s="5">
        <v>0.0201</v>
      </c>
      <c r="AB197" s="3">
        <v>2918.399902</v>
      </c>
      <c r="AC197" s="5">
        <v>0.0061</v>
      </c>
      <c r="AD197" s="3">
        <v>164.291199</v>
      </c>
      <c r="AE197" s="5">
        <v>0.0126</v>
      </c>
      <c r="AF197" s="3">
        <v>5146.070801</v>
      </c>
      <c r="AG197" s="5">
        <v>-0.0097</v>
      </c>
      <c r="AH197" s="3">
        <v>417.600006</v>
      </c>
      <c r="AI197" s="5">
        <v>-3.0E-4</v>
      </c>
      <c r="AJ197" s="3">
        <v>2421.949951</v>
      </c>
      <c r="AK197" s="5">
        <v>0.0134</v>
      </c>
      <c r="AL197" s="3">
        <v>1490.310547</v>
      </c>
      <c r="AM197" s="5">
        <v>-1.0E-4</v>
      </c>
      <c r="AN197" s="3">
        <v>2226.012695</v>
      </c>
      <c r="AO197" s="5">
        <v>-0.0044</v>
      </c>
      <c r="AP197" s="3">
        <v>45433.78906</v>
      </c>
      <c r="AQ197" s="5">
        <v>-3.0E-4</v>
      </c>
    </row>
    <row r="198">
      <c r="A198" s="2">
        <v>45408.0</v>
      </c>
      <c r="B198" s="3">
        <v>436.69278</v>
      </c>
      <c r="C198" s="5">
        <v>0.0277</v>
      </c>
      <c r="D198" s="3">
        <v>523.099976</v>
      </c>
      <c r="E198" s="5">
        <v>0.0045</v>
      </c>
      <c r="F198" s="3">
        <v>8571.849609</v>
      </c>
      <c r="G198" s="5">
        <v>0.0591</v>
      </c>
      <c r="H198" s="3">
        <v>4476.5</v>
      </c>
      <c r="I198" s="5">
        <v>-0.012</v>
      </c>
      <c r="J198" s="3">
        <v>7162.6875</v>
      </c>
      <c r="K198" s="5">
        <v>-0.0057</v>
      </c>
      <c r="L198" s="3">
        <v>3898.149902</v>
      </c>
      <c r="M198" s="5">
        <v>-0.0048</v>
      </c>
      <c r="N198" s="3">
        <v>1044.150024</v>
      </c>
      <c r="O198" s="5">
        <v>0.0162</v>
      </c>
      <c r="P198" s="3">
        <v>1551.099976</v>
      </c>
      <c r="Q198" s="5">
        <v>0.0012</v>
      </c>
      <c r="R198" s="3">
        <v>4901.5</v>
      </c>
      <c r="S198" s="5">
        <v>0.0061</v>
      </c>
      <c r="T198" s="3">
        <v>3529.100098</v>
      </c>
      <c r="U198" s="5">
        <v>0.0052</v>
      </c>
      <c r="V198" s="3">
        <v>198.649994</v>
      </c>
      <c r="W198" s="5">
        <v>-0.0102</v>
      </c>
      <c r="X198" s="3">
        <v>1402.25</v>
      </c>
      <c r="Y198" s="5">
        <v>-0.0053</v>
      </c>
      <c r="Z198" s="3">
        <v>432.286255</v>
      </c>
      <c r="AA198" s="5">
        <v>0.0055</v>
      </c>
      <c r="AB198" s="3">
        <v>2903.0</v>
      </c>
      <c r="AC198" s="5">
        <v>-0.0052</v>
      </c>
      <c r="AD198" s="3">
        <v>162.57576</v>
      </c>
      <c r="AE198" s="5">
        <v>-0.0104</v>
      </c>
      <c r="AF198" s="3">
        <v>4745.535156</v>
      </c>
      <c r="AG198" s="5">
        <v>-0.0778</v>
      </c>
      <c r="AH198" s="3">
        <v>424.299988</v>
      </c>
      <c r="AI198" s="5">
        <v>0.016</v>
      </c>
      <c r="AJ198" s="3">
        <v>2478.25</v>
      </c>
      <c r="AK198" s="5">
        <v>0.0232</v>
      </c>
      <c r="AL198" s="3">
        <v>1489.422729</v>
      </c>
      <c r="AM198" s="5">
        <v>-5.0E-4</v>
      </c>
      <c r="AN198" s="3">
        <v>2210.234863</v>
      </c>
      <c r="AO198" s="5">
        <v>-0.007</v>
      </c>
      <c r="AP198" s="3">
        <v>46008.19922</v>
      </c>
      <c r="AQ198" s="5">
        <v>0.0126</v>
      </c>
    </row>
    <row r="199">
      <c r="A199" s="2">
        <v>45411.0</v>
      </c>
      <c r="B199" s="3">
        <v>442.986908</v>
      </c>
      <c r="C199" s="5">
        <v>0.0144</v>
      </c>
      <c r="D199" s="3">
        <v>527.900024</v>
      </c>
      <c r="E199" s="5">
        <v>0.0091</v>
      </c>
      <c r="F199" s="3">
        <v>8470.200195</v>
      </c>
      <c r="G199" s="5">
        <v>-0.0118</v>
      </c>
      <c r="H199" s="3">
        <v>4394.799805</v>
      </c>
      <c r="I199" s="5">
        <v>-0.0182</v>
      </c>
      <c r="J199" s="3">
        <v>7168.250977</v>
      </c>
      <c r="K199" s="5">
        <v>7.0E-4</v>
      </c>
      <c r="L199" s="3">
        <v>3847.399902</v>
      </c>
      <c r="M199" s="5">
        <v>-0.013</v>
      </c>
      <c r="N199" s="3">
        <v>1045.349976</v>
      </c>
      <c r="O199" s="5">
        <v>0.0011</v>
      </c>
      <c r="P199" s="3">
        <v>1555.449951</v>
      </c>
      <c r="Q199" s="5">
        <v>0.0028</v>
      </c>
      <c r="R199" s="3">
        <v>4882.75</v>
      </c>
      <c r="S199" s="5">
        <v>-0.0038</v>
      </c>
      <c r="T199" s="3">
        <v>3466.149902</v>
      </c>
      <c r="U199" s="5">
        <v>-0.0178</v>
      </c>
      <c r="V199" s="3">
        <v>200.449997</v>
      </c>
      <c r="W199" s="5">
        <v>0.009</v>
      </c>
      <c r="X199" s="3">
        <v>1377.300049</v>
      </c>
      <c r="Y199" s="5">
        <v>-0.0177</v>
      </c>
      <c r="Z199" s="3">
        <v>430.370239</v>
      </c>
      <c r="AA199" s="5">
        <v>-0.0044</v>
      </c>
      <c r="AB199" s="3">
        <v>2930.5</v>
      </c>
      <c r="AC199" s="5">
        <v>0.0094</v>
      </c>
      <c r="AD199" s="3">
        <v>164.095139</v>
      </c>
      <c r="AE199" s="5">
        <v>0.0093</v>
      </c>
      <c r="AF199" s="3">
        <v>4681.966309</v>
      </c>
      <c r="AG199" s="5">
        <v>-0.0133</v>
      </c>
      <c r="AH199" s="3">
        <v>420.200012</v>
      </c>
      <c r="AI199" s="5">
        <v>-0.0096</v>
      </c>
      <c r="AJ199" s="3">
        <v>2442.649902</v>
      </c>
      <c r="AK199" s="5">
        <v>-0.0143</v>
      </c>
      <c r="AL199" s="3">
        <v>1508.216187</v>
      </c>
      <c r="AM199" s="5">
        <v>0.0126</v>
      </c>
      <c r="AN199" s="3">
        <v>2193.95874</v>
      </c>
      <c r="AO199" s="5">
        <v>-0.0073</v>
      </c>
      <c r="AP199" s="3">
        <v>46492.21094</v>
      </c>
      <c r="AQ199" s="5">
        <v>0.0105</v>
      </c>
    </row>
    <row r="200">
      <c r="A200" s="2">
        <v>45412.0</v>
      </c>
      <c r="B200" s="3">
        <v>449.830536</v>
      </c>
      <c r="C200" s="5">
        <v>0.0154</v>
      </c>
      <c r="D200" s="3">
        <v>530.799988</v>
      </c>
      <c r="E200" s="5">
        <v>0.0054</v>
      </c>
      <c r="F200" s="3">
        <v>8340.5</v>
      </c>
      <c r="G200" s="5">
        <v>-0.0153</v>
      </c>
      <c r="H200" s="3">
        <v>4380.0</v>
      </c>
      <c r="I200" s="5">
        <v>-0.0033</v>
      </c>
      <c r="J200" s="3">
        <v>7144.259766</v>
      </c>
      <c r="K200" s="5">
        <v>-0.0033</v>
      </c>
      <c r="L200" s="3">
        <v>3992.75</v>
      </c>
      <c r="M200" s="5">
        <v>0.0377</v>
      </c>
      <c r="N200" s="3">
        <v>1038.5</v>
      </c>
      <c r="O200" s="5">
        <v>-0.0065</v>
      </c>
      <c r="P200" s="3">
        <v>1557.699951</v>
      </c>
      <c r="Q200" s="5">
        <v>0.0014</v>
      </c>
      <c r="R200" s="3">
        <v>4831.450195</v>
      </c>
      <c r="S200" s="5">
        <v>-0.0105</v>
      </c>
      <c r="T200" s="3">
        <v>3430.25</v>
      </c>
      <c r="U200" s="5">
        <v>-0.0103</v>
      </c>
      <c r="V200" s="3">
        <v>201.649994</v>
      </c>
      <c r="W200" s="5">
        <v>0.0059</v>
      </c>
      <c r="X200" s="3">
        <v>1360.349976</v>
      </c>
      <c r="Y200" s="5">
        <v>-0.0123</v>
      </c>
      <c r="Z200" s="3">
        <v>428.012024</v>
      </c>
      <c r="AA200" s="5">
        <v>-0.0054</v>
      </c>
      <c r="AB200" s="3">
        <v>2931.149902</v>
      </c>
      <c r="AC200" s="5">
        <v>2.0E-4</v>
      </c>
      <c r="AD200" s="3">
        <v>161.693512</v>
      </c>
      <c r="AE200" s="5">
        <v>-0.0146</v>
      </c>
      <c r="AF200" s="3">
        <v>4606.775879</v>
      </c>
      <c r="AG200" s="5">
        <v>-0.016</v>
      </c>
      <c r="AH200" s="3">
        <v>422.850006</v>
      </c>
      <c r="AI200" s="5">
        <v>0.0063</v>
      </c>
      <c r="AJ200" s="3">
        <v>2428.550049</v>
      </c>
      <c r="AK200" s="5">
        <v>-0.0057</v>
      </c>
      <c r="AL200" s="3">
        <v>1496.62439</v>
      </c>
      <c r="AM200" s="5">
        <v>-0.0076</v>
      </c>
      <c r="AN200" s="3">
        <v>2181.216797</v>
      </c>
      <c r="AO200" s="5">
        <v>-0.0058</v>
      </c>
      <c r="AP200" s="3">
        <v>46858.60156</v>
      </c>
      <c r="AQ200" s="5">
        <v>0.0078</v>
      </c>
    </row>
    <row r="201">
      <c r="A201" s="2">
        <v>45414.0</v>
      </c>
      <c r="B201" s="3">
        <v>449.281067</v>
      </c>
      <c r="C201" s="5">
        <v>-0.0012</v>
      </c>
      <c r="D201" s="3">
        <v>559.0</v>
      </c>
      <c r="E201" s="5">
        <v>0.0531</v>
      </c>
      <c r="F201" s="3">
        <v>8408.799805</v>
      </c>
      <c r="G201" s="5">
        <v>0.0081</v>
      </c>
      <c r="H201" s="3">
        <v>4364.049805</v>
      </c>
      <c r="I201" s="5">
        <v>-0.0036</v>
      </c>
      <c r="J201" s="3">
        <v>6995.841309</v>
      </c>
      <c r="K201" s="5">
        <v>-0.0207</v>
      </c>
      <c r="L201" s="3">
        <v>3996.199951</v>
      </c>
      <c r="M201" s="5">
        <v>8.0E-4</v>
      </c>
      <c r="N201" s="3">
        <v>1056.050049</v>
      </c>
      <c r="O201" s="5">
        <v>0.0168</v>
      </c>
      <c r="P201" s="3">
        <v>1591.349976</v>
      </c>
      <c r="Q201" s="5">
        <v>0.0216</v>
      </c>
      <c r="R201" s="3">
        <v>4786.600098</v>
      </c>
      <c r="S201" s="5">
        <v>-0.0092</v>
      </c>
      <c r="T201" s="3">
        <v>3398.600098</v>
      </c>
      <c r="U201" s="5">
        <v>-0.0092</v>
      </c>
      <c r="V201" s="3">
        <v>200.149994</v>
      </c>
      <c r="W201" s="5">
        <v>-0.0074</v>
      </c>
      <c r="X201" s="3">
        <v>1341.349976</v>
      </c>
      <c r="Y201" s="5">
        <v>-0.0139</v>
      </c>
      <c r="Z201" s="3">
        <v>431.45108</v>
      </c>
      <c r="AA201" s="5">
        <v>0.008</v>
      </c>
      <c r="AB201" s="3">
        <v>2932.100098</v>
      </c>
      <c r="AC201" s="5">
        <v>3.0E-4</v>
      </c>
      <c r="AD201" s="3">
        <v>164.046143</v>
      </c>
      <c r="AE201" s="5">
        <v>0.0145</v>
      </c>
      <c r="AF201" s="3">
        <v>4593.416016</v>
      </c>
      <c r="AG201" s="5">
        <v>-0.0029</v>
      </c>
      <c r="AH201" s="3">
        <v>424.950012</v>
      </c>
      <c r="AI201" s="5">
        <v>0.0049</v>
      </c>
      <c r="AJ201" s="3">
        <v>2478.5</v>
      </c>
      <c r="AK201" s="5">
        <v>0.0205</v>
      </c>
      <c r="AL201" s="3">
        <v>1512.359619</v>
      </c>
      <c r="AM201" s="5">
        <v>0.0105</v>
      </c>
      <c r="AN201" s="3">
        <v>2164.990967</v>
      </c>
      <c r="AO201" s="5">
        <v>-0.0074</v>
      </c>
      <c r="AP201" s="3">
        <v>47112.78125</v>
      </c>
      <c r="AQ201" s="5">
        <v>0.0054</v>
      </c>
    </row>
    <row r="202">
      <c r="A202" s="2">
        <v>45415.0</v>
      </c>
      <c r="B202" s="3">
        <v>446.88327</v>
      </c>
      <c r="C202" s="5">
        <v>-0.0053</v>
      </c>
      <c r="D202" s="3">
        <v>540.599976</v>
      </c>
      <c r="E202" s="5">
        <v>-0.0329</v>
      </c>
      <c r="F202" s="3">
        <v>8450.049805</v>
      </c>
      <c r="G202" s="5">
        <v>0.0049</v>
      </c>
      <c r="H202" s="3">
        <v>4299.049805</v>
      </c>
      <c r="I202" s="5">
        <v>-0.0148</v>
      </c>
      <c r="J202" s="3">
        <v>6781.756836</v>
      </c>
      <c r="K202" s="5">
        <v>-0.0306</v>
      </c>
      <c r="L202" s="3">
        <v>3893.800049</v>
      </c>
      <c r="M202" s="5">
        <v>-0.0256</v>
      </c>
      <c r="N202" s="3">
        <v>1052.349976</v>
      </c>
      <c r="O202" s="5">
        <v>-0.0035</v>
      </c>
      <c r="P202" s="3">
        <v>1587.5</v>
      </c>
      <c r="Q202" s="5">
        <v>-0.0024</v>
      </c>
      <c r="R202" s="3">
        <v>4899.450195</v>
      </c>
      <c r="S202" s="5">
        <v>0.0235</v>
      </c>
      <c r="T202" s="3">
        <v>3373.149902</v>
      </c>
      <c r="U202" s="5">
        <v>-0.0074</v>
      </c>
      <c r="V202" s="3">
        <v>200.199997</v>
      </c>
      <c r="W202" s="5">
        <v>2.0E-4</v>
      </c>
      <c r="X202" s="3">
        <v>1321.0</v>
      </c>
      <c r="Y202" s="5">
        <v>-0.0151</v>
      </c>
      <c r="Z202" s="3">
        <v>428.650696</v>
      </c>
      <c r="AA202" s="5">
        <v>-0.0064</v>
      </c>
      <c r="AB202" s="3">
        <v>2868.5</v>
      </c>
      <c r="AC202" s="5">
        <v>-0.0216</v>
      </c>
      <c r="AD202" s="3">
        <v>163.163895</v>
      </c>
      <c r="AE202" s="5">
        <v>-0.0053</v>
      </c>
      <c r="AF202" s="3">
        <v>4541.319336</v>
      </c>
      <c r="AG202" s="5">
        <v>-0.0113</v>
      </c>
      <c r="AH202" s="3">
        <v>423.350006</v>
      </c>
      <c r="AI202" s="5">
        <v>-0.0037</v>
      </c>
      <c r="AJ202" s="3">
        <v>2444.399902</v>
      </c>
      <c r="AK202" s="5">
        <v>-0.0137</v>
      </c>
      <c r="AL202" s="3">
        <v>1498.202881</v>
      </c>
      <c r="AM202" s="5">
        <v>-0.0093</v>
      </c>
      <c r="AN202" s="3">
        <v>2143.38916</v>
      </c>
      <c r="AO202" s="5">
        <v>-0.0099</v>
      </c>
      <c r="AP202" s="3">
        <v>47239.28906</v>
      </c>
      <c r="AQ202" s="5">
        <v>0.0026</v>
      </c>
    </row>
    <row r="203">
      <c r="A203" s="2">
        <v>45418.0</v>
      </c>
      <c r="B203" s="3">
        <v>438.291321</v>
      </c>
      <c r="C203" s="5">
        <v>-0.0192</v>
      </c>
      <c r="D203" s="3">
        <v>534.799988</v>
      </c>
      <c r="E203" s="5">
        <v>-0.0107</v>
      </c>
      <c r="F203" s="3">
        <v>8410.200195</v>
      </c>
      <c r="G203" s="5">
        <v>-0.0047</v>
      </c>
      <c r="H203" s="3">
        <v>4270.950195</v>
      </c>
      <c r="I203" s="5">
        <v>-0.0065</v>
      </c>
      <c r="J203" s="3">
        <v>6857.605469</v>
      </c>
      <c r="K203" s="5">
        <v>0.0111</v>
      </c>
      <c r="L203" s="3">
        <v>3800.300049</v>
      </c>
      <c r="M203" s="5">
        <v>-0.024</v>
      </c>
      <c r="N203" s="3">
        <v>1022.450012</v>
      </c>
      <c r="O203" s="5">
        <v>-0.0284</v>
      </c>
      <c r="P203" s="3">
        <v>1558.599976</v>
      </c>
      <c r="Q203" s="5">
        <v>-0.0182</v>
      </c>
      <c r="R203" s="3">
        <v>5148.299805</v>
      </c>
      <c r="S203" s="5">
        <v>0.0507</v>
      </c>
      <c r="T203" s="3">
        <v>3370.050049</v>
      </c>
      <c r="U203" s="5">
        <v>-9.0E-4</v>
      </c>
      <c r="V203" s="3">
        <v>198.050003</v>
      </c>
      <c r="W203" s="5">
        <v>-0.0107</v>
      </c>
      <c r="X203" s="3">
        <v>1320.75</v>
      </c>
      <c r="Y203" s="5">
        <v>-1.0E-4</v>
      </c>
      <c r="Z203" s="3">
        <v>427.029449</v>
      </c>
      <c r="AA203" s="5">
        <v>-0.0037</v>
      </c>
      <c r="AB203" s="3">
        <v>2839.0</v>
      </c>
      <c r="AC203" s="5">
        <v>-0.0102</v>
      </c>
      <c r="AD203" s="3">
        <v>164.291199</v>
      </c>
      <c r="AE203" s="5">
        <v>0.0069</v>
      </c>
      <c r="AF203" s="3">
        <v>4466.327637</v>
      </c>
      <c r="AG203" s="5">
        <v>-0.0165</v>
      </c>
      <c r="AH203" s="3">
        <v>422.350006</v>
      </c>
      <c r="AI203" s="5">
        <v>-0.0023</v>
      </c>
      <c r="AJ203" s="3">
        <v>2562.149902</v>
      </c>
      <c r="AK203" s="5">
        <v>0.0481</v>
      </c>
      <c r="AL203" s="3">
        <v>1502.296997</v>
      </c>
      <c r="AM203" s="5">
        <v>0.0027</v>
      </c>
      <c r="AN203" s="3">
        <v>2116.113281</v>
      </c>
      <c r="AO203" s="5">
        <v>-0.0127</v>
      </c>
      <c r="AP203" s="3">
        <v>47270.05078</v>
      </c>
      <c r="AQ203" s="5">
        <v>6.0E-4</v>
      </c>
    </row>
    <row r="204">
      <c r="A204" s="2">
        <v>45419.0</v>
      </c>
      <c r="B204" s="3">
        <v>428.950012</v>
      </c>
      <c r="C204" s="5">
        <v>-0.0213</v>
      </c>
      <c r="D204" s="3">
        <v>515.150024</v>
      </c>
      <c r="E204" s="5">
        <v>-0.0367</v>
      </c>
      <c r="F204" s="3">
        <v>8298.25</v>
      </c>
      <c r="G204" s="5">
        <v>-0.0133</v>
      </c>
      <c r="H204" s="3">
        <v>4256.399902</v>
      </c>
      <c r="I204" s="5">
        <v>-0.0034</v>
      </c>
      <c r="J204" s="3">
        <v>6773.064453</v>
      </c>
      <c r="K204" s="5">
        <v>-0.0123</v>
      </c>
      <c r="L204" s="3">
        <v>3832.649902</v>
      </c>
      <c r="M204" s="5">
        <v>0.0085</v>
      </c>
      <c r="N204" s="3">
        <v>993.299988</v>
      </c>
      <c r="O204" s="5">
        <v>-0.0285</v>
      </c>
      <c r="P204" s="3">
        <v>1544.650024</v>
      </c>
      <c r="Q204" s="5">
        <v>-0.0089</v>
      </c>
      <c r="R204" s="3">
        <v>5115.25</v>
      </c>
      <c r="S204" s="5">
        <v>-0.0064</v>
      </c>
      <c r="T204" s="3">
        <v>3408.0</v>
      </c>
      <c r="U204" s="5">
        <v>0.0112</v>
      </c>
      <c r="V204" s="3">
        <v>196.0</v>
      </c>
      <c r="W204" s="5">
        <v>-0.0103</v>
      </c>
      <c r="X204" s="3">
        <v>1307.0</v>
      </c>
      <c r="Y204" s="5">
        <v>-0.0104</v>
      </c>
      <c r="Z204" s="3">
        <v>432.728424</v>
      </c>
      <c r="AA204" s="5">
        <v>0.0133</v>
      </c>
      <c r="AB204" s="3">
        <v>2803.949951</v>
      </c>
      <c r="AC204" s="5">
        <v>-0.0123</v>
      </c>
      <c r="AD204" s="3">
        <v>160.958313</v>
      </c>
      <c r="AE204" s="5">
        <v>-0.0202</v>
      </c>
      <c r="AF204" s="3">
        <v>4471.840332</v>
      </c>
      <c r="AG204" s="5">
        <v>0.0012</v>
      </c>
      <c r="AH204" s="3">
        <v>408.299988</v>
      </c>
      <c r="AI204" s="5">
        <v>-0.0332</v>
      </c>
      <c r="AJ204" s="3">
        <v>2511.949951</v>
      </c>
      <c r="AK204" s="5">
        <v>-0.0195</v>
      </c>
      <c r="AL204" s="3">
        <v>1486.117798</v>
      </c>
      <c r="AM204" s="5">
        <v>-0.0107</v>
      </c>
      <c r="AN204" s="3">
        <v>2081.570801</v>
      </c>
      <c r="AO204" s="5">
        <v>-0.0163</v>
      </c>
      <c r="AP204" s="3">
        <v>47315.92969</v>
      </c>
      <c r="AQ204" s="5">
        <v>9.0E-4</v>
      </c>
    </row>
    <row r="205">
      <c r="A205" s="2">
        <v>45420.0</v>
      </c>
      <c r="B205" s="3">
        <v>434.149994</v>
      </c>
      <c r="C205" s="5">
        <v>0.0121</v>
      </c>
      <c r="D205" s="3">
        <v>533.299988</v>
      </c>
      <c r="E205" s="5">
        <v>0.0352</v>
      </c>
      <c r="F205" s="3">
        <v>8410.200195</v>
      </c>
      <c r="G205" s="5">
        <v>0.0134</v>
      </c>
      <c r="H205" s="3">
        <v>4264.899902</v>
      </c>
      <c r="I205" s="5">
        <v>0.0019</v>
      </c>
      <c r="J205" s="3">
        <v>6734.021973</v>
      </c>
      <c r="K205" s="5">
        <v>-0.0057</v>
      </c>
      <c r="L205" s="3">
        <v>3775.25</v>
      </c>
      <c r="M205" s="5">
        <v>-0.0149</v>
      </c>
      <c r="N205" s="3">
        <v>1007.799988</v>
      </c>
      <c r="O205" s="5">
        <v>0.0145</v>
      </c>
      <c r="P205" s="3">
        <v>1568.400024</v>
      </c>
      <c r="Q205" s="5">
        <v>0.0153</v>
      </c>
      <c r="R205" s="3">
        <v>5168.5</v>
      </c>
      <c r="S205" s="5">
        <v>0.0104</v>
      </c>
      <c r="T205" s="3">
        <v>3366.75</v>
      </c>
      <c r="U205" s="5">
        <v>-0.0121</v>
      </c>
      <c r="V205" s="3">
        <v>196.199997</v>
      </c>
      <c r="W205" s="5">
        <v>0.001</v>
      </c>
      <c r="X205" s="3">
        <v>1323.800049</v>
      </c>
      <c r="Y205" s="5">
        <v>0.0128</v>
      </c>
      <c r="Z205" s="3">
        <v>433.219696</v>
      </c>
      <c r="AA205" s="5">
        <v>0.0011</v>
      </c>
      <c r="AB205" s="3">
        <v>2836.949951</v>
      </c>
      <c r="AC205" s="5">
        <v>0.0117</v>
      </c>
      <c r="AD205" s="3">
        <v>162.771805</v>
      </c>
      <c r="AE205" s="5">
        <v>0.0112</v>
      </c>
      <c r="AF205" s="3">
        <v>4470.151855</v>
      </c>
      <c r="AG205" s="5">
        <v>-3.0E-4</v>
      </c>
      <c r="AH205" s="3">
        <v>411.0</v>
      </c>
      <c r="AI205" s="5">
        <v>0.0066</v>
      </c>
      <c r="AJ205" s="3">
        <v>2504.25</v>
      </c>
      <c r="AK205" s="5">
        <v>-0.003</v>
      </c>
      <c r="AL205" s="3">
        <v>1462.24353</v>
      </c>
      <c r="AM205" s="5">
        <v>-0.016</v>
      </c>
      <c r="AN205" s="3">
        <v>2288.627686</v>
      </c>
      <c r="AO205" s="5">
        <v>0.0994</v>
      </c>
      <c r="AP205" s="3">
        <v>47451.12891</v>
      </c>
      <c r="AQ205" s="5">
        <v>0.0028</v>
      </c>
    </row>
    <row r="206">
      <c r="A206" s="2">
        <v>45421.0</v>
      </c>
      <c r="B206" s="3">
        <v>427.049988</v>
      </c>
      <c r="C206" s="5">
        <v>-0.0163</v>
      </c>
      <c r="D206" s="3">
        <v>513.5</v>
      </c>
      <c r="E206" s="5">
        <v>-0.0371</v>
      </c>
      <c r="F206" s="3">
        <v>8259.700195</v>
      </c>
      <c r="G206" s="5">
        <v>-0.0178</v>
      </c>
      <c r="H206" s="3">
        <v>4215.950195</v>
      </c>
      <c r="I206" s="5">
        <v>-0.0114</v>
      </c>
      <c r="J206" s="3">
        <v>6692.645996</v>
      </c>
      <c r="K206" s="5">
        <v>-0.0061</v>
      </c>
      <c r="L206" s="3">
        <v>3839.75</v>
      </c>
      <c r="M206" s="5">
        <v>0.017</v>
      </c>
      <c r="N206" s="3">
        <v>986.099976</v>
      </c>
      <c r="O206" s="5">
        <v>-0.0215</v>
      </c>
      <c r="P206" s="3">
        <v>1547.199951</v>
      </c>
      <c r="Q206" s="5">
        <v>-0.0135</v>
      </c>
      <c r="R206" s="3">
        <v>5067.649902</v>
      </c>
      <c r="S206" s="5">
        <v>-0.0195</v>
      </c>
      <c r="T206" s="3">
        <v>3390.899902</v>
      </c>
      <c r="U206" s="5">
        <v>0.0071</v>
      </c>
      <c r="V206" s="3">
        <v>194.050003</v>
      </c>
      <c r="W206" s="5">
        <v>-0.0109</v>
      </c>
      <c r="X206" s="3">
        <v>1300.050049</v>
      </c>
      <c r="Y206" s="5">
        <v>-0.0179</v>
      </c>
      <c r="Z206" s="3">
        <v>417.793213</v>
      </c>
      <c r="AA206" s="5">
        <v>-0.0356</v>
      </c>
      <c r="AB206" s="3">
        <v>2786.800049</v>
      </c>
      <c r="AC206" s="5">
        <v>-0.0176</v>
      </c>
      <c r="AD206" s="3">
        <v>158.801758</v>
      </c>
      <c r="AE206" s="5">
        <v>-0.0243</v>
      </c>
      <c r="AF206" s="3">
        <v>4372.265137</v>
      </c>
      <c r="AG206" s="5">
        <v>-0.0218</v>
      </c>
      <c r="AH206" s="3">
        <v>392.049988</v>
      </c>
      <c r="AI206" s="5">
        <v>-0.0461</v>
      </c>
      <c r="AJ206" s="3">
        <v>2431.850098</v>
      </c>
      <c r="AK206" s="5">
        <v>-0.0289</v>
      </c>
      <c r="AL206" s="3">
        <v>1428.800049</v>
      </c>
      <c r="AM206" s="5">
        <v>-0.0228</v>
      </c>
      <c r="AN206" s="3">
        <v>2174.547119</v>
      </c>
      <c r="AO206" s="5">
        <v>-0.0498</v>
      </c>
      <c r="AP206" s="3">
        <v>47191.41016</v>
      </c>
      <c r="AQ206" s="5">
        <v>-0.0054</v>
      </c>
    </row>
    <row r="207">
      <c r="A207" s="2">
        <v>45422.0</v>
      </c>
      <c r="B207" s="3">
        <v>437.399994</v>
      </c>
      <c r="C207" s="5">
        <v>0.0242</v>
      </c>
      <c r="D207" s="3">
        <v>518.549988</v>
      </c>
      <c r="E207" s="5">
        <v>0.0098</v>
      </c>
      <c r="F207" s="3">
        <v>8416.25</v>
      </c>
      <c r="G207" s="5">
        <v>0.0189</v>
      </c>
      <c r="H207" s="3">
        <v>4414.100098</v>
      </c>
      <c r="I207" s="5">
        <v>0.047</v>
      </c>
      <c r="J207" s="3">
        <v>6702.530762</v>
      </c>
      <c r="K207" s="5">
        <v>0.0014</v>
      </c>
      <c r="L207" s="3">
        <v>3924.149902</v>
      </c>
      <c r="M207" s="5">
        <v>0.0219</v>
      </c>
      <c r="N207" s="3">
        <v>994.950012</v>
      </c>
      <c r="O207" s="5">
        <v>0.0089</v>
      </c>
      <c r="P207" s="3">
        <v>1534.300049</v>
      </c>
      <c r="Q207" s="5">
        <v>-0.0083</v>
      </c>
      <c r="R207" s="3">
        <v>5125.600098</v>
      </c>
      <c r="S207" s="5">
        <v>0.0114</v>
      </c>
      <c r="T207" s="3">
        <v>3361.300049</v>
      </c>
      <c r="U207" s="5">
        <v>-0.0087</v>
      </c>
      <c r="V207" s="3">
        <v>194.550003</v>
      </c>
      <c r="W207" s="5">
        <v>0.0025</v>
      </c>
      <c r="X207" s="3">
        <v>1288.699951</v>
      </c>
      <c r="Y207" s="5">
        <v>-0.0087</v>
      </c>
      <c r="Z207" s="3">
        <v>425.653839</v>
      </c>
      <c r="AA207" s="5">
        <v>0.0188</v>
      </c>
      <c r="AB207" s="3">
        <v>2815.149902</v>
      </c>
      <c r="AC207" s="5">
        <v>0.0101</v>
      </c>
      <c r="AD207" s="3">
        <v>159.144852</v>
      </c>
      <c r="AE207" s="5">
        <v>0.0021</v>
      </c>
      <c r="AF207" s="3">
        <v>4331.541016</v>
      </c>
      <c r="AG207" s="5">
        <v>-0.0093</v>
      </c>
      <c r="AH207" s="3">
        <v>398.049988</v>
      </c>
      <c r="AI207" s="5">
        <v>0.0153</v>
      </c>
      <c r="AJ207" s="3">
        <v>2493.0</v>
      </c>
      <c r="AK207" s="5">
        <v>0.0251</v>
      </c>
      <c r="AL207" s="3">
        <v>1437.599976</v>
      </c>
      <c r="AM207" s="5">
        <v>0.0061</v>
      </c>
      <c r="AN207" s="3">
        <v>2181.117432</v>
      </c>
      <c r="AO207" s="5">
        <v>0.003</v>
      </c>
      <c r="AP207" s="3">
        <v>46692.71875</v>
      </c>
      <c r="AQ207" s="5">
        <v>-0.0105</v>
      </c>
    </row>
    <row r="208">
      <c r="A208" s="2">
        <v>45425.0</v>
      </c>
      <c r="B208" s="3">
        <v>433.100006</v>
      </c>
      <c r="C208" s="5">
        <v>-0.0098</v>
      </c>
      <c r="D208" s="3">
        <v>509.5</v>
      </c>
      <c r="E208" s="5">
        <v>-0.0174</v>
      </c>
      <c r="F208" s="3">
        <v>8270.299805</v>
      </c>
      <c r="G208" s="5">
        <v>-0.0173</v>
      </c>
      <c r="H208" s="3">
        <v>4287.75</v>
      </c>
      <c r="I208" s="5">
        <v>-0.0286</v>
      </c>
      <c r="J208" s="3">
        <v>7075.415039</v>
      </c>
      <c r="K208" s="5">
        <v>0.0556</v>
      </c>
      <c r="L208" s="3">
        <v>3905.600098</v>
      </c>
      <c r="M208" s="5">
        <v>-0.0047</v>
      </c>
      <c r="N208" s="3">
        <v>990.349976</v>
      </c>
      <c r="O208" s="5">
        <v>-0.0046</v>
      </c>
      <c r="P208" s="3">
        <v>1565.150024</v>
      </c>
      <c r="Q208" s="5">
        <v>0.0201</v>
      </c>
      <c r="R208" s="3">
        <v>5209.350098</v>
      </c>
      <c r="S208" s="5">
        <v>0.0163</v>
      </c>
      <c r="T208" s="3">
        <v>3376.850098</v>
      </c>
      <c r="U208" s="5">
        <v>0.0046</v>
      </c>
      <c r="V208" s="3">
        <v>192.600006</v>
      </c>
      <c r="W208" s="5">
        <v>-0.01</v>
      </c>
      <c r="X208" s="3">
        <v>1316.800049</v>
      </c>
      <c r="Y208" s="5">
        <v>0.0218</v>
      </c>
      <c r="Z208" s="3">
        <v>424.327362</v>
      </c>
      <c r="AA208" s="5">
        <v>-0.0031</v>
      </c>
      <c r="AB208" s="3">
        <v>2805.300049</v>
      </c>
      <c r="AC208" s="5">
        <v>-0.0034</v>
      </c>
      <c r="AD208" s="3">
        <v>160.615234</v>
      </c>
      <c r="AE208" s="5">
        <v>0.0092</v>
      </c>
      <c r="AF208" s="3">
        <v>4383.638184</v>
      </c>
      <c r="AG208" s="5">
        <v>0.012</v>
      </c>
      <c r="AH208" s="3">
        <v>405.049988</v>
      </c>
      <c r="AI208" s="5">
        <v>0.0175</v>
      </c>
      <c r="AJ208" s="3">
        <v>2483.5</v>
      </c>
      <c r="AK208" s="5">
        <v>-0.0038</v>
      </c>
      <c r="AL208" s="3">
        <v>1455.800049</v>
      </c>
      <c r="AM208" s="5">
        <v>0.0126</v>
      </c>
      <c r="AN208" s="3">
        <v>2180.470215</v>
      </c>
      <c r="AO208" s="5">
        <v>-2.0E-4</v>
      </c>
      <c r="AP208" s="3">
        <v>45920.85938</v>
      </c>
      <c r="AQ208" s="5">
        <v>-0.0165</v>
      </c>
    </row>
    <row r="209">
      <c r="A209" s="2">
        <v>45426.0</v>
      </c>
      <c r="B209" s="3">
        <v>433.399994</v>
      </c>
      <c r="C209" s="5">
        <v>6.0E-4</v>
      </c>
      <c r="D209" s="3">
        <v>528.0</v>
      </c>
      <c r="E209" s="5">
        <v>0.0363</v>
      </c>
      <c r="F209" s="3">
        <v>8063.600098</v>
      </c>
      <c r="G209" s="5">
        <v>-0.0249</v>
      </c>
      <c r="H209" s="3">
        <v>4283.950195</v>
      </c>
      <c r="I209" s="5">
        <v>-8.0E-4</v>
      </c>
      <c r="J209" s="3">
        <v>6902.30957</v>
      </c>
      <c r="K209" s="5">
        <v>-0.0244</v>
      </c>
      <c r="L209" s="3">
        <v>4067.800049</v>
      </c>
      <c r="M209" s="5">
        <v>0.0415</v>
      </c>
      <c r="N209" s="3">
        <v>1026.449951</v>
      </c>
      <c r="O209" s="5">
        <v>0.0364</v>
      </c>
      <c r="P209" s="3">
        <v>1579.5</v>
      </c>
      <c r="Q209" s="5">
        <v>0.0091</v>
      </c>
      <c r="R209" s="3">
        <v>5183.549805</v>
      </c>
      <c r="S209" s="5">
        <v>-0.0049</v>
      </c>
      <c r="T209" s="3">
        <v>3353.800049</v>
      </c>
      <c r="U209" s="5">
        <v>-0.0068</v>
      </c>
      <c r="V209" s="3">
        <v>196.0</v>
      </c>
      <c r="W209" s="5">
        <v>0.0176</v>
      </c>
      <c r="X209" s="3">
        <v>1297.650024</v>
      </c>
      <c r="Y209" s="5">
        <v>-0.0145</v>
      </c>
      <c r="Z209" s="3">
        <v>422.214813</v>
      </c>
      <c r="AA209" s="5">
        <v>-0.0049</v>
      </c>
      <c r="AB209" s="3">
        <v>2839.800049</v>
      </c>
      <c r="AC209" s="5">
        <v>0.0122</v>
      </c>
      <c r="AD209" s="3">
        <v>161.693512</v>
      </c>
      <c r="AE209" s="5">
        <v>0.0067</v>
      </c>
      <c r="AF209" s="3">
        <v>4451.677246</v>
      </c>
      <c r="AG209" s="5">
        <v>0.0155</v>
      </c>
      <c r="AH209" s="3">
        <v>399.799988</v>
      </c>
      <c r="AI209" s="5">
        <v>-0.0129</v>
      </c>
      <c r="AJ209" s="3">
        <v>2466.25</v>
      </c>
      <c r="AK209" s="5">
        <v>-0.0069</v>
      </c>
      <c r="AL209" s="3">
        <v>1461.800049</v>
      </c>
      <c r="AM209" s="5">
        <v>0.0041</v>
      </c>
      <c r="AN209" s="3">
        <v>2145.031738</v>
      </c>
      <c r="AO209" s="5">
        <v>-0.0162</v>
      </c>
      <c r="AP209" s="3">
        <v>46148.67188</v>
      </c>
      <c r="AQ209" s="5">
        <v>0.0049</v>
      </c>
    </row>
    <row r="210">
      <c r="A210" s="2">
        <v>45427.0</v>
      </c>
      <c r="B210" s="3">
        <v>437.549988</v>
      </c>
      <c r="C210" s="5">
        <v>0.0095</v>
      </c>
      <c r="D210" s="3">
        <v>520.849976</v>
      </c>
      <c r="E210" s="5">
        <v>-0.0135</v>
      </c>
      <c r="F210" s="3">
        <v>8096.899902</v>
      </c>
      <c r="G210" s="5">
        <v>0.0041</v>
      </c>
      <c r="H210" s="3">
        <v>4406.799805</v>
      </c>
      <c r="I210" s="5">
        <v>0.0286</v>
      </c>
      <c r="J210" s="3">
        <v>7122.80127</v>
      </c>
      <c r="K210" s="5">
        <v>0.0319</v>
      </c>
      <c r="L210" s="3">
        <v>4053.399902</v>
      </c>
      <c r="M210" s="5">
        <v>-0.0035</v>
      </c>
      <c r="N210" s="3">
        <v>1028.199951</v>
      </c>
      <c r="O210" s="5">
        <v>0.0017</v>
      </c>
      <c r="P210" s="3">
        <v>1579.599976</v>
      </c>
      <c r="Q210" s="5">
        <v>0.0</v>
      </c>
      <c r="R210" s="3">
        <v>5244.799805</v>
      </c>
      <c r="S210" s="5">
        <v>0.0118</v>
      </c>
      <c r="T210" s="3">
        <v>3367.550049</v>
      </c>
      <c r="U210" s="5">
        <v>0.004</v>
      </c>
      <c r="V210" s="3">
        <v>193.800003</v>
      </c>
      <c r="W210" s="5">
        <v>-0.0112</v>
      </c>
      <c r="X210" s="3">
        <v>1286.599976</v>
      </c>
      <c r="Y210" s="5">
        <v>-0.0085</v>
      </c>
      <c r="Z210" s="3">
        <v>420.397034</v>
      </c>
      <c r="AA210" s="5">
        <v>-0.0043</v>
      </c>
      <c r="AB210" s="3">
        <v>2831.149902</v>
      </c>
      <c r="AC210" s="5">
        <v>-0.003</v>
      </c>
      <c r="AD210" s="3">
        <v>162.330688</v>
      </c>
      <c r="AE210" s="5">
        <v>0.0039</v>
      </c>
      <c r="AF210" s="3">
        <v>4425.156738</v>
      </c>
      <c r="AG210" s="5">
        <v>-0.0059</v>
      </c>
      <c r="AH210" s="3">
        <v>396.149994</v>
      </c>
      <c r="AI210" s="5">
        <v>-0.0091</v>
      </c>
      <c r="AJ210" s="3">
        <v>2424.199951</v>
      </c>
      <c r="AK210" s="5">
        <v>-0.017</v>
      </c>
      <c r="AL210" s="3">
        <v>1438.849976</v>
      </c>
      <c r="AM210" s="5">
        <v>-0.0156</v>
      </c>
      <c r="AN210" s="3">
        <v>2156.579102</v>
      </c>
      <c r="AO210" s="5">
        <v>0.0053</v>
      </c>
      <c r="AP210" s="3">
        <v>45037.82813</v>
      </c>
      <c r="AQ210" s="5">
        <v>-0.024</v>
      </c>
    </row>
    <row r="211">
      <c r="A211" s="2">
        <v>45428.0</v>
      </c>
      <c r="B211" s="3">
        <v>442.75</v>
      </c>
      <c r="C211" s="5">
        <v>0.0118</v>
      </c>
      <c r="D211" s="3">
        <v>533.900024</v>
      </c>
      <c r="E211" s="5">
        <v>0.025</v>
      </c>
      <c r="F211" s="3">
        <v>8254.700195</v>
      </c>
      <c r="G211" s="5">
        <v>0.0194</v>
      </c>
      <c r="H211" s="3">
        <v>4409.350098</v>
      </c>
      <c r="I211" s="5">
        <v>5.0E-4</v>
      </c>
      <c r="J211" s="3">
        <v>7000.311523</v>
      </c>
      <c r="K211" s="5">
        <v>-0.0171</v>
      </c>
      <c r="L211" s="3">
        <v>4249.5</v>
      </c>
      <c r="M211" s="5">
        <v>0.0483</v>
      </c>
      <c r="N211" s="3">
        <v>1040.050049</v>
      </c>
      <c r="O211" s="5">
        <v>0.0115</v>
      </c>
      <c r="P211" s="3">
        <v>1630.5</v>
      </c>
      <c r="Q211" s="5">
        <v>0.0322</v>
      </c>
      <c r="R211" s="3">
        <v>5316.899902</v>
      </c>
      <c r="S211" s="5">
        <v>0.0137</v>
      </c>
      <c r="T211" s="3">
        <v>3395.149902</v>
      </c>
      <c r="U211" s="5">
        <v>0.0081</v>
      </c>
      <c r="V211" s="3">
        <v>195.350006</v>
      </c>
      <c r="W211" s="5">
        <v>0.0079</v>
      </c>
      <c r="X211" s="3">
        <v>1322.449951</v>
      </c>
      <c r="Y211" s="5">
        <v>0.0278</v>
      </c>
      <c r="Z211" s="3">
        <v>423.737793</v>
      </c>
      <c r="AA211" s="5">
        <v>0.0079</v>
      </c>
      <c r="AB211" s="3">
        <v>2850.199951</v>
      </c>
      <c r="AC211" s="5">
        <v>0.0067</v>
      </c>
      <c r="AD211" s="3">
        <v>162.624756</v>
      </c>
      <c r="AE211" s="5">
        <v>0.0018</v>
      </c>
      <c r="AF211" s="3">
        <v>4478.941895</v>
      </c>
      <c r="AG211" s="5">
        <v>0.0121</v>
      </c>
      <c r="AH211" s="3">
        <v>399.850006</v>
      </c>
      <c r="AI211" s="5">
        <v>0.0093</v>
      </c>
      <c r="AJ211" s="3">
        <v>2447.550049</v>
      </c>
      <c r="AK211" s="5">
        <v>0.0096</v>
      </c>
      <c r="AL211" s="3">
        <v>1460.150024</v>
      </c>
      <c r="AM211" s="5">
        <v>0.0148</v>
      </c>
      <c r="AN211" s="3">
        <v>2171.710205</v>
      </c>
      <c r="AO211" s="5">
        <v>0.007</v>
      </c>
      <c r="AP211" s="3">
        <v>45396.98828</v>
      </c>
      <c r="AQ211" s="5">
        <v>0.0079</v>
      </c>
    </row>
    <row r="212">
      <c r="A212" s="2">
        <v>45429.0</v>
      </c>
      <c r="B212" s="3">
        <v>439.950012</v>
      </c>
      <c r="C212" s="5">
        <v>-0.0063</v>
      </c>
      <c r="D212" s="3">
        <v>543.75</v>
      </c>
      <c r="E212" s="5">
        <v>0.0184</v>
      </c>
      <c r="F212" s="3">
        <v>8937.450195</v>
      </c>
      <c r="G212" s="5">
        <v>0.0827</v>
      </c>
      <c r="H212" s="3">
        <v>4457.549805</v>
      </c>
      <c r="I212" s="5">
        <v>0.0109</v>
      </c>
      <c r="J212" s="3">
        <v>7102.088379</v>
      </c>
      <c r="K212" s="5">
        <v>0.0145</v>
      </c>
      <c r="L212" s="3">
        <v>4166.350098</v>
      </c>
      <c r="M212" s="5">
        <v>-0.0195</v>
      </c>
      <c r="N212" s="3">
        <v>1093.400024</v>
      </c>
      <c r="O212" s="5">
        <v>0.0512</v>
      </c>
      <c r="P212" s="3">
        <v>1697.75</v>
      </c>
      <c r="Q212" s="5">
        <v>0.0412</v>
      </c>
      <c r="R212" s="3">
        <v>5440.25</v>
      </c>
      <c r="S212" s="5">
        <v>0.0231</v>
      </c>
      <c r="T212" s="3">
        <v>3425.649902</v>
      </c>
      <c r="U212" s="5">
        <v>0.0089</v>
      </c>
      <c r="V212" s="3">
        <v>196.300003</v>
      </c>
      <c r="W212" s="5">
        <v>0.0048</v>
      </c>
      <c r="X212" s="3">
        <v>1324.949951</v>
      </c>
      <c r="Y212" s="5">
        <v>0.0018</v>
      </c>
      <c r="Z212" s="3">
        <v>428.994629</v>
      </c>
      <c r="AA212" s="5">
        <v>0.0124</v>
      </c>
      <c r="AB212" s="3">
        <v>2870.699951</v>
      </c>
      <c r="AC212" s="5">
        <v>0.0071</v>
      </c>
      <c r="AD212" s="3">
        <v>163.948105</v>
      </c>
      <c r="AE212" s="5">
        <v>0.0081</v>
      </c>
      <c r="AF212" s="3">
        <v>4425.752441</v>
      </c>
      <c r="AG212" s="5">
        <v>-0.0118</v>
      </c>
      <c r="AH212" s="3">
        <v>401.799988</v>
      </c>
      <c r="AI212" s="5">
        <v>0.0048</v>
      </c>
      <c r="AJ212" s="3">
        <v>2472.600098</v>
      </c>
      <c r="AK212" s="5">
        <v>0.0102</v>
      </c>
      <c r="AL212" s="3">
        <v>1464.900024</v>
      </c>
      <c r="AM212" s="5">
        <v>0.0032</v>
      </c>
      <c r="AN212" s="3">
        <v>2200.081055</v>
      </c>
      <c r="AO212" s="5">
        <v>0.013</v>
      </c>
      <c r="AP212" s="3">
        <v>45293.07813</v>
      </c>
      <c r="AQ212" s="5">
        <v>-0.0022</v>
      </c>
    </row>
    <row r="213">
      <c r="A213" s="2">
        <v>45433.0</v>
      </c>
      <c r="B213" s="3">
        <v>453.399994</v>
      </c>
      <c r="C213" s="5">
        <v>0.0305</v>
      </c>
      <c r="D213" s="3">
        <v>539.400024</v>
      </c>
      <c r="E213" s="5">
        <v>-0.0079</v>
      </c>
      <c r="F213" s="3">
        <v>9123.75</v>
      </c>
      <c r="G213" s="5">
        <v>0.0208</v>
      </c>
      <c r="H213" s="3">
        <v>4346.200195</v>
      </c>
      <c r="I213" s="5">
        <v>-0.0249</v>
      </c>
      <c r="J213" s="3">
        <v>7080.779785</v>
      </c>
      <c r="K213" s="5">
        <v>-0.003</v>
      </c>
      <c r="L213" s="3">
        <v>4132.950195</v>
      </c>
      <c r="M213" s="5">
        <v>-0.008</v>
      </c>
      <c r="N213" s="3">
        <v>1115.5</v>
      </c>
      <c r="O213" s="5">
        <v>0.0202</v>
      </c>
      <c r="P213" s="3">
        <v>1718.099976</v>
      </c>
      <c r="Q213" s="5">
        <v>0.0119</v>
      </c>
      <c r="R213" s="3">
        <v>5330.0</v>
      </c>
      <c r="S213" s="5">
        <v>-0.0202</v>
      </c>
      <c r="T213" s="3">
        <v>3480.600098</v>
      </c>
      <c r="U213" s="5">
        <v>0.016</v>
      </c>
      <c r="V213" s="3">
        <v>202.550003</v>
      </c>
      <c r="W213" s="5">
        <v>0.0318</v>
      </c>
      <c r="X213" s="3">
        <v>1348.800049</v>
      </c>
      <c r="Y213" s="5">
        <v>0.018</v>
      </c>
      <c r="Z213" s="3">
        <v>427.373352</v>
      </c>
      <c r="AA213" s="5">
        <v>-0.0037</v>
      </c>
      <c r="AB213" s="3">
        <v>2871.300049</v>
      </c>
      <c r="AC213" s="5">
        <v>2.0E-4</v>
      </c>
      <c r="AD213" s="3">
        <v>170.858932</v>
      </c>
      <c r="AE213" s="5">
        <v>0.0421</v>
      </c>
      <c r="AF213" s="3">
        <v>4453.663574</v>
      </c>
      <c r="AG213" s="5">
        <v>0.0063</v>
      </c>
      <c r="AH213" s="3">
        <v>409.100006</v>
      </c>
      <c r="AI213" s="5">
        <v>0.0181</v>
      </c>
      <c r="AJ213" s="3">
        <v>2513.100098</v>
      </c>
      <c r="AK213" s="5">
        <v>0.0163</v>
      </c>
      <c r="AL213" s="3">
        <v>1458.400024</v>
      </c>
      <c r="AM213" s="5">
        <v>-0.0044</v>
      </c>
      <c r="AN213" s="3">
        <v>2251.994629</v>
      </c>
      <c r="AO213" s="5">
        <v>0.0235</v>
      </c>
      <c r="AP213" s="3">
        <v>46102.05859</v>
      </c>
      <c r="AQ213" s="5">
        <v>0.0178</v>
      </c>
    </row>
    <row r="214">
      <c r="A214" s="2">
        <v>45434.0</v>
      </c>
      <c r="B214" s="3">
        <v>456.5</v>
      </c>
      <c r="C214" s="5">
        <v>0.0068</v>
      </c>
      <c r="D214" s="3">
        <v>541.599976</v>
      </c>
      <c r="E214" s="5">
        <v>0.004</v>
      </c>
      <c r="F214" s="3">
        <v>9286.0</v>
      </c>
      <c r="G214" s="5">
        <v>0.0177</v>
      </c>
      <c r="H214" s="3">
        <v>4387.899902</v>
      </c>
      <c r="I214" s="5">
        <v>0.0095</v>
      </c>
      <c r="J214" s="3">
        <v>7096.823242</v>
      </c>
      <c r="K214" s="5">
        <v>0.0022</v>
      </c>
      <c r="L214" s="3">
        <v>4167.5</v>
      </c>
      <c r="M214" s="5">
        <v>0.0083</v>
      </c>
      <c r="N214" s="3">
        <v>1134.0</v>
      </c>
      <c r="O214" s="5">
        <v>0.0165</v>
      </c>
      <c r="P214" s="3">
        <v>1696.150024</v>
      </c>
      <c r="Q214" s="5">
        <v>-0.0127</v>
      </c>
      <c r="R214" s="3">
        <v>5308.850098</v>
      </c>
      <c r="S214" s="5">
        <v>-0.0039</v>
      </c>
      <c r="T214" s="3">
        <v>3520.850098</v>
      </c>
      <c r="U214" s="5">
        <v>0.0115</v>
      </c>
      <c r="V214" s="3">
        <v>200.449997</v>
      </c>
      <c r="W214" s="5">
        <v>-0.0103</v>
      </c>
      <c r="X214" s="3">
        <v>1346.0</v>
      </c>
      <c r="Y214" s="5">
        <v>-0.002</v>
      </c>
      <c r="Z214" s="3">
        <v>432.089752</v>
      </c>
      <c r="AA214" s="5">
        <v>0.011</v>
      </c>
      <c r="AB214" s="3">
        <v>2920.75</v>
      </c>
      <c r="AC214" s="5">
        <v>0.0172</v>
      </c>
      <c r="AD214" s="3">
        <v>169.878677</v>
      </c>
      <c r="AE214" s="5">
        <v>-0.0057</v>
      </c>
      <c r="AF214" s="3">
        <v>4559.247559</v>
      </c>
      <c r="AG214" s="5">
        <v>0.0237</v>
      </c>
      <c r="AH214" s="3">
        <v>426.799988</v>
      </c>
      <c r="AI214" s="5">
        <v>0.0432</v>
      </c>
      <c r="AJ214" s="3">
        <v>2466.100098</v>
      </c>
      <c r="AK214" s="5">
        <v>-0.0187</v>
      </c>
      <c r="AL214" s="3">
        <v>1459.75</v>
      </c>
      <c r="AM214" s="5">
        <v>9.0E-4</v>
      </c>
      <c r="AN214" s="3">
        <v>2230.094238</v>
      </c>
      <c r="AO214" s="5">
        <v>-0.0097</v>
      </c>
      <c r="AP214" s="3">
        <v>46544.28906</v>
      </c>
      <c r="AQ214" s="5">
        <v>0.0095</v>
      </c>
    </row>
    <row r="215">
      <c r="A215" s="2">
        <v>45435.0</v>
      </c>
      <c r="B215" s="3">
        <v>449.850006</v>
      </c>
      <c r="C215" s="5">
        <v>-0.0145</v>
      </c>
      <c r="D215" s="3">
        <v>534.700012</v>
      </c>
      <c r="E215" s="5">
        <v>-0.0127</v>
      </c>
      <c r="F215" s="3">
        <v>9225.400391</v>
      </c>
      <c r="G215" s="5">
        <v>-0.0065</v>
      </c>
      <c r="H215" s="3">
        <v>4432.350098</v>
      </c>
      <c r="I215" s="5">
        <v>0.0101</v>
      </c>
      <c r="J215" s="3">
        <v>7119.324707</v>
      </c>
      <c r="K215" s="5">
        <v>0.0031</v>
      </c>
      <c r="L215" s="3">
        <v>4280.399902</v>
      </c>
      <c r="M215" s="5">
        <v>0.027</v>
      </c>
      <c r="N215" s="3">
        <v>1121.699951</v>
      </c>
      <c r="O215" s="5">
        <v>-0.0108</v>
      </c>
      <c r="P215" s="3">
        <v>1696.25</v>
      </c>
      <c r="Q215" s="5">
        <v>0.0</v>
      </c>
      <c r="R215" s="3">
        <v>5460.899902</v>
      </c>
      <c r="S215" s="5">
        <v>0.0286</v>
      </c>
      <c r="T215" s="3">
        <v>3537.899902</v>
      </c>
      <c r="U215" s="5">
        <v>0.0048</v>
      </c>
      <c r="V215" s="3">
        <v>201.550003</v>
      </c>
      <c r="W215" s="5">
        <v>0.0054</v>
      </c>
      <c r="X215" s="3">
        <v>1349.099976</v>
      </c>
      <c r="Y215" s="5">
        <v>0.0023</v>
      </c>
      <c r="Z215" s="3">
        <v>433.514496</v>
      </c>
      <c r="AA215" s="5">
        <v>0.0032</v>
      </c>
      <c r="AB215" s="3">
        <v>2973.199951</v>
      </c>
      <c r="AC215" s="5">
        <v>0.0179</v>
      </c>
      <c r="AD215" s="3">
        <v>171.986221</v>
      </c>
      <c r="AE215" s="5">
        <v>0.0124</v>
      </c>
      <c r="AF215" s="3">
        <v>4585.023438</v>
      </c>
      <c r="AG215" s="5">
        <v>0.0056</v>
      </c>
      <c r="AH215" s="3">
        <v>429.100006</v>
      </c>
      <c r="AI215" s="5">
        <v>0.0053</v>
      </c>
      <c r="AJ215" s="3">
        <v>2334.649902</v>
      </c>
      <c r="AK215" s="5">
        <v>-0.0533</v>
      </c>
      <c r="AL215" s="3">
        <v>1492.199951</v>
      </c>
      <c r="AM215" s="5">
        <v>0.0222</v>
      </c>
      <c r="AN215" s="3">
        <v>2204.212158</v>
      </c>
      <c r="AO215" s="5">
        <v>-0.0116</v>
      </c>
      <c r="AP215" s="3">
        <v>46939.92188</v>
      </c>
      <c r="AQ215" s="5">
        <v>0.0085</v>
      </c>
    </row>
    <row r="216">
      <c r="A216" s="2">
        <v>45436.0</v>
      </c>
      <c r="B216" s="3">
        <v>438.450012</v>
      </c>
      <c r="C216" s="5">
        <v>-0.0253</v>
      </c>
      <c r="D216" s="3">
        <v>520.599976</v>
      </c>
      <c r="E216" s="5">
        <v>-0.0263</v>
      </c>
      <c r="F216" s="3">
        <v>9304.849609</v>
      </c>
      <c r="G216" s="5">
        <v>0.0086</v>
      </c>
      <c r="H216" s="3">
        <v>4423.350098</v>
      </c>
      <c r="I216" s="5">
        <v>-0.002</v>
      </c>
      <c r="J216" s="3">
        <v>7074.570801</v>
      </c>
      <c r="K216" s="5">
        <v>-0.0062</v>
      </c>
      <c r="L216" s="3">
        <v>4292.200195</v>
      </c>
      <c r="M216" s="5">
        <v>0.0027</v>
      </c>
      <c r="N216" s="3">
        <v>1108.949951</v>
      </c>
      <c r="O216" s="5">
        <v>-0.0113</v>
      </c>
      <c r="P216" s="3">
        <v>1693.849976</v>
      </c>
      <c r="Q216" s="5">
        <v>-0.0014</v>
      </c>
      <c r="R216" s="3">
        <v>5448.700195</v>
      </c>
      <c r="S216" s="5">
        <v>-0.0022</v>
      </c>
      <c r="T216" s="3">
        <v>3509.949951</v>
      </c>
      <c r="U216" s="5">
        <v>-0.0079</v>
      </c>
      <c r="V216" s="3">
        <v>199.800003</v>
      </c>
      <c r="W216" s="5">
        <v>-0.0086</v>
      </c>
      <c r="X216" s="3">
        <v>1338.800049</v>
      </c>
      <c r="Y216" s="5">
        <v>-0.0076</v>
      </c>
      <c r="Z216" s="3">
        <v>428.503326</v>
      </c>
      <c r="AA216" s="5">
        <v>-0.0115</v>
      </c>
      <c r="AB216" s="3">
        <v>2959.800049</v>
      </c>
      <c r="AC216" s="5">
        <v>-0.0045</v>
      </c>
      <c r="AD216" s="3">
        <v>171.34906</v>
      </c>
      <c r="AE216" s="5">
        <v>-0.0037</v>
      </c>
      <c r="AF216" s="3">
        <v>4559.595215</v>
      </c>
      <c r="AG216" s="5">
        <v>-0.0055</v>
      </c>
      <c r="AH216" s="3">
        <v>429.0</v>
      </c>
      <c r="AI216" s="5">
        <v>-2.0E-4</v>
      </c>
      <c r="AJ216" s="3">
        <v>2364.850098</v>
      </c>
      <c r="AK216" s="5">
        <v>0.0129</v>
      </c>
      <c r="AL216" s="3">
        <v>1516.650024</v>
      </c>
      <c r="AM216" s="5">
        <v>0.0163</v>
      </c>
      <c r="AN216" s="3">
        <v>2180.918457</v>
      </c>
      <c r="AO216" s="5">
        <v>-0.0105</v>
      </c>
      <c r="AP216" s="3">
        <v>47591.67188</v>
      </c>
      <c r="AQ216" s="5">
        <v>0.0138</v>
      </c>
    </row>
    <row r="217">
      <c r="A217" s="2">
        <v>45439.0</v>
      </c>
      <c r="B217" s="3">
        <v>440.950012</v>
      </c>
      <c r="C217" s="5">
        <v>0.0057</v>
      </c>
      <c r="D217" s="3">
        <v>522.25</v>
      </c>
      <c r="E217" s="5">
        <v>0.0031</v>
      </c>
      <c r="F217" s="3">
        <v>9263.400391</v>
      </c>
      <c r="G217" s="5">
        <v>-0.0044</v>
      </c>
      <c r="H217" s="3">
        <v>4427.549805</v>
      </c>
      <c r="I217" s="5">
        <v>9.0E-4</v>
      </c>
      <c r="J217" s="3">
        <v>7122.553223</v>
      </c>
      <c r="K217" s="5">
        <v>0.0067</v>
      </c>
      <c r="L217" s="3">
        <v>4168.100098</v>
      </c>
      <c r="M217" s="5">
        <v>-0.0289</v>
      </c>
      <c r="N217" s="3">
        <v>1100.25</v>
      </c>
      <c r="O217" s="5">
        <v>-0.0078</v>
      </c>
      <c r="P217" s="3">
        <v>1662.849976</v>
      </c>
      <c r="Q217" s="5">
        <v>-0.0183</v>
      </c>
      <c r="R217" s="3">
        <v>5337.950195</v>
      </c>
      <c r="S217" s="5">
        <v>-0.0203</v>
      </c>
      <c r="T217" s="3">
        <v>3500.75</v>
      </c>
      <c r="U217" s="5">
        <v>-0.0026</v>
      </c>
      <c r="V217" s="3">
        <v>199.050003</v>
      </c>
      <c r="W217" s="5">
        <v>-0.0037</v>
      </c>
      <c r="X217" s="3">
        <v>1338.650024</v>
      </c>
      <c r="Y217" s="5">
        <v>-1.0E-4</v>
      </c>
      <c r="Z217" s="3">
        <v>423.983459</v>
      </c>
      <c r="AA217" s="5">
        <v>-0.0105</v>
      </c>
      <c r="AB217" s="3">
        <v>2932.449951</v>
      </c>
      <c r="AC217" s="5">
        <v>-0.0092</v>
      </c>
      <c r="AD217" s="3">
        <v>172.035233</v>
      </c>
      <c r="AE217" s="5">
        <v>0.004</v>
      </c>
      <c r="AF217" s="3">
        <v>4569.329102</v>
      </c>
      <c r="AG217" s="5">
        <v>0.0021</v>
      </c>
      <c r="AH217" s="3">
        <v>438.450012</v>
      </c>
      <c r="AI217" s="5">
        <v>0.022</v>
      </c>
      <c r="AJ217" s="3">
        <v>2344.25</v>
      </c>
      <c r="AK217" s="5">
        <v>-0.0087</v>
      </c>
      <c r="AL217" s="3">
        <v>1527.949951</v>
      </c>
      <c r="AM217" s="5">
        <v>0.0074</v>
      </c>
      <c r="AN217" s="3">
        <v>2166.035889</v>
      </c>
      <c r="AO217" s="5">
        <v>-0.0068</v>
      </c>
      <c r="AP217" s="3">
        <v>47873.55859</v>
      </c>
      <c r="AQ217" s="5">
        <v>0.0059</v>
      </c>
    </row>
    <row r="218">
      <c r="A218" s="2">
        <v>45440.0</v>
      </c>
      <c r="B218" s="3">
        <v>446.25</v>
      </c>
      <c r="C218" s="5">
        <v>0.012</v>
      </c>
      <c r="D218" s="3">
        <v>509.299988</v>
      </c>
      <c r="E218" s="5">
        <v>-0.0247</v>
      </c>
      <c r="F218" s="3">
        <v>9100.450195</v>
      </c>
      <c r="G218" s="5">
        <v>-0.0175</v>
      </c>
      <c r="H218" s="3">
        <v>4421.149902</v>
      </c>
      <c r="I218" s="5">
        <v>-0.0014</v>
      </c>
      <c r="J218" s="3">
        <v>7097.369629</v>
      </c>
      <c r="K218" s="5">
        <v>-0.0035</v>
      </c>
      <c r="L218" s="3">
        <v>4141.899902</v>
      </c>
      <c r="M218" s="5">
        <v>-0.0062</v>
      </c>
      <c r="N218" s="3">
        <v>1082.699951</v>
      </c>
      <c r="O218" s="5">
        <v>-0.0159</v>
      </c>
      <c r="P218" s="3">
        <v>1618.25</v>
      </c>
      <c r="Q218" s="5">
        <v>-0.0268</v>
      </c>
      <c r="R218" s="3">
        <v>5314.350098</v>
      </c>
      <c r="S218" s="5">
        <v>-0.0044</v>
      </c>
      <c r="T218" s="3">
        <v>3568.399902</v>
      </c>
      <c r="U218" s="5">
        <v>0.0193</v>
      </c>
      <c r="V218" s="3">
        <v>200.25</v>
      </c>
      <c r="W218" s="5">
        <v>0.006</v>
      </c>
      <c r="X218" s="3">
        <v>1332.699951</v>
      </c>
      <c r="Y218" s="5">
        <v>-0.0044</v>
      </c>
      <c r="Z218" s="3">
        <v>421.428741</v>
      </c>
      <c r="AA218" s="5">
        <v>-0.006</v>
      </c>
      <c r="AB218" s="3">
        <v>2911.25</v>
      </c>
      <c r="AC218" s="5">
        <v>-0.0072</v>
      </c>
      <c r="AD218" s="3">
        <v>171.398071</v>
      </c>
      <c r="AE218" s="5">
        <v>-0.0037</v>
      </c>
      <c r="AF218" s="3">
        <v>4610.897461</v>
      </c>
      <c r="AG218" s="5">
        <v>0.009</v>
      </c>
      <c r="AH218" s="3">
        <v>434.299988</v>
      </c>
      <c r="AI218" s="5">
        <v>-0.0094</v>
      </c>
      <c r="AJ218" s="3">
        <v>2299.850098</v>
      </c>
      <c r="AK218" s="5">
        <v>-0.0189</v>
      </c>
      <c r="AL218" s="3">
        <v>1530.5</v>
      </c>
      <c r="AM218" s="5">
        <v>0.0016</v>
      </c>
      <c r="AN218" s="3">
        <v>2135.126953</v>
      </c>
      <c r="AO218" s="5">
        <v>-0.0142</v>
      </c>
      <c r="AP218" s="3">
        <v>47961.76953</v>
      </c>
      <c r="AQ218" s="5">
        <v>0.0018</v>
      </c>
    </row>
    <row r="219">
      <c r="A219" s="2">
        <v>45441.0</v>
      </c>
      <c r="B219" s="3">
        <v>440.149994</v>
      </c>
      <c r="C219" s="5">
        <v>-0.0136</v>
      </c>
      <c r="D219" s="3">
        <v>509.100006</v>
      </c>
      <c r="E219" s="5">
        <v>-3.0E-4</v>
      </c>
      <c r="F219" s="3">
        <v>9242.400391</v>
      </c>
      <c r="G219" s="5">
        <v>0.0155</v>
      </c>
      <c r="H219" s="3">
        <v>4585.0</v>
      </c>
      <c r="I219" s="5">
        <v>0.037</v>
      </c>
      <c r="J219" s="3">
        <v>7020.329102</v>
      </c>
      <c r="K219" s="5">
        <v>-0.0108</v>
      </c>
      <c r="L219" s="3">
        <v>4200.25</v>
      </c>
      <c r="M219" s="5">
        <v>0.014</v>
      </c>
      <c r="N219" s="3">
        <v>1043.0</v>
      </c>
      <c r="O219" s="5">
        <v>-0.0366</v>
      </c>
      <c r="P219" s="3">
        <v>1597.550049</v>
      </c>
      <c r="Q219" s="5">
        <v>-0.0127</v>
      </c>
      <c r="R219" s="3">
        <v>5265.100098</v>
      </c>
      <c r="S219" s="5">
        <v>-0.0092</v>
      </c>
      <c r="T219" s="3">
        <v>3553.350098</v>
      </c>
      <c r="U219" s="5">
        <v>-0.0042</v>
      </c>
      <c r="V219" s="3">
        <v>201.050003</v>
      </c>
      <c r="W219" s="5">
        <v>0.0039</v>
      </c>
      <c r="X219" s="3">
        <v>1334.699951</v>
      </c>
      <c r="Y219" s="5">
        <v>0.0015</v>
      </c>
      <c r="Z219" s="3">
        <v>423.295624</v>
      </c>
      <c r="AA219" s="5">
        <v>0.0044</v>
      </c>
      <c r="AB219" s="3">
        <v>2881.449951</v>
      </c>
      <c r="AC219" s="5">
        <v>-0.0102</v>
      </c>
      <c r="AD219" s="3">
        <v>170.760895</v>
      </c>
      <c r="AE219" s="5">
        <v>-0.0037</v>
      </c>
      <c r="AF219" s="3">
        <v>4633.891602</v>
      </c>
      <c r="AG219" s="5">
        <v>0.0049</v>
      </c>
      <c r="AH219" s="3">
        <v>429.700012</v>
      </c>
      <c r="AI219" s="5">
        <v>-0.0105</v>
      </c>
      <c r="AJ219" s="3">
        <v>2267.399902</v>
      </c>
      <c r="AK219" s="5">
        <v>-0.0141</v>
      </c>
      <c r="AL219" s="3">
        <v>1507.849976</v>
      </c>
      <c r="AM219" s="5">
        <v>-0.0147</v>
      </c>
      <c r="AN219" s="3">
        <v>2144.832764</v>
      </c>
      <c r="AO219" s="5">
        <v>0.0045</v>
      </c>
      <c r="AP219" s="3">
        <v>48091.42969</v>
      </c>
      <c r="AQ219" s="5">
        <v>0.0027</v>
      </c>
    </row>
    <row r="220">
      <c r="A220" s="2">
        <v>45442.0</v>
      </c>
      <c r="B220" s="3">
        <v>427.100006</v>
      </c>
      <c r="C220" s="5">
        <v>-0.0296</v>
      </c>
      <c r="D220" s="3">
        <v>506.299988</v>
      </c>
      <c r="E220" s="5">
        <v>-0.0054</v>
      </c>
      <c r="F220" s="3">
        <v>9309.400391</v>
      </c>
      <c r="G220" s="5">
        <v>0.0072</v>
      </c>
      <c r="H220" s="3">
        <v>4511.100098</v>
      </c>
      <c r="I220" s="5">
        <v>-0.0161</v>
      </c>
      <c r="J220" s="3">
        <v>7002.050293</v>
      </c>
      <c r="K220" s="5">
        <v>-0.0026</v>
      </c>
      <c r="L220" s="3">
        <v>4103.049805</v>
      </c>
      <c r="M220" s="5">
        <v>-0.0231</v>
      </c>
      <c r="N220" s="3">
        <v>1025.150024</v>
      </c>
      <c r="O220" s="5">
        <v>-0.0171</v>
      </c>
      <c r="P220" s="3">
        <v>1534.650024</v>
      </c>
      <c r="Q220" s="5">
        <v>-0.0393</v>
      </c>
      <c r="R220" s="3">
        <v>4951.899902</v>
      </c>
      <c r="S220" s="5">
        <v>-0.0594</v>
      </c>
      <c r="T220" s="3">
        <v>3737.100098</v>
      </c>
      <c r="U220" s="5">
        <v>0.0517</v>
      </c>
      <c r="V220" s="3">
        <v>200.899994</v>
      </c>
      <c r="W220" s="5">
        <v>-7.0E-4</v>
      </c>
      <c r="X220" s="3">
        <v>1314.599976</v>
      </c>
      <c r="Y220" s="5">
        <v>-0.015</v>
      </c>
      <c r="Z220" s="3">
        <v>416.663208</v>
      </c>
      <c r="AA220" s="5">
        <v>-0.0156</v>
      </c>
      <c r="AB220" s="3">
        <v>2850.0</v>
      </c>
      <c r="AC220" s="5">
        <v>-0.0109</v>
      </c>
      <c r="AD220" s="3">
        <v>160.958313</v>
      </c>
      <c r="AE220" s="5">
        <v>-0.0574</v>
      </c>
      <c r="AF220" s="3">
        <v>4511.769531</v>
      </c>
      <c r="AG220" s="5">
        <v>-0.0263</v>
      </c>
      <c r="AH220" s="3">
        <v>424.549988</v>
      </c>
      <c r="AI220" s="5">
        <v>-0.0119</v>
      </c>
      <c r="AJ220" s="3">
        <v>2184.25</v>
      </c>
      <c r="AK220" s="5">
        <v>-0.0366</v>
      </c>
      <c r="AL220" s="3">
        <v>1514.599976</v>
      </c>
      <c r="AM220" s="5">
        <v>0.0044</v>
      </c>
      <c r="AN220" s="3">
        <v>2101.778809</v>
      </c>
      <c r="AO220" s="5">
        <v>-0.02</v>
      </c>
      <c r="AP220" s="3">
        <v>47996.44922</v>
      </c>
      <c r="AQ220" s="5">
        <v>-0.0019</v>
      </c>
    </row>
    <row r="221">
      <c r="A221" s="2">
        <v>45443.0</v>
      </c>
      <c r="B221" s="3">
        <v>419.049988</v>
      </c>
      <c r="C221" s="5">
        <v>-0.0188</v>
      </c>
      <c r="D221" s="3">
        <v>511.25</v>
      </c>
      <c r="E221" s="5">
        <v>0.0097</v>
      </c>
      <c r="F221" s="3">
        <v>9395.950195</v>
      </c>
      <c r="G221" s="5">
        <v>0.0092</v>
      </c>
      <c r="H221" s="3">
        <v>4431.850098</v>
      </c>
      <c r="I221" s="5">
        <v>-0.0175</v>
      </c>
      <c r="J221" s="3">
        <v>6960.126953</v>
      </c>
      <c r="K221" s="5">
        <v>-0.0059</v>
      </c>
      <c r="L221" s="3">
        <v>4100.700195</v>
      </c>
      <c r="M221" s="5">
        <v>-5.0E-4</v>
      </c>
      <c r="N221" s="3">
        <v>1021.700012</v>
      </c>
      <c r="O221" s="5">
        <v>-0.0033</v>
      </c>
      <c r="P221" s="3">
        <v>1501.699951</v>
      </c>
      <c r="Q221" s="5">
        <v>-0.0214</v>
      </c>
      <c r="R221" s="3">
        <v>4811.950195</v>
      </c>
      <c r="S221" s="5">
        <v>-0.0282</v>
      </c>
      <c r="T221" s="3">
        <v>3688.649902</v>
      </c>
      <c r="U221" s="5">
        <v>-0.0129</v>
      </c>
      <c r="V221" s="3">
        <v>202.050003</v>
      </c>
      <c r="W221" s="5">
        <v>0.0057</v>
      </c>
      <c r="X221" s="3">
        <v>1309.75</v>
      </c>
      <c r="Y221" s="5">
        <v>-0.0036</v>
      </c>
      <c r="Z221" s="3">
        <v>418.726654</v>
      </c>
      <c r="AA221" s="5">
        <v>0.0049</v>
      </c>
      <c r="AB221" s="3">
        <v>2859.600098</v>
      </c>
      <c r="AC221" s="5">
        <v>0.0033</v>
      </c>
      <c r="AD221" s="3">
        <v>163.850082</v>
      </c>
      <c r="AE221" s="5">
        <v>0.0179</v>
      </c>
      <c r="AF221" s="3">
        <v>4458.480957</v>
      </c>
      <c r="AG221" s="5">
        <v>-0.0118</v>
      </c>
      <c r="AH221" s="3">
        <v>418.149994</v>
      </c>
      <c r="AI221" s="5">
        <v>-0.015</v>
      </c>
      <c r="AJ221" s="3">
        <v>2189.399902</v>
      </c>
      <c r="AK221" s="5">
        <v>0.0023</v>
      </c>
      <c r="AL221" s="3">
        <v>1530.849976</v>
      </c>
      <c r="AM221" s="5">
        <v>0.0107</v>
      </c>
      <c r="AN221" s="3">
        <v>2081.421143</v>
      </c>
      <c r="AO221" s="5">
        <v>-0.0096</v>
      </c>
      <c r="AP221" s="3">
        <v>47954.89844</v>
      </c>
      <c r="AQ221" s="5">
        <v>-8.0E-4</v>
      </c>
    </row>
    <row r="222">
      <c r="A222" s="2">
        <v>45446.0</v>
      </c>
      <c r="B222" s="3">
        <v>427.0</v>
      </c>
      <c r="C222" s="5">
        <v>0.0189</v>
      </c>
      <c r="D222" s="3">
        <v>513.5</v>
      </c>
      <c r="E222" s="5">
        <v>0.0044</v>
      </c>
      <c r="F222" s="3">
        <v>9889.849609</v>
      </c>
      <c r="G222" s="5">
        <v>0.0525</v>
      </c>
      <c r="H222" s="3">
        <v>4397.75</v>
      </c>
      <c r="I222" s="5">
        <v>-0.0076</v>
      </c>
      <c r="J222" s="3">
        <v>7109.787598</v>
      </c>
      <c r="K222" s="5">
        <v>0.0215</v>
      </c>
      <c r="L222" s="3">
        <v>4203.850098</v>
      </c>
      <c r="M222" s="5">
        <v>0.0251</v>
      </c>
      <c r="N222" s="3">
        <v>1054.150024</v>
      </c>
      <c r="O222" s="5">
        <v>0.0317</v>
      </c>
      <c r="P222" s="3">
        <v>1554.099976</v>
      </c>
      <c r="Q222" s="5">
        <v>0.0348</v>
      </c>
      <c r="R222" s="3">
        <v>4819.100098</v>
      </c>
      <c r="S222" s="5">
        <v>0.0014</v>
      </c>
      <c r="T222" s="3">
        <v>3650.300049</v>
      </c>
      <c r="U222" s="5">
        <v>-0.0103</v>
      </c>
      <c r="V222" s="3">
        <v>204.800003</v>
      </c>
      <c r="W222" s="5">
        <v>0.0136</v>
      </c>
      <c r="X222" s="3">
        <v>1327.800049</v>
      </c>
      <c r="Y222" s="5">
        <v>0.0137</v>
      </c>
      <c r="Z222" s="3">
        <v>423.049988</v>
      </c>
      <c r="AA222" s="5">
        <v>0.0103</v>
      </c>
      <c r="AB222" s="3">
        <v>3021.25</v>
      </c>
      <c r="AC222" s="5">
        <v>0.0565</v>
      </c>
      <c r="AD222" s="3">
        <v>170.809906</v>
      </c>
      <c r="AE222" s="5">
        <v>0.0424</v>
      </c>
      <c r="AF222" s="3">
        <v>4453.166992</v>
      </c>
      <c r="AG222" s="5">
        <v>-0.0011</v>
      </c>
      <c r="AH222" s="3">
        <v>440.950012</v>
      </c>
      <c r="AI222" s="5">
        <v>0.0545</v>
      </c>
      <c r="AJ222" s="3">
        <v>2239.350098</v>
      </c>
      <c r="AK222" s="5">
        <v>0.0228</v>
      </c>
      <c r="AL222" s="3">
        <v>1572.099976</v>
      </c>
      <c r="AM222" s="5">
        <v>0.0269</v>
      </c>
      <c r="AN222" s="3">
        <v>2091.425781</v>
      </c>
      <c r="AO222" s="5">
        <v>0.0048</v>
      </c>
      <c r="AP222" s="3">
        <v>47433.23047</v>
      </c>
      <c r="AQ222" s="5">
        <v>-0.0108</v>
      </c>
    </row>
    <row r="223">
      <c r="A223" s="2">
        <v>45447.0</v>
      </c>
      <c r="B223" s="3">
        <v>403.899994</v>
      </c>
      <c r="C223" s="5">
        <v>-0.054</v>
      </c>
      <c r="D223" s="3">
        <v>494.950012</v>
      </c>
      <c r="E223" s="5">
        <v>-0.0361</v>
      </c>
      <c r="F223" s="3">
        <v>8863.0</v>
      </c>
      <c r="G223" s="5">
        <v>-0.1038</v>
      </c>
      <c r="H223" s="3">
        <v>4370.700195</v>
      </c>
      <c r="I223" s="5">
        <v>-0.0061</v>
      </c>
      <c r="J223" s="3">
        <v>6934.496582</v>
      </c>
      <c r="K223" s="5">
        <v>-0.0246</v>
      </c>
      <c r="L223" s="3">
        <v>4069.300049</v>
      </c>
      <c r="M223" s="5">
        <v>-0.032</v>
      </c>
      <c r="N223" s="3">
        <v>912.700012</v>
      </c>
      <c r="O223" s="5">
        <v>-0.1341</v>
      </c>
      <c r="P223" s="3">
        <v>1432.199951</v>
      </c>
      <c r="Q223" s="5">
        <v>-0.0784</v>
      </c>
      <c r="R223" s="3">
        <v>4697.5</v>
      </c>
      <c r="S223" s="5">
        <v>-0.0252</v>
      </c>
      <c r="T223" s="3">
        <v>3516.050049</v>
      </c>
      <c r="U223" s="5">
        <v>-0.0367</v>
      </c>
      <c r="V223" s="3">
        <v>199.050003</v>
      </c>
      <c r="W223" s="5">
        <v>-0.028</v>
      </c>
      <c r="X223" s="3">
        <v>1270.849976</v>
      </c>
      <c r="Y223" s="5">
        <v>-0.0428</v>
      </c>
      <c r="Z223" s="3">
        <v>415.399994</v>
      </c>
      <c r="AA223" s="5">
        <v>-0.018</v>
      </c>
      <c r="AB223" s="3">
        <v>2793.600098</v>
      </c>
      <c r="AC223" s="5">
        <v>-0.0753</v>
      </c>
      <c r="AD223" s="3">
        <v>155.664932</v>
      </c>
      <c r="AE223" s="5">
        <v>-0.0886</v>
      </c>
      <c r="AF223" s="3">
        <v>4383.041992</v>
      </c>
      <c r="AG223" s="5">
        <v>-0.0157</v>
      </c>
      <c r="AH223" s="3">
        <v>412.450012</v>
      </c>
      <c r="AI223" s="5">
        <v>-0.0646</v>
      </c>
      <c r="AJ223" s="3">
        <v>2142.600098</v>
      </c>
      <c r="AK223" s="5">
        <v>-0.0432</v>
      </c>
      <c r="AL223" s="3">
        <v>1482.75</v>
      </c>
      <c r="AM223" s="5">
        <v>-0.0568</v>
      </c>
      <c r="AN223" s="3">
        <v>2035.530396</v>
      </c>
      <c r="AO223" s="5">
        <v>-0.0267</v>
      </c>
      <c r="AP223" s="3">
        <v>47542.62109</v>
      </c>
      <c r="AQ223" s="5">
        <v>0.0023</v>
      </c>
    </row>
    <row r="224">
      <c r="A224" s="2">
        <v>45448.0</v>
      </c>
      <c r="B224" s="3">
        <v>426.649994</v>
      </c>
      <c r="C224" s="5">
        <v>0.0563</v>
      </c>
      <c r="D224" s="3">
        <v>523.450012</v>
      </c>
      <c r="E224" s="5">
        <v>0.0575</v>
      </c>
      <c r="F224" s="3">
        <v>9466.25</v>
      </c>
      <c r="G224" s="5">
        <v>0.068</v>
      </c>
      <c r="H224" s="3">
        <v>4382.850098</v>
      </c>
      <c r="I224" s="5">
        <v>0.0027</v>
      </c>
      <c r="J224" s="3">
        <v>6875.387695</v>
      </c>
      <c r="K224" s="5">
        <v>-0.0085</v>
      </c>
      <c r="L224" s="3">
        <v>4088.899902</v>
      </c>
      <c r="M224" s="5">
        <v>0.0048</v>
      </c>
      <c r="N224" s="3">
        <v>918.849976</v>
      </c>
      <c r="O224" s="5">
        <v>0.0067</v>
      </c>
      <c r="P224" s="3">
        <v>1471.849976</v>
      </c>
      <c r="Q224" s="5">
        <v>0.0276</v>
      </c>
      <c r="R224" s="3">
        <v>4818.549805</v>
      </c>
      <c r="S224" s="5">
        <v>0.0257</v>
      </c>
      <c r="T224" s="3">
        <v>3410.050049</v>
      </c>
      <c r="U224" s="5">
        <v>-0.0301</v>
      </c>
      <c r="V224" s="3">
        <v>201.199997</v>
      </c>
      <c r="W224" s="5">
        <v>0.0108</v>
      </c>
      <c r="X224" s="3">
        <v>1321.25</v>
      </c>
      <c r="Y224" s="5">
        <v>0.0396</v>
      </c>
      <c r="Z224" s="3">
        <v>430.299988</v>
      </c>
      <c r="AA224" s="5">
        <v>0.0358</v>
      </c>
      <c r="AB224" s="3">
        <v>2842.149902</v>
      </c>
      <c r="AC224" s="5">
        <v>0.0173</v>
      </c>
      <c r="AD224" s="3">
        <v>165.859604</v>
      </c>
      <c r="AE224" s="5">
        <v>0.0654</v>
      </c>
      <c r="AF224" s="3">
        <v>4595.750488</v>
      </c>
      <c r="AG224" s="5">
        <v>0.0485</v>
      </c>
      <c r="AH224" s="3">
        <v>440.399994</v>
      </c>
      <c r="AI224" s="5">
        <v>0.0677</v>
      </c>
      <c r="AJ224" s="3">
        <v>2229.449951</v>
      </c>
      <c r="AK224" s="5">
        <v>0.0405</v>
      </c>
      <c r="AL224" s="3">
        <v>1551.300049</v>
      </c>
      <c r="AM224" s="5">
        <v>0.0462</v>
      </c>
      <c r="AN224" s="3">
        <v>2100.583984</v>
      </c>
      <c r="AO224" s="5">
        <v>0.0319</v>
      </c>
      <c r="AP224" s="3">
        <v>46908.16016</v>
      </c>
      <c r="AQ224" s="5">
        <v>-0.0133</v>
      </c>
    </row>
    <row r="225">
      <c r="A225" s="2">
        <v>45449.0</v>
      </c>
      <c r="B225" s="3">
        <v>428.25</v>
      </c>
      <c r="C225" s="5">
        <v>0.0037</v>
      </c>
      <c r="D225" s="3">
        <v>565.25</v>
      </c>
      <c r="E225" s="5">
        <v>0.0798</v>
      </c>
      <c r="F225" s="3">
        <v>9762.349609</v>
      </c>
      <c r="G225" s="5">
        <v>0.0312</v>
      </c>
      <c r="H225" s="3">
        <v>4453.700195</v>
      </c>
      <c r="I225" s="5">
        <v>0.0161</v>
      </c>
      <c r="J225" s="3">
        <v>7099.40625</v>
      </c>
      <c r="K225" s="5">
        <v>0.0325</v>
      </c>
      <c r="L225" s="3">
        <v>4138.899902</v>
      </c>
      <c r="M225" s="5">
        <v>0.0122</v>
      </c>
      <c r="N225" s="3">
        <v>973.400024</v>
      </c>
      <c r="O225" s="5">
        <v>0.0593</v>
      </c>
      <c r="P225" s="3">
        <v>1570.400024</v>
      </c>
      <c r="Q225" s="5">
        <v>0.0669</v>
      </c>
      <c r="R225" s="3">
        <v>4821.600098</v>
      </c>
      <c r="S225" s="5">
        <v>6.0E-4</v>
      </c>
      <c r="T225" s="3">
        <v>3426.899902</v>
      </c>
      <c r="U225" s="5">
        <v>0.0049</v>
      </c>
      <c r="V225" s="3">
        <v>204.550003</v>
      </c>
      <c r="W225" s="5">
        <v>0.0166</v>
      </c>
      <c r="X225" s="3">
        <v>1337.25</v>
      </c>
      <c r="Y225" s="5">
        <v>0.0121</v>
      </c>
      <c r="Z225" s="3">
        <v>435.799988</v>
      </c>
      <c r="AA225" s="5">
        <v>0.0127</v>
      </c>
      <c r="AB225" s="3">
        <v>2863.75</v>
      </c>
      <c r="AC225" s="5">
        <v>0.0075</v>
      </c>
      <c r="AD225" s="3">
        <v>168.60434</v>
      </c>
      <c r="AE225" s="5">
        <v>0.0165</v>
      </c>
      <c r="AF225" s="3">
        <v>4651.572266</v>
      </c>
      <c r="AG225" s="5">
        <v>0.0121</v>
      </c>
      <c r="AH225" s="3">
        <v>468.0</v>
      </c>
      <c r="AI225" s="5">
        <v>0.0626</v>
      </c>
      <c r="AJ225" s="3">
        <v>2278.149902</v>
      </c>
      <c r="AK225" s="5">
        <v>0.0218</v>
      </c>
      <c r="AL225" s="3">
        <v>1559.449951</v>
      </c>
      <c r="AM225" s="5">
        <v>0.0052</v>
      </c>
      <c r="AN225" s="3">
        <v>2114.869141</v>
      </c>
      <c r="AO225" s="5">
        <v>0.0068</v>
      </c>
      <c r="AP225" s="3">
        <v>47961.76953</v>
      </c>
      <c r="AQ225" s="5">
        <v>0.0224</v>
      </c>
    </row>
    <row r="226">
      <c r="A226" s="2">
        <v>45450.0</v>
      </c>
      <c r="B226" s="3">
        <v>438.149994</v>
      </c>
      <c r="C226" s="5">
        <v>0.0231</v>
      </c>
      <c r="D226" s="3">
        <v>613.400024</v>
      </c>
      <c r="E226" s="5">
        <v>0.0851</v>
      </c>
      <c r="F226" s="3">
        <v>9986.450195</v>
      </c>
      <c r="G226" s="5">
        <v>0.0229</v>
      </c>
      <c r="H226" s="3">
        <v>4488.899902</v>
      </c>
      <c r="I226" s="5">
        <v>0.0079</v>
      </c>
      <c r="J226" s="3">
        <v>7160.502441</v>
      </c>
      <c r="K226" s="5">
        <v>0.0086</v>
      </c>
      <c r="L226" s="3">
        <v>4220.850098</v>
      </c>
      <c r="M226" s="5">
        <v>0.0197</v>
      </c>
      <c r="N226" s="3">
        <v>977.75</v>
      </c>
      <c r="O226" s="5">
        <v>0.0044</v>
      </c>
      <c r="P226" s="3">
        <v>1623.699951</v>
      </c>
      <c r="Q226" s="5">
        <v>0.0339</v>
      </c>
      <c r="R226" s="3">
        <v>4953.700195</v>
      </c>
      <c r="S226" s="5">
        <v>0.0273</v>
      </c>
      <c r="T226" s="3">
        <v>3350.199951</v>
      </c>
      <c r="U226" s="5">
        <v>-0.0223</v>
      </c>
      <c r="V226" s="3">
        <v>213.850006</v>
      </c>
      <c r="W226" s="5">
        <v>0.0454</v>
      </c>
      <c r="X226" s="3">
        <v>1338.449951</v>
      </c>
      <c r="Y226" s="5">
        <v>8.0E-4</v>
      </c>
      <c r="Z226" s="3">
        <v>439.100006</v>
      </c>
      <c r="AA226" s="5">
        <v>0.0075</v>
      </c>
      <c r="AB226" s="3">
        <v>2939.449951</v>
      </c>
      <c r="AC226" s="5">
        <v>0.0264</v>
      </c>
      <c r="AD226" s="3">
        <v>175.417114</v>
      </c>
      <c r="AE226" s="5">
        <v>0.0404</v>
      </c>
      <c r="AF226" s="3">
        <v>4767.287598</v>
      </c>
      <c r="AG226" s="5">
        <v>0.0248</v>
      </c>
      <c r="AH226" s="3">
        <v>478.600006</v>
      </c>
      <c r="AI226" s="5">
        <v>0.0226</v>
      </c>
      <c r="AJ226" s="3">
        <v>2282.449951</v>
      </c>
      <c r="AK226" s="5">
        <v>0.0018</v>
      </c>
      <c r="AL226" s="3">
        <v>1573.25</v>
      </c>
      <c r="AM226" s="5">
        <v>0.0088</v>
      </c>
      <c r="AN226" s="3">
        <v>2142.244385</v>
      </c>
      <c r="AO226" s="5">
        <v>0.0129</v>
      </c>
      <c r="AP226" s="3">
        <v>48091.42969</v>
      </c>
      <c r="AQ226" s="5">
        <v>0.0027</v>
      </c>
    </row>
    <row r="227">
      <c r="A227" s="2">
        <v>45453.0</v>
      </c>
      <c r="B227" s="3">
        <v>443.549988</v>
      </c>
      <c r="C227" s="5">
        <v>0.0123</v>
      </c>
      <c r="D227" s="3">
        <v>633.799988</v>
      </c>
      <c r="E227" s="5">
        <v>0.0332</v>
      </c>
      <c r="F227" s="3">
        <v>10085.65039</v>
      </c>
      <c r="G227" s="5">
        <v>0.0099</v>
      </c>
      <c r="H227" s="3">
        <v>4594.149902</v>
      </c>
      <c r="I227" s="5">
        <v>0.0234</v>
      </c>
      <c r="J227" s="3">
        <v>7308.175781</v>
      </c>
      <c r="K227" s="5">
        <v>0.0206</v>
      </c>
      <c r="L227" s="3">
        <v>4568.049805</v>
      </c>
      <c r="M227" s="5">
        <v>0.0822</v>
      </c>
      <c r="N227" s="3">
        <v>977.599976</v>
      </c>
      <c r="O227" s="5">
        <v>-1.0E-4</v>
      </c>
      <c r="P227" s="3">
        <v>1630.0</v>
      </c>
      <c r="Q227" s="5">
        <v>0.0038</v>
      </c>
      <c r="R227" s="3">
        <v>5026.5</v>
      </c>
      <c r="S227" s="5">
        <v>0.0146</v>
      </c>
      <c r="T227" s="3">
        <v>3566.300049</v>
      </c>
      <c r="U227" s="5">
        <v>0.0645</v>
      </c>
      <c r="V227" s="3">
        <v>219.899994</v>
      </c>
      <c r="W227" s="5">
        <v>0.0282</v>
      </c>
      <c r="X227" s="3">
        <v>1345.550049</v>
      </c>
      <c r="Y227" s="5">
        <v>0.0053</v>
      </c>
      <c r="Z227" s="3">
        <v>436.75</v>
      </c>
      <c r="AA227" s="5">
        <v>-0.0053</v>
      </c>
      <c r="AB227" s="3">
        <v>2940.600098</v>
      </c>
      <c r="AC227" s="5">
        <v>3.0E-4</v>
      </c>
      <c r="AD227" s="3">
        <v>176.642441</v>
      </c>
      <c r="AE227" s="5">
        <v>0.0069</v>
      </c>
      <c r="AF227" s="3">
        <v>4760.831543</v>
      </c>
      <c r="AG227" s="5">
        <v>-0.0013</v>
      </c>
      <c r="AH227" s="3">
        <v>473.299988</v>
      </c>
      <c r="AI227" s="5">
        <v>-0.011</v>
      </c>
      <c r="AJ227" s="3">
        <v>2301.399902</v>
      </c>
      <c r="AK227" s="5">
        <v>0.0083</v>
      </c>
      <c r="AL227" s="3">
        <v>1561.5</v>
      </c>
      <c r="AM227" s="5">
        <v>-0.0074</v>
      </c>
      <c r="AN227" s="3">
        <v>2173.10376</v>
      </c>
      <c r="AO227" s="5">
        <v>0.0144</v>
      </c>
      <c r="AP227" s="3">
        <v>47996.44922</v>
      </c>
      <c r="AQ227" s="5">
        <v>-0.0019</v>
      </c>
    </row>
    <row r="228">
      <c r="A228" s="2">
        <v>45454.0</v>
      </c>
      <c r="B228" s="3">
        <v>441.799988</v>
      </c>
      <c r="C228" s="5">
        <v>-0.0039</v>
      </c>
      <c r="D228" s="3">
        <v>611.450012</v>
      </c>
      <c r="E228" s="5">
        <v>-0.0352</v>
      </c>
      <c r="F228" s="3">
        <v>10141.65039</v>
      </c>
      <c r="G228" s="5">
        <v>0.0055</v>
      </c>
      <c r="H228" s="3">
        <v>4675.0</v>
      </c>
      <c r="I228" s="5">
        <v>0.0175</v>
      </c>
      <c r="J228" s="3">
        <v>7454.358887</v>
      </c>
      <c r="K228" s="5">
        <v>0.02</v>
      </c>
      <c r="L228" s="3">
        <v>4501.299805</v>
      </c>
      <c r="M228" s="5">
        <v>-0.0146</v>
      </c>
      <c r="N228" s="3">
        <v>1019.799988</v>
      </c>
      <c r="O228" s="5">
        <v>0.0431</v>
      </c>
      <c r="P228" s="3">
        <v>1633.800049</v>
      </c>
      <c r="Q228" s="5">
        <v>0.0023</v>
      </c>
      <c r="R228" s="3">
        <v>5068.649902</v>
      </c>
      <c r="S228" s="5">
        <v>0.0083</v>
      </c>
      <c r="T228" s="3">
        <v>3691.600098</v>
      </c>
      <c r="U228" s="5">
        <v>0.0351</v>
      </c>
      <c r="V228" s="3">
        <v>217.949997</v>
      </c>
      <c r="W228" s="5">
        <v>-0.0088</v>
      </c>
      <c r="X228" s="3">
        <v>1380.599976</v>
      </c>
      <c r="Y228" s="5">
        <v>0.026</v>
      </c>
      <c r="Z228" s="3">
        <v>432.600006</v>
      </c>
      <c r="AA228" s="5">
        <v>-0.0095</v>
      </c>
      <c r="AB228" s="3">
        <v>2913.5</v>
      </c>
      <c r="AC228" s="5">
        <v>-0.0092</v>
      </c>
      <c r="AD228" s="3">
        <v>177.769745</v>
      </c>
      <c r="AE228" s="5">
        <v>0.0063</v>
      </c>
      <c r="AF228" s="3">
        <v>4841.484863</v>
      </c>
      <c r="AG228" s="5">
        <v>0.0169</v>
      </c>
      <c r="AH228" s="3">
        <v>474.299988</v>
      </c>
      <c r="AI228" s="5">
        <v>0.0021</v>
      </c>
      <c r="AJ228" s="3">
        <v>2315.149902</v>
      </c>
      <c r="AK228" s="5">
        <v>0.0059</v>
      </c>
      <c r="AL228" s="3">
        <v>1564.75</v>
      </c>
      <c r="AM228" s="5">
        <v>0.002</v>
      </c>
      <c r="AN228" s="3">
        <v>2189.977051</v>
      </c>
      <c r="AO228" s="5">
        <v>0.0077</v>
      </c>
      <c r="AP228" s="3">
        <v>47954.89844</v>
      </c>
      <c r="AQ228" s="5">
        <v>-8.0E-4</v>
      </c>
    </row>
    <row r="229">
      <c r="A229" s="2">
        <v>45455.0</v>
      </c>
      <c r="B229" s="3">
        <v>438.899994</v>
      </c>
      <c r="C229" s="5">
        <v>-0.0065</v>
      </c>
      <c r="D229" s="3">
        <v>614.849976</v>
      </c>
      <c r="E229" s="5">
        <v>0.0055</v>
      </c>
      <c r="F229" s="3">
        <v>10321.2002</v>
      </c>
      <c r="G229" s="5">
        <v>0.0177</v>
      </c>
      <c r="H229" s="3">
        <v>4710.399902</v>
      </c>
      <c r="I229" s="5">
        <v>0.0075</v>
      </c>
      <c r="J229" s="3">
        <v>7375.928223</v>
      </c>
      <c r="K229" s="5">
        <v>-0.0105</v>
      </c>
      <c r="L229" s="3">
        <v>4662.600098</v>
      </c>
      <c r="M229" s="5">
        <v>0.0358</v>
      </c>
      <c r="N229" s="3">
        <v>1026.800049</v>
      </c>
      <c r="O229" s="5">
        <v>0.0068</v>
      </c>
      <c r="P229" s="3">
        <v>1581.400024</v>
      </c>
      <c r="Q229" s="5">
        <v>-0.032</v>
      </c>
      <c r="R229" s="3">
        <v>5078.850098</v>
      </c>
      <c r="S229" s="5">
        <v>0.002</v>
      </c>
      <c r="T229" s="3">
        <v>3851.25</v>
      </c>
      <c r="U229" s="5">
        <v>0.0432</v>
      </c>
      <c r="V229" s="3">
        <v>220.399994</v>
      </c>
      <c r="W229" s="5">
        <v>0.0112</v>
      </c>
      <c r="X229" s="3">
        <v>1398.300049</v>
      </c>
      <c r="Y229" s="5">
        <v>0.0128</v>
      </c>
      <c r="Z229" s="3">
        <v>432.25</v>
      </c>
      <c r="AA229" s="5">
        <v>-8.0E-4</v>
      </c>
      <c r="AB229" s="3">
        <v>2926.050049</v>
      </c>
      <c r="AC229" s="5">
        <v>0.0043</v>
      </c>
      <c r="AD229" s="3">
        <v>178.651978</v>
      </c>
      <c r="AE229" s="5">
        <v>0.0049</v>
      </c>
      <c r="AF229" s="3">
        <v>4854.546387</v>
      </c>
      <c r="AG229" s="5">
        <v>0.0026</v>
      </c>
      <c r="AH229" s="3">
        <v>471.75</v>
      </c>
      <c r="AI229" s="5">
        <v>-0.0053</v>
      </c>
      <c r="AJ229" s="3">
        <v>2351.0</v>
      </c>
      <c r="AK229" s="5">
        <v>0.0154</v>
      </c>
      <c r="AL229" s="3">
        <v>1573.849976</v>
      </c>
      <c r="AM229" s="5">
        <v>0.0058</v>
      </c>
      <c r="AN229" s="3">
        <v>2174.14917</v>
      </c>
      <c r="AO229" s="5">
        <v>-0.0072</v>
      </c>
      <c r="AP229" s="3">
        <v>47433.23047</v>
      </c>
      <c r="AQ229" s="5">
        <v>-0.0108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5" max="5" width="14.25"/>
    <col customWidth="1" min="6" max="6" width="15.13"/>
    <col customWidth="1" min="11" max="11" width="13.5"/>
  </cols>
  <sheetData>
    <row r="1" ht="69.0" customHeight="1">
      <c r="A1" s="6" t="s">
        <v>23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>
      <c r="A2" s="9"/>
      <c r="B2" s="10" t="s">
        <v>24</v>
      </c>
      <c r="C2" s="10" t="s">
        <v>25</v>
      </c>
      <c r="D2" s="10" t="s">
        <v>26</v>
      </c>
      <c r="E2" s="10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</row>
    <row r="3" ht="24.75" customHeight="1">
      <c r="A3" s="11" t="s">
        <v>34</v>
      </c>
      <c r="B3" s="12">
        <f>EXP((AVERAGE(Data!E3:E229)*252)-1)</f>
        <v>0.6274906982</v>
      </c>
      <c r="C3" s="12">
        <f>EXP((AVERAGE(Data!I3:I229)*252)-1)</f>
        <v>0.3689018463</v>
      </c>
      <c r="D3" s="12">
        <f>EXP((AVERAGE(Data!M3:M229)*252)-1)</f>
        <v>0.879275269</v>
      </c>
      <c r="E3" s="12">
        <f>EXP((AVERAGE(Data!O3:O229)*252)-1)</f>
        <v>0.6810642175</v>
      </c>
      <c r="F3" s="12">
        <f>EXP((AVERAGE(Data!U3:U229)*252)-1)</f>
        <v>0.6514830076</v>
      </c>
      <c r="G3" s="12">
        <f>EXP((AVERAGE(Data!W3:W229)*252)-1)</f>
        <v>0.508954144</v>
      </c>
      <c r="H3" s="12">
        <f>EXP((AVERAGE(Data!AK3:AK229)*252)-1)</f>
        <v>0.4448823675</v>
      </c>
      <c r="I3" s="12">
        <f>EXP((AVERAGE(Data!AM3:AM229)*252)-1)</f>
        <v>0.3598414972</v>
      </c>
      <c r="J3" s="12">
        <f>EXP((AVERAGE(Data!AO3:AO229)*252)-1)</f>
        <v>0.3705847454</v>
      </c>
      <c r="K3" s="12">
        <f>EXP((AVERAGE(Data!Q3:Q229)*252)-1)</f>
        <v>0.4832942897</v>
      </c>
    </row>
    <row r="4" ht="24.75" customHeight="1">
      <c r="A4" s="11" t="s">
        <v>35</v>
      </c>
      <c r="B4" s="12">
        <f>SQRT(VARP(Data!E3:E229)*252)</f>
        <v>0.3840096846</v>
      </c>
      <c r="C4" s="12">
        <f>SQRT(VARP(Data!I3:I229)*252)</f>
        <v>0.2198244023</v>
      </c>
      <c r="D4" s="12">
        <f>SQRT(VARP(Data!M3:M229)*252)</f>
        <v>0.4226700687</v>
      </c>
      <c r="E4" s="12">
        <f>SQRT(VARP(Data!O3:O229)*252)</f>
        <v>0.3651281831</v>
      </c>
      <c r="F4" s="12">
        <f>SQRT(VARP(Data!U3:U229)*252)</f>
        <v>0.2959122992</v>
      </c>
      <c r="G4" s="12">
        <f>SQRT(VARP(Data!W3:W229)*252)</f>
        <v>0.2713047082</v>
      </c>
      <c r="H4" s="12">
        <f>SQRT(VARP(Data!AK3:AK229)*252)</f>
        <v>0.2886420334</v>
      </c>
      <c r="I4" s="12">
        <f>SQRT(VARP(Data!AM3:AM229)*252)</f>
        <v>0.2096210117</v>
      </c>
      <c r="J4" s="12">
        <f>SQRT(VARP(Data!AO3:AO229)*252)</f>
        <v>0.3611406284</v>
      </c>
      <c r="K4" s="12">
        <f>SQRT(VARP(Data!Q3:Q229)*252)</f>
        <v>0.3664730606</v>
      </c>
    </row>
    <row r="5" ht="24.75" customHeight="1">
      <c r="A5" s="11" t="s">
        <v>36</v>
      </c>
      <c r="B5" s="13">
        <v>0.05</v>
      </c>
      <c r="C5" s="13">
        <v>0.05</v>
      </c>
      <c r="D5" s="13">
        <v>0.05</v>
      </c>
      <c r="E5" s="13">
        <v>0.05</v>
      </c>
      <c r="F5" s="13">
        <v>0.05</v>
      </c>
      <c r="G5" s="13">
        <v>0.05</v>
      </c>
      <c r="H5" s="13">
        <v>0.05</v>
      </c>
      <c r="I5" s="13">
        <v>0.05</v>
      </c>
      <c r="J5" s="13">
        <v>0.05</v>
      </c>
      <c r="K5" s="13">
        <v>0.05</v>
      </c>
    </row>
    <row r="6" ht="24.75" customHeight="1">
      <c r="A6" s="14" t="s">
        <v>37</v>
      </c>
      <c r="B6" s="13">
        <v>0.4</v>
      </c>
      <c r="C6" s="13">
        <v>0.4</v>
      </c>
      <c r="D6" s="13">
        <v>0.4</v>
      </c>
      <c r="E6" s="13">
        <v>0.4</v>
      </c>
      <c r="F6" s="13">
        <v>0.4</v>
      </c>
      <c r="G6" s="13">
        <v>0.4</v>
      </c>
      <c r="H6" s="13">
        <v>0.4</v>
      </c>
      <c r="I6" s="13">
        <v>0.4</v>
      </c>
      <c r="J6" s="13">
        <v>0.4</v>
      </c>
      <c r="K6" s="13">
        <v>0.4</v>
      </c>
    </row>
    <row r="7" ht="24.75" customHeight="1">
      <c r="A7" s="15" t="s">
        <v>38</v>
      </c>
      <c r="B7" s="16">
        <v>0.1</v>
      </c>
      <c r="C7" s="16">
        <v>0.05</v>
      </c>
      <c r="D7" s="16">
        <v>0.1</v>
      </c>
      <c r="E7" s="16">
        <v>0.05</v>
      </c>
      <c r="F7" s="16">
        <v>0.35</v>
      </c>
      <c r="G7" s="16">
        <v>0.15</v>
      </c>
      <c r="H7" s="16">
        <v>0.05</v>
      </c>
      <c r="I7" s="16">
        <v>0.1</v>
      </c>
      <c r="J7" s="16">
        <v>0.05</v>
      </c>
      <c r="K7" s="16">
        <v>0.05</v>
      </c>
      <c r="M7" s="17">
        <f>SUM(B7:K7)</f>
        <v>1.05</v>
      </c>
      <c r="Z7" s="18"/>
    </row>
    <row r="9">
      <c r="E9" s="19" t="s">
        <v>39</v>
      </c>
      <c r="F9" s="7"/>
      <c r="G9" s="8"/>
    </row>
    <row r="10" ht="20.25" customHeight="1">
      <c r="E10" s="20" t="s">
        <v>40</v>
      </c>
      <c r="F10" s="21">
        <f>SUMPRODUCT(B3:K3,B7:K7)</f>
        <v>0.608459294</v>
      </c>
      <c r="G10" s="8"/>
    </row>
    <row r="11" ht="20.25" customHeight="1">
      <c r="E11" s="20" t="s">
        <v>35</v>
      </c>
      <c r="F11" s="22">
        <f t="array" ref="F11">sqrt(MMULT(MMULT(B7:K7,B19:K28),TRANSPOSE(B7:K7))*252)</f>
        <v>0.1599482301</v>
      </c>
      <c r="G11" s="8"/>
    </row>
    <row r="12" ht="20.25" customHeight="1">
      <c r="E12" s="20" t="s">
        <v>41</v>
      </c>
      <c r="F12" s="23">
        <v>0.06915</v>
      </c>
      <c r="G12" s="8"/>
    </row>
    <row r="13" ht="20.25" customHeight="1">
      <c r="E13" s="20" t="s">
        <v>42</v>
      </c>
      <c r="F13" s="23">
        <f>SUM(B7:K7)</f>
        <v>1.05</v>
      </c>
      <c r="G13" s="8"/>
    </row>
    <row r="14">
      <c r="E14" s="24" t="s">
        <v>43</v>
      </c>
      <c r="F14" s="25">
        <f>(F10-F12)/F11</f>
        <v>3.371774065</v>
      </c>
      <c r="G14" s="8"/>
    </row>
    <row r="16">
      <c r="N16" s="26">
        <v>1.0</v>
      </c>
    </row>
    <row r="17" ht="32.25" customHeight="1">
      <c r="A17" s="27" t="s">
        <v>44</v>
      </c>
      <c r="B17" s="7"/>
      <c r="C17" s="7"/>
      <c r="D17" s="7"/>
      <c r="E17" s="7"/>
      <c r="F17" s="7"/>
      <c r="G17" s="7"/>
      <c r="H17" s="7"/>
      <c r="I17" s="7"/>
      <c r="J17" s="7"/>
      <c r="K17" s="8"/>
    </row>
    <row r="18">
      <c r="A18" s="28"/>
      <c r="B18" s="29" t="s">
        <v>45</v>
      </c>
      <c r="C18" s="29" t="s">
        <v>25</v>
      </c>
      <c r="D18" s="29" t="s">
        <v>26</v>
      </c>
      <c r="E18" s="29" t="s">
        <v>27</v>
      </c>
      <c r="F18" s="29" t="s">
        <v>28</v>
      </c>
      <c r="G18" s="29" t="s">
        <v>29</v>
      </c>
      <c r="H18" s="29" t="s">
        <v>30</v>
      </c>
      <c r="I18" s="29" t="s">
        <v>31</v>
      </c>
      <c r="J18" s="29" t="s">
        <v>32</v>
      </c>
      <c r="K18" s="30" t="s">
        <v>33</v>
      </c>
    </row>
    <row r="19">
      <c r="A19" s="31" t="s">
        <v>45</v>
      </c>
      <c r="B19" s="32">
        <v>5.851723724504646E-4</v>
      </c>
      <c r="C19" s="33">
        <f t="array" ref="C19:K19">transpose(B20:B28)</f>
        <v>0.00005887454909</v>
      </c>
      <c r="D19" s="33">
        <v>9.221397290845927E-5</v>
      </c>
      <c r="E19" s="33">
        <v>1.844198703642608E-4</v>
      </c>
      <c r="F19" s="33">
        <v>-1.7936086863707808E-5</v>
      </c>
      <c r="G19" s="33">
        <v>9.714899182984331E-5</v>
      </c>
      <c r="H19" s="33">
        <v>1.316105594907722E-4</v>
      </c>
      <c r="I19" s="33">
        <v>4.348597779890935E-5</v>
      </c>
      <c r="J19" s="33">
        <v>1.848613875681655E-4</v>
      </c>
      <c r="K19" s="34">
        <v>1.8186605232005284E-4</v>
      </c>
    </row>
    <row r="20">
      <c r="A20" s="31" t="s">
        <v>25</v>
      </c>
      <c r="B20" s="32">
        <v>5.8874549088862587E-5</v>
      </c>
      <c r="C20" s="32">
        <v>1.9175701527295312E-4</v>
      </c>
      <c r="D20" s="33">
        <f t="array" ref="D20:K20">TRANSPOSE(C21:C28)</f>
        <v>0.0000653272499</v>
      </c>
      <c r="E20" s="33">
        <v>8.686074831648207E-5</v>
      </c>
      <c r="F20" s="33">
        <v>-1.2415901337111146E-5</v>
      </c>
      <c r="G20" s="33">
        <v>5.334295037745737E-5</v>
      </c>
      <c r="H20" s="33">
        <v>7.45498878301538E-5</v>
      </c>
      <c r="I20" s="33">
        <v>3.159638397795418E-5</v>
      </c>
      <c r="J20" s="33">
        <v>1.4055293970385613E-4</v>
      </c>
      <c r="K20" s="34">
        <v>6.994198024413452E-6</v>
      </c>
    </row>
    <row r="21">
      <c r="A21" s="31" t="s">
        <v>26</v>
      </c>
      <c r="B21" s="32">
        <v>9.221397290845927E-5</v>
      </c>
      <c r="C21" s="32">
        <v>6.532724989811562E-5</v>
      </c>
      <c r="D21" s="32">
        <v>7.089285198626017E-4</v>
      </c>
      <c r="E21" s="33">
        <f t="array" ref="E21:K21">TRANSPOSE(D22:D28)</f>
        <v>0.00004745595994</v>
      </c>
      <c r="F21" s="33">
        <v>4.211159153098256E-5</v>
      </c>
      <c r="G21" s="33">
        <v>5.475099477963863E-5</v>
      </c>
      <c r="H21" s="33">
        <v>7.461405363969799E-5</v>
      </c>
      <c r="I21" s="33">
        <v>2.955664499602164E-5</v>
      </c>
      <c r="J21" s="33">
        <v>6.705664810106929E-5</v>
      </c>
      <c r="K21" s="34">
        <v>2.9264824079644462E-5</v>
      </c>
    </row>
    <row r="22">
      <c r="A22" s="31" t="s">
        <v>27</v>
      </c>
      <c r="B22" s="32">
        <v>1.844198703642608E-4</v>
      </c>
      <c r="C22" s="32">
        <v>8.686074831648207E-5</v>
      </c>
      <c r="D22" s="32">
        <v>4.7455959944885455E-5</v>
      </c>
      <c r="E22" s="32">
        <v>5.290420241029322E-4</v>
      </c>
      <c r="F22" s="33">
        <f t="array" ref="F22:K22">TRANSPOSE(E23:E28)</f>
        <v>-0.00002973668905</v>
      </c>
      <c r="G22" s="33">
        <v>1.661821098798735E-4</v>
      </c>
      <c r="H22" s="33">
        <v>1.8563734867744377E-4</v>
      </c>
      <c r="I22" s="33">
        <v>7.473280463428356E-5</v>
      </c>
      <c r="J22" s="33">
        <v>1.8538797026916888E-4</v>
      </c>
      <c r="K22" s="34">
        <v>2.3102987579809426E-4</v>
      </c>
    </row>
    <row r="23">
      <c r="A23" s="31" t="s">
        <v>28</v>
      </c>
      <c r="B23" s="32">
        <v>-1.7936086863707808E-5</v>
      </c>
      <c r="C23" s="32">
        <v>-1.2415901337111146E-5</v>
      </c>
      <c r="D23" s="32">
        <v>4.211159153098256E-5</v>
      </c>
      <c r="E23" s="32">
        <v>-2.973668904888509E-5</v>
      </c>
      <c r="F23" s="32">
        <v>3.4747654291758013E-4</v>
      </c>
      <c r="G23" s="33">
        <f t="array" ref="G23:K23">transpose(F24:F28)</f>
        <v>-0.00001631500805</v>
      </c>
      <c r="H23" s="33">
        <v>-3.5112001979467865E-5</v>
      </c>
      <c r="I23" s="33">
        <v>-3.1130835063750526E-6</v>
      </c>
      <c r="J23" s="33">
        <v>-2.3058360146713493E-5</v>
      </c>
      <c r="K23" s="34">
        <v>-6.776675852432625E-6</v>
      </c>
    </row>
    <row r="24">
      <c r="A24" s="31" t="s">
        <v>29</v>
      </c>
      <c r="B24" s="32">
        <v>9.714899182984331E-5</v>
      </c>
      <c r="C24" s="32">
        <v>5.334295037745737E-5</v>
      </c>
      <c r="D24" s="32">
        <v>5.475099477963863E-5</v>
      </c>
      <c r="E24" s="32">
        <v>1.661821098798735E-4</v>
      </c>
      <c r="F24" s="32">
        <v>-1.6315008053717336E-5</v>
      </c>
      <c r="G24" s="32">
        <v>2.9208827262318295E-4</v>
      </c>
      <c r="H24" s="33">
        <f t="array" ref="H24:K24">TRANSPOSE(G25:G28)</f>
        <v>0.0001204091026</v>
      </c>
      <c r="I24" s="33">
        <v>1.5739045391915205E-5</v>
      </c>
      <c r="J24" s="33">
        <v>1.0736761454714828E-4</v>
      </c>
      <c r="K24" s="34">
        <v>1.109371965301093E-4</v>
      </c>
    </row>
    <row r="25">
      <c r="A25" s="31" t="s">
        <v>30</v>
      </c>
      <c r="B25" s="32">
        <v>1.316105594907722E-4</v>
      </c>
      <c r="C25" s="32">
        <v>7.45498878301538E-5</v>
      </c>
      <c r="D25" s="32">
        <v>7.461405363969799E-5</v>
      </c>
      <c r="E25" s="32">
        <v>1.8563734867744377E-4</v>
      </c>
      <c r="F25" s="32">
        <v>-3.5112001979467865E-5</v>
      </c>
      <c r="G25" s="32">
        <v>1.2040910264123121E-4</v>
      </c>
      <c r="H25" s="32">
        <v>3.3061199790409304E-4</v>
      </c>
      <c r="I25" s="33">
        <f t="array" ref="I25:K25">TRANSPOSE(H26:H28)</f>
        <v>0.00005933629199</v>
      </c>
      <c r="J25" s="33">
        <v>1.990031382328397E-4</v>
      </c>
      <c r="K25" s="34">
        <v>1.3685467542548846E-4</v>
      </c>
    </row>
    <row r="26">
      <c r="A26" s="31" t="s">
        <v>31</v>
      </c>
      <c r="B26" s="32">
        <v>4.348597779890935E-5</v>
      </c>
      <c r="C26" s="32">
        <v>3.159638397795418E-5</v>
      </c>
      <c r="D26" s="32">
        <v>2.955664499602164E-5</v>
      </c>
      <c r="E26" s="32">
        <v>7.473280463428356E-5</v>
      </c>
      <c r="F26" s="32">
        <v>-3.1130835063750526E-6</v>
      </c>
      <c r="G26" s="32">
        <v>1.5739045391915205E-5</v>
      </c>
      <c r="H26" s="32">
        <v>5.9336291990917734E-5</v>
      </c>
      <c r="I26" s="32">
        <v>1.7436892274253317E-4</v>
      </c>
      <c r="J26" s="33">
        <f t="array" ref="J26:K26">TRANSPOSE(I27:I28)</f>
        <v>0.00006291276912</v>
      </c>
      <c r="K26" s="34">
        <v>5.4052502668400384E-5</v>
      </c>
    </row>
    <row r="27">
      <c r="A27" s="31" t="s">
        <v>32</v>
      </c>
      <c r="B27" s="32">
        <v>1.848613875681655E-4</v>
      </c>
      <c r="C27" s="32">
        <v>1.4055293970385613E-4</v>
      </c>
      <c r="D27" s="32">
        <v>6.705664810106929E-5</v>
      </c>
      <c r="E27" s="32">
        <v>1.8538797026916888E-4</v>
      </c>
      <c r="F27" s="32">
        <v>-2.3058360146713493E-5</v>
      </c>
      <c r="G27" s="32">
        <v>1.0736761454714828E-4</v>
      </c>
      <c r="H27" s="32">
        <v>1.990031382328397E-4</v>
      </c>
      <c r="I27" s="32">
        <v>6.291276912030118E-5</v>
      </c>
      <c r="J27" s="32">
        <v>5.175498154437307E-4</v>
      </c>
      <c r="K27" s="34">
        <f t="array" ref="K27">TRANSPOSE(J28)</f>
        <v>0.00008187530129</v>
      </c>
    </row>
    <row r="28">
      <c r="A28" s="35" t="s">
        <v>33</v>
      </c>
      <c r="B28" s="36">
        <v>1.8186605232005284E-4</v>
      </c>
      <c r="C28" s="36">
        <v>6.994198024413452E-6</v>
      </c>
      <c r="D28" s="36">
        <v>2.9264824079644462E-5</v>
      </c>
      <c r="E28" s="36">
        <v>2.3102987579809426E-4</v>
      </c>
      <c r="F28" s="36">
        <v>-6.776675852432625E-6</v>
      </c>
      <c r="G28" s="36">
        <v>1.109371965301093E-4</v>
      </c>
      <c r="H28" s="36">
        <v>1.3685467542548846E-4</v>
      </c>
      <c r="I28" s="36">
        <v>5.4052502668400384E-5</v>
      </c>
      <c r="J28" s="36">
        <v>8.187530128665412E-5</v>
      </c>
      <c r="K28" s="37">
        <v>5.329464449145142E-4</v>
      </c>
    </row>
    <row r="31">
      <c r="A31" s="38" t="s">
        <v>46</v>
      </c>
      <c r="B31" s="38" t="s">
        <v>25</v>
      </c>
      <c r="C31" s="38" t="s">
        <v>26</v>
      </c>
      <c r="D31" s="39" t="s">
        <v>27</v>
      </c>
      <c r="E31" s="39" t="s">
        <v>28</v>
      </c>
      <c r="F31" s="39" t="s">
        <v>29</v>
      </c>
      <c r="G31" s="39" t="s">
        <v>30</v>
      </c>
      <c r="H31" s="39" t="s">
        <v>31</v>
      </c>
      <c r="I31" s="39" t="s">
        <v>32</v>
      </c>
      <c r="J31" s="39" t="s">
        <v>33</v>
      </c>
    </row>
    <row r="32">
      <c r="A32" s="40">
        <v>-0.0102</v>
      </c>
      <c r="B32" s="40">
        <v>-0.0118</v>
      </c>
      <c r="C32" s="40">
        <v>-0.0029</v>
      </c>
      <c r="D32" s="40">
        <v>-0.0227</v>
      </c>
      <c r="E32" s="40">
        <v>-0.0022</v>
      </c>
      <c r="F32" s="40">
        <v>0.0158</v>
      </c>
      <c r="G32" s="40">
        <v>-0.0368</v>
      </c>
      <c r="H32" s="40">
        <v>-0.0026</v>
      </c>
      <c r="I32" s="40">
        <v>-0.0286</v>
      </c>
      <c r="J32" s="40">
        <v>-0.0073</v>
      </c>
    </row>
    <row r="33">
      <c r="A33" s="40">
        <v>0.0133</v>
      </c>
      <c r="B33" s="40">
        <v>-0.0025</v>
      </c>
      <c r="C33" s="40">
        <v>0.1166</v>
      </c>
      <c r="D33" s="40">
        <v>0.0146</v>
      </c>
      <c r="E33" s="40">
        <v>0.0067</v>
      </c>
      <c r="F33" s="40">
        <v>0.0376</v>
      </c>
      <c r="G33" s="40">
        <v>0.0229</v>
      </c>
      <c r="H33" s="40">
        <v>-0.0166</v>
      </c>
      <c r="I33" s="40">
        <v>0.0019</v>
      </c>
      <c r="J33" s="40">
        <v>0.0778</v>
      </c>
    </row>
    <row r="34">
      <c r="A34" s="40">
        <v>-0.0095</v>
      </c>
      <c r="B34" s="40">
        <v>-0.0074</v>
      </c>
      <c r="C34" s="40">
        <v>0.0</v>
      </c>
      <c r="D34" s="40">
        <v>-0.0031</v>
      </c>
      <c r="E34" s="40">
        <v>-0.0137</v>
      </c>
      <c r="F34" s="40">
        <v>0.0069</v>
      </c>
      <c r="G34" s="40">
        <v>0.0069</v>
      </c>
      <c r="H34" s="40">
        <v>0.0147</v>
      </c>
      <c r="I34" s="40">
        <v>-0.0022</v>
      </c>
      <c r="J34" s="40">
        <v>0.01</v>
      </c>
    </row>
    <row r="35">
      <c r="A35" s="40">
        <v>-0.0218</v>
      </c>
      <c r="B35" s="40">
        <v>-0.004</v>
      </c>
      <c r="C35" s="40">
        <v>0.0208</v>
      </c>
      <c r="D35" s="40">
        <v>-0.0038</v>
      </c>
      <c r="E35" s="40">
        <v>-0.0161</v>
      </c>
      <c r="F35" s="40">
        <v>0.0024</v>
      </c>
      <c r="G35" s="40">
        <v>0.0033</v>
      </c>
      <c r="H35" s="40">
        <v>-7.0E-4</v>
      </c>
      <c r="I35" s="40">
        <v>-0.0049</v>
      </c>
      <c r="J35" s="40">
        <v>0.008</v>
      </c>
    </row>
    <row r="36">
      <c r="A36" s="40">
        <v>0.015</v>
      </c>
      <c r="B36" s="40">
        <v>-0.0184</v>
      </c>
      <c r="C36" s="40">
        <v>-0.0746</v>
      </c>
      <c r="D36" s="40">
        <v>0.0526</v>
      </c>
      <c r="E36" s="40">
        <v>0.004</v>
      </c>
      <c r="F36" s="40">
        <v>-0.0106</v>
      </c>
      <c r="G36" s="40">
        <v>0.0227</v>
      </c>
      <c r="H36" s="40">
        <v>-4.0E-4</v>
      </c>
      <c r="I36" s="40">
        <v>-0.0083</v>
      </c>
      <c r="J36" s="40">
        <v>0.0646</v>
      </c>
    </row>
    <row r="37">
      <c r="A37" s="40">
        <v>-0.0027</v>
      </c>
      <c r="B37" s="40">
        <v>0.01</v>
      </c>
      <c r="C37" s="40">
        <v>-0.0212</v>
      </c>
      <c r="D37" s="40">
        <v>5.0E-4</v>
      </c>
      <c r="E37" s="40">
        <v>-0.0057</v>
      </c>
      <c r="F37" s="40">
        <v>-0.0161</v>
      </c>
      <c r="G37" s="40">
        <v>-0.0132</v>
      </c>
      <c r="H37" s="40">
        <v>-4.0E-4</v>
      </c>
      <c r="I37" s="40">
        <v>-0.0036</v>
      </c>
      <c r="J37" s="40">
        <v>-0.0326</v>
      </c>
    </row>
    <row r="38">
      <c r="A38" s="40">
        <v>0.0141</v>
      </c>
      <c r="B38" s="40">
        <v>-0.0099</v>
      </c>
      <c r="C38" s="40">
        <v>0.0192</v>
      </c>
      <c r="D38" s="40">
        <v>-0.0159</v>
      </c>
      <c r="E38" s="40">
        <v>0.0139</v>
      </c>
      <c r="F38" s="40">
        <v>0.0</v>
      </c>
      <c r="G38" s="40">
        <v>0.0</v>
      </c>
      <c r="H38" s="40">
        <v>0.0</v>
      </c>
      <c r="I38" s="40">
        <v>0.0</v>
      </c>
      <c r="J38" s="40">
        <v>-0.0014</v>
      </c>
    </row>
    <row r="39">
      <c r="A39" s="40">
        <v>-0.005</v>
      </c>
      <c r="B39" s="40">
        <v>-0.0034</v>
      </c>
      <c r="C39" s="40">
        <v>-0.0032</v>
      </c>
      <c r="D39" s="40">
        <v>0.0086</v>
      </c>
      <c r="E39" s="40">
        <v>0.034</v>
      </c>
      <c r="F39" s="40">
        <v>-0.0385</v>
      </c>
      <c r="G39" s="40">
        <v>-0.0384</v>
      </c>
      <c r="H39" s="40">
        <v>0.021</v>
      </c>
      <c r="I39" s="40">
        <v>0.0052</v>
      </c>
      <c r="J39" s="40">
        <v>0.0373</v>
      </c>
    </row>
    <row r="40">
      <c r="A40" s="40">
        <v>0.0253</v>
      </c>
      <c r="B40" s="40">
        <v>3.0E-4</v>
      </c>
      <c r="C40" s="40">
        <v>-0.0184</v>
      </c>
      <c r="D40" s="40">
        <v>-0.0037</v>
      </c>
      <c r="E40" s="40">
        <v>0.0076</v>
      </c>
      <c r="F40" s="40">
        <v>-0.0051</v>
      </c>
      <c r="G40" s="40">
        <v>-2.0E-4</v>
      </c>
      <c r="H40" s="40">
        <v>0.0021</v>
      </c>
      <c r="I40" s="40">
        <v>0.0027</v>
      </c>
      <c r="J40" s="40">
        <v>0.0226</v>
      </c>
    </row>
    <row r="41">
      <c r="A41" s="40">
        <v>-0.0238</v>
      </c>
      <c r="B41" s="40">
        <v>0.026</v>
      </c>
      <c r="C41" s="40">
        <v>0.0845</v>
      </c>
      <c r="D41" s="40">
        <v>-0.0361</v>
      </c>
      <c r="E41" s="40">
        <v>0.0034</v>
      </c>
      <c r="F41" s="40">
        <v>-0.0062</v>
      </c>
      <c r="G41" s="40">
        <v>-0.0067</v>
      </c>
      <c r="H41" s="40">
        <v>-0.0075</v>
      </c>
      <c r="I41" s="40">
        <v>-0.01</v>
      </c>
      <c r="J41" s="40">
        <v>-0.0906</v>
      </c>
    </row>
    <row r="42">
      <c r="A42" s="40">
        <v>-0.0218</v>
      </c>
      <c r="B42" s="40">
        <v>-0.004</v>
      </c>
      <c r="C42" s="40">
        <v>0.0208</v>
      </c>
      <c r="D42" s="40">
        <v>-0.0038</v>
      </c>
      <c r="E42" s="40">
        <v>0.0329</v>
      </c>
      <c r="F42" s="40">
        <v>-8.0E-4</v>
      </c>
      <c r="G42" s="40">
        <v>0.0048</v>
      </c>
      <c r="H42" s="40">
        <v>0.0018</v>
      </c>
      <c r="I42" s="40">
        <v>-2.0E-4</v>
      </c>
      <c r="J42" s="40">
        <v>0.008</v>
      </c>
    </row>
    <row r="43">
      <c r="A43" s="40">
        <v>0.015</v>
      </c>
      <c r="B43" s="40">
        <v>-0.0184</v>
      </c>
      <c r="C43" s="40">
        <v>-0.0746</v>
      </c>
      <c r="D43" s="40">
        <v>0.0526</v>
      </c>
      <c r="E43" s="40">
        <v>-0.0187</v>
      </c>
      <c r="F43" s="40">
        <v>0.0702</v>
      </c>
      <c r="G43" s="40">
        <v>0.0562</v>
      </c>
      <c r="H43" s="40">
        <v>-0.0166</v>
      </c>
      <c r="I43" s="40">
        <v>0.006</v>
      </c>
      <c r="J43" s="40">
        <v>0.0646</v>
      </c>
    </row>
    <row r="44">
      <c r="A44" s="40">
        <v>-0.0027</v>
      </c>
      <c r="B44" s="40">
        <v>0.01</v>
      </c>
      <c r="C44" s="40">
        <v>-0.0212</v>
      </c>
      <c r="D44" s="40">
        <v>5.0E-4</v>
      </c>
      <c r="E44" s="40">
        <v>-0.0581</v>
      </c>
      <c r="F44" s="40">
        <v>-0.0161</v>
      </c>
      <c r="G44" s="40">
        <v>-0.0132</v>
      </c>
      <c r="H44" s="40">
        <v>-4.0E-4</v>
      </c>
      <c r="I44" s="40">
        <v>-0.0036</v>
      </c>
      <c r="J44" s="40">
        <v>-0.0326</v>
      </c>
    </row>
    <row r="45">
      <c r="A45" s="40">
        <v>0.0141</v>
      </c>
      <c r="B45" s="40">
        <v>-0.0099</v>
      </c>
      <c r="C45" s="40">
        <v>0.0192</v>
      </c>
      <c r="D45" s="40">
        <v>-0.0159</v>
      </c>
      <c r="E45" s="40">
        <v>0.0052</v>
      </c>
      <c r="F45" s="40">
        <v>0.0</v>
      </c>
      <c r="G45" s="40">
        <v>0.0</v>
      </c>
      <c r="H45" s="40">
        <v>0.0</v>
      </c>
      <c r="I45" s="40">
        <v>0.0</v>
      </c>
      <c r="J45" s="40">
        <v>-0.0014</v>
      </c>
    </row>
    <row r="46">
      <c r="A46" s="40">
        <v>-0.005</v>
      </c>
      <c r="B46" s="40">
        <v>-0.0034</v>
      </c>
      <c r="C46" s="40">
        <v>-0.0032</v>
      </c>
      <c r="D46" s="40">
        <v>0.0086</v>
      </c>
      <c r="E46" s="40">
        <v>-0.0191</v>
      </c>
      <c r="F46" s="40">
        <v>-0.0385</v>
      </c>
      <c r="G46" s="40">
        <v>-0.0384</v>
      </c>
      <c r="H46" s="40">
        <v>0.021</v>
      </c>
      <c r="I46" s="40">
        <v>0.0052</v>
      </c>
      <c r="J46" s="40">
        <v>0.0373</v>
      </c>
    </row>
    <row r="47">
      <c r="A47" s="40">
        <v>0.0253</v>
      </c>
      <c r="B47" s="40">
        <v>3.0E-4</v>
      </c>
      <c r="C47" s="40">
        <v>-0.0184</v>
      </c>
      <c r="D47" s="40">
        <v>-0.0037</v>
      </c>
      <c r="E47" s="40">
        <v>-0.0045</v>
      </c>
      <c r="F47" s="40">
        <v>-0.0051</v>
      </c>
      <c r="G47" s="40">
        <v>-2.0E-4</v>
      </c>
      <c r="H47" s="40">
        <v>0.0021</v>
      </c>
      <c r="I47" s="40">
        <v>0.0027</v>
      </c>
      <c r="J47" s="40">
        <v>0.0226</v>
      </c>
    </row>
    <row r="48">
      <c r="A48" s="40">
        <v>-0.0093</v>
      </c>
      <c r="B48" s="40">
        <v>0.0029</v>
      </c>
      <c r="C48" s="40">
        <v>-0.016</v>
      </c>
      <c r="D48" s="40">
        <v>0.0252</v>
      </c>
      <c r="E48" s="40">
        <v>0.0134</v>
      </c>
      <c r="F48" s="40">
        <v>-0.0062</v>
      </c>
      <c r="G48" s="40">
        <v>-0.0067</v>
      </c>
      <c r="H48" s="40">
        <v>-0.0075</v>
      </c>
      <c r="I48" s="40">
        <v>-0.01</v>
      </c>
      <c r="J48" s="40">
        <v>-0.0091</v>
      </c>
    </row>
    <row r="49">
      <c r="A49" s="40">
        <v>0.0094</v>
      </c>
      <c r="B49" s="40">
        <v>-0.0029</v>
      </c>
      <c r="C49" s="40">
        <v>0.0163</v>
      </c>
      <c r="D49" s="40">
        <v>-0.0245</v>
      </c>
      <c r="E49" s="40">
        <v>-0.0057</v>
      </c>
      <c r="F49" s="40">
        <v>-8.0E-4</v>
      </c>
      <c r="G49" s="40">
        <v>0.0048</v>
      </c>
      <c r="H49" s="40">
        <v>0.0018</v>
      </c>
      <c r="I49" s="40">
        <v>-2.0E-4</v>
      </c>
      <c r="J49" s="40">
        <v>0.0091</v>
      </c>
    </row>
    <row r="50">
      <c r="A50" s="40">
        <v>-0.0093</v>
      </c>
      <c r="B50" s="40">
        <v>0.0029</v>
      </c>
      <c r="C50" s="40">
        <v>-0.016</v>
      </c>
      <c r="D50" s="40">
        <v>0.0252</v>
      </c>
      <c r="E50" s="40">
        <v>0.0101</v>
      </c>
      <c r="F50" s="40">
        <v>0.0716</v>
      </c>
      <c r="G50" s="40">
        <v>0.0221</v>
      </c>
      <c r="H50" s="40">
        <v>-0.0298</v>
      </c>
      <c r="I50" s="40">
        <v>0.0218</v>
      </c>
      <c r="J50" s="40">
        <v>-0.0091</v>
      </c>
    </row>
    <row r="51">
      <c r="A51" s="40">
        <v>-0.0216</v>
      </c>
      <c r="B51" s="40">
        <v>1.0E-4</v>
      </c>
      <c r="C51" s="40">
        <v>0.0413</v>
      </c>
      <c r="D51" s="40">
        <v>-0.0141</v>
      </c>
      <c r="E51" s="40">
        <v>0.0122</v>
      </c>
      <c r="F51" s="40">
        <v>0.0069</v>
      </c>
      <c r="G51" s="40">
        <v>0.0069</v>
      </c>
      <c r="H51" s="40">
        <v>0.0147</v>
      </c>
      <c r="I51" s="40">
        <v>-0.0022</v>
      </c>
      <c r="J51" s="40">
        <v>-0.0151</v>
      </c>
    </row>
    <row r="52">
      <c r="A52" s="40">
        <v>-0.0027</v>
      </c>
      <c r="B52" s="40">
        <v>0.01</v>
      </c>
      <c r="C52" s="40">
        <v>-0.0212</v>
      </c>
      <c r="D52" s="40">
        <v>5.0E-4</v>
      </c>
      <c r="E52" s="40">
        <v>-0.0181</v>
      </c>
      <c r="F52" s="40">
        <v>0.0024</v>
      </c>
      <c r="G52" s="40">
        <v>0.0033</v>
      </c>
      <c r="H52" s="40">
        <v>-7.0E-4</v>
      </c>
      <c r="I52" s="40">
        <v>-0.0049</v>
      </c>
      <c r="J52" s="40">
        <v>-0.0326</v>
      </c>
    </row>
    <row r="53">
      <c r="A53" s="40">
        <v>0.0141</v>
      </c>
      <c r="B53" s="40">
        <v>-0.0099</v>
      </c>
      <c r="C53" s="40">
        <v>0.0192</v>
      </c>
      <c r="D53" s="40">
        <v>-0.0159</v>
      </c>
      <c r="E53" s="40">
        <v>-0.0049</v>
      </c>
      <c r="F53" s="40">
        <v>-0.0106</v>
      </c>
      <c r="G53" s="40">
        <v>0.0227</v>
      </c>
      <c r="H53" s="40">
        <v>-4.0E-4</v>
      </c>
      <c r="I53" s="40">
        <v>-0.0083</v>
      </c>
      <c r="J53" s="40">
        <v>-0.0014</v>
      </c>
    </row>
    <row r="54">
      <c r="A54" s="40">
        <v>-0.005</v>
      </c>
      <c r="B54" s="40">
        <v>-0.0034</v>
      </c>
      <c r="C54" s="40">
        <v>-0.0032</v>
      </c>
      <c r="D54" s="40">
        <v>0.0086</v>
      </c>
      <c r="E54" s="40">
        <v>0.0198</v>
      </c>
      <c r="F54" s="40">
        <v>-0.0161</v>
      </c>
      <c r="G54" s="40">
        <v>-0.0132</v>
      </c>
      <c r="H54" s="40">
        <v>-4.0E-4</v>
      </c>
      <c r="I54" s="40">
        <v>-0.0036</v>
      </c>
      <c r="J54" s="40">
        <v>0.0373</v>
      </c>
    </row>
    <row r="55">
      <c r="A55" s="40">
        <v>0.0253</v>
      </c>
      <c r="B55" s="40">
        <v>3.0E-4</v>
      </c>
      <c r="C55" s="40">
        <v>-0.0184</v>
      </c>
      <c r="D55" s="40">
        <v>-0.0037</v>
      </c>
      <c r="E55" s="40">
        <v>0.0199</v>
      </c>
      <c r="F55" s="40">
        <v>-0.0032</v>
      </c>
      <c r="G55" s="40">
        <v>0.0</v>
      </c>
      <c r="H55" s="40">
        <v>-0.0083</v>
      </c>
      <c r="I55" s="40">
        <v>2.0E-4</v>
      </c>
      <c r="J55" s="40">
        <v>0.0226</v>
      </c>
    </row>
    <row r="56">
      <c r="A56" s="40">
        <v>-0.0093</v>
      </c>
      <c r="B56" s="40">
        <v>0.0029</v>
      </c>
      <c r="C56" s="40">
        <v>-0.016</v>
      </c>
      <c r="D56" s="40">
        <v>0.0252</v>
      </c>
      <c r="E56" s="40">
        <v>-0.0066</v>
      </c>
      <c r="F56" s="40">
        <v>0.0065</v>
      </c>
      <c r="G56" s="40">
        <v>0.009</v>
      </c>
      <c r="H56" s="40">
        <v>-0.0105</v>
      </c>
      <c r="I56" s="40">
        <v>0.0025</v>
      </c>
      <c r="J56" s="40">
        <v>-0.0091</v>
      </c>
    </row>
    <row r="57">
      <c r="A57" s="40">
        <v>-0.0056</v>
      </c>
      <c r="B57" s="40">
        <v>0.0013</v>
      </c>
      <c r="C57" s="40">
        <v>-0.0221</v>
      </c>
      <c r="D57" s="40">
        <v>-0.0191</v>
      </c>
      <c r="E57" s="40">
        <v>0.0</v>
      </c>
      <c r="F57" s="40">
        <v>0.034</v>
      </c>
      <c r="G57" s="40">
        <v>-0.0141</v>
      </c>
      <c r="H57" s="40">
        <v>-0.0053</v>
      </c>
      <c r="I57" s="40">
        <v>-0.0093</v>
      </c>
      <c r="J57" s="40">
        <v>0.0152</v>
      </c>
    </row>
    <row r="58">
      <c r="A58" s="40">
        <v>-0.0152</v>
      </c>
      <c r="B58" s="40">
        <v>-0.0048</v>
      </c>
      <c r="C58" s="40">
        <v>0.0312</v>
      </c>
      <c r="D58" s="40">
        <v>-0.0133</v>
      </c>
      <c r="E58" s="40">
        <v>-0.002</v>
      </c>
      <c r="F58" s="40">
        <v>-0.0221</v>
      </c>
      <c r="G58" s="40">
        <v>-0.0053</v>
      </c>
      <c r="H58" s="40">
        <v>-0.0028</v>
      </c>
      <c r="I58" s="40">
        <v>-0.0342</v>
      </c>
      <c r="J58" s="40">
        <v>0.0011</v>
      </c>
    </row>
    <row r="59">
      <c r="A59" s="40">
        <v>0.0162</v>
      </c>
      <c r="B59" s="40">
        <v>-0.0082</v>
      </c>
      <c r="C59" s="40">
        <v>0.028</v>
      </c>
      <c r="D59" s="40">
        <v>0.0125</v>
      </c>
      <c r="E59" s="40">
        <v>0.0101</v>
      </c>
      <c r="F59" s="40">
        <v>0.0029</v>
      </c>
      <c r="G59" s="40">
        <v>-0.0214</v>
      </c>
      <c r="H59" s="40">
        <v>-0.0055</v>
      </c>
      <c r="I59" s="40">
        <v>-0.033</v>
      </c>
      <c r="J59" s="40">
        <v>-0.0114</v>
      </c>
    </row>
    <row r="60">
      <c r="A60" s="40">
        <v>-0.0148</v>
      </c>
      <c r="B60" s="40">
        <v>-0.0047</v>
      </c>
      <c r="C60" s="40">
        <v>0.0159</v>
      </c>
      <c r="D60" s="40">
        <v>-0.0067</v>
      </c>
      <c r="E60" s="40">
        <v>0.0107</v>
      </c>
      <c r="F60" s="40">
        <v>-0.0029</v>
      </c>
      <c r="G60" s="40">
        <v>-0.0016</v>
      </c>
      <c r="H60" s="40">
        <v>-0.0036</v>
      </c>
      <c r="I60" s="40">
        <v>0.0198</v>
      </c>
      <c r="J60" s="40">
        <v>-0.0075</v>
      </c>
    </row>
    <row r="61">
      <c r="A61" s="40">
        <v>0.0118</v>
      </c>
      <c r="B61" s="40">
        <v>0.0057</v>
      </c>
      <c r="C61" s="40">
        <v>0.0275</v>
      </c>
      <c r="D61" s="40">
        <v>0.0114</v>
      </c>
      <c r="E61" s="40">
        <v>0.0063</v>
      </c>
      <c r="F61" s="40">
        <v>-0.0018</v>
      </c>
      <c r="G61" s="40">
        <v>0.0052</v>
      </c>
      <c r="H61" s="40">
        <v>-0.0013</v>
      </c>
      <c r="I61" s="40">
        <v>-0.0042</v>
      </c>
      <c r="J61" s="40">
        <v>-0.0073</v>
      </c>
    </row>
    <row r="62">
      <c r="A62" s="40">
        <v>0.0208</v>
      </c>
      <c r="B62" s="40">
        <v>0.0027</v>
      </c>
      <c r="C62" s="40">
        <v>0.0091</v>
      </c>
      <c r="D62" s="40">
        <v>0.0018</v>
      </c>
      <c r="E62" s="40">
        <v>-0.0125</v>
      </c>
      <c r="F62" s="40">
        <v>-2.0E-4</v>
      </c>
      <c r="G62" s="40">
        <v>-0.0057</v>
      </c>
      <c r="H62" s="40">
        <v>-0.0043</v>
      </c>
      <c r="I62" s="40">
        <v>4.0E-4</v>
      </c>
      <c r="J62" s="40">
        <v>0.0177</v>
      </c>
    </row>
    <row r="63">
      <c r="A63" s="40">
        <v>0.0193</v>
      </c>
      <c r="B63" s="40">
        <v>-7.0E-4</v>
      </c>
      <c r="C63" s="40">
        <v>0.0125</v>
      </c>
      <c r="D63" s="40">
        <v>-0.0032</v>
      </c>
      <c r="E63" s="40">
        <v>-0.0125</v>
      </c>
      <c r="F63" s="40">
        <v>0.0078</v>
      </c>
      <c r="G63" s="40">
        <v>3.0E-4</v>
      </c>
      <c r="H63" s="40">
        <v>0.0027</v>
      </c>
      <c r="I63" s="40">
        <v>0.0099</v>
      </c>
      <c r="J63" s="40">
        <v>0.0163</v>
      </c>
    </row>
    <row r="64">
      <c r="A64" s="40">
        <v>0.0054</v>
      </c>
      <c r="B64" s="40">
        <v>-0.003</v>
      </c>
      <c r="C64" s="40">
        <v>0.0161</v>
      </c>
      <c r="D64" s="40">
        <v>0.0158</v>
      </c>
      <c r="E64" s="40">
        <v>0.0337</v>
      </c>
      <c r="F64" s="40">
        <v>0.0083</v>
      </c>
      <c r="G64" s="40">
        <v>0.0157</v>
      </c>
      <c r="H64" s="40">
        <v>-0.0048</v>
      </c>
      <c r="I64" s="40">
        <v>0.0104</v>
      </c>
      <c r="J64" s="40">
        <v>0.0423</v>
      </c>
    </row>
    <row r="65">
      <c r="A65" s="40">
        <v>0.0022</v>
      </c>
      <c r="B65" s="40">
        <v>-0.0023</v>
      </c>
      <c r="C65" s="40">
        <v>-8.0E-4</v>
      </c>
      <c r="D65" s="40">
        <v>-0.0025</v>
      </c>
      <c r="E65" s="40">
        <v>0.0036</v>
      </c>
      <c r="F65" s="40">
        <v>-0.0106</v>
      </c>
      <c r="G65" s="40">
        <v>-0.0042</v>
      </c>
      <c r="H65" s="40">
        <v>-0.0106</v>
      </c>
      <c r="I65" s="40">
        <v>0.0078</v>
      </c>
      <c r="J65" s="40">
        <v>0.0262</v>
      </c>
    </row>
    <row r="66">
      <c r="A66" s="40">
        <v>-0.0177</v>
      </c>
      <c r="B66" s="40">
        <v>0.0406</v>
      </c>
      <c r="C66" s="40">
        <v>-0.0029</v>
      </c>
      <c r="D66" s="40">
        <v>0.0303</v>
      </c>
      <c r="E66" s="40">
        <v>-0.0047</v>
      </c>
      <c r="F66" s="40">
        <v>-0.0018</v>
      </c>
      <c r="G66" s="40">
        <v>0.0101</v>
      </c>
      <c r="H66" s="40">
        <v>0.01</v>
      </c>
      <c r="I66" s="40">
        <v>0.0069</v>
      </c>
      <c r="J66" s="40">
        <v>-0.0185</v>
      </c>
    </row>
    <row r="67">
      <c r="A67" s="40">
        <v>0.0252</v>
      </c>
      <c r="B67" s="40">
        <v>0.0203</v>
      </c>
      <c r="C67" s="40">
        <v>0.0046</v>
      </c>
      <c r="D67" s="40">
        <v>-0.0082</v>
      </c>
      <c r="E67" s="40">
        <v>0.0223</v>
      </c>
      <c r="F67" s="40">
        <v>0.0024</v>
      </c>
      <c r="G67" s="40">
        <v>0.0635</v>
      </c>
      <c r="H67" s="40">
        <v>0.0079</v>
      </c>
      <c r="I67" s="40">
        <v>0.0678</v>
      </c>
      <c r="J67" s="40">
        <v>-0.026</v>
      </c>
    </row>
    <row r="68">
      <c r="A68" s="40">
        <v>0.001</v>
      </c>
      <c r="B68" s="40">
        <v>0.0071</v>
      </c>
      <c r="C68" s="40">
        <v>0.0245</v>
      </c>
      <c r="D68" s="40">
        <v>2.0E-4</v>
      </c>
      <c r="E68" s="40">
        <v>0.0033</v>
      </c>
      <c r="F68" s="40">
        <v>0.0093</v>
      </c>
      <c r="G68" s="40">
        <v>0.0226</v>
      </c>
      <c r="H68" s="40">
        <v>-0.0071</v>
      </c>
      <c r="I68" s="40">
        <v>0.0121</v>
      </c>
      <c r="J68" s="40">
        <v>0.0077</v>
      </c>
    </row>
    <row r="69">
      <c r="A69" s="40">
        <v>0.0115</v>
      </c>
      <c r="B69" s="40">
        <v>-0.0106</v>
      </c>
      <c r="C69" s="40">
        <v>0.0081</v>
      </c>
      <c r="D69" s="40">
        <v>-5.0E-4</v>
      </c>
      <c r="E69" s="40">
        <v>-0.0168</v>
      </c>
      <c r="F69" s="40">
        <v>-0.005</v>
      </c>
      <c r="G69" s="40">
        <v>0.0011</v>
      </c>
      <c r="H69" s="40">
        <v>-0.0044</v>
      </c>
      <c r="I69" s="40">
        <v>-0.0322</v>
      </c>
      <c r="J69" s="40">
        <v>0.0222</v>
      </c>
    </row>
    <row r="70">
      <c r="A70" s="40">
        <v>0.0084</v>
      </c>
      <c r="B70" s="40">
        <v>0.0054</v>
      </c>
      <c r="C70" s="40">
        <v>-0.0091</v>
      </c>
      <c r="D70" s="40">
        <v>0.0238</v>
      </c>
      <c r="E70" s="40">
        <v>0.0102</v>
      </c>
      <c r="F70" s="40">
        <v>0.0272</v>
      </c>
      <c r="G70" s="40">
        <v>0.0019</v>
      </c>
      <c r="H70" s="40">
        <v>0.0018</v>
      </c>
      <c r="I70" s="40">
        <v>-0.0058</v>
      </c>
      <c r="J70" s="40">
        <v>0.0371</v>
      </c>
    </row>
    <row r="71">
      <c r="A71" s="40">
        <v>-0.0053</v>
      </c>
      <c r="B71" s="40">
        <v>0.0112</v>
      </c>
      <c r="C71" s="40">
        <v>-0.0296</v>
      </c>
      <c r="D71" s="40">
        <v>0.0222</v>
      </c>
      <c r="E71" s="40">
        <v>0.0149</v>
      </c>
      <c r="F71" s="40">
        <v>0.007</v>
      </c>
      <c r="G71" s="40">
        <v>0.0082</v>
      </c>
      <c r="H71" s="40">
        <v>0.0059</v>
      </c>
      <c r="I71" s="40">
        <v>0.0086</v>
      </c>
      <c r="J71" s="40">
        <v>0.0029</v>
      </c>
    </row>
    <row r="72">
      <c r="A72" s="40">
        <v>0.0058</v>
      </c>
      <c r="B72" s="40">
        <v>0.0038</v>
      </c>
      <c r="C72" s="40">
        <v>0.0098</v>
      </c>
      <c r="D72" s="40">
        <v>-0.0022</v>
      </c>
      <c r="E72" s="40">
        <v>0.0368</v>
      </c>
      <c r="F72" s="40">
        <v>-0.0116</v>
      </c>
      <c r="G72" s="40">
        <v>0.0168</v>
      </c>
      <c r="H72" s="40">
        <v>-0.0057</v>
      </c>
      <c r="I72" s="40">
        <v>-0.0114</v>
      </c>
      <c r="J72" s="40">
        <v>0.0335</v>
      </c>
    </row>
    <row r="73">
      <c r="A73" s="40">
        <v>-0.0083</v>
      </c>
      <c r="B73" s="40">
        <v>0.0077</v>
      </c>
      <c r="C73" s="40">
        <v>-0.0224</v>
      </c>
      <c r="D73" s="40">
        <v>0.0094</v>
      </c>
      <c r="E73" s="40">
        <v>0.0329</v>
      </c>
      <c r="F73" s="40">
        <v>-0.0073</v>
      </c>
      <c r="G73" s="40">
        <v>0.0058</v>
      </c>
      <c r="H73" s="40">
        <v>0.0136</v>
      </c>
      <c r="I73" s="40">
        <v>6.0E-4</v>
      </c>
      <c r="J73" s="40">
        <v>-0.0017</v>
      </c>
    </row>
    <row r="74">
      <c r="A74" s="40">
        <v>0.0112</v>
      </c>
      <c r="B74" s="40">
        <v>0.004</v>
      </c>
      <c r="C74" s="40">
        <v>-0.0084</v>
      </c>
      <c r="D74" s="40">
        <v>-0.0017</v>
      </c>
      <c r="E74" s="40">
        <v>0.0413</v>
      </c>
      <c r="F74" s="40">
        <v>-0.0023</v>
      </c>
      <c r="G74" s="40">
        <v>0.0194</v>
      </c>
      <c r="H74" s="40">
        <v>0.0089</v>
      </c>
      <c r="I74" s="40">
        <v>0.0089</v>
      </c>
      <c r="J74" s="40">
        <v>-0.0361</v>
      </c>
    </row>
    <row r="75">
      <c r="A75" s="40">
        <v>0.0069</v>
      </c>
      <c r="B75" s="40">
        <v>0.0073</v>
      </c>
      <c r="C75" s="40">
        <v>-0.0117</v>
      </c>
      <c r="D75" s="40">
        <v>0.0259</v>
      </c>
      <c r="E75" s="40">
        <v>0.0255</v>
      </c>
      <c r="F75" s="40">
        <v>-0.0076</v>
      </c>
      <c r="G75" s="40">
        <v>-0.009</v>
      </c>
      <c r="H75" s="40">
        <v>0.0081</v>
      </c>
      <c r="I75" s="40">
        <v>-0.0041</v>
      </c>
      <c r="J75" s="40">
        <v>-0.0062</v>
      </c>
    </row>
    <row r="76">
      <c r="A76" s="40">
        <v>-0.0046</v>
      </c>
      <c r="B76" s="40">
        <v>0.0051</v>
      </c>
      <c r="C76" s="40">
        <v>0.0293</v>
      </c>
      <c r="D76" s="40">
        <v>-0.0115</v>
      </c>
      <c r="E76" s="40">
        <v>0.0046</v>
      </c>
      <c r="F76" s="40">
        <v>0.0058</v>
      </c>
      <c r="G76" s="40">
        <v>0.0111</v>
      </c>
      <c r="H76" s="40">
        <v>0.0049</v>
      </c>
      <c r="I76" s="40">
        <v>0.0236</v>
      </c>
      <c r="J76" s="40">
        <v>0.0079</v>
      </c>
    </row>
    <row r="77">
      <c r="A77" s="40">
        <v>-0.0237</v>
      </c>
      <c r="B77" s="40">
        <v>-0.0162</v>
      </c>
      <c r="C77" s="40">
        <v>-0.0118</v>
      </c>
      <c r="D77" s="40">
        <v>-0.0406</v>
      </c>
      <c r="E77" s="40">
        <v>-0.002</v>
      </c>
      <c r="F77" s="40">
        <v>-0.0063</v>
      </c>
      <c r="G77" s="40">
        <v>-0.0415</v>
      </c>
      <c r="H77" s="40">
        <v>0.0029</v>
      </c>
      <c r="I77" s="40">
        <v>-0.0308</v>
      </c>
      <c r="J77" s="40">
        <v>-0.0607</v>
      </c>
    </row>
    <row r="78">
      <c r="A78" s="40">
        <v>4.0E-4</v>
      </c>
      <c r="B78" s="40">
        <v>-3.0E-4</v>
      </c>
      <c r="C78" s="40">
        <v>0.0053</v>
      </c>
      <c r="D78" s="40">
        <v>-0.0016</v>
      </c>
      <c r="E78" s="40">
        <v>0.0067</v>
      </c>
      <c r="F78" s="40">
        <v>-0.0042</v>
      </c>
      <c r="G78" s="40">
        <v>0.0148</v>
      </c>
      <c r="H78" s="40">
        <v>0.0043</v>
      </c>
      <c r="I78" s="40">
        <v>-0.0109</v>
      </c>
      <c r="J78" s="40">
        <v>0.0064</v>
      </c>
    </row>
    <row r="79">
      <c r="A79" s="40">
        <v>0.0646</v>
      </c>
      <c r="B79" s="40">
        <v>-0.0024</v>
      </c>
      <c r="C79" s="40">
        <v>0.0203</v>
      </c>
      <c r="D79" s="40">
        <v>0.0136</v>
      </c>
      <c r="E79" s="40">
        <v>-0.0075</v>
      </c>
      <c r="F79" s="40">
        <v>0.0032</v>
      </c>
      <c r="G79" s="40">
        <v>-0.0048</v>
      </c>
      <c r="H79" s="40">
        <v>-0.0014</v>
      </c>
      <c r="I79" s="40">
        <v>0.0167</v>
      </c>
      <c r="J79" s="40">
        <v>0.0018</v>
      </c>
    </row>
    <row r="80">
      <c r="A80" s="40">
        <v>-0.0048</v>
      </c>
      <c r="B80" s="40">
        <v>0.0145</v>
      </c>
      <c r="C80" s="40">
        <v>0.0111</v>
      </c>
      <c r="D80" s="40">
        <v>-0.0012</v>
      </c>
      <c r="E80" s="40">
        <v>-0.0159</v>
      </c>
      <c r="F80" s="40">
        <v>5.0E-4</v>
      </c>
      <c r="G80" s="40">
        <v>-0.0109</v>
      </c>
      <c r="H80" s="40">
        <v>0.0124</v>
      </c>
      <c r="I80" s="40">
        <v>-0.0091</v>
      </c>
      <c r="J80" s="40">
        <v>-0.0107</v>
      </c>
    </row>
    <row r="81">
      <c r="A81" s="40">
        <v>-0.0196</v>
      </c>
      <c r="B81" s="40">
        <v>0.0217</v>
      </c>
      <c r="C81" s="40">
        <v>-0.011</v>
      </c>
      <c r="D81" s="40">
        <v>-0.0097</v>
      </c>
      <c r="E81" s="40">
        <v>-0.0106</v>
      </c>
      <c r="F81" s="40">
        <v>0.0034</v>
      </c>
      <c r="G81" s="40">
        <v>0.0026</v>
      </c>
      <c r="H81" s="40">
        <v>-0.0197</v>
      </c>
      <c r="I81" s="40">
        <v>0.0073</v>
      </c>
      <c r="J81" s="40">
        <v>-0.006</v>
      </c>
    </row>
    <row r="82">
      <c r="A82" s="40">
        <v>-0.0049</v>
      </c>
      <c r="B82" s="40">
        <v>0.0015</v>
      </c>
      <c r="C82" s="40">
        <v>-0.0078</v>
      </c>
      <c r="D82" s="40">
        <v>-0.0149</v>
      </c>
      <c r="E82" s="40">
        <v>0.0276</v>
      </c>
      <c r="F82" s="40">
        <v>-2.0E-4</v>
      </c>
      <c r="G82" s="40">
        <v>-0.0161</v>
      </c>
      <c r="H82" s="40">
        <v>-0.0399</v>
      </c>
      <c r="I82" s="40">
        <v>0.0103</v>
      </c>
      <c r="J82" s="40">
        <v>-0.0064</v>
      </c>
    </row>
    <row r="83">
      <c r="A83" s="40">
        <v>-0.0181</v>
      </c>
      <c r="B83" s="40">
        <v>-0.0238</v>
      </c>
      <c r="C83" s="40">
        <v>-0.0126</v>
      </c>
      <c r="D83" s="40">
        <v>-0.0105</v>
      </c>
      <c r="E83" s="40">
        <v>0.0045</v>
      </c>
      <c r="F83" s="40">
        <v>-0.0154</v>
      </c>
      <c r="G83" s="40">
        <v>-0.0144</v>
      </c>
      <c r="H83" s="40">
        <v>-0.0065</v>
      </c>
      <c r="I83" s="40">
        <v>-0.0027</v>
      </c>
      <c r="J83" s="40">
        <v>0.0014</v>
      </c>
    </row>
    <row r="84">
      <c r="A84" s="40">
        <v>-0.0014</v>
      </c>
      <c r="B84" s="40">
        <v>-0.0131</v>
      </c>
      <c r="C84" s="40">
        <v>-0.0357</v>
      </c>
      <c r="D84" s="40">
        <v>-0.0117</v>
      </c>
      <c r="E84" s="40">
        <v>-0.0213</v>
      </c>
      <c r="F84" s="40">
        <v>-0.0067</v>
      </c>
      <c r="G84" s="40">
        <v>-0.0243</v>
      </c>
      <c r="H84" s="40">
        <v>-0.0157</v>
      </c>
      <c r="I84" s="40">
        <v>-0.0036</v>
      </c>
      <c r="J84" s="40">
        <v>-0.0141</v>
      </c>
    </row>
    <row r="85">
      <c r="A85" s="40">
        <v>-0.0078</v>
      </c>
      <c r="B85" s="40">
        <v>0.0044</v>
      </c>
      <c r="C85" s="40">
        <v>-0.0266</v>
      </c>
      <c r="D85" s="40">
        <v>0.0387</v>
      </c>
      <c r="E85" s="40">
        <v>-0.0079</v>
      </c>
      <c r="F85" s="40">
        <v>0.0087</v>
      </c>
      <c r="G85" s="40">
        <v>0.0039</v>
      </c>
      <c r="H85" s="40">
        <v>0.0016</v>
      </c>
      <c r="I85" s="40">
        <v>0.0016</v>
      </c>
      <c r="J85" s="40">
        <v>-0.0226</v>
      </c>
    </row>
    <row r="86">
      <c r="A86" s="40">
        <v>0.003</v>
      </c>
      <c r="B86" s="40">
        <v>-0.0088</v>
      </c>
      <c r="C86" s="40">
        <v>0.038</v>
      </c>
      <c r="D86" s="40">
        <v>-0.0108</v>
      </c>
      <c r="E86" s="40">
        <v>-0.0059</v>
      </c>
      <c r="F86" s="40">
        <v>0.003</v>
      </c>
      <c r="G86" s="40">
        <v>-0.0128</v>
      </c>
      <c r="H86" s="40">
        <v>0.0038</v>
      </c>
      <c r="I86" s="40">
        <v>0.0036</v>
      </c>
      <c r="J86" s="40">
        <v>0.0011</v>
      </c>
    </row>
    <row r="87">
      <c r="A87" s="40">
        <v>-0.0011</v>
      </c>
      <c r="B87" s="40">
        <v>0.0048</v>
      </c>
      <c r="C87" s="40">
        <v>0.0461</v>
      </c>
      <c r="D87" s="40">
        <v>6.0E-4</v>
      </c>
      <c r="E87" s="40">
        <v>0.0164</v>
      </c>
      <c r="F87" s="40">
        <v>-0.0055</v>
      </c>
      <c r="G87" s="40">
        <v>0.0153</v>
      </c>
      <c r="H87" s="40">
        <v>-0.0067</v>
      </c>
      <c r="I87" s="40">
        <v>-0.0027</v>
      </c>
      <c r="J87" s="40">
        <v>0.0539</v>
      </c>
    </row>
    <row r="88">
      <c r="A88" s="40">
        <v>0.0128</v>
      </c>
      <c r="B88" s="40">
        <v>-0.018</v>
      </c>
      <c r="C88" s="40">
        <v>0.0134</v>
      </c>
      <c r="D88" s="40">
        <v>-0.0145</v>
      </c>
      <c r="E88" s="40">
        <v>0.0118</v>
      </c>
      <c r="F88" s="40">
        <v>-0.0067</v>
      </c>
      <c r="G88" s="40">
        <v>-0.0191</v>
      </c>
      <c r="H88" s="40">
        <v>-0.0027</v>
      </c>
      <c r="I88" s="40">
        <v>-0.0245</v>
      </c>
      <c r="J88" s="40">
        <v>-0.0064</v>
      </c>
    </row>
    <row r="89">
      <c r="A89" s="40">
        <v>0.0068</v>
      </c>
      <c r="B89" s="40">
        <v>-0.0063</v>
      </c>
      <c r="C89" s="40">
        <v>-0.0025</v>
      </c>
      <c r="D89" s="40">
        <v>0.0128</v>
      </c>
      <c r="E89" s="40">
        <v>-0.0102</v>
      </c>
      <c r="F89" s="40">
        <v>0.0104</v>
      </c>
      <c r="G89" s="40">
        <v>0.01</v>
      </c>
      <c r="H89" s="40">
        <v>0.0023</v>
      </c>
      <c r="I89" s="40">
        <v>-0.0054</v>
      </c>
      <c r="J89" s="40">
        <v>0.003</v>
      </c>
    </row>
    <row r="90">
      <c r="A90" s="40">
        <v>0.0029</v>
      </c>
      <c r="B90" s="40">
        <v>0.0136</v>
      </c>
      <c r="C90" s="40">
        <v>0.0186</v>
      </c>
      <c r="D90" s="40">
        <v>0.0333</v>
      </c>
      <c r="E90" s="40">
        <v>-0.0032</v>
      </c>
      <c r="F90" s="40">
        <v>0.0689</v>
      </c>
      <c r="G90" s="40">
        <v>-8.0E-4</v>
      </c>
      <c r="H90" s="40">
        <v>-0.0121</v>
      </c>
      <c r="I90" s="40">
        <v>0.0026</v>
      </c>
      <c r="J90" s="40">
        <v>0.0106</v>
      </c>
    </row>
    <row r="91">
      <c r="A91" s="40">
        <v>-0.0029</v>
      </c>
      <c r="B91" s="40">
        <v>0.0136</v>
      </c>
      <c r="C91" s="40">
        <v>-0.0167</v>
      </c>
      <c r="D91" s="40">
        <v>8.0E-4</v>
      </c>
      <c r="E91" s="40">
        <v>-0.0179</v>
      </c>
      <c r="F91" s="40">
        <v>-0.0214</v>
      </c>
      <c r="G91" s="40">
        <v>-0.0153</v>
      </c>
      <c r="H91" s="40">
        <v>0.0151</v>
      </c>
      <c r="I91" s="40">
        <v>0.0078</v>
      </c>
      <c r="J91" s="40">
        <v>-0.023</v>
      </c>
    </row>
    <row r="92">
      <c r="A92" s="40">
        <v>0.0016</v>
      </c>
      <c r="B92" s="40">
        <v>2.0E-4</v>
      </c>
      <c r="C92" s="40">
        <v>0.0163</v>
      </c>
      <c r="D92" s="40">
        <v>0.0223</v>
      </c>
      <c r="E92" s="40">
        <v>0.0102</v>
      </c>
      <c r="F92" s="40">
        <v>0.0402</v>
      </c>
      <c r="G92" s="40">
        <v>0.008</v>
      </c>
      <c r="H92" s="40">
        <v>0.0032</v>
      </c>
      <c r="I92" s="40">
        <v>0.0085</v>
      </c>
      <c r="J92" s="40">
        <v>0.007</v>
      </c>
    </row>
    <row r="93">
      <c r="A93" s="40">
        <v>0.0084</v>
      </c>
      <c r="B93" s="40">
        <v>-0.0023</v>
      </c>
      <c r="C93" s="40">
        <v>0.0092</v>
      </c>
      <c r="D93" s="40">
        <v>-4.0E-4</v>
      </c>
      <c r="E93" s="40">
        <v>-0.0105</v>
      </c>
      <c r="F93" s="40">
        <v>-0.0056</v>
      </c>
      <c r="G93" s="40">
        <v>0.0023</v>
      </c>
      <c r="H93" s="40">
        <v>-0.0011</v>
      </c>
      <c r="I93" s="40">
        <v>0.0015</v>
      </c>
      <c r="J93" s="40">
        <v>0.002</v>
      </c>
    </row>
    <row r="94">
      <c r="A94" s="40">
        <v>-0.0278</v>
      </c>
      <c r="B94" s="40">
        <v>-0.0035</v>
      </c>
      <c r="C94" s="40">
        <v>-0.0175</v>
      </c>
      <c r="D94" s="40">
        <v>-0.0225</v>
      </c>
      <c r="E94" s="40">
        <v>-0.0085</v>
      </c>
      <c r="F94" s="40">
        <v>-0.0278</v>
      </c>
      <c r="G94" s="40">
        <v>-0.0194</v>
      </c>
      <c r="H94" s="40">
        <v>-0.0117</v>
      </c>
      <c r="I94" s="40">
        <v>-0.0112</v>
      </c>
      <c r="J94" s="40">
        <v>-0.0277</v>
      </c>
    </row>
    <row r="95">
      <c r="A95" s="40">
        <v>0.0103</v>
      </c>
      <c r="B95" s="40">
        <v>-0.0127</v>
      </c>
      <c r="C95" s="40">
        <v>0.0031</v>
      </c>
      <c r="D95" s="40">
        <v>0.0034</v>
      </c>
      <c r="E95" s="40">
        <v>0.0091</v>
      </c>
      <c r="F95" s="40">
        <v>0.0124</v>
      </c>
      <c r="G95" s="40">
        <v>0.0011</v>
      </c>
      <c r="H95" s="40">
        <v>0.0055</v>
      </c>
      <c r="I95" s="40">
        <v>0.0089</v>
      </c>
      <c r="J95" s="40">
        <v>0.0274</v>
      </c>
    </row>
    <row r="96">
      <c r="A96" s="40">
        <v>0.0083</v>
      </c>
      <c r="B96" s="40">
        <v>0.0123</v>
      </c>
      <c r="C96" s="40">
        <v>-0.0048</v>
      </c>
      <c r="D96" s="40">
        <v>-0.0016</v>
      </c>
      <c r="E96" s="40">
        <v>0.0027</v>
      </c>
      <c r="F96" s="40">
        <v>0.0102</v>
      </c>
      <c r="G96" s="40">
        <v>0.0113</v>
      </c>
      <c r="H96" s="40">
        <v>0.0091</v>
      </c>
      <c r="I96" s="40">
        <v>0.0058</v>
      </c>
      <c r="J96" s="40">
        <v>0.0332</v>
      </c>
    </row>
    <row r="97">
      <c r="A97" s="40">
        <v>-0.0043</v>
      </c>
      <c r="B97" s="40">
        <v>-0.0027</v>
      </c>
      <c r="C97" s="40">
        <v>0.0099</v>
      </c>
      <c r="D97" s="40">
        <v>-0.006</v>
      </c>
      <c r="E97" s="40">
        <v>-0.0276</v>
      </c>
      <c r="F97" s="40">
        <v>-0.002</v>
      </c>
      <c r="G97" s="40">
        <v>-0.0032</v>
      </c>
      <c r="H97" s="40">
        <v>0.0073</v>
      </c>
      <c r="I97" s="40">
        <v>-0.0019</v>
      </c>
      <c r="J97" s="40">
        <v>0.0038</v>
      </c>
    </row>
    <row r="98">
      <c r="A98" s="40">
        <v>-0.016</v>
      </c>
      <c r="B98" s="40">
        <v>0.0027</v>
      </c>
      <c r="C98" s="40">
        <v>0.0063</v>
      </c>
      <c r="D98" s="40">
        <v>0.0053</v>
      </c>
      <c r="E98" s="40">
        <v>0.03</v>
      </c>
      <c r="F98" s="40">
        <v>-0.0091</v>
      </c>
      <c r="G98" s="40">
        <v>-0.002</v>
      </c>
      <c r="H98" s="40">
        <v>-0.0084</v>
      </c>
      <c r="I98" s="40">
        <v>-0.0119</v>
      </c>
      <c r="J98" s="40">
        <v>0.0222</v>
      </c>
    </row>
    <row r="99">
      <c r="A99" s="40">
        <v>-0.0083</v>
      </c>
      <c r="B99" s="40">
        <v>-0.0059</v>
      </c>
      <c r="C99" s="40">
        <v>-0.0153</v>
      </c>
      <c r="D99" s="40">
        <v>-0.001</v>
      </c>
      <c r="E99" s="40">
        <v>3.0E-4</v>
      </c>
      <c r="F99" s="40">
        <v>-7.0E-4</v>
      </c>
      <c r="G99" s="40">
        <v>0.0133</v>
      </c>
      <c r="H99" s="40">
        <v>-0.0047</v>
      </c>
      <c r="I99" s="40">
        <v>-0.001</v>
      </c>
      <c r="J99" s="40">
        <v>0.0037</v>
      </c>
    </row>
    <row r="100">
      <c r="A100" s="40">
        <v>0.0011</v>
      </c>
      <c r="B100" s="40">
        <v>-0.0016</v>
      </c>
      <c r="C100" s="40">
        <v>0.0047</v>
      </c>
      <c r="D100" s="40">
        <v>0.0162</v>
      </c>
      <c r="E100" s="40">
        <v>0.0024</v>
      </c>
      <c r="F100" s="40">
        <v>0.0047</v>
      </c>
      <c r="G100" s="40">
        <v>0.0074</v>
      </c>
      <c r="H100" s="40">
        <v>0.0077</v>
      </c>
      <c r="I100" s="40">
        <v>0.0012</v>
      </c>
      <c r="J100" s="40">
        <v>0.0328</v>
      </c>
    </row>
    <row r="101">
      <c r="A101" s="40">
        <v>-0.013</v>
      </c>
      <c r="B101" s="40">
        <v>-0.0084</v>
      </c>
      <c r="C101" s="40">
        <v>0.0137</v>
      </c>
      <c r="D101" s="40">
        <v>-0.0153</v>
      </c>
      <c r="E101" s="40">
        <v>-0.0016</v>
      </c>
      <c r="F101" s="40">
        <v>-0.002</v>
      </c>
      <c r="G101" s="40">
        <v>-0.0097</v>
      </c>
      <c r="H101" s="40">
        <v>-0.014</v>
      </c>
      <c r="I101" s="40">
        <v>-0.0011</v>
      </c>
      <c r="J101" s="40">
        <v>-0.0061</v>
      </c>
    </row>
    <row r="102">
      <c r="A102" s="40">
        <v>0.0119</v>
      </c>
      <c r="B102" s="40">
        <v>-0.0028</v>
      </c>
      <c r="C102" s="40">
        <v>-0.0221</v>
      </c>
      <c r="D102" s="40">
        <v>-0.0055</v>
      </c>
      <c r="E102" s="40">
        <v>-1.0E-4</v>
      </c>
      <c r="F102" s="40">
        <v>-2.0E-4</v>
      </c>
      <c r="G102" s="40">
        <v>-0.0064</v>
      </c>
      <c r="H102" s="40">
        <v>-0.0031</v>
      </c>
      <c r="I102" s="40">
        <v>-0.0155</v>
      </c>
      <c r="J102" s="40">
        <v>-0.037</v>
      </c>
    </row>
    <row r="103">
      <c r="A103" s="40">
        <v>-0.0259</v>
      </c>
      <c r="B103" s="40">
        <v>-0.0111</v>
      </c>
      <c r="C103" s="40">
        <v>-0.0127</v>
      </c>
      <c r="D103" s="40">
        <v>-0.0114</v>
      </c>
      <c r="E103" s="40">
        <v>-0.0092</v>
      </c>
      <c r="F103" s="40">
        <v>0.0</v>
      </c>
      <c r="G103" s="40">
        <v>-0.0029</v>
      </c>
      <c r="H103" s="40">
        <v>0.0053</v>
      </c>
      <c r="I103" s="40">
        <v>-0.0151</v>
      </c>
      <c r="J103" s="40">
        <v>0.0067</v>
      </c>
    </row>
    <row r="104">
      <c r="A104" s="40">
        <v>-0.0337</v>
      </c>
      <c r="B104" s="40">
        <v>-0.0258</v>
      </c>
      <c r="C104" s="40">
        <v>-0.0322</v>
      </c>
      <c r="D104" s="40">
        <v>-0.0373</v>
      </c>
      <c r="E104" s="40">
        <v>-0.0036</v>
      </c>
      <c r="F104" s="40">
        <v>-0.0225</v>
      </c>
      <c r="G104" s="40">
        <v>-0.0312</v>
      </c>
      <c r="H104" s="40">
        <v>-0.0113</v>
      </c>
      <c r="I104" s="40">
        <v>-0.0128</v>
      </c>
      <c r="J104" s="40">
        <v>-0.0408</v>
      </c>
    </row>
    <row r="105">
      <c r="A105" s="40">
        <v>-0.0293</v>
      </c>
      <c r="B105" s="40">
        <v>-0.0124</v>
      </c>
      <c r="C105" s="40">
        <v>-0.0347</v>
      </c>
      <c r="D105" s="40">
        <v>-0.0122</v>
      </c>
      <c r="E105" s="40">
        <v>0.0279</v>
      </c>
      <c r="F105" s="40">
        <v>5.0E-4</v>
      </c>
      <c r="G105" s="40">
        <v>-0.0199</v>
      </c>
      <c r="H105" s="40">
        <v>-0.0061</v>
      </c>
      <c r="I105" s="40">
        <v>-0.0207</v>
      </c>
      <c r="J105" s="40">
        <v>-0.0102</v>
      </c>
    </row>
    <row r="106">
      <c r="A106" s="40">
        <v>0.0191</v>
      </c>
      <c r="B106" s="40">
        <v>-0.0178</v>
      </c>
      <c r="C106" s="40">
        <v>0.0118</v>
      </c>
      <c r="D106" s="40">
        <v>-0.0193</v>
      </c>
      <c r="E106" s="40">
        <v>0.0097</v>
      </c>
      <c r="F106" s="40">
        <v>-0.0115</v>
      </c>
      <c r="G106" s="40">
        <v>-0.0146</v>
      </c>
      <c r="H106" s="40">
        <v>-0.022</v>
      </c>
      <c r="I106" s="40">
        <v>-0.0111</v>
      </c>
      <c r="J106" s="40">
        <v>-0.0171</v>
      </c>
    </row>
    <row r="107">
      <c r="A107" s="40">
        <v>0.021</v>
      </c>
      <c r="B107" s="40">
        <v>0.018</v>
      </c>
      <c r="C107" s="40">
        <v>0.0107</v>
      </c>
      <c r="D107" s="40">
        <v>0.0214</v>
      </c>
      <c r="E107" s="40">
        <v>-0.0159</v>
      </c>
      <c r="F107" s="40">
        <v>0.013</v>
      </c>
      <c r="G107" s="40">
        <v>0.019</v>
      </c>
      <c r="H107" s="40">
        <v>0.0041</v>
      </c>
      <c r="I107" s="40">
        <v>0.0309</v>
      </c>
      <c r="J107" s="40">
        <v>0.017</v>
      </c>
    </row>
    <row r="108">
      <c r="A108" s="40">
        <v>-0.0125</v>
      </c>
      <c r="B108" s="40">
        <v>0.0039</v>
      </c>
      <c r="C108" s="40">
        <v>-0.0137</v>
      </c>
      <c r="D108" s="40">
        <v>0.0063</v>
      </c>
      <c r="E108" s="40">
        <v>0.0146</v>
      </c>
      <c r="F108" s="40">
        <v>0.0016</v>
      </c>
      <c r="G108" s="40">
        <v>0.0016</v>
      </c>
      <c r="H108" s="40">
        <v>0.0104</v>
      </c>
      <c r="I108" s="40">
        <v>-0.0267</v>
      </c>
      <c r="J108" s="40">
        <v>-0.0125</v>
      </c>
    </row>
    <row r="109">
      <c r="A109" s="40">
        <v>0.0021</v>
      </c>
      <c r="B109" s="40">
        <v>-0.0368</v>
      </c>
      <c r="C109" s="40">
        <v>-0.0302</v>
      </c>
      <c r="D109" s="40">
        <v>0.0038</v>
      </c>
      <c r="E109" s="40">
        <v>-0.0051</v>
      </c>
      <c r="F109" s="40">
        <v>0.0</v>
      </c>
      <c r="G109" s="40">
        <v>-0.0025</v>
      </c>
      <c r="H109" s="40">
        <v>-0.0055</v>
      </c>
      <c r="I109" s="40">
        <v>0.0021</v>
      </c>
      <c r="J109" s="40">
        <v>-0.0238</v>
      </c>
    </row>
    <row r="110">
      <c r="A110" s="40">
        <v>-0.0089</v>
      </c>
      <c r="B110" s="40">
        <v>-0.0263</v>
      </c>
      <c r="C110" s="40">
        <v>0.0279</v>
      </c>
      <c r="D110" s="40">
        <v>-0.019</v>
      </c>
      <c r="E110" s="40">
        <v>0.0371</v>
      </c>
      <c r="F110" s="40">
        <v>-0.012</v>
      </c>
      <c r="G110" s="40">
        <v>-0.0131</v>
      </c>
      <c r="H110" s="40">
        <v>-0.0013</v>
      </c>
      <c r="I110" s="40">
        <v>-0.0043</v>
      </c>
      <c r="J110" s="40">
        <v>-0.0239</v>
      </c>
    </row>
    <row r="111">
      <c r="A111" s="40">
        <v>0.0024</v>
      </c>
      <c r="B111" s="40">
        <v>-0.0183</v>
      </c>
      <c r="C111" s="40">
        <v>0.0511</v>
      </c>
      <c r="D111" s="40">
        <v>0.0032</v>
      </c>
      <c r="E111" s="40">
        <v>-0.0029</v>
      </c>
      <c r="F111" s="40">
        <v>0.0081</v>
      </c>
      <c r="G111" s="40">
        <v>0.0194</v>
      </c>
      <c r="H111" s="40">
        <v>0.0014</v>
      </c>
      <c r="I111" s="40">
        <v>0.0049</v>
      </c>
      <c r="J111" s="40">
        <v>0.0229</v>
      </c>
    </row>
    <row r="112">
      <c r="A112" s="40">
        <v>0.0107</v>
      </c>
      <c r="B112" s="40">
        <v>0.0046</v>
      </c>
      <c r="C112" s="40">
        <v>-0.0104</v>
      </c>
      <c r="D112" s="40">
        <v>0.0128</v>
      </c>
      <c r="E112" s="40">
        <v>0.0155</v>
      </c>
      <c r="F112" s="40">
        <v>0.0104</v>
      </c>
      <c r="G112" s="40">
        <v>0.0123</v>
      </c>
      <c r="H112" s="40">
        <v>0.0045</v>
      </c>
      <c r="I112" s="40">
        <v>-8.0E-4</v>
      </c>
      <c r="J112" s="40">
        <v>-0.0118</v>
      </c>
    </row>
    <row r="113">
      <c r="A113" s="40">
        <v>0.0059</v>
      </c>
      <c r="B113" s="40">
        <v>0.0056</v>
      </c>
      <c r="C113" s="40">
        <v>0.0089</v>
      </c>
      <c r="D113" s="40">
        <v>0.0117</v>
      </c>
      <c r="E113" s="40">
        <v>0.0078</v>
      </c>
      <c r="F113" s="40">
        <v>0.0045</v>
      </c>
      <c r="G113" s="40">
        <v>0.0573</v>
      </c>
      <c r="H113" s="40">
        <v>0.0071</v>
      </c>
      <c r="I113" s="40">
        <v>0.0171</v>
      </c>
      <c r="J113" s="40">
        <v>0.0313</v>
      </c>
    </row>
    <row r="114">
      <c r="A114" s="40">
        <v>-0.031</v>
      </c>
      <c r="B114" s="40">
        <v>-0.0053</v>
      </c>
      <c r="C114" s="40">
        <v>-0.0104</v>
      </c>
      <c r="D114" s="40">
        <v>0.014</v>
      </c>
      <c r="E114" s="40">
        <v>0.0023</v>
      </c>
      <c r="F114" s="40">
        <v>-7.0E-4</v>
      </c>
      <c r="G114" s="40">
        <v>-0.0187</v>
      </c>
      <c r="H114" s="40">
        <v>-0.0037</v>
      </c>
      <c r="I114" s="40">
        <v>-6.0E-4</v>
      </c>
      <c r="J114" s="40">
        <v>-0.017</v>
      </c>
    </row>
    <row r="115">
      <c r="A115" s="40">
        <v>0.0127</v>
      </c>
      <c r="B115" s="40">
        <v>6.0E-4</v>
      </c>
      <c r="C115" s="40">
        <v>-0.004</v>
      </c>
      <c r="D115" s="40">
        <v>-0.0058</v>
      </c>
      <c r="E115" s="40">
        <v>0.0087</v>
      </c>
      <c r="F115" s="40">
        <v>-0.0084</v>
      </c>
      <c r="G115" s="40">
        <v>0.0184</v>
      </c>
      <c r="H115" s="40">
        <v>0.0017</v>
      </c>
      <c r="I115" s="40">
        <v>-0.006</v>
      </c>
      <c r="J115" s="40">
        <v>0.0271</v>
      </c>
    </row>
    <row r="116">
      <c r="A116" s="40">
        <v>-0.0122</v>
      </c>
      <c r="B116" s="40">
        <v>-0.0022</v>
      </c>
      <c r="C116" s="40">
        <v>-0.0103</v>
      </c>
      <c r="D116" s="40">
        <v>-0.0098</v>
      </c>
      <c r="E116" s="40">
        <v>-0.0052</v>
      </c>
      <c r="F116" s="40">
        <v>0.0013</v>
      </c>
      <c r="G116" s="40">
        <v>-0.0281</v>
      </c>
      <c r="H116" s="40">
        <v>-0.0026</v>
      </c>
      <c r="I116" s="40">
        <v>-0.0263</v>
      </c>
      <c r="J116" s="40">
        <v>0.0243</v>
      </c>
    </row>
    <row r="117">
      <c r="A117" s="40">
        <v>0.001</v>
      </c>
      <c r="B117" s="40">
        <v>-0.0028</v>
      </c>
      <c r="C117" s="40">
        <v>0.0189</v>
      </c>
      <c r="D117" s="40">
        <v>0.0032</v>
      </c>
      <c r="E117" s="40">
        <v>-0.0038</v>
      </c>
      <c r="F117" s="40">
        <v>0.0</v>
      </c>
      <c r="G117" s="40">
        <v>0.0165</v>
      </c>
      <c r="H117" s="40">
        <v>0.0021</v>
      </c>
      <c r="I117" s="40">
        <v>0.0094</v>
      </c>
      <c r="J117" s="40">
        <v>0.0045</v>
      </c>
    </row>
    <row r="118">
      <c r="A118" s="40">
        <v>-0.0072</v>
      </c>
      <c r="B118" s="40">
        <v>0.0145</v>
      </c>
      <c r="C118" s="40">
        <v>9.0E-4</v>
      </c>
      <c r="D118" s="40">
        <v>-0.0022</v>
      </c>
      <c r="E118" s="40">
        <v>0.0108</v>
      </c>
      <c r="F118" s="40">
        <v>2.0E-4</v>
      </c>
      <c r="G118" s="40">
        <v>3.0E-4</v>
      </c>
      <c r="H118" s="40">
        <v>-8.0E-4</v>
      </c>
      <c r="I118" s="40">
        <v>9.0E-4</v>
      </c>
      <c r="J118" s="40">
        <v>0.0136</v>
      </c>
    </row>
    <row r="119">
      <c r="A119" s="40">
        <v>-0.0098</v>
      </c>
      <c r="B119" s="40">
        <v>-8.0E-4</v>
      </c>
      <c r="C119" s="40">
        <v>-0.0093</v>
      </c>
      <c r="D119" s="40">
        <v>0.009</v>
      </c>
      <c r="E119" s="40">
        <v>0.0047</v>
      </c>
      <c r="F119" s="40">
        <v>-0.0079</v>
      </c>
      <c r="G119" s="40">
        <v>0.0027</v>
      </c>
      <c r="H119" s="40">
        <v>0.0101</v>
      </c>
      <c r="I119" s="40">
        <v>-9.0E-4</v>
      </c>
      <c r="J119" s="40">
        <v>-0.0089</v>
      </c>
    </row>
    <row r="120">
      <c r="A120" s="40">
        <v>0.0114</v>
      </c>
      <c r="B120" s="40">
        <v>0.0019</v>
      </c>
      <c r="C120" s="40">
        <v>0.0428</v>
      </c>
      <c r="D120" s="40">
        <v>0.0033</v>
      </c>
      <c r="E120" s="40">
        <v>-0.0114</v>
      </c>
      <c r="F120" s="40">
        <v>0.0048</v>
      </c>
      <c r="G120" s="40">
        <v>0.0139</v>
      </c>
      <c r="H120" s="40">
        <v>0.0026</v>
      </c>
      <c r="I120" s="40">
        <v>0.0046</v>
      </c>
      <c r="J120" s="40">
        <v>0.0145</v>
      </c>
    </row>
    <row r="121">
      <c r="A121" s="40">
        <v>-0.0066</v>
      </c>
      <c r="B121" s="40">
        <v>-0.0022</v>
      </c>
      <c r="C121" s="40">
        <v>0.0195</v>
      </c>
      <c r="D121" s="40">
        <v>0.045</v>
      </c>
      <c r="E121" s="40">
        <v>-0.0039</v>
      </c>
      <c r="F121" s="40">
        <v>0.0157</v>
      </c>
      <c r="G121" s="40">
        <v>-4.0E-4</v>
      </c>
      <c r="H121" s="40">
        <v>-0.0021</v>
      </c>
      <c r="I121" s="40">
        <v>0.0037</v>
      </c>
      <c r="J121" s="40">
        <v>-0.0027</v>
      </c>
    </row>
    <row r="122">
      <c r="A122" s="40">
        <v>0.0053</v>
      </c>
      <c r="B122" s="40">
        <v>-0.0099</v>
      </c>
      <c r="C122" s="40">
        <v>0.0242</v>
      </c>
      <c r="D122" s="40">
        <v>-0.0085</v>
      </c>
      <c r="E122" s="40">
        <v>0.0061</v>
      </c>
      <c r="F122" s="40">
        <v>0.0134</v>
      </c>
      <c r="G122" s="40">
        <v>-0.0126</v>
      </c>
      <c r="H122" s="40">
        <v>0.0</v>
      </c>
      <c r="I122" s="40">
        <v>-0.0066</v>
      </c>
      <c r="J122" s="40">
        <v>0.001</v>
      </c>
    </row>
    <row r="123">
      <c r="A123" s="40">
        <v>0.0086</v>
      </c>
      <c r="B123" s="40">
        <v>0.0018</v>
      </c>
      <c r="C123" s="40">
        <v>0.0659</v>
      </c>
      <c r="D123" s="40">
        <v>0.0106</v>
      </c>
      <c r="E123" s="40">
        <v>0.0223</v>
      </c>
      <c r="F123" s="40">
        <v>7.0E-4</v>
      </c>
      <c r="G123" s="40">
        <v>0.0025</v>
      </c>
      <c r="H123" s="40">
        <v>0.0083</v>
      </c>
      <c r="I123" s="40">
        <v>-0.0011</v>
      </c>
      <c r="J123" s="40">
        <v>-0.0191</v>
      </c>
    </row>
    <row r="124">
      <c r="A124" s="40">
        <v>-0.0025</v>
      </c>
      <c r="B124" s="40">
        <v>-0.0017</v>
      </c>
      <c r="C124" s="40">
        <v>-0.0413</v>
      </c>
      <c r="D124" s="40">
        <v>-0.0122</v>
      </c>
      <c r="E124" s="40">
        <v>-0.002</v>
      </c>
      <c r="F124" s="40">
        <v>-0.0051</v>
      </c>
      <c r="G124" s="40">
        <v>0.0039</v>
      </c>
      <c r="H124" s="40">
        <v>-0.0034</v>
      </c>
      <c r="I124" s="40">
        <v>8.0E-4</v>
      </c>
      <c r="J124" s="40">
        <v>0.0057</v>
      </c>
    </row>
    <row r="125">
      <c r="A125" s="40">
        <v>5.0E-4</v>
      </c>
      <c r="B125" s="40">
        <v>0.0038</v>
      </c>
      <c r="C125" s="40">
        <v>-0.0135</v>
      </c>
      <c r="D125" s="40">
        <v>-4.0E-4</v>
      </c>
      <c r="E125" s="40">
        <v>0.0154</v>
      </c>
      <c r="F125" s="40">
        <v>0.0093</v>
      </c>
      <c r="G125" s="40">
        <v>0.0354</v>
      </c>
      <c r="H125" s="40">
        <v>0.0062</v>
      </c>
      <c r="I125" s="40">
        <v>-0.0057</v>
      </c>
      <c r="J125" s="40">
        <v>0.0142</v>
      </c>
    </row>
    <row r="126">
      <c r="A126" s="40">
        <v>0.0016</v>
      </c>
      <c r="B126" s="40">
        <v>-0.0057</v>
      </c>
      <c r="C126" s="40">
        <v>8.0E-4</v>
      </c>
      <c r="D126" s="40">
        <v>-0.0097</v>
      </c>
      <c r="E126" s="40">
        <v>-0.0034</v>
      </c>
      <c r="F126" s="40">
        <v>-0.0157</v>
      </c>
      <c r="G126" s="40">
        <v>-0.0067</v>
      </c>
      <c r="H126" s="40">
        <v>0.0067</v>
      </c>
      <c r="I126" s="40">
        <v>3.0E-4</v>
      </c>
      <c r="J126" s="40">
        <v>0.0069</v>
      </c>
    </row>
    <row r="127">
      <c r="A127" s="40">
        <v>-0.0073</v>
      </c>
      <c r="B127" s="40">
        <v>-0.0027</v>
      </c>
      <c r="C127" s="40">
        <v>-0.0165</v>
      </c>
      <c r="D127" s="40">
        <v>0.0052</v>
      </c>
      <c r="E127" s="40">
        <v>0.0197</v>
      </c>
      <c r="F127" s="40">
        <v>-0.0018</v>
      </c>
      <c r="G127" s="40">
        <v>-0.0074</v>
      </c>
      <c r="H127" s="40">
        <v>-0.0015</v>
      </c>
      <c r="I127" s="40">
        <v>-0.0022</v>
      </c>
      <c r="J127" s="40">
        <v>-0.0198</v>
      </c>
    </row>
    <row r="128">
      <c r="A128" s="40">
        <v>-0.0075</v>
      </c>
      <c r="B128" s="40">
        <v>6.0E-4</v>
      </c>
      <c r="C128" s="40">
        <v>0.0149</v>
      </c>
      <c r="D128" s="40">
        <v>0.0059</v>
      </c>
      <c r="E128" s="40">
        <v>-0.0325</v>
      </c>
      <c r="F128" s="40">
        <v>0.0068</v>
      </c>
      <c r="G128" s="40">
        <v>0.0109</v>
      </c>
      <c r="H128" s="40">
        <v>0.0193</v>
      </c>
      <c r="I128" s="40">
        <v>0.0014</v>
      </c>
      <c r="J128" s="40">
        <v>-0.007</v>
      </c>
    </row>
    <row r="129">
      <c r="A129" s="40">
        <v>0.004</v>
      </c>
      <c r="B129" s="40">
        <v>0.0011</v>
      </c>
      <c r="C129" s="40">
        <v>0.0282</v>
      </c>
      <c r="D129" s="40">
        <v>0.0064</v>
      </c>
      <c r="E129" s="40">
        <v>0.002</v>
      </c>
      <c r="F129" s="40">
        <v>0.0031</v>
      </c>
      <c r="G129" s="40">
        <v>-0.0018</v>
      </c>
      <c r="H129" s="40">
        <v>-1.0E-4</v>
      </c>
      <c r="I129" s="40">
        <v>-0.0015</v>
      </c>
      <c r="J129" s="40">
        <v>0.0228</v>
      </c>
    </row>
    <row r="130">
      <c r="A130" s="40">
        <v>0.0077</v>
      </c>
      <c r="B130" s="40">
        <v>0.0127</v>
      </c>
      <c r="C130" s="40">
        <v>-0.0046</v>
      </c>
      <c r="D130" s="40">
        <v>-0.0055</v>
      </c>
      <c r="E130" s="40">
        <v>-0.0108</v>
      </c>
      <c r="F130" s="40">
        <v>0.0296</v>
      </c>
      <c r="G130" s="40">
        <v>0.0074</v>
      </c>
      <c r="H130" s="40">
        <v>-0.0022</v>
      </c>
      <c r="I130" s="40">
        <v>0.0014</v>
      </c>
      <c r="J130" s="40">
        <v>-0.0263</v>
      </c>
    </row>
    <row r="131">
      <c r="A131" s="40">
        <v>1.0E-4</v>
      </c>
      <c r="B131" s="40">
        <v>-0.003</v>
      </c>
      <c r="C131" s="40">
        <v>0.001</v>
      </c>
      <c r="D131" s="40">
        <v>0.0273</v>
      </c>
      <c r="E131" s="40">
        <v>0.0185</v>
      </c>
      <c r="F131" s="40">
        <v>-0.0113</v>
      </c>
      <c r="G131" s="40">
        <v>-0.0021</v>
      </c>
      <c r="H131" s="40">
        <v>0.0344</v>
      </c>
      <c r="I131" s="40">
        <v>0.0016</v>
      </c>
      <c r="J131" s="40">
        <v>-0.0152</v>
      </c>
    </row>
    <row r="132">
      <c r="A132" s="40">
        <v>0.0068</v>
      </c>
      <c r="B132" s="40">
        <v>0.0312</v>
      </c>
      <c r="C132" s="40">
        <v>0.0169</v>
      </c>
      <c r="D132" s="40">
        <v>-0.0077</v>
      </c>
      <c r="E132" s="40">
        <v>-0.0035</v>
      </c>
      <c r="F132" s="40">
        <v>0.0227</v>
      </c>
      <c r="G132" s="40">
        <v>0.0114</v>
      </c>
      <c r="H132" s="40">
        <v>0.0089</v>
      </c>
      <c r="I132" s="40">
        <v>0.0178</v>
      </c>
      <c r="J132" s="40">
        <v>-0.011</v>
      </c>
    </row>
    <row r="133">
      <c r="A133" s="40">
        <v>7.0E-4</v>
      </c>
      <c r="B133" s="40">
        <v>0.0149</v>
      </c>
      <c r="C133" s="40">
        <v>-0.0056</v>
      </c>
      <c r="D133" s="40">
        <v>0.0357</v>
      </c>
      <c r="E133" s="40">
        <v>0.0019</v>
      </c>
      <c r="F133" s="40">
        <v>0.0087</v>
      </c>
      <c r="G133" s="40">
        <v>0.0085</v>
      </c>
      <c r="H133" s="40">
        <v>0.0023</v>
      </c>
      <c r="I133" s="40">
        <v>0.121</v>
      </c>
      <c r="J133" s="40">
        <v>-0.0018</v>
      </c>
    </row>
    <row r="134">
      <c r="A134" s="40">
        <v>0.0136</v>
      </c>
      <c r="B134" s="40">
        <v>0.008</v>
      </c>
      <c r="C134" s="40">
        <v>0.0452</v>
      </c>
      <c r="D134" s="40">
        <v>0.0229</v>
      </c>
      <c r="E134" s="40">
        <v>0.0049</v>
      </c>
      <c r="F134" s="40">
        <v>0.0166</v>
      </c>
      <c r="G134" s="40">
        <v>0.0025</v>
      </c>
      <c r="H134" s="40">
        <v>0.002</v>
      </c>
      <c r="I134" s="40">
        <v>0.0189</v>
      </c>
      <c r="J134" s="40">
        <v>-0.0048</v>
      </c>
    </row>
    <row r="135">
      <c r="A135" s="40">
        <v>-0.0037</v>
      </c>
      <c r="B135" s="40">
        <v>-0.0101</v>
      </c>
      <c r="C135" s="40">
        <v>-0.023</v>
      </c>
      <c r="D135" s="40">
        <v>-0.0104</v>
      </c>
      <c r="E135" s="40">
        <v>-0.0136</v>
      </c>
      <c r="F135" s="40">
        <v>0.0238</v>
      </c>
      <c r="G135" s="40">
        <v>-0.0191</v>
      </c>
      <c r="H135" s="40">
        <v>0.0137</v>
      </c>
      <c r="I135" s="40">
        <v>-0.0296</v>
      </c>
      <c r="J135" s="40">
        <v>0.0076</v>
      </c>
    </row>
    <row r="136">
      <c r="A136" s="40">
        <v>-0.0041</v>
      </c>
      <c r="B136" s="40">
        <v>-0.0054</v>
      </c>
      <c r="C136" s="40">
        <v>-0.0108</v>
      </c>
      <c r="D136" s="40">
        <v>0.0164</v>
      </c>
      <c r="E136" s="40">
        <v>-0.0052</v>
      </c>
      <c r="F136" s="40">
        <v>0.0214</v>
      </c>
      <c r="G136" s="40">
        <v>0.0028</v>
      </c>
      <c r="H136" s="40">
        <v>-0.0014</v>
      </c>
      <c r="I136" s="40">
        <v>-0.0072</v>
      </c>
      <c r="J136" s="40">
        <v>0.0248</v>
      </c>
    </row>
    <row r="137">
      <c r="A137" s="40">
        <v>-0.0083</v>
      </c>
      <c r="B137" s="40">
        <v>0.008</v>
      </c>
      <c r="C137" s="40">
        <v>0.0103</v>
      </c>
      <c r="D137" s="40">
        <v>0.0114</v>
      </c>
      <c r="E137" s="40">
        <v>-0.0048</v>
      </c>
      <c r="F137" s="40">
        <v>0.0274</v>
      </c>
      <c r="G137" s="40">
        <v>3.0E-4</v>
      </c>
      <c r="H137" s="40">
        <v>-0.0098</v>
      </c>
      <c r="I137" s="40">
        <v>-0.0141</v>
      </c>
      <c r="J137" s="40">
        <v>-0.0103</v>
      </c>
    </row>
    <row r="138">
      <c r="A138" s="40">
        <v>0.0057</v>
      </c>
      <c r="B138" s="40">
        <v>-0.0185</v>
      </c>
      <c r="C138" s="40">
        <v>0.0169</v>
      </c>
      <c r="D138" s="40">
        <v>0.0096</v>
      </c>
      <c r="E138" s="40">
        <v>0.0245</v>
      </c>
      <c r="F138" s="40">
        <v>0.0183</v>
      </c>
      <c r="G138" s="40">
        <v>0.0101</v>
      </c>
      <c r="H138" s="40">
        <v>-0.0017</v>
      </c>
      <c r="I138" s="40">
        <v>7.0E-4</v>
      </c>
      <c r="J138" s="40">
        <v>-0.0107</v>
      </c>
    </row>
    <row r="139">
      <c r="A139" s="40">
        <v>-0.0062</v>
      </c>
      <c r="B139" s="40">
        <v>0.0092</v>
      </c>
      <c r="C139" s="40">
        <v>0.0104</v>
      </c>
      <c r="D139" s="40">
        <v>0.0163</v>
      </c>
      <c r="E139" s="40">
        <v>0.0098</v>
      </c>
      <c r="F139" s="40">
        <v>0.0028</v>
      </c>
      <c r="G139" s="40">
        <v>0.0109</v>
      </c>
      <c r="H139" s="40">
        <v>0.0112</v>
      </c>
      <c r="I139" s="40">
        <v>-0.0045</v>
      </c>
      <c r="J139" s="40">
        <v>0.012</v>
      </c>
    </row>
    <row r="140">
      <c r="A140" s="40">
        <v>0.004</v>
      </c>
      <c r="B140" s="40">
        <v>0.0081</v>
      </c>
      <c r="C140" s="40">
        <v>0.0107</v>
      </c>
      <c r="D140" s="40">
        <v>-0.0123</v>
      </c>
      <c r="E140" s="40">
        <v>2.0E-4</v>
      </c>
      <c r="F140" s="40">
        <v>0.0104</v>
      </c>
      <c r="G140" s="40">
        <v>0.0163</v>
      </c>
      <c r="H140" s="40">
        <v>0.0038</v>
      </c>
      <c r="I140" s="40">
        <v>0.0542</v>
      </c>
      <c r="J140" s="40">
        <v>-0.0083</v>
      </c>
    </row>
    <row r="141">
      <c r="A141" s="40">
        <v>-0.0038</v>
      </c>
      <c r="B141" s="40">
        <v>0.0236</v>
      </c>
      <c r="C141" s="40">
        <v>-0.0125</v>
      </c>
      <c r="D141" s="40">
        <v>0.1256</v>
      </c>
      <c r="E141" s="40">
        <v>-0.0012</v>
      </c>
      <c r="F141" s="40">
        <v>0.0175</v>
      </c>
      <c r="G141" s="40">
        <v>0.002</v>
      </c>
      <c r="H141" s="40">
        <v>-1.0E-4</v>
      </c>
      <c r="I141" s="40">
        <v>0.0238</v>
      </c>
      <c r="J141" s="40">
        <v>-0.0035</v>
      </c>
    </row>
    <row r="142">
      <c r="A142" s="40">
        <v>0.022</v>
      </c>
      <c r="B142" s="40">
        <v>0.0185</v>
      </c>
      <c r="C142" s="40">
        <v>-0.0165</v>
      </c>
      <c r="D142" s="40">
        <v>0.0025</v>
      </c>
      <c r="E142" s="40">
        <v>0.0532</v>
      </c>
      <c r="F142" s="40">
        <v>-0.0114</v>
      </c>
      <c r="G142" s="40">
        <v>-0.0096</v>
      </c>
      <c r="H142" s="40">
        <v>-0.0017</v>
      </c>
      <c r="I142" s="40">
        <v>0.004</v>
      </c>
      <c r="J142" s="40">
        <v>-0.0046</v>
      </c>
    </row>
    <row r="143">
      <c r="A143" s="40">
        <v>-0.0109</v>
      </c>
      <c r="B143" s="40">
        <v>-0.0305</v>
      </c>
      <c r="C143" s="40">
        <v>-0.0012</v>
      </c>
      <c r="D143" s="40">
        <v>-0.0746</v>
      </c>
      <c r="E143" s="40">
        <v>0.0537</v>
      </c>
      <c r="F143" s="40">
        <v>-0.0513</v>
      </c>
      <c r="G143" s="40">
        <v>-0.0324</v>
      </c>
      <c r="H143" s="40">
        <v>0.0019</v>
      </c>
      <c r="I143" s="40">
        <v>-0.0578</v>
      </c>
      <c r="J143" s="40">
        <v>-0.0124</v>
      </c>
    </row>
    <row r="144">
      <c r="A144" s="40">
        <v>-4.0E-4</v>
      </c>
      <c r="B144" s="40">
        <v>0.015</v>
      </c>
      <c r="C144" s="40">
        <v>-0.0075</v>
      </c>
      <c r="D144" s="40">
        <v>0.0646</v>
      </c>
      <c r="E144" s="40">
        <v>-0.0123</v>
      </c>
      <c r="F144" s="40">
        <v>0.0386</v>
      </c>
      <c r="G144" s="40">
        <v>0.0316</v>
      </c>
      <c r="H144" s="40">
        <v>0.0182</v>
      </c>
      <c r="I144" s="40">
        <v>0.0427</v>
      </c>
      <c r="J144" s="40">
        <v>0.0024</v>
      </c>
    </row>
    <row r="145">
      <c r="A145" s="40">
        <v>-0.0061</v>
      </c>
      <c r="B145" s="40">
        <v>0.0037</v>
      </c>
      <c r="C145" s="40">
        <v>0.0293</v>
      </c>
      <c r="D145" s="40">
        <v>-0.0084</v>
      </c>
      <c r="E145" s="40">
        <v>-0.0108</v>
      </c>
      <c r="F145" s="40">
        <v>0.0226</v>
      </c>
      <c r="G145" s="40">
        <v>0.0409</v>
      </c>
      <c r="H145" s="40">
        <v>-0.0093</v>
      </c>
      <c r="I145" s="40">
        <v>-4.0E-4</v>
      </c>
      <c r="J145" s="40">
        <v>0.0022</v>
      </c>
    </row>
    <row r="146">
      <c r="A146" s="40">
        <v>0.0047</v>
      </c>
      <c r="B146" s="40">
        <v>0.0512</v>
      </c>
      <c r="C146" s="40">
        <v>0.0049</v>
      </c>
      <c r="D146" s="40">
        <v>0.0101</v>
      </c>
      <c r="E146" s="40">
        <v>-0.0105</v>
      </c>
      <c r="F146" s="40">
        <v>0.0054</v>
      </c>
      <c r="G146" s="40">
        <v>0.0403</v>
      </c>
      <c r="H146" s="40">
        <v>0.0074</v>
      </c>
      <c r="I146" s="40">
        <v>0.104</v>
      </c>
      <c r="J146" s="40">
        <v>0.0013</v>
      </c>
    </row>
    <row r="147">
      <c r="A147" s="40">
        <v>0.0036</v>
      </c>
      <c r="B147" s="40">
        <v>0.0387</v>
      </c>
      <c r="C147" s="40">
        <v>0.0188</v>
      </c>
      <c r="D147" s="40">
        <v>-0.0021</v>
      </c>
      <c r="E147" s="40">
        <v>0.0244</v>
      </c>
      <c r="F147" s="40">
        <v>0.0166</v>
      </c>
      <c r="G147" s="40">
        <v>-0.0033</v>
      </c>
      <c r="H147" s="40">
        <v>0.0117</v>
      </c>
      <c r="I147" s="40">
        <v>0.0234</v>
      </c>
      <c r="J147" s="40">
        <v>-0.005</v>
      </c>
    </row>
    <row r="148">
      <c r="A148" s="40">
        <v>-4.0E-4</v>
      </c>
      <c r="B148" s="40">
        <v>0.0064</v>
      </c>
      <c r="C148" s="40">
        <v>0.054</v>
      </c>
      <c r="D148" s="40">
        <v>-0.0046</v>
      </c>
      <c r="E148" s="40">
        <v>0.0372</v>
      </c>
      <c r="F148" s="40">
        <v>-0.0212</v>
      </c>
      <c r="G148" s="40">
        <v>-0.0132</v>
      </c>
      <c r="H148" s="40">
        <v>0.0013</v>
      </c>
      <c r="I148" s="40">
        <v>-0.0252</v>
      </c>
      <c r="J148" s="40">
        <v>-0.0242</v>
      </c>
    </row>
    <row r="149">
      <c r="A149" s="40">
        <v>0.0446</v>
      </c>
      <c r="B149" s="40">
        <v>-0.0151</v>
      </c>
      <c r="C149" s="40">
        <v>-0.0108</v>
      </c>
      <c r="D149" s="40">
        <v>0.0265</v>
      </c>
      <c r="E149" s="40">
        <v>-0.0099</v>
      </c>
      <c r="F149" s="40">
        <v>0.0069</v>
      </c>
      <c r="G149" s="40">
        <v>0.02</v>
      </c>
      <c r="H149" s="40">
        <v>0.0026</v>
      </c>
      <c r="I149" s="40">
        <v>0.0236</v>
      </c>
      <c r="J149" s="40">
        <v>-0.0044</v>
      </c>
    </row>
    <row r="150">
      <c r="A150" s="40">
        <v>0.0419</v>
      </c>
      <c r="B150" s="40">
        <v>-0.0035</v>
      </c>
      <c r="C150" s="40">
        <v>-0.0171</v>
      </c>
      <c r="D150" s="40">
        <v>0.0059</v>
      </c>
      <c r="E150" s="40">
        <v>0.0036</v>
      </c>
      <c r="F150" s="40">
        <v>0.0025</v>
      </c>
      <c r="G150" s="40">
        <v>-0.003</v>
      </c>
      <c r="H150" s="40">
        <v>-0.0052</v>
      </c>
      <c r="I150" s="40">
        <v>0.0102</v>
      </c>
      <c r="J150" s="40">
        <v>-0.0072</v>
      </c>
    </row>
    <row r="151">
      <c r="A151" s="40">
        <v>-0.0138</v>
      </c>
      <c r="B151" s="40">
        <v>-0.0103</v>
      </c>
      <c r="C151" s="40">
        <v>-0.0042</v>
      </c>
      <c r="D151" s="40">
        <v>-0.0069</v>
      </c>
      <c r="E151" s="40">
        <v>0.0183</v>
      </c>
      <c r="F151" s="40">
        <v>-0.0049</v>
      </c>
      <c r="G151" s="40">
        <v>0.001</v>
      </c>
      <c r="H151" s="40">
        <v>-8.0E-4</v>
      </c>
      <c r="I151" s="40">
        <v>-0.0306</v>
      </c>
      <c r="J151" s="40">
        <v>-0.0125</v>
      </c>
    </row>
    <row r="152">
      <c r="A152" s="40">
        <v>0.0418</v>
      </c>
      <c r="B152" s="40">
        <v>-0.0111</v>
      </c>
      <c r="C152" s="40">
        <v>0.0138</v>
      </c>
      <c r="D152" s="40">
        <v>0.015</v>
      </c>
      <c r="E152" s="40">
        <v>-0.0177</v>
      </c>
      <c r="F152" s="40">
        <v>-0.0038</v>
      </c>
      <c r="G152" s="40">
        <v>0.0012</v>
      </c>
      <c r="H152" s="40">
        <v>-0.0155</v>
      </c>
      <c r="I152" s="40">
        <v>-0.0063</v>
      </c>
      <c r="J152" s="40">
        <v>-0.0243</v>
      </c>
    </row>
    <row r="153">
      <c r="A153" s="40">
        <v>-0.012</v>
      </c>
      <c r="B153" s="40">
        <v>-0.0029</v>
      </c>
      <c r="C153" s="40">
        <v>0.0364</v>
      </c>
      <c r="D153" s="40">
        <v>0.0023</v>
      </c>
      <c r="E153" s="40">
        <v>-0.0088</v>
      </c>
      <c r="F153" s="40">
        <v>-0.0058</v>
      </c>
      <c r="G153" s="40">
        <v>0.0022</v>
      </c>
      <c r="H153" s="40">
        <v>0.0103</v>
      </c>
      <c r="I153" s="40">
        <v>0.0288</v>
      </c>
      <c r="J153" s="40">
        <v>-0.0135</v>
      </c>
    </row>
    <row r="154">
      <c r="A154" s="40">
        <v>0.0155</v>
      </c>
      <c r="B154" s="40">
        <v>0.0049</v>
      </c>
      <c r="C154" s="40">
        <v>0.012</v>
      </c>
      <c r="D154" s="40">
        <v>0.0055</v>
      </c>
      <c r="E154" s="40">
        <v>6.0E-4</v>
      </c>
      <c r="F154" s="40">
        <v>0.0037</v>
      </c>
      <c r="G154" s="40">
        <v>-0.015</v>
      </c>
      <c r="H154" s="40">
        <v>-0.0044</v>
      </c>
      <c r="I154" s="40">
        <v>-0.0161</v>
      </c>
      <c r="J154" s="40">
        <v>0.0514</v>
      </c>
    </row>
    <row r="155">
      <c r="A155" s="40">
        <v>-0.0268</v>
      </c>
      <c r="B155" s="40">
        <v>-0.0122</v>
      </c>
      <c r="C155" s="40">
        <v>-0.0229</v>
      </c>
      <c r="D155" s="40">
        <v>0.011</v>
      </c>
      <c r="E155" s="40">
        <v>-0.0051</v>
      </c>
      <c r="F155" s="40">
        <v>-0.0273</v>
      </c>
      <c r="G155" s="40">
        <v>-0.0083</v>
      </c>
      <c r="H155" s="40">
        <v>-0.0111</v>
      </c>
      <c r="I155" s="40">
        <v>-0.0207</v>
      </c>
      <c r="J155" s="40">
        <v>-0.0069</v>
      </c>
    </row>
    <row r="156">
      <c r="A156" s="40">
        <v>-0.0117</v>
      </c>
      <c r="B156" s="40">
        <v>0.0035</v>
      </c>
      <c r="C156" s="40">
        <v>-0.0253</v>
      </c>
      <c r="D156" s="40">
        <v>0.0034</v>
      </c>
      <c r="E156" s="40">
        <v>-0.0031</v>
      </c>
      <c r="F156" s="40">
        <v>0.0145</v>
      </c>
      <c r="G156" s="40">
        <v>0.0032</v>
      </c>
      <c r="H156" s="40">
        <v>-0.008</v>
      </c>
      <c r="I156" s="40">
        <v>-0.0189</v>
      </c>
      <c r="J156" s="40">
        <v>0.0166</v>
      </c>
    </row>
    <row r="157">
      <c r="A157" s="40">
        <v>0.0483</v>
      </c>
      <c r="B157" s="40">
        <v>-0.012</v>
      </c>
      <c r="C157" s="40">
        <v>-0.0234</v>
      </c>
      <c r="D157" s="40">
        <v>0.0241</v>
      </c>
      <c r="E157" s="40">
        <v>0.0121</v>
      </c>
      <c r="F157" s="40">
        <v>0.0096</v>
      </c>
      <c r="G157" s="40">
        <v>-0.0034</v>
      </c>
      <c r="H157" s="40">
        <v>0.0033</v>
      </c>
      <c r="I157" s="40">
        <v>-0.0077</v>
      </c>
      <c r="J157" s="40">
        <v>0.0179</v>
      </c>
    </row>
    <row r="158">
      <c r="A158" s="40">
        <v>0.0781</v>
      </c>
      <c r="B158" s="40">
        <v>-0.0116</v>
      </c>
      <c r="C158" s="40">
        <v>-0.0528</v>
      </c>
      <c r="D158" s="40">
        <v>-0.0014</v>
      </c>
      <c r="E158" s="40">
        <v>-0.0091</v>
      </c>
      <c r="F158" s="40">
        <v>0.0054</v>
      </c>
      <c r="G158" s="40">
        <v>0.0164</v>
      </c>
      <c r="H158" s="40">
        <v>-0.0042</v>
      </c>
      <c r="I158" s="40">
        <v>-0.0045</v>
      </c>
      <c r="J158" s="40">
        <v>0.0018</v>
      </c>
    </row>
    <row r="159">
      <c r="A159" s="40">
        <v>0.116</v>
      </c>
      <c r="B159" s="40">
        <v>0.0064</v>
      </c>
      <c r="C159" s="40">
        <v>0.0017</v>
      </c>
      <c r="D159" s="40">
        <v>0.0118</v>
      </c>
      <c r="E159" s="40">
        <v>9.0E-4</v>
      </c>
      <c r="F159" s="40">
        <v>-0.0056</v>
      </c>
      <c r="G159" s="40">
        <v>-0.0141</v>
      </c>
      <c r="H159" s="40">
        <v>-0.0057</v>
      </c>
      <c r="I159" s="40">
        <v>0.0229</v>
      </c>
      <c r="J159" s="40">
        <v>-0.0111</v>
      </c>
    </row>
    <row r="160">
      <c r="A160" s="40">
        <v>0.0085</v>
      </c>
      <c r="B160" s="40">
        <v>-0.0052</v>
      </c>
      <c r="C160" s="40">
        <v>0.0082</v>
      </c>
      <c r="D160" s="40">
        <v>0.0168</v>
      </c>
      <c r="E160" s="40">
        <v>0.0121</v>
      </c>
      <c r="F160" s="40">
        <v>-0.0193</v>
      </c>
      <c r="G160" s="40">
        <v>-0.0017</v>
      </c>
      <c r="H160" s="40">
        <v>0.0197</v>
      </c>
      <c r="I160" s="40">
        <v>-0.0179</v>
      </c>
      <c r="J160" s="40">
        <v>0.0022</v>
      </c>
    </row>
    <row r="161">
      <c r="A161" s="40">
        <v>-0.044</v>
      </c>
      <c r="B161" s="40">
        <v>-0.0125</v>
      </c>
      <c r="C161" s="40">
        <v>0.0128</v>
      </c>
      <c r="D161" s="40">
        <v>-0.018</v>
      </c>
      <c r="E161" s="40">
        <v>0.0012</v>
      </c>
      <c r="F161" s="40">
        <v>-4.0E-4</v>
      </c>
      <c r="G161" s="40">
        <v>-0.0117</v>
      </c>
      <c r="H161" s="40">
        <v>0.0042</v>
      </c>
      <c r="I161" s="40">
        <v>-0.0063</v>
      </c>
      <c r="J161" s="40">
        <v>-0.0024</v>
      </c>
    </row>
    <row r="162">
      <c r="A162" s="40">
        <v>0.0533</v>
      </c>
      <c r="B162" s="40">
        <v>-0.0113</v>
      </c>
      <c r="C162" s="40">
        <v>0.0323</v>
      </c>
      <c r="D162" s="40">
        <v>-0.016</v>
      </c>
      <c r="E162" s="40">
        <v>0.035</v>
      </c>
      <c r="F162" s="40">
        <v>-0.0155</v>
      </c>
      <c r="G162" s="40">
        <v>-0.0313</v>
      </c>
      <c r="H162" s="40">
        <v>-0.0846</v>
      </c>
      <c r="I162" s="40">
        <v>-0.0129</v>
      </c>
      <c r="J162" s="40">
        <v>-0.0273</v>
      </c>
    </row>
    <row r="163">
      <c r="A163" s="40">
        <v>0.0</v>
      </c>
      <c r="B163" s="40">
        <v>0.0</v>
      </c>
      <c r="C163" s="40">
        <v>0.0</v>
      </c>
      <c r="D163" s="40">
        <v>0.0</v>
      </c>
      <c r="E163" s="40">
        <v>0.0032</v>
      </c>
      <c r="F163" s="40">
        <v>0.0</v>
      </c>
      <c r="G163" s="40">
        <v>0.0</v>
      </c>
      <c r="H163" s="40">
        <v>0.0</v>
      </c>
      <c r="I163" s="40">
        <v>0.0</v>
      </c>
      <c r="J163" s="40">
        <v>0.0</v>
      </c>
    </row>
    <row r="164">
      <c r="A164" s="40">
        <v>-0.0081</v>
      </c>
      <c r="B164" s="40">
        <v>-0.0048</v>
      </c>
      <c r="C164" s="40">
        <v>-0.014</v>
      </c>
      <c r="D164" s="40">
        <v>0.0526</v>
      </c>
      <c r="E164" s="40">
        <v>-0.0076</v>
      </c>
      <c r="F164" s="40">
        <v>0.0189</v>
      </c>
      <c r="G164" s="40">
        <v>0.0136</v>
      </c>
      <c r="H164" s="40">
        <v>-0.043</v>
      </c>
      <c r="I164" s="40">
        <v>0.0075</v>
      </c>
      <c r="J164" s="40">
        <v>0.0266</v>
      </c>
    </row>
    <row r="165">
      <c r="A165" s="40">
        <v>-0.0747</v>
      </c>
      <c r="B165" s="40">
        <v>-0.0264</v>
      </c>
      <c r="C165" s="40">
        <v>-0.0283</v>
      </c>
      <c r="D165" s="40">
        <v>-0.049</v>
      </c>
      <c r="E165" s="40">
        <v>0.0113</v>
      </c>
      <c r="F165" s="40">
        <v>-0.041</v>
      </c>
      <c r="G165" s="40">
        <v>-0.0448</v>
      </c>
      <c r="H165" s="40">
        <v>-0.0293</v>
      </c>
      <c r="I165" s="40">
        <v>-0.0464</v>
      </c>
      <c r="J165" s="40">
        <v>-0.0302</v>
      </c>
    </row>
    <row r="166">
      <c r="A166" s="40">
        <v>0.0034</v>
      </c>
      <c r="B166" s="40">
        <v>0.0101</v>
      </c>
      <c r="C166" s="40">
        <v>0.0992</v>
      </c>
      <c r="D166" s="40">
        <v>0.0379</v>
      </c>
      <c r="E166" s="40">
        <v>0.009</v>
      </c>
      <c r="F166" s="40">
        <v>0.0214</v>
      </c>
      <c r="G166" s="40">
        <v>0.0147</v>
      </c>
      <c r="H166" s="40">
        <v>0.0197</v>
      </c>
      <c r="I166" s="40">
        <v>0.0118</v>
      </c>
      <c r="J166" s="40">
        <v>-2.0E-4</v>
      </c>
    </row>
    <row r="167">
      <c r="A167" s="40">
        <v>-0.0071</v>
      </c>
      <c r="B167" s="40">
        <v>0.0358</v>
      </c>
      <c r="C167" s="40">
        <v>-0.0409</v>
      </c>
      <c r="D167" s="40">
        <v>-6.0E-4</v>
      </c>
      <c r="E167" s="40">
        <v>0.0114</v>
      </c>
      <c r="F167" s="40">
        <v>0.0196</v>
      </c>
      <c r="G167" s="40">
        <v>-0.0206</v>
      </c>
      <c r="H167" s="40">
        <v>-0.0141</v>
      </c>
      <c r="I167" s="40">
        <v>-0.0101</v>
      </c>
      <c r="J167" s="40">
        <v>-0.0083</v>
      </c>
    </row>
    <row r="168">
      <c r="A168" s="40">
        <v>0.0016</v>
      </c>
      <c r="B168" s="40">
        <v>-0.0158</v>
      </c>
      <c r="C168" s="40">
        <v>0.0034</v>
      </c>
      <c r="D168" s="40">
        <v>0.0116</v>
      </c>
      <c r="E168" s="40">
        <v>0.0502</v>
      </c>
      <c r="F168" s="40">
        <v>0.0439</v>
      </c>
      <c r="G168" s="40">
        <v>0.0012</v>
      </c>
      <c r="H168" s="40">
        <v>0.0141</v>
      </c>
      <c r="I168" s="40">
        <v>-0.0076</v>
      </c>
      <c r="J168" s="40">
        <v>0.0277</v>
      </c>
    </row>
    <row r="169">
      <c r="A169" s="40">
        <v>-0.0143</v>
      </c>
      <c r="B169" s="40">
        <v>-0.0033</v>
      </c>
      <c r="C169" s="40">
        <v>-0.0414</v>
      </c>
      <c r="D169" s="40">
        <v>-0.0183</v>
      </c>
      <c r="E169" s="40">
        <v>0.0259</v>
      </c>
      <c r="F169" s="40">
        <v>0.0082</v>
      </c>
      <c r="G169" s="40">
        <v>-0.0091</v>
      </c>
      <c r="H169" s="40">
        <v>-0.0078</v>
      </c>
      <c r="I169" s="40">
        <v>-0.0197</v>
      </c>
      <c r="J169" s="40">
        <v>-0.0218</v>
      </c>
    </row>
    <row r="170">
      <c r="A170" s="40">
        <v>0.0397</v>
      </c>
      <c r="B170" s="40">
        <v>0.0306</v>
      </c>
      <c r="C170" s="40">
        <v>0.0423</v>
      </c>
      <c r="D170" s="40">
        <v>0.0153</v>
      </c>
      <c r="E170" s="40">
        <v>-0.0103</v>
      </c>
      <c r="F170" s="40">
        <v>-0.0126</v>
      </c>
      <c r="G170" s="40">
        <v>0.0384</v>
      </c>
      <c r="H170" s="40">
        <v>0.0124</v>
      </c>
      <c r="I170" s="40">
        <v>0.0595</v>
      </c>
      <c r="J170" s="40">
        <v>0.0026</v>
      </c>
    </row>
    <row r="171">
      <c r="A171" s="40">
        <v>0.0424</v>
      </c>
      <c r="B171" s="40">
        <v>0.0026</v>
      </c>
      <c r="C171" s="40">
        <v>-0.0095</v>
      </c>
      <c r="D171" s="40">
        <v>-0.0156</v>
      </c>
      <c r="E171" s="40">
        <v>0.0305</v>
      </c>
      <c r="F171" s="40">
        <v>-0.0202</v>
      </c>
      <c r="G171" s="40">
        <v>-0.0229</v>
      </c>
      <c r="H171" s="40">
        <v>0.0028</v>
      </c>
      <c r="I171" s="40">
        <v>-0.019</v>
      </c>
      <c r="J171" s="40">
        <v>-0.0062</v>
      </c>
    </row>
    <row r="172">
      <c r="A172" s="40">
        <v>0.0155</v>
      </c>
      <c r="B172" s="40">
        <v>-0.0127</v>
      </c>
      <c r="C172" s="40">
        <v>0.0128</v>
      </c>
      <c r="D172" s="40">
        <v>0.0047</v>
      </c>
      <c r="E172" s="40">
        <v>-0.0238</v>
      </c>
      <c r="F172" s="40">
        <v>-0.0276</v>
      </c>
      <c r="G172" s="40">
        <v>-0.0013</v>
      </c>
      <c r="H172" s="40">
        <v>-0.0133</v>
      </c>
      <c r="I172" s="40">
        <v>-0.0274</v>
      </c>
      <c r="J172" s="40">
        <v>-0.009</v>
      </c>
    </row>
    <row r="173">
      <c r="A173" s="40">
        <v>0.0017</v>
      </c>
      <c r="B173" s="40">
        <v>-0.0355</v>
      </c>
      <c r="C173" s="40">
        <v>-0.0091</v>
      </c>
      <c r="D173" s="40">
        <v>-0.0217</v>
      </c>
      <c r="E173" s="40">
        <v>-7.0E-4</v>
      </c>
      <c r="F173" s="40">
        <v>0.0073</v>
      </c>
      <c r="G173" s="40">
        <v>-0.0161</v>
      </c>
      <c r="H173" s="40">
        <v>-0.0012</v>
      </c>
      <c r="I173" s="40">
        <v>-0.0277</v>
      </c>
      <c r="J173" s="40">
        <v>-0.0296</v>
      </c>
    </row>
    <row r="174">
      <c r="A174" s="40">
        <v>0.0152</v>
      </c>
      <c r="B174" s="40">
        <v>-0.0028</v>
      </c>
      <c r="C174" s="40">
        <v>0.0286</v>
      </c>
      <c r="D174" s="40">
        <v>0.0191</v>
      </c>
      <c r="E174" s="40">
        <v>-0.0087</v>
      </c>
      <c r="F174" s="40">
        <v>0.0071</v>
      </c>
      <c r="G174" s="40">
        <v>0.0157</v>
      </c>
      <c r="H174" s="40">
        <v>-8.0E-4</v>
      </c>
      <c r="I174" s="40">
        <v>0.0075</v>
      </c>
      <c r="J174" s="40">
        <v>-0.0235</v>
      </c>
    </row>
    <row r="175">
      <c r="A175" s="40">
        <v>-0.0273</v>
      </c>
      <c r="B175" s="40">
        <v>0.0028</v>
      </c>
      <c r="C175" s="40">
        <v>0.0096</v>
      </c>
      <c r="D175" s="40">
        <v>-0.0103</v>
      </c>
      <c r="E175" s="40">
        <v>0.0255</v>
      </c>
      <c r="F175" s="40">
        <v>-0.0119</v>
      </c>
      <c r="G175" s="40">
        <v>-0.0077</v>
      </c>
      <c r="H175" s="40">
        <v>-0.0096</v>
      </c>
      <c r="I175" s="40">
        <v>-0.0077</v>
      </c>
      <c r="J175" s="40">
        <v>-0.0141</v>
      </c>
    </row>
    <row r="176">
      <c r="A176" s="40">
        <v>0.0021</v>
      </c>
      <c r="B176" s="40">
        <v>-0.0149</v>
      </c>
      <c r="C176" s="40">
        <v>-0.0199</v>
      </c>
      <c r="D176" s="40">
        <v>-0.0104</v>
      </c>
      <c r="E176" s="40">
        <v>0.0051</v>
      </c>
      <c r="F176" s="40">
        <v>-0.0058</v>
      </c>
      <c r="G176" s="40">
        <v>-0.0115</v>
      </c>
      <c r="H176" s="40">
        <v>-0.0183</v>
      </c>
      <c r="I176" s="40">
        <v>0.0014</v>
      </c>
      <c r="J176" s="40">
        <v>-1.0E-4</v>
      </c>
    </row>
    <row r="177">
      <c r="A177" s="40">
        <v>-0.0291</v>
      </c>
      <c r="B177" s="40">
        <v>-0.008</v>
      </c>
      <c r="C177" s="40">
        <v>0.0254</v>
      </c>
      <c r="D177" s="40">
        <v>-0.0058</v>
      </c>
      <c r="E177" s="40">
        <v>0.0107</v>
      </c>
      <c r="F177" s="40">
        <v>-0.0013</v>
      </c>
      <c r="G177" s="40">
        <v>0.0045</v>
      </c>
      <c r="H177" s="40">
        <v>-3.0E-4</v>
      </c>
      <c r="I177" s="40">
        <v>-0.0277</v>
      </c>
      <c r="J177" s="40">
        <v>-0.0264</v>
      </c>
    </row>
    <row r="178">
      <c r="A178" s="40">
        <v>-0.0516</v>
      </c>
      <c r="B178" s="40">
        <v>-0.0205</v>
      </c>
      <c r="C178" s="40">
        <v>-0.0263</v>
      </c>
      <c r="D178" s="40">
        <v>-0.0416</v>
      </c>
      <c r="E178" s="40">
        <v>0.0013</v>
      </c>
      <c r="F178" s="40">
        <v>-0.0261</v>
      </c>
      <c r="G178" s="40">
        <v>-0.008</v>
      </c>
      <c r="H178" s="40">
        <v>-0.009</v>
      </c>
      <c r="I178" s="40">
        <v>-0.0109</v>
      </c>
      <c r="J178" s="40">
        <v>0.0034</v>
      </c>
    </row>
    <row r="179">
      <c r="A179" s="40">
        <v>-0.0175</v>
      </c>
      <c r="B179" s="40">
        <v>-0.0067</v>
      </c>
      <c r="C179" s="40">
        <v>0.0252</v>
      </c>
      <c r="D179" s="40">
        <v>0.0118</v>
      </c>
      <c r="E179" s="40">
        <v>-0.0014</v>
      </c>
      <c r="F179" s="40">
        <v>0.0136</v>
      </c>
      <c r="G179" s="40">
        <v>0.0153</v>
      </c>
      <c r="H179" s="40">
        <v>0.0024</v>
      </c>
      <c r="I179" s="40">
        <v>0.002</v>
      </c>
      <c r="J179" s="40">
        <v>-0.0115</v>
      </c>
    </row>
    <row r="180">
      <c r="A180" s="40">
        <v>0.029</v>
      </c>
      <c r="B180" s="40">
        <v>8.0E-4</v>
      </c>
      <c r="C180" s="40">
        <v>-0.001</v>
      </c>
      <c r="D180" s="40">
        <v>0.0205</v>
      </c>
      <c r="E180" s="40">
        <v>-2.0E-4</v>
      </c>
      <c r="F180" s="40">
        <v>-0.0182</v>
      </c>
      <c r="G180" s="40">
        <v>0.0123</v>
      </c>
      <c r="H180" s="40">
        <v>-0.0071</v>
      </c>
      <c r="I180" s="40">
        <v>-0.0038</v>
      </c>
      <c r="J180" s="40">
        <v>0.0395</v>
      </c>
    </row>
    <row r="181">
      <c r="A181" s="40">
        <v>0.0069</v>
      </c>
      <c r="B181" s="40">
        <v>-0.0021</v>
      </c>
      <c r="C181" s="40">
        <v>0.0081</v>
      </c>
      <c r="D181" s="40">
        <v>0.0233</v>
      </c>
      <c r="E181" s="40">
        <v>0.006</v>
      </c>
      <c r="F181" s="40">
        <v>0.0099</v>
      </c>
      <c r="G181" s="40">
        <v>0.0107</v>
      </c>
      <c r="H181" s="40">
        <v>0.0214</v>
      </c>
      <c r="I181" s="40">
        <v>0.0286</v>
      </c>
      <c r="J181" s="40">
        <v>0.0237</v>
      </c>
    </row>
    <row r="182">
      <c r="A182" s="40">
        <v>-0.0126</v>
      </c>
      <c r="B182" s="40">
        <v>0.007</v>
      </c>
      <c r="C182" s="40">
        <v>-0.0153</v>
      </c>
      <c r="D182" s="40">
        <v>-0.0107</v>
      </c>
      <c r="E182" s="40">
        <v>8.0E-4</v>
      </c>
      <c r="F182" s="40">
        <v>-0.0218</v>
      </c>
      <c r="G182" s="40">
        <v>0.0119</v>
      </c>
      <c r="H182" s="40">
        <v>0.0043</v>
      </c>
      <c r="I182" s="40">
        <v>0.0139</v>
      </c>
      <c r="J182" s="40">
        <v>0.0093</v>
      </c>
    </row>
    <row r="183">
      <c r="A183" s="40">
        <v>-0.0013</v>
      </c>
      <c r="B183" s="40">
        <v>0.0076</v>
      </c>
      <c r="C183" s="40">
        <v>4.0E-4</v>
      </c>
      <c r="D183" s="40">
        <v>0.006</v>
      </c>
      <c r="E183" s="40">
        <v>-0.0084</v>
      </c>
      <c r="F183" s="40">
        <v>0.0075</v>
      </c>
      <c r="G183" s="40">
        <v>-0.0117</v>
      </c>
      <c r="H183" s="40">
        <v>-0.0019</v>
      </c>
      <c r="I183" s="40">
        <v>0.0103</v>
      </c>
      <c r="J183" s="40">
        <v>-9.0E-4</v>
      </c>
    </row>
    <row r="184">
      <c r="A184" s="40">
        <v>-0.0143</v>
      </c>
      <c r="B184" s="40">
        <v>0.0052</v>
      </c>
      <c r="C184" s="40">
        <v>0.0044</v>
      </c>
      <c r="D184" s="40">
        <v>0.005</v>
      </c>
      <c r="E184" s="40">
        <v>0.0123</v>
      </c>
      <c r="F184" s="40">
        <v>0.0109</v>
      </c>
      <c r="G184" s="40">
        <v>0.0329</v>
      </c>
      <c r="H184" s="40">
        <v>0.0258</v>
      </c>
      <c r="I184" s="40">
        <v>0.0036</v>
      </c>
      <c r="J184" s="40">
        <v>0.0058</v>
      </c>
    </row>
    <row r="185">
      <c r="A185" s="40">
        <v>-4.0E-4</v>
      </c>
      <c r="B185" s="40">
        <v>0.0021</v>
      </c>
      <c r="C185" s="40">
        <v>-0.0238</v>
      </c>
      <c r="D185" s="40">
        <v>-0.0264</v>
      </c>
      <c r="E185" s="40">
        <v>0.0162</v>
      </c>
      <c r="F185" s="40">
        <v>-0.0133</v>
      </c>
      <c r="G185" s="40">
        <v>-0.0129</v>
      </c>
      <c r="H185" s="40">
        <v>-0.0106</v>
      </c>
      <c r="I185" s="40">
        <v>-0.0022</v>
      </c>
      <c r="J185" s="40">
        <v>-0.004</v>
      </c>
    </row>
    <row r="186">
      <c r="A186" s="40">
        <v>-0.0072</v>
      </c>
      <c r="B186" s="40">
        <v>-0.0118</v>
      </c>
      <c r="C186" s="40">
        <v>-0.0297</v>
      </c>
      <c r="D186" s="40">
        <v>0.0103</v>
      </c>
      <c r="E186" s="40">
        <v>-0.0151</v>
      </c>
      <c r="F186" s="40">
        <v>0.0028</v>
      </c>
      <c r="G186" s="40">
        <v>0.0053</v>
      </c>
      <c r="H186" s="40">
        <v>-0.0127</v>
      </c>
      <c r="I186" s="40">
        <v>-0.0116</v>
      </c>
      <c r="J186" s="40">
        <v>-0.0087</v>
      </c>
    </row>
    <row r="187">
      <c r="A187" s="40">
        <v>0.0358</v>
      </c>
      <c r="B187" s="40">
        <v>-0.0019</v>
      </c>
      <c r="C187" s="40">
        <v>0.0126</v>
      </c>
      <c r="D187" s="40">
        <v>0.0306</v>
      </c>
      <c r="E187" s="40">
        <v>-0.004</v>
      </c>
      <c r="F187" s="40">
        <v>-0.0079</v>
      </c>
      <c r="G187" s="40">
        <v>-0.0147</v>
      </c>
      <c r="H187" s="40">
        <v>7.0E-4</v>
      </c>
      <c r="I187" s="40">
        <v>-0.0139</v>
      </c>
      <c r="J187" s="40">
        <v>0.0196</v>
      </c>
    </row>
    <row r="188">
      <c r="A188" s="40">
        <v>-0.0047</v>
      </c>
      <c r="B188" s="40">
        <v>-0.003</v>
      </c>
      <c r="C188" s="40">
        <v>0.0075</v>
      </c>
      <c r="D188" s="40">
        <v>0.0025</v>
      </c>
      <c r="E188" s="40">
        <v>-0.0201</v>
      </c>
      <c r="F188" s="40">
        <v>-0.0103</v>
      </c>
      <c r="G188" s="40">
        <v>-0.0097</v>
      </c>
      <c r="H188" s="40">
        <v>9.0E-4</v>
      </c>
      <c r="I188" s="40">
        <v>0.0048</v>
      </c>
      <c r="J188" s="40">
        <v>0.0035</v>
      </c>
    </row>
    <row r="189">
      <c r="A189" s="40">
        <v>0.0239</v>
      </c>
      <c r="B189" s="40">
        <v>-0.0014</v>
      </c>
      <c r="C189" s="40">
        <v>0.0232</v>
      </c>
      <c r="D189" s="40">
        <v>-0.0153</v>
      </c>
      <c r="E189" s="40">
        <v>0.004</v>
      </c>
      <c r="F189" s="40">
        <v>-0.0156</v>
      </c>
      <c r="G189" s="40">
        <v>-0.0081</v>
      </c>
      <c r="H189" s="40">
        <v>-0.0011</v>
      </c>
      <c r="I189" s="40">
        <v>-0.0119</v>
      </c>
      <c r="J189" s="40">
        <v>0.0131</v>
      </c>
    </row>
    <row r="190">
      <c r="A190" s="40">
        <v>-0.0167</v>
      </c>
      <c r="B190" s="40">
        <v>-0.0034</v>
      </c>
      <c r="C190" s="40">
        <v>0.0048</v>
      </c>
      <c r="D190" s="40">
        <v>-0.029</v>
      </c>
      <c r="E190" s="40">
        <v>0.0109</v>
      </c>
      <c r="F190" s="40">
        <v>-0.0045</v>
      </c>
      <c r="G190" s="40">
        <v>-0.0311</v>
      </c>
      <c r="H190" s="40">
        <v>-0.0087</v>
      </c>
      <c r="I190" s="40">
        <v>-0.0147</v>
      </c>
      <c r="J190" s="40">
        <v>-0.0077</v>
      </c>
    </row>
    <row r="191">
      <c r="A191" s="40">
        <v>-0.0109</v>
      </c>
      <c r="B191" s="40">
        <v>0.0136</v>
      </c>
      <c r="C191" s="40">
        <v>-0.0179</v>
      </c>
      <c r="D191" s="40">
        <v>0.0024</v>
      </c>
      <c r="E191" s="40">
        <v>-0.0254</v>
      </c>
      <c r="F191" s="40">
        <v>-7.0E-4</v>
      </c>
      <c r="G191" s="40">
        <v>0.0088</v>
      </c>
      <c r="H191" s="40">
        <v>-0.0038</v>
      </c>
      <c r="I191" s="40">
        <v>-0.0024</v>
      </c>
      <c r="J191" s="40">
        <v>0.0586</v>
      </c>
    </row>
    <row r="192">
      <c r="A192" s="40">
        <v>0.0447</v>
      </c>
      <c r="B192" s="40">
        <v>-0.005</v>
      </c>
      <c r="C192" s="40">
        <v>-0.0013</v>
      </c>
      <c r="D192" s="40">
        <v>0.0023</v>
      </c>
      <c r="E192" s="40">
        <v>0.0103</v>
      </c>
      <c r="F192" s="40">
        <v>0.0026</v>
      </c>
      <c r="G192" s="40">
        <v>0.0038</v>
      </c>
      <c r="H192" s="40">
        <v>0.0202</v>
      </c>
      <c r="I192" s="40">
        <v>0.0086</v>
      </c>
      <c r="J192" s="40">
        <v>0.0016</v>
      </c>
    </row>
    <row r="193">
      <c r="A193" s="40">
        <v>-0.0191</v>
      </c>
      <c r="B193" s="40">
        <v>3.0E-4</v>
      </c>
      <c r="C193" s="40">
        <v>0.0658</v>
      </c>
      <c r="D193" s="40">
        <v>0.0098</v>
      </c>
      <c r="E193" s="40">
        <v>-0.0137</v>
      </c>
      <c r="F193" s="40">
        <v>-0.0033</v>
      </c>
      <c r="G193" s="40">
        <v>-0.0152</v>
      </c>
      <c r="H193" s="40">
        <v>7.0E-4</v>
      </c>
      <c r="I193" s="40">
        <v>-7.0E-4</v>
      </c>
      <c r="J193" s="40">
        <v>-0.006</v>
      </c>
    </row>
    <row r="194">
      <c r="A194" s="40">
        <v>0.0085</v>
      </c>
      <c r="B194" s="40">
        <v>-5.0E-4</v>
      </c>
      <c r="C194" s="40">
        <v>-0.0106</v>
      </c>
      <c r="D194" s="40">
        <v>-0.0025</v>
      </c>
      <c r="E194" s="40">
        <v>0.0284</v>
      </c>
      <c r="F194" s="40">
        <v>0.0026</v>
      </c>
      <c r="G194" s="40">
        <v>0.0064</v>
      </c>
      <c r="H194" s="40">
        <v>0.0062</v>
      </c>
      <c r="I194" s="40">
        <v>0.0903</v>
      </c>
      <c r="J194" s="40">
        <v>0.0051</v>
      </c>
    </row>
    <row r="195">
      <c r="A195" s="40">
        <v>0.0165</v>
      </c>
      <c r="B195" s="40">
        <v>-0.0138</v>
      </c>
      <c r="C195" s="40">
        <v>-0.0061</v>
      </c>
      <c r="D195" s="40">
        <v>-0.0073</v>
      </c>
      <c r="E195" s="40">
        <v>-0.0042</v>
      </c>
      <c r="F195" s="40">
        <v>0.0053</v>
      </c>
      <c r="G195" s="40">
        <v>-0.0061</v>
      </c>
      <c r="H195" s="40">
        <v>5.0E-4</v>
      </c>
      <c r="I195" s="40">
        <v>-0.0317</v>
      </c>
      <c r="J195" s="40">
        <v>0.0044</v>
      </c>
    </row>
    <row r="196">
      <c r="A196" s="40">
        <v>0.0434</v>
      </c>
      <c r="B196" s="40">
        <v>-0.0032</v>
      </c>
      <c r="C196" s="40">
        <v>0.0099</v>
      </c>
      <c r="D196" s="40">
        <v>0.0083</v>
      </c>
      <c r="E196" s="40">
        <v>-0.0159</v>
      </c>
      <c r="F196" s="40">
        <v>-0.0069</v>
      </c>
      <c r="G196" s="40">
        <v>0.0087</v>
      </c>
      <c r="H196" s="40">
        <v>0.0031</v>
      </c>
      <c r="I196" s="40">
        <v>0.0088</v>
      </c>
      <c r="J196" s="40">
        <v>0.0169</v>
      </c>
    </row>
    <row r="197">
      <c r="A197" s="40">
        <v>-0.0692</v>
      </c>
      <c r="B197" s="40">
        <v>-0.0107</v>
      </c>
      <c r="C197" s="40">
        <v>-0.0112</v>
      </c>
      <c r="D197" s="40">
        <v>0.0024</v>
      </c>
      <c r="E197" s="40">
        <v>-0.026</v>
      </c>
      <c r="F197" s="40">
        <v>-0.0075</v>
      </c>
      <c r="G197" s="40">
        <v>-0.0189</v>
      </c>
      <c r="H197" s="40">
        <v>-0.0133</v>
      </c>
      <c r="I197" s="40">
        <v>-0.0486</v>
      </c>
      <c r="J197" s="40">
        <v>0.0089</v>
      </c>
    </row>
    <row r="198">
      <c r="A198" s="40">
        <v>-0.0221</v>
      </c>
      <c r="B198" s="40">
        <v>-0.0108</v>
      </c>
      <c r="C198" s="40">
        <v>-0.0273</v>
      </c>
      <c r="D198" s="40">
        <v>-0.0194</v>
      </c>
      <c r="E198" s="40">
        <v>0.015</v>
      </c>
      <c r="F198" s="40">
        <v>0.0017</v>
      </c>
      <c r="G198" s="40">
        <v>-0.0165</v>
      </c>
      <c r="H198" s="40">
        <v>0.023</v>
      </c>
      <c r="I198" s="40">
        <v>-0.0307</v>
      </c>
      <c r="J198" s="40">
        <v>-0.0011</v>
      </c>
    </row>
    <row r="199">
      <c r="A199" s="40">
        <v>-0.0561</v>
      </c>
      <c r="B199" s="40">
        <v>-0.0118</v>
      </c>
      <c r="C199" s="40">
        <v>-0.0775</v>
      </c>
      <c r="D199" s="40">
        <v>-0.0446</v>
      </c>
      <c r="E199" s="40">
        <v>-5.0E-4</v>
      </c>
      <c r="F199" s="40">
        <v>-0.0573</v>
      </c>
      <c r="G199" s="40">
        <v>-0.03</v>
      </c>
      <c r="H199" s="40">
        <v>1.0E-4</v>
      </c>
      <c r="I199" s="40">
        <v>-0.0538</v>
      </c>
      <c r="J199" s="40">
        <v>-0.0651</v>
      </c>
    </row>
    <row r="200">
      <c r="A200" s="40">
        <v>0.0459</v>
      </c>
      <c r="B200" s="40">
        <v>-0.0048</v>
      </c>
      <c r="C200" s="40">
        <v>0.0281</v>
      </c>
      <c r="D200" s="40">
        <v>0.0222</v>
      </c>
      <c r="E200" s="40">
        <v>-0.0166</v>
      </c>
      <c r="F200" s="40">
        <v>-0.0012</v>
      </c>
      <c r="G200" s="40">
        <v>0.0188</v>
      </c>
      <c r="H200" s="40">
        <v>-0.0029</v>
      </c>
      <c r="I200" s="40">
        <v>0.0073</v>
      </c>
      <c r="J200" s="40">
        <v>0.0029</v>
      </c>
    </row>
    <row r="201">
      <c r="A201" s="40">
        <v>-0.0313</v>
      </c>
      <c r="B201" s="40">
        <v>-0.0039</v>
      </c>
      <c r="C201" s="40">
        <v>0.039</v>
      </c>
      <c r="D201" s="40">
        <v>0.0161</v>
      </c>
      <c r="E201" s="40">
        <v>-0.0029</v>
      </c>
      <c r="F201" s="40">
        <v>-2.0E-4</v>
      </c>
      <c r="G201" s="40">
        <v>-0.002</v>
      </c>
      <c r="H201" s="40">
        <v>-0.0024</v>
      </c>
      <c r="I201" s="40">
        <v>0.0218</v>
      </c>
      <c r="J201" s="40">
        <v>-0.013</v>
      </c>
    </row>
    <row r="202">
      <c r="A202" s="40">
        <v>0.0501</v>
      </c>
      <c r="B202" s="40">
        <v>0.0078</v>
      </c>
      <c r="C202" s="40">
        <v>-0.0108</v>
      </c>
      <c r="D202" s="40">
        <v>0.0055</v>
      </c>
      <c r="E202" s="40">
        <v>-0.0085</v>
      </c>
      <c r="F202" s="40">
        <v>0.0254</v>
      </c>
      <c r="G202" s="40">
        <v>0.0041</v>
      </c>
      <c r="H202" s="40">
        <v>-0.0041</v>
      </c>
      <c r="I202" s="40">
        <v>-0.0078</v>
      </c>
      <c r="J202" s="40">
        <v>0.0487</v>
      </c>
    </row>
    <row r="203">
      <c r="A203" s="40">
        <v>-0.0154</v>
      </c>
      <c r="B203" s="40">
        <v>-0.0034</v>
      </c>
      <c r="C203" s="40">
        <v>0.0387</v>
      </c>
      <c r="D203" s="40">
        <v>-0.0129</v>
      </c>
      <c r="E203" s="40">
        <v>0.0225</v>
      </c>
      <c r="F203" s="40">
        <v>0.0091</v>
      </c>
      <c r="G203" s="40">
        <v>0.0021</v>
      </c>
      <c r="H203" s="40">
        <v>0.0019</v>
      </c>
      <c r="I203" s="40">
        <v>-0.0131</v>
      </c>
      <c r="J203" s="40">
        <v>-8.0E-4</v>
      </c>
    </row>
    <row r="204">
      <c r="A204" s="40">
        <v>-0.0173</v>
      </c>
      <c r="B204" s="40">
        <v>-0.008</v>
      </c>
      <c r="C204" s="40">
        <v>0.0358</v>
      </c>
      <c r="D204" s="40">
        <v>-0.0053</v>
      </c>
      <c r="E204" s="40">
        <v>0.0131</v>
      </c>
      <c r="F204" s="40">
        <v>0.0115</v>
      </c>
      <c r="G204" s="40">
        <v>-0.0061</v>
      </c>
      <c r="H204" s="40">
        <v>-0.0123</v>
      </c>
      <c r="I204" s="40">
        <v>-0.0117</v>
      </c>
      <c r="J204" s="40">
        <v>-0.0281</v>
      </c>
    </row>
    <row r="205">
      <c r="A205" s="40">
        <v>0.0141</v>
      </c>
      <c r="B205" s="40">
        <v>0.005</v>
      </c>
      <c r="C205" s="40">
        <v>-0.0037</v>
      </c>
      <c r="D205" s="40">
        <v>0.0362</v>
      </c>
      <c r="E205" s="40">
        <v>-0.0286</v>
      </c>
      <c r="F205" s="40">
        <v>-0.0116</v>
      </c>
      <c r="G205" s="40">
        <v>0.0222</v>
      </c>
      <c r="H205" s="40">
        <v>0.0097</v>
      </c>
      <c r="I205" s="40">
        <v>0.014</v>
      </c>
      <c r="J205" s="40">
        <v>0.0155</v>
      </c>
    </row>
    <row r="206">
      <c r="A206" s="40">
        <v>0.0025</v>
      </c>
      <c r="B206" s="40">
        <v>0.0105</v>
      </c>
      <c r="C206" s="40">
        <v>0.0042</v>
      </c>
      <c r="D206" s="40">
        <v>-0.0067</v>
      </c>
      <c r="E206" s="40">
        <v>-0.0249</v>
      </c>
      <c r="F206" s="40">
        <v>-0.0085</v>
      </c>
      <c r="G206" s="40">
        <v>0.0062</v>
      </c>
      <c r="H206" s="40">
        <v>-0.0014</v>
      </c>
      <c r="I206" s="40">
        <v>0.0222</v>
      </c>
      <c r="J206" s="40">
        <v>-0.0065</v>
      </c>
    </row>
    <row r="207">
      <c r="A207" s="40">
        <v>-0.0139</v>
      </c>
      <c r="B207" s="40">
        <v>-0.0136</v>
      </c>
      <c r="C207" s="40">
        <v>0.0146</v>
      </c>
      <c r="D207" s="40">
        <v>7.0E-4</v>
      </c>
      <c r="E207" s="40">
        <v>0.0022</v>
      </c>
      <c r="F207" s="40">
        <v>-0.0273</v>
      </c>
      <c r="G207" s="40">
        <v>-0.0102</v>
      </c>
      <c r="H207" s="40">
        <v>-0.0111</v>
      </c>
      <c r="I207" s="40">
        <v>-0.0277</v>
      </c>
      <c r="J207" s="40">
        <v>-0.0168</v>
      </c>
    </row>
    <row r="208">
      <c r="A208" s="40">
        <v>-0.0066</v>
      </c>
      <c r="B208" s="40">
        <v>0.0068</v>
      </c>
      <c r="C208" s="40">
        <v>0.0018</v>
      </c>
      <c r="D208" s="40">
        <v>2.0E-4</v>
      </c>
      <c r="E208" s="40">
        <v>0.0258</v>
      </c>
      <c r="F208" s="40">
        <v>0.0145</v>
      </c>
      <c r="G208" s="40">
        <v>0.0081</v>
      </c>
      <c r="H208" s="40">
        <v>0.0096</v>
      </c>
      <c r="I208" s="40">
        <v>0.0068</v>
      </c>
      <c r="J208" s="40">
        <v>-0.0108</v>
      </c>
    </row>
    <row r="209">
      <c r="A209" s="40">
        <v>-0.011</v>
      </c>
      <c r="B209" s="40">
        <v>-0.0125</v>
      </c>
      <c r="C209" s="40">
        <v>-0.0064</v>
      </c>
      <c r="D209" s="40">
        <v>8.0E-4</v>
      </c>
      <c r="E209" s="40">
        <v>-0.0289</v>
      </c>
      <c r="F209" s="40">
        <v>0.0053</v>
      </c>
      <c r="G209" s="40">
        <v>-0.0157</v>
      </c>
      <c r="H209" s="40">
        <v>0.0052</v>
      </c>
      <c r="I209" s="40">
        <v>-0.0096</v>
      </c>
      <c r="J209" s="40">
        <v>0.0143</v>
      </c>
    </row>
    <row r="210">
      <c r="A210" s="40">
        <v>0.0359</v>
      </c>
      <c r="B210" s="40">
        <v>0.045</v>
      </c>
      <c r="C210" s="40">
        <v>0.0125</v>
      </c>
      <c r="D210" s="40">
        <v>0.0425</v>
      </c>
      <c r="E210" s="40">
        <v>0.0121</v>
      </c>
      <c r="F210" s="40">
        <v>0.0282</v>
      </c>
      <c r="G210" s="40">
        <v>0.0091</v>
      </c>
      <c r="H210" s="40">
        <v>0.0151</v>
      </c>
      <c r="I210" s="40">
        <v>0.0267</v>
      </c>
      <c r="J210" s="40">
        <v>0.0058</v>
      </c>
    </row>
    <row r="211">
      <c r="A211" s="40">
        <v>0.0255</v>
      </c>
      <c r="B211" s="40">
        <v>0.0114</v>
      </c>
      <c r="C211" s="40">
        <v>-2.0E-4</v>
      </c>
      <c r="D211" s="40">
        <v>0.0349</v>
      </c>
      <c r="E211" s="40">
        <v>0.0036</v>
      </c>
      <c r="F211" s="40">
        <v>0.0198</v>
      </c>
      <c r="G211" s="40">
        <v>0.0285</v>
      </c>
      <c r="H211" s="40">
        <v>0.0066</v>
      </c>
      <c r="I211" s="40">
        <v>0.0122</v>
      </c>
      <c r="J211" s="40">
        <v>0.0474</v>
      </c>
    </row>
    <row r="212">
      <c r="A212" s="40">
        <v>5.0E-4</v>
      </c>
      <c r="B212" s="40">
        <v>2.0E-4</v>
      </c>
      <c r="C212" s="40">
        <v>-0.0083</v>
      </c>
      <c r="D212" s="40">
        <v>0.011</v>
      </c>
      <c r="E212" s="40">
        <v>-0.0141</v>
      </c>
      <c r="F212" s="40">
        <v>0.007</v>
      </c>
      <c r="G212" s="40">
        <v>-0.0089</v>
      </c>
      <c r="H212" s="40">
        <v>0.0017</v>
      </c>
      <c r="I212" s="40">
        <v>-1.0E-4</v>
      </c>
      <c r="J212" s="40">
        <v>0.0074</v>
      </c>
    </row>
    <row r="213">
      <c r="A213" s="40">
        <v>0.0332</v>
      </c>
      <c r="B213" s="40">
        <v>0.0232</v>
      </c>
      <c r="C213" s="40">
        <v>0.0341</v>
      </c>
      <c r="D213" s="40">
        <v>-0.0163</v>
      </c>
      <c r="E213" s="40">
        <v>5.0E-4</v>
      </c>
      <c r="F213" s="40">
        <v>-0.0062</v>
      </c>
      <c r="G213" s="40">
        <v>0.0147</v>
      </c>
      <c r="H213" s="40">
        <v>0.0305</v>
      </c>
      <c r="I213" s="40">
        <v>0.0691</v>
      </c>
      <c r="J213" s="40">
        <v>-0.0237</v>
      </c>
    </row>
    <row r="214">
      <c r="A214" s="40">
        <v>-0.0053</v>
      </c>
      <c r="B214" s="40">
        <v>-0.0015</v>
      </c>
      <c r="C214" s="40">
        <v>-0.0052</v>
      </c>
      <c r="D214" s="40">
        <v>0.0048</v>
      </c>
      <c r="E214" s="40">
        <v>-0.0056</v>
      </c>
      <c r="F214" s="40">
        <v>0.0068</v>
      </c>
      <c r="G214" s="40">
        <v>0.0021</v>
      </c>
      <c r="H214" s="40">
        <v>0.014</v>
      </c>
      <c r="I214" s="40">
        <v>-0.0129</v>
      </c>
      <c r="J214" s="40">
        <v>0.002</v>
      </c>
    </row>
    <row r="215">
      <c r="A215" s="40">
        <v>-0.0045</v>
      </c>
      <c r="B215" s="40">
        <v>0.0025</v>
      </c>
      <c r="C215" s="40">
        <v>0.0544</v>
      </c>
      <c r="D215" s="40">
        <v>0.0118</v>
      </c>
      <c r="E215" s="40">
        <v>-8.0E-4</v>
      </c>
      <c r="F215" s="40">
        <v>0.0028</v>
      </c>
      <c r="G215" s="40">
        <v>-0.0058</v>
      </c>
      <c r="H215" s="40">
        <v>-0.0021</v>
      </c>
      <c r="I215" s="40">
        <v>-0.0272</v>
      </c>
      <c r="J215" s="40">
        <v>0.0238</v>
      </c>
    </row>
    <row r="216">
      <c r="A216" s="40">
        <v>0.0</v>
      </c>
      <c r="B216" s="40">
        <v>-0.0117</v>
      </c>
      <c r="C216" s="40">
        <v>-0.0167</v>
      </c>
      <c r="D216" s="40">
        <v>-0.0045</v>
      </c>
      <c r="E216" s="40">
        <v>0.0161</v>
      </c>
      <c r="F216" s="40">
        <v>-4.0E-4</v>
      </c>
      <c r="G216" s="40">
        <v>-0.0068</v>
      </c>
      <c r="H216" s="40">
        <v>0.0016</v>
      </c>
      <c r="I216" s="40">
        <v>0.0406</v>
      </c>
      <c r="J216" s="40">
        <v>0.007</v>
      </c>
    </row>
    <row r="217">
      <c r="A217" s="40">
        <v>-0.013</v>
      </c>
      <c r="B217" s="40">
        <v>0.014</v>
      </c>
      <c r="C217" s="40">
        <v>0.0275</v>
      </c>
      <c r="D217" s="40">
        <v>0.0127</v>
      </c>
      <c r="E217" s="40">
        <v>-0.008</v>
      </c>
      <c r="F217" s="40">
        <v>0.0016</v>
      </c>
      <c r="G217" s="40">
        <v>0.048</v>
      </c>
      <c r="H217" s="40">
        <v>-0.0082</v>
      </c>
      <c r="I217" s="40">
        <v>0.0113</v>
      </c>
      <c r="J217" s="40">
        <v>-0.0195</v>
      </c>
    </row>
    <row r="218">
      <c r="A218" s="40">
        <v>0.0016</v>
      </c>
      <c r="B218" s="40">
        <v>-0.0052</v>
      </c>
      <c r="C218" s="40">
        <v>0.0511</v>
      </c>
      <c r="D218" s="40">
        <v>0.034</v>
      </c>
      <c r="E218" s="40">
        <v>-0.0253</v>
      </c>
      <c r="F218" s="40">
        <v>-0.0276</v>
      </c>
      <c r="G218" s="40">
        <v>0.0073</v>
      </c>
      <c r="H218" s="40">
        <v>-0.011</v>
      </c>
      <c r="I218" s="40">
        <v>-0.0109</v>
      </c>
      <c r="J218" s="40">
        <v>-0.0135</v>
      </c>
    </row>
    <row r="219">
      <c r="A219" s="40">
        <v>-0.0388</v>
      </c>
      <c r="B219" s="40">
        <v>-0.0288</v>
      </c>
      <c r="C219" s="40">
        <v>0.0028</v>
      </c>
      <c r="D219" s="40">
        <v>-0.0269</v>
      </c>
      <c r="E219" s="40">
        <v>0.0156</v>
      </c>
      <c r="F219" s="40">
        <v>-0.0237</v>
      </c>
      <c r="G219" s="40">
        <v>-0.0057</v>
      </c>
      <c r="H219" s="40">
        <v>-0.0157</v>
      </c>
      <c r="I219" s="40">
        <v>-0.0329</v>
      </c>
      <c r="J219" s="40">
        <v>3.0E-4</v>
      </c>
    </row>
    <row r="220">
      <c r="A220" s="40">
        <v>-0.0011</v>
      </c>
      <c r="B220" s="40">
        <v>9.0E-4</v>
      </c>
      <c r="C220" s="40">
        <v>-0.039</v>
      </c>
      <c r="D220" s="40">
        <v>-0.0123</v>
      </c>
      <c r="E220" s="40">
        <v>3.0E-4</v>
      </c>
      <c r="F220" s="40">
        <v>-0.002</v>
      </c>
      <c r="G220" s="40">
        <v>0.0091</v>
      </c>
      <c r="H220" s="40">
        <v>0.0096</v>
      </c>
      <c r="I220" s="40">
        <v>0.0146</v>
      </c>
      <c r="J220" s="40">
        <v>-0.0027</v>
      </c>
    </row>
    <row r="221">
      <c r="A221" s="40">
        <v>-0.0054</v>
      </c>
      <c r="B221" s="40">
        <v>0.0136</v>
      </c>
      <c r="C221" s="40">
        <v>-0.0149</v>
      </c>
      <c r="D221" s="40">
        <v>-0.0233</v>
      </c>
      <c r="E221" s="40">
        <v>0.0056</v>
      </c>
      <c r="F221" s="40">
        <v>0.0</v>
      </c>
      <c r="G221" s="40">
        <v>-0.0071</v>
      </c>
      <c r="H221" s="40">
        <v>-0.0098</v>
      </c>
      <c r="I221" s="40">
        <v>-0.0103</v>
      </c>
      <c r="J221" s="40">
        <v>-0.008</v>
      </c>
    </row>
    <row r="222">
      <c r="A222" s="40">
        <v>0.0139</v>
      </c>
      <c r="B222" s="40">
        <v>0.0018</v>
      </c>
      <c r="C222" s="40">
        <v>-0.0083</v>
      </c>
      <c r="D222" s="40">
        <v>-7.0E-4</v>
      </c>
      <c r="E222" s="40">
        <v>-0.0087</v>
      </c>
      <c r="F222" s="40">
        <v>-0.002</v>
      </c>
      <c r="G222" s="40">
        <v>-0.0149</v>
      </c>
      <c r="H222" s="40">
        <v>0.0245</v>
      </c>
      <c r="I222" s="40">
        <v>-0.0139</v>
      </c>
      <c r="J222" s="40">
        <v>0.015</v>
      </c>
    </row>
    <row r="223">
      <c r="A223" s="40">
        <v>0.0161</v>
      </c>
      <c r="B223" s="40">
        <v>-1.0E-4</v>
      </c>
      <c r="C223" s="40">
        <v>0.0163</v>
      </c>
      <c r="D223" s="40">
        <v>0.0081</v>
      </c>
      <c r="E223" s="40">
        <v>-0.0221</v>
      </c>
      <c r="F223" s="40">
        <v>0.0155</v>
      </c>
      <c r="G223" s="40">
        <v>0.0135</v>
      </c>
      <c r="H223" s="40">
        <v>-0.0124</v>
      </c>
      <c r="I223" s="40">
        <v>0.0081</v>
      </c>
      <c r="J223" s="40">
        <v>-0.0038</v>
      </c>
    </row>
    <row r="224">
      <c r="A224" s="40">
        <v>0.0237</v>
      </c>
      <c r="B224" s="40">
        <v>0.0073</v>
      </c>
      <c r="C224" s="40">
        <v>0.0518</v>
      </c>
      <c r="D224" s="40">
        <v>0.0154</v>
      </c>
      <c r="E224" s="40">
        <v>-0.0044</v>
      </c>
      <c r="F224" s="40">
        <v>-0.018</v>
      </c>
      <c r="G224" s="40">
        <v>0.0299</v>
      </c>
      <c r="H224" s="40">
        <v>-0.0033</v>
      </c>
      <c r="I224" s="40">
        <v>0.0169</v>
      </c>
      <c r="J224" s="40">
        <v>0.0119</v>
      </c>
    </row>
    <row r="225">
      <c r="A225" s="40">
        <v>0.0061</v>
      </c>
      <c r="B225" s="40">
        <v>0.0241</v>
      </c>
      <c r="C225" s="40">
        <v>-0.0183</v>
      </c>
      <c r="D225" s="40">
        <v>0.0094</v>
      </c>
      <c r="E225" s="40">
        <v>0.012</v>
      </c>
      <c r="F225" s="40">
        <v>0.0068</v>
      </c>
      <c r="G225" s="40">
        <v>0.0083</v>
      </c>
      <c r="H225" s="40">
        <v>0.0024</v>
      </c>
      <c r="I225" s="40">
        <v>0.0081</v>
      </c>
      <c r="J225" s="40">
        <v>0.0088</v>
      </c>
    </row>
    <row r="226">
      <c r="A226" s="40">
        <v>-0.0131</v>
      </c>
      <c r="B226" s="40">
        <v>0.0227</v>
      </c>
      <c r="C226" s="40">
        <v>-0.0076</v>
      </c>
      <c r="D226" s="40">
        <v>0.0023</v>
      </c>
      <c r="E226" s="40">
        <v>-0.0969</v>
      </c>
      <c r="F226" s="40">
        <v>0.0159</v>
      </c>
      <c r="G226" s="40">
        <v>0.0134</v>
      </c>
      <c r="H226" s="40">
        <v>-1.0E-4</v>
      </c>
      <c r="I226" s="40">
        <v>-0.0044</v>
      </c>
      <c r="J226" s="40">
        <v>-0.0204</v>
      </c>
    </row>
    <row r="227">
      <c r="A227" s="40">
        <v>0.0045</v>
      </c>
      <c r="B227" s="40">
        <v>-0.012</v>
      </c>
      <c r="C227" s="40">
        <v>-0.0048</v>
      </c>
      <c r="D227" s="40">
        <v>0.0162</v>
      </c>
      <c r="E227" s="40">
        <v>0.0052</v>
      </c>
      <c r="F227" s="40">
        <v>-0.0102</v>
      </c>
      <c r="G227" s="40">
        <v>0.0232</v>
      </c>
      <c r="H227" s="40">
        <v>-5.0E-4</v>
      </c>
      <c r="I227" s="40">
        <v>-0.007</v>
      </c>
      <c r="J227" s="40">
        <v>0.0012</v>
      </c>
    </row>
    <row r="228">
      <c r="A228" s="40">
        <v>0.0091</v>
      </c>
      <c r="B228" s="40">
        <v>-0.0182</v>
      </c>
      <c r="C228" s="40">
        <v>-0.013</v>
      </c>
      <c r="D228" s="40">
        <v>0.0011</v>
      </c>
      <c r="E228" s="40">
        <v>-0.0178</v>
      </c>
      <c r="F228" s="40">
        <v>0.009</v>
      </c>
      <c r="G228" s="40">
        <v>-0.0143</v>
      </c>
      <c r="H228" s="40">
        <v>0.0126</v>
      </c>
      <c r="I228" s="40">
        <v>-0.0073</v>
      </c>
      <c r="J228" s="40">
        <v>0.0028</v>
      </c>
    </row>
    <row r="229">
      <c r="A229" s="40">
        <v>0.0054</v>
      </c>
      <c r="B229" s="40">
        <v>-0.0033</v>
      </c>
      <c r="C229" s="40">
        <v>0.0377</v>
      </c>
      <c r="D229" s="40">
        <v>-0.0065</v>
      </c>
      <c r="E229" s="40">
        <v>-0.0103</v>
      </c>
      <c r="F229" s="40">
        <v>0.0059</v>
      </c>
      <c r="G229" s="40">
        <v>-0.0057</v>
      </c>
      <c r="H229" s="40">
        <v>-0.0076</v>
      </c>
      <c r="I229" s="40">
        <v>-0.0058</v>
      </c>
      <c r="J229" s="40">
        <v>0.0014</v>
      </c>
    </row>
    <row r="230">
      <c r="A230" s="40">
        <v>0.0531</v>
      </c>
      <c r="B230" s="40">
        <v>-0.0036</v>
      </c>
      <c r="C230" s="40">
        <v>8.0E-4</v>
      </c>
      <c r="D230" s="40">
        <v>0.0168</v>
      </c>
      <c r="E230" s="40">
        <v>-0.0092</v>
      </c>
      <c r="F230" s="40">
        <v>-0.0074</v>
      </c>
      <c r="G230" s="40">
        <v>0.0205</v>
      </c>
      <c r="H230" s="40">
        <v>0.0105</v>
      </c>
      <c r="I230" s="40">
        <v>-0.0074</v>
      </c>
      <c r="J230" s="40">
        <v>0.0216</v>
      </c>
    </row>
    <row r="231">
      <c r="A231" s="40">
        <v>-0.0329</v>
      </c>
      <c r="B231" s="40">
        <v>-0.0148</v>
      </c>
      <c r="C231" s="40">
        <v>-0.0256</v>
      </c>
      <c r="D231" s="40">
        <v>-0.0035</v>
      </c>
      <c r="E231" s="40">
        <v>-0.0074</v>
      </c>
      <c r="F231" s="40">
        <v>2.0E-4</v>
      </c>
      <c r="G231" s="40">
        <v>-0.0137</v>
      </c>
      <c r="H231" s="40">
        <v>-0.0093</v>
      </c>
      <c r="I231" s="40">
        <v>-0.0099</v>
      </c>
      <c r="J231" s="40">
        <v>-0.0024</v>
      </c>
    </row>
    <row r="232">
      <c r="A232" s="40">
        <v>-0.0107</v>
      </c>
      <c r="B232" s="40">
        <v>-0.0065</v>
      </c>
      <c r="C232" s="40">
        <v>-0.024</v>
      </c>
      <c r="D232" s="40">
        <v>-0.0284</v>
      </c>
      <c r="E232" s="40">
        <v>-9.0E-4</v>
      </c>
      <c r="F232" s="40">
        <v>-0.0107</v>
      </c>
      <c r="G232" s="40">
        <v>0.0481</v>
      </c>
      <c r="H232" s="40">
        <v>0.0027</v>
      </c>
      <c r="I232" s="40">
        <v>-0.0127</v>
      </c>
      <c r="J232" s="40">
        <v>-0.0182</v>
      </c>
    </row>
    <row r="233">
      <c r="A233" s="40">
        <v>-0.0367</v>
      </c>
      <c r="B233" s="40">
        <v>-0.0034</v>
      </c>
      <c r="C233" s="40">
        <v>0.0085</v>
      </c>
      <c r="D233" s="40">
        <v>-0.0285</v>
      </c>
      <c r="E233" s="40">
        <v>0.0112</v>
      </c>
      <c r="F233" s="40">
        <v>-0.0103</v>
      </c>
      <c r="G233" s="40">
        <v>-0.0195</v>
      </c>
      <c r="H233" s="40">
        <v>-0.0107</v>
      </c>
      <c r="I233" s="40">
        <v>-0.0163</v>
      </c>
      <c r="J233" s="40">
        <v>-0.0089</v>
      </c>
    </row>
    <row r="234">
      <c r="A234" s="40">
        <v>0.0352</v>
      </c>
      <c r="B234" s="40">
        <v>0.0019</v>
      </c>
      <c r="C234" s="40">
        <v>-0.0149</v>
      </c>
      <c r="D234" s="40">
        <v>0.0145</v>
      </c>
      <c r="E234" s="40">
        <v>-0.0121</v>
      </c>
      <c r="F234" s="40">
        <v>0.001</v>
      </c>
      <c r="G234" s="40">
        <v>-0.003</v>
      </c>
      <c r="H234" s="40">
        <v>-0.016</v>
      </c>
      <c r="I234" s="40">
        <v>0.0994</v>
      </c>
      <c r="J234" s="40">
        <v>0.0153</v>
      </c>
    </row>
    <row r="235">
      <c r="A235" s="40">
        <v>-0.0371</v>
      </c>
      <c r="B235" s="40">
        <v>-0.0114</v>
      </c>
      <c r="C235" s="40">
        <v>0.017</v>
      </c>
      <c r="D235" s="40">
        <v>-0.0215</v>
      </c>
      <c r="E235" s="40">
        <v>0.0071</v>
      </c>
      <c r="F235" s="40">
        <v>-0.0109</v>
      </c>
      <c r="G235" s="40">
        <v>-0.0289</v>
      </c>
      <c r="H235" s="40">
        <v>-0.0228</v>
      </c>
      <c r="I235" s="40">
        <v>-0.0498</v>
      </c>
      <c r="J235" s="40">
        <v>-0.0135</v>
      </c>
    </row>
    <row r="236">
      <c r="A236" s="40">
        <v>0.0098</v>
      </c>
      <c r="B236" s="40">
        <v>0.047</v>
      </c>
      <c r="C236" s="40">
        <v>0.0219</v>
      </c>
      <c r="D236" s="40">
        <v>0.0089</v>
      </c>
      <c r="E236" s="40">
        <v>-0.0087</v>
      </c>
      <c r="F236" s="40">
        <v>0.0025</v>
      </c>
      <c r="G236" s="40">
        <v>0.0251</v>
      </c>
      <c r="H236" s="40">
        <v>0.0061</v>
      </c>
      <c r="I236" s="40">
        <v>0.003</v>
      </c>
      <c r="J236" s="40">
        <v>-0.0083</v>
      </c>
    </row>
    <row r="237">
      <c r="A237" s="40">
        <v>-0.0174</v>
      </c>
      <c r="B237" s="40">
        <v>-0.0286</v>
      </c>
      <c r="C237" s="40">
        <v>-0.0047</v>
      </c>
      <c r="D237" s="40">
        <v>-0.0046</v>
      </c>
      <c r="E237" s="40">
        <v>0.0046</v>
      </c>
      <c r="F237" s="40">
        <v>-0.01</v>
      </c>
      <c r="G237" s="40">
        <v>-0.0038</v>
      </c>
      <c r="H237" s="40">
        <v>0.0126</v>
      </c>
      <c r="I237" s="40">
        <v>-2.0E-4</v>
      </c>
      <c r="J237" s="40">
        <v>0.0201</v>
      </c>
    </row>
    <row r="238">
      <c r="A238" s="40">
        <v>0.0363</v>
      </c>
      <c r="B238" s="40">
        <v>-8.0E-4</v>
      </c>
      <c r="C238" s="40">
        <v>0.0415</v>
      </c>
      <c r="D238" s="40">
        <v>0.0364</v>
      </c>
      <c r="E238" s="40">
        <v>-0.0068</v>
      </c>
      <c r="F238" s="40">
        <v>0.0176</v>
      </c>
      <c r="G238" s="40">
        <v>-0.0069</v>
      </c>
      <c r="H238" s="40">
        <v>0.0041</v>
      </c>
      <c r="I238" s="40">
        <v>-0.0162</v>
      </c>
      <c r="J238" s="40">
        <v>0.0091</v>
      </c>
    </row>
    <row r="239">
      <c r="A239" s="40">
        <v>-0.0135</v>
      </c>
      <c r="B239" s="40">
        <v>0.0286</v>
      </c>
      <c r="C239" s="40">
        <v>-0.0035</v>
      </c>
      <c r="D239" s="40">
        <v>0.0017</v>
      </c>
      <c r="E239" s="40">
        <v>0.004</v>
      </c>
      <c r="F239" s="40">
        <v>-0.0112</v>
      </c>
      <c r="G239" s="40">
        <v>-0.017</v>
      </c>
      <c r="H239" s="40">
        <v>-0.0156</v>
      </c>
      <c r="I239" s="40">
        <v>0.0053</v>
      </c>
      <c r="J239" s="40">
        <v>0.0</v>
      </c>
    </row>
    <row r="240">
      <c r="A240" s="40">
        <v>0.025</v>
      </c>
      <c r="B240" s="40">
        <v>5.0E-4</v>
      </c>
      <c r="C240" s="40">
        <v>0.0483</v>
      </c>
      <c r="D240" s="40">
        <v>0.0115</v>
      </c>
      <c r="E240" s="40">
        <v>0.0081</v>
      </c>
      <c r="F240" s="40">
        <v>0.0079</v>
      </c>
      <c r="G240" s="40">
        <v>0.0096</v>
      </c>
      <c r="H240" s="40">
        <v>0.0148</v>
      </c>
      <c r="I240" s="40">
        <v>0.007</v>
      </c>
      <c r="J240" s="40">
        <v>0.0322</v>
      </c>
    </row>
    <row r="241">
      <c r="A241" s="40">
        <v>0.0184</v>
      </c>
      <c r="B241" s="40">
        <v>0.0109</v>
      </c>
      <c r="C241" s="40">
        <v>-0.0195</v>
      </c>
      <c r="D241" s="40">
        <v>0.0512</v>
      </c>
      <c r="E241" s="40">
        <v>0.0089</v>
      </c>
      <c r="F241" s="40">
        <v>0.0048</v>
      </c>
      <c r="G241" s="40">
        <v>0.0102</v>
      </c>
      <c r="H241" s="40">
        <v>0.0032</v>
      </c>
      <c r="I241" s="40">
        <v>0.013</v>
      </c>
      <c r="J241" s="40">
        <v>0.0412</v>
      </c>
    </row>
    <row r="242">
      <c r="A242" s="40">
        <v>-0.0079</v>
      </c>
      <c r="B242" s="40">
        <v>-0.0249</v>
      </c>
      <c r="C242" s="40">
        <v>-0.008</v>
      </c>
      <c r="D242" s="40">
        <v>0.0202</v>
      </c>
      <c r="E242" s="40">
        <v>0.016</v>
      </c>
      <c r="F242" s="40">
        <v>0.0318</v>
      </c>
      <c r="G242" s="40">
        <v>0.0163</v>
      </c>
      <c r="H242" s="40">
        <v>-0.0044</v>
      </c>
      <c r="I242" s="40">
        <v>0.0235</v>
      </c>
      <c r="J242" s="40">
        <v>0.0119</v>
      </c>
    </row>
    <row r="243">
      <c r="A243" s="40">
        <v>0.004</v>
      </c>
      <c r="B243" s="40">
        <v>0.0095</v>
      </c>
      <c r="C243" s="40">
        <v>0.0083</v>
      </c>
      <c r="D243" s="40">
        <v>0.0165</v>
      </c>
      <c r="E243" s="40">
        <v>0.0115</v>
      </c>
      <c r="F243" s="40">
        <v>-0.0103</v>
      </c>
      <c r="G243" s="40">
        <v>-0.0187</v>
      </c>
      <c r="H243" s="40">
        <v>9.0E-4</v>
      </c>
      <c r="I243" s="40">
        <v>-0.0097</v>
      </c>
      <c r="J243" s="40">
        <v>-0.0127</v>
      </c>
    </row>
    <row r="244">
      <c r="A244" s="40">
        <v>-0.0127</v>
      </c>
      <c r="B244" s="40">
        <v>0.0101</v>
      </c>
      <c r="C244" s="40">
        <v>0.027</v>
      </c>
      <c r="D244" s="40">
        <v>-0.0108</v>
      </c>
      <c r="E244" s="40">
        <v>0.0048</v>
      </c>
      <c r="F244" s="40">
        <v>0.0054</v>
      </c>
      <c r="G244" s="40">
        <v>-0.0533</v>
      </c>
      <c r="H244" s="40">
        <v>0.0222</v>
      </c>
      <c r="I244" s="40">
        <v>-0.0116</v>
      </c>
      <c r="J244" s="40">
        <v>0.0</v>
      </c>
    </row>
    <row r="245">
      <c r="A245" s="40">
        <v>-0.0263</v>
      </c>
      <c r="B245" s="40">
        <v>-0.002</v>
      </c>
      <c r="C245" s="40">
        <v>0.0027</v>
      </c>
      <c r="D245" s="40">
        <v>-0.0113</v>
      </c>
      <c r="E245" s="40">
        <v>-0.0079</v>
      </c>
      <c r="F245" s="40">
        <v>-0.0086</v>
      </c>
      <c r="G245" s="40">
        <v>0.0129</v>
      </c>
      <c r="H245" s="40">
        <v>0.0163</v>
      </c>
      <c r="I245" s="40">
        <v>-0.0105</v>
      </c>
      <c r="J245" s="40">
        <v>-0.0014</v>
      </c>
    </row>
    <row r="246">
      <c r="A246" s="40">
        <v>0.0031</v>
      </c>
      <c r="B246" s="40">
        <v>9.0E-4</v>
      </c>
      <c r="C246" s="40">
        <v>-0.0289</v>
      </c>
      <c r="D246" s="40">
        <v>-0.0078</v>
      </c>
      <c r="E246" s="40">
        <v>-0.0026</v>
      </c>
      <c r="F246" s="40">
        <v>-0.0037</v>
      </c>
      <c r="G246" s="40">
        <v>-0.0087</v>
      </c>
      <c r="H246" s="40">
        <v>0.0074</v>
      </c>
      <c r="I246" s="40">
        <v>-0.0068</v>
      </c>
      <c r="J246" s="40">
        <v>-0.0183</v>
      </c>
    </row>
    <row r="247">
      <c r="A247" s="40">
        <v>-0.0247</v>
      </c>
      <c r="B247" s="40">
        <v>-0.0014</v>
      </c>
      <c r="C247" s="40">
        <v>-0.0062</v>
      </c>
      <c r="D247" s="40">
        <v>-0.0159</v>
      </c>
      <c r="E247" s="40">
        <v>0.0193</v>
      </c>
      <c r="F247" s="40">
        <v>0.006</v>
      </c>
      <c r="G247" s="40">
        <v>-0.0189</v>
      </c>
      <c r="H247" s="40">
        <v>0.0016</v>
      </c>
      <c r="I247" s="40">
        <v>-0.0142</v>
      </c>
      <c r="J247" s="40">
        <v>-0.0268</v>
      </c>
    </row>
    <row r="248">
      <c r="A248" s="40">
        <v>-3.0E-4</v>
      </c>
      <c r="B248" s="40">
        <v>0.037</v>
      </c>
      <c r="C248" s="40">
        <v>0.014</v>
      </c>
      <c r="D248" s="40">
        <v>-0.0366</v>
      </c>
      <c r="E248" s="40">
        <v>-0.0042</v>
      </c>
      <c r="F248" s="40">
        <v>0.0039</v>
      </c>
      <c r="G248" s="40">
        <v>-0.0141</v>
      </c>
      <c r="H248" s="40">
        <v>-0.0147</v>
      </c>
      <c r="I248" s="40">
        <v>0.0045</v>
      </c>
      <c r="J248" s="40">
        <v>-0.0127</v>
      </c>
    </row>
    <row r="249">
      <c r="A249" s="40">
        <v>-0.0054</v>
      </c>
      <c r="B249" s="40">
        <v>-0.0161</v>
      </c>
      <c r="C249" s="40">
        <v>-0.0231</v>
      </c>
      <c r="D249" s="40">
        <v>-0.0171</v>
      </c>
      <c r="E249" s="40">
        <v>0.0517</v>
      </c>
      <c r="F249" s="40">
        <v>-7.0E-4</v>
      </c>
      <c r="G249" s="40">
        <v>-0.0366</v>
      </c>
      <c r="H249" s="40">
        <v>0.0044</v>
      </c>
      <c r="I249" s="40">
        <v>-0.02</v>
      </c>
      <c r="J249" s="40">
        <v>-0.0393</v>
      </c>
    </row>
    <row r="250">
      <c r="A250" s="40">
        <v>0.0097</v>
      </c>
      <c r="B250" s="40">
        <v>-0.0175</v>
      </c>
      <c r="C250" s="40">
        <v>-5.0E-4</v>
      </c>
      <c r="D250" s="40">
        <v>-0.0033</v>
      </c>
      <c r="E250" s="40">
        <v>-0.0129</v>
      </c>
      <c r="F250" s="40">
        <v>0.0057</v>
      </c>
      <c r="G250" s="40">
        <v>0.0023</v>
      </c>
      <c r="H250" s="40">
        <v>0.0107</v>
      </c>
      <c r="I250" s="40">
        <v>-0.0096</v>
      </c>
      <c r="J250" s="40">
        <v>-0.0214</v>
      </c>
    </row>
    <row r="251">
      <c r="A251" s="40">
        <v>0.0044</v>
      </c>
      <c r="B251" s="40">
        <v>-0.0076</v>
      </c>
      <c r="C251" s="40">
        <v>0.0251</v>
      </c>
      <c r="D251" s="40">
        <v>0.0317</v>
      </c>
      <c r="E251" s="40">
        <v>-0.0103</v>
      </c>
      <c r="F251" s="40">
        <v>0.0136</v>
      </c>
      <c r="G251" s="40">
        <v>0.0228</v>
      </c>
      <c r="H251" s="40">
        <v>0.0269</v>
      </c>
      <c r="I251" s="40">
        <v>0.0048</v>
      </c>
      <c r="J251" s="40">
        <v>0.0348</v>
      </c>
    </row>
    <row r="252">
      <c r="A252" s="40">
        <v>-0.0361</v>
      </c>
      <c r="B252" s="40">
        <v>-0.0061</v>
      </c>
      <c r="C252" s="40">
        <v>-0.032</v>
      </c>
      <c r="D252" s="40">
        <v>-0.1341</v>
      </c>
      <c r="E252" s="40">
        <v>-0.0367</v>
      </c>
      <c r="F252" s="40">
        <v>-0.028</v>
      </c>
      <c r="G252" s="40">
        <v>-0.0432</v>
      </c>
      <c r="H252" s="40">
        <v>-0.0568</v>
      </c>
      <c r="I252" s="40">
        <v>-0.0267</v>
      </c>
      <c r="J252" s="40">
        <v>-0.0784</v>
      </c>
    </row>
    <row r="253">
      <c r="A253" s="40">
        <v>0.0575</v>
      </c>
      <c r="B253" s="40">
        <v>0.0027</v>
      </c>
      <c r="C253" s="40">
        <v>0.0048</v>
      </c>
      <c r="D253" s="40">
        <v>0.0067</v>
      </c>
      <c r="E253" s="40">
        <v>-0.0301</v>
      </c>
      <c r="F253" s="40">
        <v>0.0108</v>
      </c>
      <c r="G253" s="40">
        <v>0.0405</v>
      </c>
      <c r="H253" s="40">
        <v>0.0462</v>
      </c>
      <c r="I253" s="40">
        <v>0.0319</v>
      </c>
      <c r="J253" s="40">
        <v>0.0276</v>
      </c>
    </row>
    <row r="254">
      <c r="A254" s="40">
        <v>0.0798</v>
      </c>
      <c r="B254" s="40">
        <v>0.0161</v>
      </c>
      <c r="C254" s="40">
        <v>0.0122</v>
      </c>
      <c r="D254" s="40">
        <v>0.0593</v>
      </c>
      <c r="E254" s="40">
        <v>0.0049</v>
      </c>
      <c r="F254" s="40">
        <v>0.0166</v>
      </c>
      <c r="G254" s="40">
        <v>0.0218</v>
      </c>
      <c r="H254" s="40">
        <v>0.0052</v>
      </c>
      <c r="I254" s="40">
        <v>0.0068</v>
      </c>
      <c r="J254" s="40">
        <v>0.0669</v>
      </c>
    </row>
    <row r="255">
      <c r="A255" s="40">
        <v>0.0851</v>
      </c>
      <c r="B255" s="40">
        <v>0.0079</v>
      </c>
      <c r="C255" s="40">
        <v>0.0197</v>
      </c>
      <c r="D255" s="40">
        <v>0.0044</v>
      </c>
      <c r="E255" s="40">
        <v>-0.0223</v>
      </c>
      <c r="F255" s="40">
        <v>0.0454</v>
      </c>
      <c r="G255" s="40">
        <v>0.0018</v>
      </c>
      <c r="H255" s="40">
        <v>0.0088</v>
      </c>
      <c r="I255" s="40">
        <v>0.0129</v>
      </c>
      <c r="J255" s="40">
        <v>0.0339</v>
      </c>
    </row>
    <row r="256">
      <c r="A256" s="40">
        <v>0.0332</v>
      </c>
      <c r="B256" s="40">
        <v>0.0234</v>
      </c>
      <c r="C256" s="40">
        <v>0.0822</v>
      </c>
      <c r="D256" s="40">
        <v>-1.0E-4</v>
      </c>
      <c r="E256" s="40">
        <v>0.0645</v>
      </c>
      <c r="F256" s="40">
        <v>0.0282</v>
      </c>
      <c r="G256" s="40">
        <v>0.0083</v>
      </c>
      <c r="H256" s="40">
        <v>-0.0074</v>
      </c>
      <c r="I256" s="40">
        <v>0.0144</v>
      </c>
      <c r="J256" s="40">
        <v>0.0038</v>
      </c>
    </row>
    <row r="257">
      <c r="A257" s="40">
        <v>-0.0352</v>
      </c>
      <c r="B257" s="40">
        <v>0.0175</v>
      </c>
      <c r="C257" s="40">
        <v>-0.0146</v>
      </c>
      <c r="D257" s="40">
        <v>0.0431</v>
      </c>
      <c r="E257" s="40">
        <v>0.0351</v>
      </c>
      <c r="F257" s="40">
        <v>-0.0088</v>
      </c>
      <c r="G257" s="40">
        <v>0.0059</v>
      </c>
      <c r="H257" s="40">
        <v>0.002</v>
      </c>
      <c r="I257" s="40">
        <v>0.0077</v>
      </c>
      <c r="J257" s="40">
        <v>0.0023</v>
      </c>
    </row>
    <row r="258">
      <c r="A258" s="40">
        <v>0.0055</v>
      </c>
      <c r="B258" s="40">
        <v>0.0075</v>
      </c>
      <c r="C258" s="40">
        <v>0.0358</v>
      </c>
      <c r="D258" s="40">
        <v>0.0068</v>
      </c>
      <c r="E258" s="40">
        <v>0.0432</v>
      </c>
      <c r="F258" s="40">
        <v>0.0112</v>
      </c>
      <c r="G258" s="40">
        <v>0.0154</v>
      </c>
      <c r="H258" s="40">
        <v>0.0058</v>
      </c>
      <c r="I258" s="40">
        <v>-0.0072</v>
      </c>
      <c r="J258" s="40">
        <v>-0.032</v>
      </c>
    </row>
  </sheetData>
  <mergeCells count="8">
    <mergeCell ref="A1:K1"/>
    <mergeCell ref="E9:G9"/>
    <mergeCell ref="A17:K17"/>
    <mergeCell ref="F10:G10"/>
    <mergeCell ref="F11:G11"/>
    <mergeCell ref="F12:G12"/>
    <mergeCell ref="F13:G13"/>
    <mergeCell ref="F14:G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tr">
        <f>ModelSheet='Returns of stock'!A:Y</f>
        <v>#NAME?</v>
      </c>
      <c r="B1" s="33" t="str">
        <f>ModelSheet=Optimized Weightage!A:Z</f>
        <v>#ERROR!</v>
      </c>
    </row>
    <row r="2">
      <c r="A2" s="33" t="str">
        <f>OpenSolver_AdjNum=0</f>
        <v>#NAME?</v>
      </c>
      <c r="B2" s="33" t="str">
        <f>OpenSolver_AdjNum=1</f>
        <v>#NAME?</v>
      </c>
    </row>
    <row r="3">
      <c r="A3" s="33" t="str">
        <f t="shared" ref="A3:B3" si="1">OpenSolver_ChosenSolver=Google</f>
        <v>#NAME?</v>
      </c>
      <c r="B3" s="33" t="str">
        <f t="shared" si="1"/>
        <v>#NAME?</v>
      </c>
    </row>
    <row r="4">
      <c r="A4" s="33" t="str">
        <f t="shared" ref="A4:B4" si="2">OpenSolver_FastBuild=0</f>
        <v>#NAME?</v>
      </c>
      <c r="B4" s="33" t="str">
        <f t="shared" si="2"/>
        <v>#NAME?</v>
      </c>
    </row>
    <row r="5">
      <c r="A5" s="33" t="str">
        <f>OpenSolver_LinearityCheck=1</f>
        <v>#NAME?</v>
      </c>
      <c r="B5" s="33" t="str">
        <f>OpenSolver_LinearityCheck=0</f>
        <v>#NAME?</v>
      </c>
    </row>
    <row r="6">
      <c r="A6" s="33" t="str">
        <f>solver_neg=1</f>
        <v>#NAME?</v>
      </c>
      <c r="B6" s="33" t="str">
        <f>solver_adj=Optimized Weightage!B7:K7</f>
        <v>#ERROR!</v>
      </c>
    </row>
    <row r="7">
      <c r="A7" s="33" t="str">
        <f>solver_num=0</f>
        <v>#NAME?</v>
      </c>
      <c r="B7" s="33" t="str">
        <f>solver_lhs1=Optimized Weightage!B7:K7</f>
        <v>#ERROR!</v>
      </c>
    </row>
    <row r="8">
      <c r="A8" s="33" t="str">
        <f>solver_sho=1</f>
        <v>#NAME?</v>
      </c>
      <c r="B8" s="33" t="str">
        <f>solver_lhs2=Optimized Weightage!F13</f>
        <v>#ERROR!</v>
      </c>
    </row>
    <row r="9">
      <c r="A9" s="33" t="str">
        <f>solver_typ=2</f>
        <v>#NAME?</v>
      </c>
      <c r="B9" s="33" t="str">
        <f>solver_lhs3=Optimized Weightage!B7:K7</f>
        <v>#ERROR!</v>
      </c>
    </row>
    <row r="10">
      <c r="A10" s="33" t="str">
        <f>solver_val=0</f>
        <v>#NAME?</v>
      </c>
      <c r="B10" s="33" t="str">
        <f>solver_neg=1</f>
        <v>#NAME?</v>
      </c>
    </row>
    <row r="11">
      <c r="B11" s="33" t="str">
        <f>solver_num=3</f>
        <v>#NAME?</v>
      </c>
    </row>
    <row r="12">
      <c r="B12" s="33" t="str">
        <f>solver_opt=Optimized Weightage!F14</f>
        <v>#ERROR!</v>
      </c>
    </row>
    <row r="13">
      <c r="B13" s="33" t="str">
        <f>solver_rel1=1</f>
        <v>#NAME?</v>
      </c>
    </row>
    <row r="14">
      <c r="B14" s="33" t="str">
        <f>solver_rel2=2</f>
        <v>#NAME?</v>
      </c>
    </row>
    <row r="15">
      <c r="B15" s="33" t="str">
        <f>solver_rel3=3</f>
        <v>#NAME?</v>
      </c>
    </row>
    <row r="16">
      <c r="B16" s="33" t="str">
        <f>solver_rhs1=Optimized Weightage!B6:K6</f>
        <v>#ERROR!</v>
      </c>
    </row>
    <row r="17">
      <c r="B17" s="33" t="str">
        <f>solver_rhs2=Optimized Weightage!N16</f>
        <v>#ERROR!</v>
      </c>
    </row>
    <row r="18">
      <c r="B18" s="33" t="str">
        <f>solver_rhs3=Optimized Weightage!B5:K5</f>
        <v>#ERROR!</v>
      </c>
    </row>
    <row r="19">
      <c r="B19" s="33" t="str">
        <f>solver_sho=0</f>
        <v>#NAME?</v>
      </c>
    </row>
    <row r="20">
      <c r="B20" s="33" t="str">
        <f>solver_typ=1</f>
        <v>#NAME?</v>
      </c>
    </row>
    <row r="21">
      <c r="B21" s="33" t="str">
        <f>solver_val=0</f>
        <v>#NAME?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0.25"/>
    <col customWidth="1" min="12" max="12" width="19.75"/>
  </cols>
  <sheetData>
    <row r="1">
      <c r="A1" s="42" t="s">
        <v>0</v>
      </c>
      <c r="B1" s="42" t="s">
        <v>47</v>
      </c>
      <c r="C1" s="42" t="s">
        <v>48</v>
      </c>
      <c r="D1" s="42" t="s">
        <v>49</v>
      </c>
      <c r="E1" s="42" t="s">
        <v>50</v>
      </c>
      <c r="G1" s="43" t="s">
        <v>51</v>
      </c>
      <c r="H1" s="43" t="s">
        <v>52</v>
      </c>
      <c r="I1" s="43" t="s">
        <v>53</v>
      </c>
      <c r="J1" s="44"/>
      <c r="K1" s="45" t="s">
        <v>54</v>
      </c>
      <c r="L1" s="45" t="s">
        <v>55</v>
      </c>
    </row>
    <row r="2">
      <c r="A2" s="46"/>
      <c r="B2" s="46"/>
      <c r="C2" s="46"/>
      <c r="D2" s="46"/>
      <c r="E2" s="46"/>
    </row>
    <row r="3">
      <c r="A3" s="46" t="s">
        <v>56</v>
      </c>
      <c r="B3" s="47">
        <f t="shared" ref="B3:E3" si="1">AVERAGE(B5:B228)</f>
        <v>-0.04196113558</v>
      </c>
      <c r="C3" s="47">
        <f t="shared" si="1"/>
        <v>0.2181502411</v>
      </c>
      <c r="D3" s="47">
        <f t="shared" si="1"/>
        <v>0.1355525149</v>
      </c>
      <c r="E3" s="47">
        <f t="shared" si="1"/>
        <v>0.02670046921</v>
      </c>
    </row>
    <row r="4">
      <c r="A4" s="46"/>
      <c r="B4" s="46"/>
      <c r="C4" s="46"/>
      <c r="D4" s="46"/>
      <c r="E4" s="46"/>
    </row>
    <row r="5">
      <c r="A5" s="48">
        <v>45110.0</v>
      </c>
      <c r="B5" s="49">
        <v>-0.00924155899548751</v>
      </c>
      <c r="C5" s="49">
        <v>0.945077666776961</v>
      </c>
      <c r="D5" s="49">
        <v>0.321998477761376</v>
      </c>
      <c r="E5" s="49">
        <v>0.0537410898632906</v>
      </c>
      <c r="G5" s="45" t="s">
        <v>57</v>
      </c>
      <c r="H5" s="50">
        <f>Laurus!J12</f>
        <v>0.0271547616</v>
      </c>
      <c r="I5" s="33">
        <f t="shared" ref="I5:I24" si="2">RANK(H5,$H$5:$H$24)</f>
        <v>13</v>
      </c>
      <c r="K5" s="33" t="s">
        <v>3</v>
      </c>
      <c r="L5" s="51" t="s">
        <v>24</v>
      </c>
    </row>
    <row r="6">
      <c r="A6" s="48">
        <v>45111.0</v>
      </c>
      <c r="B6" s="49">
        <v>0.0643646565505751</v>
      </c>
      <c r="C6" s="49">
        <v>-0.0658678019852199</v>
      </c>
      <c r="D6" s="49">
        <v>-0.116545553981628</v>
      </c>
      <c r="E6" s="49">
        <v>0.0179104885735804</v>
      </c>
      <c r="G6" s="52" t="s">
        <v>24</v>
      </c>
      <c r="H6" s="53">
        <f>Avantifeed!J11</f>
        <v>0.02747821312</v>
      </c>
      <c r="I6" s="53">
        <f t="shared" si="2"/>
        <v>4</v>
      </c>
      <c r="K6" s="33" t="s">
        <v>6</v>
      </c>
      <c r="L6" s="51" t="s">
        <v>25</v>
      </c>
    </row>
    <row r="7">
      <c r="A7" s="48">
        <v>45112.0</v>
      </c>
      <c r="B7" s="49">
        <v>0.230119731780754</v>
      </c>
      <c r="C7" s="49">
        <v>0.495285558051961</v>
      </c>
      <c r="D7" s="49">
        <v>0.626624826309308</v>
      </c>
      <c r="E7" s="49">
        <v>0.0179104885735804</v>
      </c>
      <c r="G7" s="45" t="s">
        <v>58</v>
      </c>
      <c r="H7" s="33">
        <f>Dixon!J11</f>
        <v>0.02693327549</v>
      </c>
      <c r="I7" s="33">
        <f t="shared" si="2"/>
        <v>17</v>
      </c>
      <c r="K7" s="33" t="s">
        <v>7</v>
      </c>
      <c r="L7" s="51" t="s">
        <v>26</v>
      </c>
    </row>
    <row r="8">
      <c r="A8" s="48">
        <v>45113.0</v>
      </c>
      <c r="B8" s="49">
        <v>-0.44419350193724</v>
      </c>
      <c r="C8" s="49">
        <v>1.34409665003752</v>
      </c>
      <c r="D8" s="49">
        <v>0.723290480636152</v>
      </c>
      <c r="E8" s="49">
        <v>0.0178081278761955</v>
      </c>
      <c r="G8" s="54" t="s">
        <v>25</v>
      </c>
      <c r="H8" s="55">
        <f>Fine!J11</f>
        <v>0.02736246774</v>
      </c>
      <c r="I8" s="55">
        <f t="shared" si="2"/>
        <v>9</v>
      </c>
      <c r="K8" s="33" t="s">
        <v>9</v>
      </c>
      <c r="L8" s="51" t="s">
        <v>27</v>
      </c>
    </row>
    <row r="9">
      <c r="A9" s="48">
        <v>45114.0</v>
      </c>
      <c r="B9" s="49">
        <v>0.448789960493934</v>
      </c>
      <c r="C9" s="49">
        <v>-0.016933550808873</v>
      </c>
      <c r="D9" s="49">
        <v>-0.668594435661252</v>
      </c>
      <c r="E9" s="49">
        <v>0.0178081278761955</v>
      </c>
      <c r="G9" s="56" t="s">
        <v>59</v>
      </c>
      <c r="H9" s="33">
        <f>Cera!J10</f>
        <v>0.0270959673</v>
      </c>
      <c r="I9" s="33">
        <f t="shared" si="2"/>
        <v>14</v>
      </c>
      <c r="K9" s="33" t="s">
        <v>10</v>
      </c>
      <c r="L9" s="51" t="s">
        <v>28</v>
      </c>
    </row>
    <row r="10">
      <c r="A10" s="48">
        <v>45117.0</v>
      </c>
      <c r="B10" s="49">
        <v>-0.16274516209388</v>
      </c>
      <c r="C10" s="49">
        <v>0.425720442702882</v>
      </c>
      <c r="D10" s="49">
        <v>-0.166711871659053</v>
      </c>
      <c r="E10" s="49">
        <v>0.0534338980758164</v>
      </c>
      <c r="G10" s="52" t="s">
        <v>26</v>
      </c>
      <c r="H10" s="53">
        <f>Kei!J10</f>
        <v>0.02743839952</v>
      </c>
      <c r="I10" s="53">
        <f t="shared" si="2"/>
        <v>6</v>
      </c>
      <c r="K10" s="33" t="s">
        <v>11</v>
      </c>
      <c r="L10" s="51" t="s">
        <v>29</v>
      </c>
    </row>
    <row r="11">
      <c r="A11" s="48">
        <v>45118.0</v>
      </c>
      <c r="B11" s="49">
        <v>0.122952691945888</v>
      </c>
      <c r="C11" s="49">
        <v>0.00832785641202705</v>
      </c>
      <c r="D11" s="49">
        <v>0.891351321881628</v>
      </c>
      <c r="E11" s="49">
        <v>0.0178081278761955</v>
      </c>
      <c r="G11" s="54" t="s">
        <v>27</v>
      </c>
      <c r="H11" s="55">
        <f>IRCTC!J10</f>
        <v>0.02762420934</v>
      </c>
      <c r="I11" s="55">
        <f t="shared" si="2"/>
        <v>1</v>
      </c>
      <c r="K11" s="33" t="s">
        <v>14</v>
      </c>
      <c r="L11" s="51" t="s">
        <v>30</v>
      </c>
    </row>
    <row r="12">
      <c r="A12" s="48">
        <v>45119.0</v>
      </c>
      <c r="B12" s="49">
        <v>0.560518241007602</v>
      </c>
      <c r="C12" s="49">
        <v>0.298305996839487</v>
      </c>
      <c r="D12" s="49">
        <v>0.059342834964049</v>
      </c>
      <c r="E12" s="49">
        <v>0.0178081278761955</v>
      </c>
      <c r="G12" s="56" t="s">
        <v>60</v>
      </c>
      <c r="H12" s="33">
        <f>Alkem!J10</f>
        <v>0.02642395783</v>
      </c>
      <c r="I12" s="33">
        <f t="shared" si="2"/>
        <v>20</v>
      </c>
      <c r="K12" s="33" t="s">
        <v>15</v>
      </c>
      <c r="L12" s="51" t="s">
        <v>31</v>
      </c>
    </row>
    <row r="13">
      <c r="A13" s="48">
        <v>45120.0</v>
      </c>
      <c r="B13" s="49">
        <v>-0.020063705987694</v>
      </c>
      <c r="C13" s="49">
        <v>-0.704232424422346</v>
      </c>
      <c r="D13" s="49">
        <v>-0.307388361722472</v>
      </c>
      <c r="E13" s="49">
        <v>0.0178591847230569</v>
      </c>
      <c r="G13" s="52" t="s">
        <v>28</v>
      </c>
      <c r="H13" s="53">
        <f>Persistent!J10</f>
        <v>0.02733320201</v>
      </c>
      <c r="I13" s="53">
        <f t="shared" si="2"/>
        <v>10</v>
      </c>
      <c r="K13" s="33" t="s">
        <v>17</v>
      </c>
      <c r="L13" s="51" t="s">
        <v>32</v>
      </c>
    </row>
    <row r="14">
      <c r="A14" s="48">
        <v>45121.0</v>
      </c>
      <c r="B14" s="49">
        <v>0.398251734928756</v>
      </c>
      <c r="C14" s="49">
        <v>-0.542925014828921</v>
      </c>
      <c r="D14" s="49">
        <v>1.13773615746289</v>
      </c>
      <c r="E14" s="49">
        <v>0.0178591847231013</v>
      </c>
      <c r="G14" s="54" t="s">
        <v>29</v>
      </c>
      <c r="H14" s="55">
        <f>Heidelberg!J10</f>
        <v>0.02744068783</v>
      </c>
      <c r="I14" s="55">
        <f t="shared" si="2"/>
        <v>5</v>
      </c>
      <c r="K14" s="33" t="s">
        <v>20</v>
      </c>
      <c r="L14" s="51" t="s">
        <v>33</v>
      </c>
    </row>
    <row r="15">
      <c r="A15" s="48">
        <v>45124.0</v>
      </c>
      <c r="B15" s="49">
        <v>0.636937643526392</v>
      </c>
      <c r="C15" s="49">
        <v>-0.017829990125473</v>
      </c>
      <c r="D15" s="49">
        <v>0.366694743291718</v>
      </c>
      <c r="E15" s="49">
        <v>0.0535871232532514</v>
      </c>
      <c r="G15" s="56" t="s">
        <v>61</v>
      </c>
      <c r="H15" s="33">
        <f>Reliance!J10</f>
        <v>0.02717899782</v>
      </c>
      <c r="I15" s="33">
        <f t="shared" si="2"/>
        <v>12</v>
      </c>
      <c r="K15" s="33" t="s">
        <v>21</v>
      </c>
    </row>
    <row r="16">
      <c r="A16" s="48">
        <v>45125.0</v>
      </c>
      <c r="B16" s="49">
        <v>-0.429553657770676</v>
      </c>
      <c r="C16" s="49">
        <v>-0.00752621649844354</v>
      </c>
      <c r="D16" s="49">
        <v>-0.0161803960928131</v>
      </c>
      <c r="E16" s="49">
        <v>0.0178591847230569</v>
      </c>
      <c r="G16" s="45" t="s">
        <v>62</v>
      </c>
      <c r="H16" s="33">
        <f>Tata!J10</f>
        <v>0.02723567256</v>
      </c>
      <c r="I16" s="33">
        <f t="shared" si="2"/>
        <v>11</v>
      </c>
    </row>
    <row r="17">
      <c r="A17" s="48">
        <v>45126.0</v>
      </c>
      <c r="B17" s="49">
        <v>0.160171495699246</v>
      </c>
      <c r="C17" s="49">
        <v>0.518468864184007</v>
      </c>
      <c r="D17" s="49">
        <v>0.389729885278478</v>
      </c>
      <c r="E17" s="49">
        <v>0.0178591847231013</v>
      </c>
      <c r="G17" s="56" t="s">
        <v>63</v>
      </c>
      <c r="H17" s="33">
        <f>LTT!J10</f>
        <v>0.02678345709</v>
      </c>
      <c r="I17" s="33">
        <f t="shared" si="2"/>
        <v>19</v>
      </c>
    </row>
    <row r="18">
      <c r="A18" s="48">
        <v>45127.0</v>
      </c>
      <c r="B18" s="49">
        <v>-0.0260522920374151</v>
      </c>
      <c r="C18" s="49">
        <v>0.69751427920981</v>
      </c>
      <c r="D18" s="49">
        <v>0.288952500535622</v>
      </c>
      <c r="E18" s="49">
        <v>0.0177922187780011</v>
      </c>
      <c r="G18" s="45" t="s">
        <v>64</v>
      </c>
      <c r="H18" s="33">
        <f>Granules!J10</f>
        <v>0.02705810373</v>
      </c>
      <c r="I18" s="33">
        <f t="shared" si="2"/>
        <v>16</v>
      </c>
    </row>
    <row r="19">
      <c r="A19" s="48">
        <v>45128.0</v>
      </c>
      <c r="B19" s="49">
        <v>0.812428483000072</v>
      </c>
      <c r="C19" s="49">
        <v>1.3262790861893</v>
      </c>
      <c r="D19" s="49">
        <v>-0.865086937651494</v>
      </c>
      <c r="E19" s="49">
        <v>0.0177922187779567</v>
      </c>
      <c r="G19" s="54" t="s">
        <v>30</v>
      </c>
      <c r="H19" s="55">
        <f>Deepak!J10</f>
        <v>0.02758622346</v>
      </c>
      <c r="I19" s="55">
        <f t="shared" si="2"/>
        <v>2</v>
      </c>
    </row>
    <row r="20">
      <c r="A20" s="48">
        <v>45131.0</v>
      </c>
      <c r="B20" s="49">
        <v>0.219579640429046</v>
      </c>
      <c r="C20" s="49">
        <v>0.718551046202931</v>
      </c>
      <c r="D20" s="49">
        <v>-0.246949692402587</v>
      </c>
      <c r="E20" s="49">
        <v>0.0533861537886926</v>
      </c>
      <c r="G20" s="52" t="s">
        <v>31</v>
      </c>
      <c r="H20" s="53">
        <f>Hdfc!J10</f>
        <v>0.02736497077</v>
      </c>
      <c r="I20" s="53">
        <f t="shared" si="2"/>
        <v>8</v>
      </c>
    </row>
    <row r="21">
      <c r="A21" s="48">
        <v>45132.0</v>
      </c>
      <c r="B21" s="49">
        <v>-0.62414123303417</v>
      </c>
      <c r="C21" s="49">
        <v>0.385864521363466</v>
      </c>
      <c r="D21" s="49">
        <v>0.352125787283852</v>
      </c>
      <c r="E21" s="49">
        <v>0.0177922187779567</v>
      </c>
      <c r="G21" s="52" t="s">
        <v>32</v>
      </c>
      <c r="H21" s="53">
        <f>Balaji!J10</f>
        <v>0.02741440728</v>
      </c>
      <c r="I21" s="53">
        <f t="shared" si="2"/>
        <v>7</v>
      </c>
    </row>
    <row r="22">
      <c r="A22" s="48">
        <v>45133.0</v>
      </c>
      <c r="B22" s="49">
        <v>-0.131011234793976</v>
      </c>
      <c r="C22" s="49">
        <v>0.216095305225039</v>
      </c>
      <c r="D22" s="49">
        <v>0.470878677017317</v>
      </c>
      <c r="E22" s="49">
        <v>0.0177922187780011</v>
      </c>
      <c r="G22" s="45" t="s">
        <v>65</v>
      </c>
      <c r="H22" s="33">
        <f>Pvr!J10</f>
        <v>0.02705945556</v>
      </c>
      <c r="I22" s="33">
        <f t="shared" si="2"/>
        <v>15</v>
      </c>
    </row>
    <row r="23">
      <c r="A23" s="48">
        <v>45134.0</v>
      </c>
      <c r="B23" s="49">
        <v>0.494205922317548</v>
      </c>
      <c r="C23" s="49">
        <v>-0.181422043326307</v>
      </c>
      <c r="D23" s="49">
        <v>-0.111868053119524</v>
      </c>
      <c r="E23" s="49">
        <v>0.0178081278761955</v>
      </c>
      <c r="G23" s="56" t="s">
        <v>66</v>
      </c>
      <c r="H23" s="33">
        <f>ITC!J10</f>
        <v>0.026834814</v>
      </c>
      <c r="I23" s="33">
        <f t="shared" si="2"/>
        <v>18</v>
      </c>
    </row>
    <row r="24">
      <c r="A24" s="48">
        <v>45135.0</v>
      </c>
      <c r="B24" s="49">
        <v>-0.374828595973631</v>
      </c>
      <c r="C24" s="49">
        <v>-0.0751579007224668</v>
      </c>
      <c r="D24" s="49">
        <v>0.418664365467558</v>
      </c>
      <c r="E24" s="49">
        <v>0.017808127876151</v>
      </c>
      <c r="G24" s="52" t="s">
        <v>33</v>
      </c>
      <c r="H24" s="53">
        <f>Apollo!J10</f>
        <v>0.02755035764</v>
      </c>
      <c r="I24" s="53">
        <f t="shared" si="2"/>
        <v>3</v>
      </c>
    </row>
    <row r="25">
      <c r="A25" s="48">
        <v>45138.0</v>
      </c>
      <c r="B25" s="49">
        <v>0.194627296602357</v>
      </c>
      <c r="C25" s="49">
        <v>0.85678940023044</v>
      </c>
      <c r="D25" s="49">
        <v>0.855816944563004</v>
      </c>
      <c r="E25" s="49">
        <v>0.0534338980758609</v>
      </c>
    </row>
    <row r="26">
      <c r="A26" s="48">
        <v>45139.0</v>
      </c>
      <c r="B26" s="49">
        <v>0.621696552182538</v>
      </c>
      <c r="C26" s="49">
        <v>0.463250248435565</v>
      </c>
      <c r="D26" s="49">
        <v>0.0093018281319468</v>
      </c>
      <c r="E26" s="49">
        <v>0.017808127876151</v>
      </c>
    </row>
    <row r="27">
      <c r="A27" s="48">
        <v>45140.0</v>
      </c>
      <c r="B27" s="49">
        <v>0.172829032565236</v>
      </c>
      <c r="C27" s="49">
        <v>-0.860431870690781</v>
      </c>
      <c r="D27" s="49">
        <v>-1.02628062521656</v>
      </c>
      <c r="E27" s="49">
        <v>0.0178081278761955</v>
      </c>
    </row>
    <row r="28">
      <c r="A28" s="48">
        <v>45141.0</v>
      </c>
      <c r="B28" s="49">
        <v>0.991771113117301</v>
      </c>
      <c r="C28" s="49">
        <v>0.083744546871789</v>
      </c>
      <c r="D28" s="49">
        <v>-0.238332838176869</v>
      </c>
      <c r="E28" s="49">
        <v>0.0178050487678494</v>
      </c>
    </row>
    <row r="29">
      <c r="A29" s="48">
        <v>45142.0</v>
      </c>
      <c r="B29" s="49">
        <v>0.29978863888791</v>
      </c>
      <c r="C29" s="49">
        <v>-0.260815371865419</v>
      </c>
      <c r="D29" s="49">
        <v>0.604292540774121</v>
      </c>
      <c r="E29" s="49">
        <v>0.017805048767805</v>
      </c>
    </row>
    <row r="30">
      <c r="A30" s="48">
        <v>45145.0</v>
      </c>
      <c r="B30" s="49">
        <v>0.22814679862122</v>
      </c>
      <c r="C30" s="49">
        <v>-0.126114617564121</v>
      </c>
      <c r="D30" s="49">
        <v>0.366194986131796</v>
      </c>
      <c r="E30" s="49">
        <v>0.0534246574607877</v>
      </c>
    </row>
    <row r="31">
      <c r="A31" s="48">
        <v>45146.0</v>
      </c>
      <c r="B31" s="49">
        <v>0.430228822122669</v>
      </c>
      <c r="C31" s="49">
        <v>0.106540736641736</v>
      </c>
      <c r="D31" s="49">
        <v>-0.166450470682478</v>
      </c>
      <c r="E31" s="49">
        <v>0.017805048767805</v>
      </c>
    </row>
    <row r="32">
      <c r="A32" s="48">
        <v>45147.0</v>
      </c>
      <c r="B32" s="49">
        <v>0.105658352427374</v>
      </c>
      <c r="C32" s="49">
        <v>0.714087744151715</v>
      </c>
      <c r="D32" s="49">
        <v>0.454394195905938</v>
      </c>
      <c r="E32" s="49">
        <v>0.0178050487678494</v>
      </c>
    </row>
    <row r="33">
      <c r="A33" s="48">
        <v>45148.0</v>
      </c>
      <c r="B33" s="49">
        <v>-0.0299746277092838</v>
      </c>
      <c r="C33" s="49">
        <v>0.238302233783183</v>
      </c>
      <c r="D33" s="49">
        <v>-0.261710117629799</v>
      </c>
      <c r="E33" s="49">
        <v>0.0178817595982483</v>
      </c>
    </row>
    <row r="34">
      <c r="A34" s="48">
        <v>45149.0</v>
      </c>
      <c r="B34" s="49">
        <v>-0.00508952515400063</v>
      </c>
      <c r="C34" s="49">
        <v>-0.0126408004666678</v>
      </c>
      <c r="D34" s="49">
        <v>-0.236601934153224</v>
      </c>
      <c r="E34" s="49">
        <v>0.0178817595982483</v>
      </c>
    </row>
    <row r="35">
      <c r="A35" s="48">
        <v>45152.0</v>
      </c>
      <c r="B35" s="49">
        <v>-0.13467277396062</v>
      </c>
      <c r="C35" s="49">
        <v>-0.150895910257043</v>
      </c>
      <c r="D35" s="49">
        <v>-0.310083416182405</v>
      </c>
      <c r="E35" s="49">
        <v>0.053654872086395</v>
      </c>
    </row>
    <row r="36">
      <c r="A36" s="48">
        <v>45154.0</v>
      </c>
      <c r="B36" s="49">
        <v>0.465247627614462</v>
      </c>
      <c r="C36" s="49">
        <v>0.0209784122647383</v>
      </c>
      <c r="D36" s="49">
        <v>0.335729436295518</v>
      </c>
      <c r="E36" s="49">
        <v>0.0357667167697695</v>
      </c>
    </row>
    <row r="37">
      <c r="A37" s="48">
        <v>45155.0</v>
      </c>
      <c r="B37" s="49">
        <v>0.857657069778317</v>
      </c>
      <c r="C37" s="49">
        <v>-0.0460898963289269</v>
      </c>
      <c r="D37" s="49">
        <v>-0.271683566517922</v>
      </c>
      <c r="E37" s="49">
        <v>0.0178817595982483</v>
      </c>
    </row>
    <row r="38">
      <c r="A38" s="48">
        <v>45156.0</v>
      </c>
      <c r="B38" s="49">
        <v>-0.230251364723366</v>
      </c>
      <c r="C38" s="49">
        <v>-0.368728172540089</v>
      </c>
      <c r="D38" s="49">
        <v>-0.160553521580953</v>
      </c>
      <c r="E38" s="49">
        <v>0.0182134987564364</v>
      </c>
    </row>
    <row r="39">
      <c r="A39" s="48">
        <v>45159.0</v>
      </c>
      <c r="B39" s="49">
        <v>0.138635877178084</v>
      </c>
      <c r="C39" s="49">
        <v>0.365139454030494</v>
      </c>
      <c r="D39" s="49">
        <v>0.652181955840425</v>
      </c>
      <c r="E39" s="49">
        <v>0.0546504488195598</v>
      </c>
    </row>
    <row r="40">
      <c r="A40" s="48">
        <v>45160.0</v>
      </c>
      <c r="B40" s="49">
        <v>0.448946479714318</v>
      </c>
      <c r="C40" s="49">
        <v>0.356592098850883</v>
      </c>
      <c r="D40" s="49">
        <v>0.544645214952566</v>
      </c>
      <c r="E40" s="49">
        <v>0.018213498756392</v>
      </c>
    </row>
    <row r="41">
      <c r="A41" s="48">
        <v>45161.0</v>
      </c>
      <c r="B41" s="49">
        <v>0.938665609491052</v>
      </c>
      <c r="C41" s="49">
        <v>0.587510225541177</v>
      </c>
      <c r="D41" s="49">
        <v>0.00526900463821978</v>
      </c>
      <c r="E41" s="49">
        <v>0.0182134987564364</v>
      </c>
    </row>
    <row r="42">
      <c r="A42" s="48">
        <v>45162.0</v>
      </c>
      <c r="B42" s="49">
        <v>0.40489076439536</v>
      </c>
      <c r="C42" s="49">
        <v>-0.24612590813744</v>
      </c>
      <c r="D42" s="49">
        <v>-0.0725638435399967</v>
      </c>
      <c r="E42" s="49">
        <v>0.0181591763546818</v>
      </c>
    </row>
    <row r="43">
      <c r="A43" s="48">
        <v>45163.0</v>
      </c>
      <c r="B43" s="49">
        <v>0.48826608763386</v>
      </c>
      <c r="C43" s="49">
        <v>-0.0644111610759612</v>
      </c>
      <c r="D43" s="49">
        <v>-0.662431391159113</v>
      </c>
      <c r="E43" s="49">
        <v>0.0181591763546818</v>
      </c>
    </row>
    <row r="44">
      <c r="A44" s="48">
        <v>45166.0</v>
      </c>
      <c r="B44" s="49">
        <v>0.386339284987214</v>
      </c>
      <c r="C44" s="49">
        <v>0.855095458724264</v>
      </c>
      <c r="D44" s="49">
        <v>0.216164599662805</v>
      </c>
      <c r="E44" s="49">
        <v>0.0544874223333824</v>
      </c>
    </row>
    <row r="45">
      <c r="A45" s="48">
        <v>45167.0</v>
      </c>
      <c r="B45" s="49">
        <v>0.339184725193786</v>
      </c>
      <c r="C45" s="49">
        <v>0.28287779824514</v>
      </c>
      <c r="D45" s="49">
        <v>0.36742046557694</v>
      </c>
      <c r="E45" s="49">
        <v>0.0181591763546818</v>
      </c>
    </row>
    <row r="46">
      <c r="A46" s="48">
        <v>45168.0</v>
      </c>
      <c r="B46" s="49">
        <v>0.490910596102401</v>
      </c>
      <c r="C46" s="49">
        <v>-0.131170596150387</v>
      </c>
      <c r="D46" s="49">
        <v>0.465184225468995</v>
      </c>
      <c r="E46" s="49">
        <v>0.0181591763546818</v>
      </c>
    </row>
    <row r="47">
      <c r="A47" s="48">
        <v>45169.0</v>
      </c>
      <c r="B47" s="49">
        <v>1.19522079739398</v>
      </c>
      <c r="C47" s="49">
        <v>0.136744149005286</v>
      </c>
      <c r="D47" s="49">
        <v>-0.2595467570492</v>
      </c>
      <c r="E47" s="49">
        <v>0.0180710076973067</v>
      </c>
    </row>
    <row r="48">
      <c r="A48" s="48">
        <v>45170.0</v>
      </c>
      <c r="B48" s="49">
        <v>-0.79903643183169</v>
      </c>
      <c r="C48" s="49">
        <v>1.69106421814724</v>
      </c>
      <c r="D48" s="49">
        <v>0.881765090759501</v>
      </c>
      <c r="E48" s="49">
        <v>0.0180710076972623</v>
      </c>
    </row>
    <row r="49">
      <c r="A49" s="48">
        <v>45173.0</v>
      </c>
      <c r="B49" s="49">
        <v>-0.056747560061543</v>
      </c>
      <c r="C49" s="49">
        <v>1.21961202677425</v>
      </c>
      <c r="D49" s="49">
        <v>0.724168204834386</v>
      </c>
      <c r="E49" s="49">
        <v>0.0542228205215878</v>
      </c>
    </row>
    <row r="50">
      <c r="A50" s="48">
        <v>45174.0</v>
      </c>
      <c r="B50" s="49">
        <v>0.126898613985515</v>
      </c>
      <c r="C50" s="49">
        <v>0.166604364814416</v>
      </c>
      <c r="D50" s="49">
        <v>0.555508205605038</v>
      </c>
      <c r="E50" s="49">
        <v>0.0180710076972623</v>
      </c>
    </row>
    <row r="51">
      <c r="A51" s="48">
        <v>45175.0</v>
      </c>
      <c r="B51" s="49">
        <v>0.190080837589091</v>
      </c>
      <c r="C51" s="49">
        <v>-0.310082684288204</v>
      </c>
      <c r="D51" s="49">
        <v>0.288897932430143</v>
      </c>
      <c r="E51" s="49">
        <v>0.0180710076973067</v>
      </c>
    </row>
    <row r="52">
      <c r="A52" s="48">
        <v>45176.0</v>
      </c>
      <c r="B52" s="49">
        <v>0.174179894150939</v>
      </c>
      <c r="C52" s="49">
        <v>0.172125553901181</v>
      </c>
      <c r="D52" s="49">
        <v>0.365207541366397</v>
      </c>
      <c r="E52" s="49">
        <v>0.0180135803250714</v>
      </c>
    </row>
    <row r="53">
      <c r="A53" s="48">
        <v>45177.0</v>
      </c>
      <c r="B53" s="49">
        <v>-0.289090697015404</v>
      </c>
      <c r="C53" s="49">
        <v>0.388448005454922</v>
      </c>
      <c r="D53" s="49">
        <v>0.440646187243399</v>
      </c>
      <c r="E53" s="49">
        <v>0.0180135803250714</v>
      </c>
    </row>
    <row r="54">
      <c r="A54" s="48">
        <v>45180.0</v>
      </c>
      <c r="B54" s="49">
        <v>-0.794986838812273</v>
      </c>
      <c r="C54" s="49">
        <v>0.347025592523598</v>
      </c>
      <c r="D54" s="49">
        <v>0.973791238876998</v>
      </c>
      <c r="E54" s="49">
        <v>0.0540504762320593</v>
      </c>
    </row>
    <row r="55">
      <c r="A55" s="48">
        <v>45181.0</v>
      </c>
      <c r="B55" s="49">
        <v>-2.43636999516768</v>
      </c>
      <c r="C55" s="49">
        <v>-2.69741743537421</v>
      </c>
      <c r="D55" s="49">
        <v>-1.8168305980934</v>
      </c>
      <c r="E55" s="49">
        <v>0.018013580325027</v>
      </c>
    </row>
    <row r="56">
      <c r="A56" s="48">
        <v>45182.0</v>
      </c>
      <c r="B56" s="49">
        <v>0.497914309541692</v>
      </c>
      <c r="C56" s="49">
        <v>1.75887814394857</v>
      </c>
      <c r="D56" s="49">
        <v>0.362294794982954</v>
      </c>
      <c r="E56" s="49">
        <v>0.0180135803250714</v>
      </c>
    </row>
    <row r="57">
      <c r="A57" s="48">
        <v>45183.0</v>
      </c>
      <c r="B57" s="49">
        <v>0.22226783331103</v>
      </c>
      <c r="C57" s="49">
        <v>0.925038653108157</v>
      </c>
      <c r="D57" s="49">
        <v>0.600611973563514</v>
      </c>
      <c r="E57" s="49">
        <v>0.0181348302816797</v>
      </c>
    </row>
    <row r="58">
      <c r="A58" s="48">
        <v>45184.0</v>
      </c>
      <c r="B58" s="49">
        <v>0.705024168826673</v>
      </c>
      <c r="C58" s="49">
        <v>-0.31528352642638</v>
      </c>
      <c r="D58" s="49">
        <v>0.274358184452361</v>
      </c>
      <c r="E58" s="49">
        <v>0.0181348302816353</v>
      </c>
    </row>
    <row r="59">
      <c r="A59" s="48">
        <v>45187.0</v>
      </c>
      <c r="B59" s="49">
        <v>-0.350643900659142</v>
      </c>
      <c r="C59" s="49">
        <v>0.0282109549766929</v>
      </c>
      <c r="D59" s="49">
        <v>-0.327346338472323</v>
      </c>
      <c r="E59" s="49">
        <v>0.0544143576035161</v>
      </c>
    </row>
    <row r="60">
      <c r="A60" s="48">
        <v>45189.0</v>
      </c>
      <c r="B60" s="49">
        <v>0.136429178886677</v>
      </c>
      <c r="C60" s="49">
        <v>0.450080873091507</v>
      </c>
      <c r="D60" s="49">
        <v>-0.727960096800973</v>
      </c>
      <c r="E60" s="49">
        <v>0.036272949284033</v>
      </c>
    </row>
    <row r="61">
      <c r="A61" s="48">
        <v>45190.0</v>
      </c>
      <c r="B61" s="49">
        <v>0.0270890857650086</v>
      </c>
      <c r="C61" s="49">
        <v>-0.583929706085695</v>
      </c>
      <c r="D61" s="49">
        <v>-0.65605947256806</v>
      </c>
      <c r="E61" s="49">
        <v>0.0181537947770316</v>
      </c>
    </row>
    <row r="62">
      <c r="A62" s="48">
        <v>45191.0</v>
      </c>
      <c r="B62" s="49">
        <v>0.467345173306866</v>
      </c>
      <c r="C62" s="49">
        <v>-0.0661604162302654</v>
      </c>
      <c r="D62" s="49">
        <v>-0.213841910424228</v>
      </c>
      <c r="E62" s="49">
        <v>0.0181537947769872</v>
      </c>
    </row>
    <row r="63">
      <c r="A63" s="48">
        <v>45194.0</v>
      </c>
      <c r="B63" s="49">
        <v>0.287088162037907</v>
      </c>
      <c r="C63" s="49">
        <v>0.48626666624807</v>
      </c>
      <c r="D63" s="49">
        <v>-0.153273037708712</v>
      </c>
      <c r="E63" s="49">
        <v>0.0544712717372775</v>
      </c>
    </row>
    <row r="64">
      <c r="A64" s="48">
        <v>45195.0</v>
      </c>
      <c r="B64" s="49">
        <v>0.0592263818563143</v>
      </c>
      <c r="C64" s="49">
        <v>0.329688587451482</v>
      </c>
      <c r="D64" s="49">
        <v>0.122848415362076</v>
      </c>
      <c r="E64" s="49">
        <v>0.0181537947770316</v>
      </c>
    </row>
    <row r="65">
      <c r="A65" s="48">
        <v>45196.0</v>
      </c>
      <c r="B65" s="49">
        <v>0.18538199716216</v>
      </c>
      <c r="C65" s="49">
        <v>-0.463269046985482</v>
      </c>
      <c r="D65" s="49">
        <v>0.434129735525812</v>
      </c>
      <c r="E65" s="49">
        <v>0.0181537947769872</v>
      </c>
    </row>
    <row r="66">
      <c r="A66" s="48">
        <v>45197.0</v>
      </c>
      <c r="B66" s="49">
        <v>0.517694511364453</v>
      </c>
      <c r="C66" s="49">
        <v>0.310801827059204</v>
      </c>
      <c r="D66" s="49">
        <v>-1.0774118543322</v>
      </c>
      <c r="E66" s="49">
        <v>0.0181537947770316</v>
      </c>
    </row>
    <row r="67">
      <c r="A67" s="48">
        <v>45198.0</v>
      </c>
      <c r="B67" s="49">
        <v>-0.468760619501329</v>
      </c>
      <c r="C67" s="49">
        <v>1.31835413503885</v>
      </c>
      <c r="D67" s="49">
        <v>0.680639899156166</v>
      </c>
      <c r="E67" s="49">
        <v>0.0181794203926611</v>
      </c>
    </row>
    <row r="68">
      <c r="A68" s="48">
        <v>45202.0</v>
      </c>
      <c r="B68" s="49">
        <v>1.09362977462677</v>
      </c>
      <c r="C68" s="49">
        <v>-0.758658022052161</v>
      </c>
      <c r="D68" s="49">
        <v>-0.249681191752471</v>
      </c>
      <c r="E68" s="49">
        <v>0.0727375134536024</v>
      </c>
    </row>
    <row r="69">
      <c r="A69" s="48">
        <v>45203.0</v>
      </c>
      <c r="B69" s="49">
        <v>0.059155108291864</v>
      </c>
      <c r="C69" s="49">
        <v>-0.725082812608779</v>
      </c>
      <c r="D69" s="49">
        <v>-0.63869580974959</v>
      </c>
      <c r="E69" s="49">
        <v>0.0181794203926611</v>
      </c>
    </row>
    <row r="70">
      <c r="A70" s="48">
        <v>45204.0</v>
      </c>
      <c r="B70" s="49">
        <v>0.553482041729336</v>
      </c>
      <c r="C70" s="49">
        <v>-0.0886640452888332</v>
      </c>
      <c r="D70" s="49">
        <v>0.4002883645291</v>
      </c>
      <c r="E70" s="49">
        <v>0.0181773704314603</v>
      </c>
    </row>
    <row r="71">
      <c r="A71" s="48">
        <v>45205.0</v>
      </c>
      <c r="B71" s="49">
        <v>0.258714796467618</v>
      </c>
      <c r="C71" s="49">
        <v>-0.0286690706916226</v>
      </c>
      <c r="D71" s="49">
        <v>0.502184273235784</v>
      </c>
      <c r="E71" s="49">
        <v>0.0181773704314159</v>
      </c>
    </row>
    <row r="72">
      <c r="A72" s="48">
        <v>45208.0</v>
      </c>
      <c r="B72" s="49">
        <v>-0.815332942499036</v>
      </c>
      <c r="C72" s="49">
        <v>-0.74158399462837</v>
      </c>
      <c r="D72" s="49">
        <v>-1.03443331125266</v>
      </c>
      <c r="E72" s="49">
        <v>0.0545420243987627</v>
      </c>
    </row>
    <row r="73">
      <c r="A73" s="48">
        <v>45209.0</v>
      </c>
      <c r="B73" s="49">
        <v>0.343329893239108</v>
      </c>
      <c r="C73" s="49">
        <v>0.870766434950676</v>
      </c>
      <c r="D73" s="49">
        <v>0.984030368165123</v>
      </c>
      <c r="E73" s="49">
        <v>0.0181773704314159</v>
      </c>
    </row>
    <row r="74">
      <c r="A74" s="48">
        <v>45210.0</v>
      </c>
      <c r="B74" s="49">
        <v>0.381714651708154</v>
      </c>
      <c r="C74" s="49">
        <v>0.0058416356533364</v>
      </c>
      <c r="D74" s="49">
        <v>0.666908040273739</v>
      </c>
      <c r="E74" s="49">
        <v>0.0181773704314159</v>
      </c>
    </row>
    <row r="75">
      <c r="A75" s="48">
        <v>45211.0</v>
      </c>
      <c r="B75" s="49">
        <v>0.515974621648874</v>
      </c>
      <c r="C75" s="49">
        <v>0.834419128441133</v>
      </c>
      <c r="D75" s="49">
        <v>0.121462810857143</v>
      </c>
      <c r="E75" s="49">
        <v>0.0182304082541496</v>
      </c>
    </row>
    <row r="76">
      <c r="A76" s="48">
        <v>45212.0</v>
      </c>
      <c r="B76" s="49">
        <v>0.166898084044376</v>
      </c>
      <c r="C76" s="49">
        <v>0.215312435762693</v>
      </c>
      <c r="D76" s="49">
        <v>0.066543991538226</v>
      </c>
      <c r="E76" s="49">
        <v>0.0182304082541052</v>
      </c>
    </row>
    <row r="77">
      <c r="A77" s="48">
        <v>45215.0</v>
      </c>
      <c r="B77" s="49">
        <v>0.391546610765303</v>
      </c>
      <c r="C77" s="49">
        <v>1.07907440474249</v>
      </c>
      <c r="D77" s="49">
        <v>-0.00562096782888988</v>
      </c>
      <c r="E77" s="49">
        <v>0.0547011958017762</v>
      </c>
    </row>
    <row r="78">
      <c r="A78" s="48">
        <v>45216.0</v>
      </c>
      <c r="B78" s="49">
        <v>0.152265154633624</v>
      </c>
      <c r="C78" s="49">
        <v>0.474783915660515</v>
      </c>
      <c r="D78" s="49">
        <v>0.397155684402906</v>
      </c>
      <c r="E78" s="49">
        <v>0.0182304082541052</v>
      </c>
    </row>
    <row r="79">
      <c r="A79" s="48">
        <v>45217.0</v>
      </c>
      <c r="B79" s="49">
        <v>0.227917764725039</v>
      </c>
      <c r="C79" s="49">
        <v>-0.491650966772883</v>
      </c>
      <c r="D79" s="49">
        <v>-0.581618705991083</v>
      </c>
      <c r="E79" s="49">
        <v>0.0182304082541496</v>
      </c>
    </row>
    <row r="80">
      <c r="A80" s="48">
        <v>45218.0</v>
      </c>
      <c r="B80" s="49">
        <v>0.642777677087825</v>
      </c>
      <c r="C80" s="49">
        <v>0.25616763962335</v>
      </c>
      <c r="D80" s="49">
        <v>-0.100131543234983</v>
      </c>
      <c r="E80" s="49">
        <v>0.0182516717504022</v>
      </c>
    </row>
    <row r="81">
      <c r="A81" s="48">
        <v>45219.0</v>
      </c>
      <c r="B81" s="49">
        <v>-0.062382014262663</v>
      </c>
      <c r="C81" s="49">
        <v>-0.589062159097764</v>
      </c>
      <c r="D81" s="49">
        <v>-0.766821685867325</v>
      </c>
      <c r="E81" s="49">
        <v>0.0182516717504022</v>
      </c>
    </row>
    <row r="82">
      <c r="A82" s="48">
        <v>45222.0</v>
      </c>
      <c r="B82" s="49">
        <v>-2.31766569741499</v>
      </c>
      <c r="C82" s="49">
        <v>-1.48151729366757</v>
      </c>
      <c r="D82" s="49">
        <v>-2.51368708654103</v>
      </c>
      <c r="E82" s="49">
        <v>0.0547650095649166</v>
      </c>
    </row>
    <row r="83">
      <c r="A83" s="48">
        <v>45224.0</v>
      </c>
      <c r="B83" s="49">
        <v>-0.620658622421488</v>
      </c>
      <c r="C83" s="49">
        <v>-0.0407815696034319</v>
      </c>
      <c r="D83" s="49">
        <v>-0.726212473422982</v>
      </c>
      <c r="E83" s="49">
        <v>0.0365066747360254</v>
      </c>
    </row>
    <row r="84">
      <c r="A84" s="48">
        <v>45225.0</v>
      </c>
      <c r="B84" s="49">
        <v>1.19439714333074</v>
      </c>
      <c r="C84" s="49">
        <v>0.474150449597044</v>
      </c>
      <c r="D84" s="49">
        <v>-0.996024355316294</v>
      </c>
      <c r="E84" s="49">
        <v>0.0183589888485214</v>
      </c>
    </row>
    <row r="85">
      <c r="A85" s="48">
        <v>45226.0</v>
      </c>
      <c r="B85" s="49">
        <v>0.876867778651236</v>
      </c>
      <c r="C85" s="49">
        <v>-0.0183530085088091</v>
      </c>
      <c r="D85" s="49">
        <v>1.38617407444896</v>
      </c>
      <c r="E85" s="49">
        <v>0.018358988848477</v>
      </c>
    </row>
    <row r="86">
      <c r="A86" s="48">
        <v>45229.0</v>
      </c>
      <c r="B86" s="49">
        <v>-0.441359938985042</v>
      </c>
      <c r="C86" s="49">
        <v>0.693084470740013</v>
      </c>
      <c r="D86" s="49">
        <v>0.343291438205129</v>
      </c>
      <c r="E86" s="49">
        <v>0.055087078738425</v>
      </c>
    </row>
    <row r="87">
      <c r="A87" s="48">
        <v>45230.0</v>
      </c>
      <c r="B87" s="49">
        <v>0.468859349410988</v>
      </c>
      <c r="C87" s="49">
        <v>0.163291050801861</v>
      </c>
      <c r="D87" s="49">
        <v>-0.0656078269848814</v>
      </c>
      <c r="E87" s="49">
        <v>0.018358988848477</v>
      </c>
    </row>
    <row r="88">
      <c r="A88" s="48">
        <v>45231.0</v>
      </c>
      <c r="B88" s="49">
        <v>-0.118715517117973</v>
      </c>
      <c r="C88" s="49">
        <v>0.20008560664877</v>
      </c>
      <c r="D88" s="49">
        <v>-0.432940176574526</v>
      </c>
      <c r="E88" s="49">
        <v>0.0183589888485214</v>
      </c>
    </row>
    <row r="89">
      <c r="A89" s="48">
        <v>45232.0</v>
      </c>
      <c r="B89" s="49">
        <v>-0.343732153168952</v>
      </c>
      <c r="C89" s="49">
        <v>0.558821433900136</v>
      </c>
      <c r="D89" s="49">
        <v>1.02921754596528</v>
      </c>
      <c r="E89" s="49">
        <v>0.0183528429393842</v>
      </c>
    </row>
    <row r="90">
      <c r="A90" s="48">
        <v>45233.0</v>
      </c>
      <c r="B90" s="49">
        <v>0.156917225988051</v>
      </c>
      <c r="C90" s="49">
        <v>0.118323754185612</v>
      </c>
      <c r="D90" s="49">
        <v>0.701175943376886</v>
      </c>
      <c r="E90" s="49">
        <v>0.0183528429393398</v>
      </c>
    </row>
    <row r="91">
      <c r="A91" s="48">
        <v>45236.0</v>
      </c>
      <c r="B91" s="49">
        <v>-0.144286520195025</v>
      </c>
      <c r="C91" s="49">
        <v>0.495355618200866</v>
      </c>
      <c r="D91" s="49">
        <v>0.879581812907904</v>
      </c>
      <c r="E91" s="49">
        <v>0.0550686342416284</v>
      </c>
    </row>
    <row r="92">
      <c r="A92" s="48">
        <v>45237.0</v>
      </c>
      <c r="B92" s="49">
        <v>-0.10514370812752</v>
      </c>
      <c r="C92" s="49">
        <v>0.790070650129593</v>
      </c>
      <c r="D92" s="49">
        <v>0.197640428952051</v>
      </c>
      <c r="E92" s="49">
        <v>0.0183528429393842</v>
      </c>
    </row>
    <row r="93">
      <c r="A93" s="48">
        <v>45238.0</v>
      </c>
      <c r="B93" s="49">
        <v>-0.317635533128724</v>
      </c>
      <c r="C93" s="49">
        <v>0.0975938518332553</v>
      </c>
      <c r="D93" s="49">
        <v>0.605289903859818</v>
      </c>
      <c r="E93" s="49">
        <v>0.0183528429393842</v>
      </c>
    </row>
    <row r="94">
      <c r="A94" s="48">
        <v>45239.0</v>
      </c>
      <c r="B94" s="49">
        <v>0.139101700890043</v>
      </c>
      <c r="C94" s="49">
        <v>-0.338611983643744</v>
      </c>
      <c r="D94" s="49">
        <v>-0.406373249845771</v>
      </c>
      <c r="E94" s="49">
        <v>0.01832620907678</v>
      </c>
    </row>
    <row r="95">
      <c r="A95" s="48">
        <v>45240.0</v>
      </c>
      <c r="B95" s="49">
        <v>-0.0609010144882793</v>
      </c>
      <c r="C95" s="49">
        <v>0.595325269618563</v>
      </c>
      <c r="D95" s="49">
        <v>0.153687531776447</v>
      </c>
      <c r="E95" s="49">
        <v>0.0183262090768244</v>
      </c>
    </row>
    <row r="96">
      <c r="A96" s="48">
        <v>45242.0</v>
      </c>
      <c r="B96" s="49">
        <v>0.809581336750775</v>
      </c>
      <c r="C96" s="49">
        <v>-0.0947790969208051</v>
      </c>
      <c r="D96" s="49">
        <v>0.665164136336482</v>
      </c>
      <c r="E96" s="49">
        <v>0.0366557766529274</v>
      </c>
    </row>
    <row r="97">
      <c r="A97" s="48">
        <v>45243.0</v>
      </c>
      <c r="B97" s="49">
        <v>0.121587077517193</v>
      </c>
      <c r="C97" s="49">
        <v>0.818277545540713</v>
      </c>
      <c r="D97" s="49">
        <v>-0.33666386613207</v>
      </c>
      <c r="E97" s="49">
        <v>0.0183262090768244</v>
      </c>
    </row>
    <row r="98">
      <c r="A98" s="48">
        <v>45245.0</v>
      </c>
      <c r="B98" s="49">
        <v>-0.205849619116993</v>
      </c>
      <c r="C98" s="49">
        <v>0.818821095345679</v>
      </c>
      <c r="D98" s="49">
        <v>1.07591988254221</v>
      </c>
      <c r="E98" s="49">
        <v>0.0366557766529718</v>
      </c>
    </row>
    <row r="99">
      <c r="A99" s="48">
        <v>45246.0</v>
      </c>
      <c r="B99" s="49">
        <v>-0.488181514867525</v>
      </c>
      <c r="C99" s="49">
        <v>0.262935900504235</v>
      </c>
      <c r="D99" s="49">
        <v>0.605472331497392</v>
      </c>
      <c r="E99" s="49">
        <v>0.0183653906908887</v>
      </c>
    </row>
    <row r="100">
      <c r="A100" s="48">
        <v>45247.0</v>
      </c>
      <c r="B100" s="49">
        <v>0.394637340776716</v>
      </c>
      <c r="C100" s="49">
        <v>-0.691637244610122</v>
      </c>
      <c r="D100" s="49">
        <v>0.399256355467514</v>
      </c>
      <c r="E100" s="49">
        <v>0.0183653906908887</v>
      </c>
    </row>
    <row r="101">
      <c r="A101" s="48">
        <v>45250.0</v>
      </c>
      <c r="B101" s="49">
        <v>0.401321224387052</v>
      </c>
      <c r="C101" s="49">
        <v>-0.0926660227143272</v>
      </c>
      <c r="D101" s="49">
        <v>-0.0735250915694152</v>
      </c>
      <c r="E101" s="49">
        <v>0.0551062913194178</v>
      </c>
    </row>
    <row r="102">
      <c r="A102" s="48">
        <v>45251.0</v>
      </c>
      <c r="B102" s="49">
        <v>0.207539276532565</v>
      </c>
      <c r="C102" s="49">
        <v>-0.0133925426261561</v>
      </c>
      <c r="D102" s="49">
        <v>0.289629533300806</v>
      </c>
      <c r="E102" s="49">
        <v>0.0183653906908887</v>
      </c>
    </row>
    <row r="103">
      <c r="A103" s="48">
        <v>45252.0</v>
      </c>
      <c r="B103" s="49">
        <v>-0.384752106766373</v>
      </c>
      <c r="C103" s="49">
        <v>-0.178234179276437</v>
      </c>
      <c r="D103" s="49">
        <v>0.0330732433658332</v>
      </c>
      <c r="E103" s="49">
        <v>0.0183653906908887</v>
      </c>
    </row>
    <row r="104">
      <c r="A104" s="48">
        <v>45253.0</v>
      </c>
      <c r="B104" s="49">
        <v>0.173804387061849</v>
      </c>
      <c r="C104" s="49">
        <v>0.90539140039434</v>
      </c>
      <c r="D104" s="49">
        <v>0.0906577358538385</v>
      </c>
      <c r="E104" s="49">
        <v>0.0183909965680407</v>
      </c>
    </row>
    <row r="105">
      <c r="A105" s="48">
        <v>45254.0</v>
      </c>
      <c r="B105" s="49">
        <v>0.00664380587998004</v>
      </c>
      <c r="C105" s="49">
        <v>-0.286096733727292</v>
      </c>
      <c r="D105" s="49">
        <v>-0.0907223146297986</v>
      </c>
      <c r="E105" s="49">
        <v>0.0183909965680407</v>
      </c>
    </row>
    <row r="106">
      <c r="A106" s="48">
        <v>45258.0</v>
      </c>
      <c r="B106" s="49">
        <v>-0.947028787832238</v>
      </c>
      <c r="C106" s="49">
        <v>0.923853297869792</v>
      </c>
      <c r="D106" s="49">
        <v>0.671775752218484</v>
      </c>
      <c r="E106" s="49">
        <v>0.0735842824857613</v>
      </c>
    </row>
    <row r="107">
      <c r="A107" s="48">
        <v>45259.0</v>
      </c>
      <c r="B107" s="49">
        <v>-0.504924477265889</v>
      </c>
      <c r="C107" s="49">
        <v>0.0295948605327778</v>
      </c>
      <c r="D107" s="49">
        <v>0.537568452001858</v>
      </c>
      <c r="E107" s="49">
        <v>0.0183909965680407</v>
      </c>
    </row>
    <row r="108">
      <c r="A108" s="48">
        <v>45260.0</v>
      </c>
      <c r="B108" s="49">
        <v>-0.118107936830858</v>
      </c>
      <c r="C108" s="49">
        <v>0.355308584676095</v>
      </c>
      <c r="D108" s="49">
        <v>0.514215399977269</v>
      </c>
      <c r="E108" s="49">
        <v>0.0184230005569885</v>
      </c>
    </row>
    <row r="109">
      <c r="A109" s="48">
        <v>45261.0</v>
      </c>
      <c r="B109" s="49">
        <v>-0.177224421212685</v>
      </c>
      <c r="C109" s="49">
        <v>0.0348763148183995</v>
      </c>
      <c r="D109" s="49">
        <v>0.630943246637128</v>
      </c>
      <c r="E109" s="49">
        <v>0.0184230005570329</v>
      </c>
    </row>
    <row r="110">
      <c r="A110" s="48">
        <v>45264.0</v>
      </c>
      <c r="B110" s="49">
        <v>-0.81767865507657</v>
      </c>
      <c r="C110" s="49">
        <v>1.42834982182949</v>
      </c>
      <c r="D110" s="49">
        <v>1.28210755927645</v>
      </c>
      <c r="E110" s="49">
        <v>0.0552791845047418</v>
      </c>
    </row>
    <row r="111">
      <c r="A111" s="48">
        <v>45265.0</v>
      </c>
      <c r="B111" s="49">
        <v>-0.711378876151347</v>
      </c>
      <c r="C111" s="49">
        <v>0.119911558199148</v>
      </c>
      <c r="D111" s="49">
        <v>0.971161588029368</v>
      </c>
      <c r="E111" s="49">
        <v>0.0184230005570329</v>
      </c>
    </row>
    <row r="112">
      <c r="A112" s="48">
        <v>45266.0</v>
      </c>
      <c r="B112" s="49">
        <v>-0.415763315319106</v>
      </c>
      <c r="C112" s="49">
        <v>0.154852873390543</v>
      </c>
      <c r="D112" s="49">
        <v>0.768654961102477</v>
      </c>
      <c r="E112" s="49">
        <v>0.0184230005569885</v>
      </c>
    </row>
    <row r="113">
      <c r="A113" s="48">
        <v>45267.0</v>
      </c>
      <c r="B113" s="49">
        <v>-0.0353675694820366</v>
      </c>
      <c r="C113" s="49">
        <v>0.290971655776096</v>
      </c>
      <c r="D113" s="49">
        <v>0.27564523694763</v>
      </c>
      <c r="E113" s="49">
        <v>0.0184101994090247</v>
      </c>
    </row>
    <row r="114">
      <c r="A114" s="48">
        <v>45268.0</v>
      </c>
      <c r="B114" s="49">
        <v>0.22037120217282</v>
      </c>
      <c r="C114" s="49">
        <v>-0.55441996351161</v>
      </c>
      <c r="D114" s="49">
        <v>-0.391735074111177</v>
      </c>
      <c r="E114" s="49">
        <v>0.0184101994090691</v>
      </c>
    </row>
    <row r="115">
      <c r="A115" s="48">
        <v>45271.0</v>
      </c>
      <c r="B115" s="49">
        <v>0.366218673585239</v>
      </c>
      <c r="C115" s="49">
        <v>0.210666564164153</v>
      </c>
      <c r="D115" s="49">
        <v>0.487010707299063</v>
      </c>
      <c r="E115" s="49">
        <v>0.055240766914344</v>
      </c>
    </row>
    <row r="116">
      <c r="A116" s="48">
        <v>45272.0</v>
      </c>
      <c r="B116" s="49">
        <v>0.380151264060813</v>
      </c>
      <c r="C116" s="49">
        <v>-0.21080161553092</v>
      </c>
      <c r="D116" s="49">
        <v>-0.563985394493982</v>
      </c>
      <c r="E116" s="49">
        <v>0.0184101994090691</v>
      </c>
    </row>
    <row r="117">
      <c r="A117" s="48">
        <v>45273.0</v>
      </c>
      <c r="B117" s="49">
        <v>0.13762893145326</v>
      </c>
      <c r="C117" s="49">
        <v>0.891897255845775</v>
      </c>
      <c r="D117" s="49">
        <v>0.366930165706636</v>
      </c>
      <c r="E117" s="49">
        <v>0.0184101994090247</v>
      </c>
    </row>
    <row r="118">
      <c r="A118" s="48">
        <v>45274.0</v>
      </c>
      <c r="B118" s="49">
        <v>-1.058064499466</v>
      </c>
      <c r="C118" s="49">
        <v>-0.0719999882211164</v>
      </c>
      <c r="D118" s="49">
        <v>1.00661441318697</v>
      </c>
      <c r="E118" s="49">
        <v>0.0184695916965349</v>
      </c>
    </row>
    <row r="119">
      <c r="A119" s="48">
        <v>45275.0</v>
      </c>
      <c r="B119" s="49">
        <v>-0.82239502461382</v>
      </c>
      <c r="C119" s="49">
        <v>0.32381081395203</v>
      </c>
      <c r="D119" s="49">
        <v>0.956605048947856</v>
      </c>
      <c r="E119" s="49">
        <v>0.0184695916964905</v>
      </c>
    </row>
    <row r="120">
      <c r="A120" s="48">
        <v>45278.0</v>
      </c>
      <c r="B120" s="49">
        <v>0.258100899183367</v>
      </c>
      <c r="C120" s="49">
        <v>-0.139645237355823</v>
      </c>
      <c r="D120" s="49">
        <v>0.295440510063649</v>
      </c>
      <c r="E120" s="49">
        <v>0.0554190094941065</v>
      </c>
    </row>
    <row r="121">
      <c r="A121" s="48">
        <v>45279.0</v>
      </c>
      <c r="B121" s="49">
        <v>0.148545730310512</v>
      </c>
      <c r="C121" s="49">
        <v>0.182725425295271</v>
      </c>
      <c r="D121" s="49">
        <v>0.0540804409124629</v>
      </c>
      <c r="E121" s="49">
        <v>0.0184695916965349</v>
      </c>
    </row>
    <row r="122">
      <c r="A122" s="48">
        <v>45280.0</v>
      </c>
      <c r="B122" s="49">
        <v>-1.23222565477813</v>
      </c>
      <c r="C122" s="49">
        <v>-1.57785403696015</v>
      </c>
      <c r="D122" s="49">
        <v>-2.48612848551956</v>
      </c>
      <c r="E122" s="49">
        <v>0.0184695916964905</v>
      </c>
    </row>
    <row r="123">
      <c r="A123" s="48">
        <v>45281.0</v>
      </c>
      <c r="B123" s="49">
        <v>0.380763814869711</v>
      </c>
      <c r="C123" s="49">
        <v>1.34764807176311</v>
      </c>
      <c r="D123" s="49">
        <v>1.08156896591896</v>
      </c>
      <c r="E123" s="49">
        <v>0.0183825468925924</v>
      </c>
    </row>
    <row r="124">
      <c r="A124" s="48">
        <v>45282.0</v>
      </c>
      <c r="B124" s="49">
        <v>0.0145172414968808</v>
      </c>
      <c r="C124" s="49">
        <v>0.151721746882783</v>
      </c>
      <c r="D124" s="49">
        <v>1.02160841506596</v>
      </c>
      <c r="E124" s="49">
        <v>0.018382546892548</v>
      </c>
    </row>
    <row r="125">
      <c r="A125" s="48">
        <v>45286.0</v>
      </c>
      <c r="B125" s="49">
        <v>-0.182914004552515</v>
      </c>
      <c r="C125" s="49">
        <v>1.24283046821241</v>
      </c>
      <c r="D125" s="49">
        <v>0.632470683058539</v>
      </c>
      <c r="E125" s="49">
        <v>0.0735504651368846</v>
      </c>
    </row>
    <row r="126">
      <c r="A126" s="48">
        <v>45287.0</v>
      </c>
      <c r="B126" s="49">
        <v>-0.301396303269474</v>
      </c>
      <c r="C126" s="49">
        <v>-0.383080189499885</v>
      </c>
      <c r="D126" s="49">
        <v>0.534362095075713</v>
      </c>
      <c r="E126" s="49">
        <v>0.018382546892548</v>
      </c>
    </row>
    <row r="127">
      <c r="A127" s="48">
        <v>45288.0</v>
      </c>
      <c r="B127" s="49">
        <v>-1.44901827426621</v>
      </c>
      <c r="C127" s="49">
        <v>1.13235640074301</v>
      </c>
      <c r="D127" s="49">
        <v>0.412413082148255</v>
      </c>
      <c r="E127" s="49">
        <v>0.0183464408044509</v>
      </c>
    </row>
    <row r="128">
      <c r="A128" s="48">
        <v>45289.0</v>
      </c>
      <c r="B128" s="49">
        <v>0.613729645643213</v>
      </c>
      <c r="C128" s="49">
        <v>-0.809826350225096</v>
      </c>
      <c r="D128" s="49">
        <v>0.417722874423876</v>
      </c>
      <c r="E128" s="49">
        <v>0.0183464408044065</v>
      </c>
    </row>
    <row r="129">
      <c r="A129" s="48">
        <v>45292.0</v>
      </c>
      <c r="B129" s="49">
        <v>0.850369183408661</v>
      </c>
      <c r="C129" s="49">
        <v>0.94059836700584</v>
      </c>
      <c r="D129" s="49">
        <v>0.363139867065332</v>
      </c>
      <c r="E129" s="49">
        <v>0.0550494207875118</v>
      </c>
    </row>
    <row r="130">
      <c r="A130" s="48">
        <v>45293.0</v>
      </c>
      <c r="B130" s="49">
        <v>0.305511242439449</v>
      </c>
      <c r="C130" s="49">
        <v>0.636796126648931</v>
      </c>
      <c r="D130" s="49">
        <v>-0.0783731952675781</v>
      </c>
      <c r="E130" s="49">
        <v>0.0183464408044065</v>
      </c>
    </row>
    <row r="131">
      <c r="A131" s="48">
        <v>45294.0</v>
      </c>
      <c r="B131" s="49">
        <v>1.00755189790189</v>
      </c>
      <c r="C131" s="49">
        <v>0.0789519329096988</v>
      </c>
      <c r="D131" s="49">
        <v>-0.0706266138335465</v>
      </c>
      <c r="E131" s="49">
        <v>0.0183464408044509</v>
      </c>
    </row>
    <row r="132">
      <c r="A132" s="48">
        <v>45295.0</v>
      </c>
      <c r="B132" s="49">
        <v>0.34280452758515</v>
      </c>
      <c r="C132" s="49">
        <v>0.626884662434901</v>
      </c>
      <c r="D132" s="49">
        <v>0.727773039511814</v>
      </c>
      <c r="E132" s="49">
        <v>0.0183664149718377</v>
      </c>
    </row>
    <row r="133">
      <c r="A133" s="48">
        <v>45296.0</v>
      </c>
      <c r="B133" s="49">
        <v>-0.06867564011247</v>
      </c>
      <c r="C133" s="49">
        <v>-0.224285907392341</v>
      </c>
      <c r="D133" s="49">
        <v>0.310808550847441</v>
      </c>
      <c r="E133" s="49">
        <v>0.0183664149718377</v>
      </c>
    </row>
    <row r="134">
      <c r="A134" s="48">
        <v>45299.0</v>
      </c>
      <c r="B134" s="49">
        <v>0.480525176362812</v>
      </c>
      <c r="C134" s="49">
        <v>0.28539449378</v>
      </c>
      <c r="D134" s="49">
        <v>-0.768863275061937</v>
      </c>
      <c r="E134" s="49">
        <v>0.0551093652910062</v>
      </c>
    </row>
    <row r="135">
      <c r="A135" s="48">
        <v>45300.0</v>
      </c>
      <c r="B135" s="49">
        <v>0.121527263718035</v>
      </c>
      <c r="C135" s="49">
        <v>0.0652971700033422</v>
      </c>
      <c r="D135" s="49">
        <v>0.446641274876902</v>
      </c>
      <c r="E135" s="49">
        <v>0.0183664149718377</v>
      </c>
    </row>
    <row r="136">
      <c r="A136" s="48">
        <v>45301.0</v>
      </c>
      <c r="B136" s="49">
        <v>0.481273598030341</v>
      </c>
      <c r="C136" s="49">
        <v>-0.154657884786324</v>
      </c>
      <c r="D136" s="49">
        <v>0.420927067484445</v>
      </c>
      <c r="E136" s="49">
        <v>0.0183664149718377</v>
      </c>
    </row>
    <row r="137">
      <c r="A137" s="48">
        <v>45302.0</v>
      </c>
      <c r="B137" s="49">
        <v>0.116819010115998</v>
      </c>
      <c r="C137" s="49">
        <v>0.672490770682765</v>
      </c>
      <c r="D137" s="49">
        <v>0.420798721807047</v>
      </c>
      <c r="E137" s="49">
        <v>0.0183400385201926</v>
      </c>
    </row>
    <row r="138">
      <c r="A138" s="48">
        <v>45303.0</v>
      </c>
      <c r="B138" s="49">
        <v>-0.950008840408623</v>
      </c>
      <c r="C138" s="49">
        <v>0.224708147946973</v>
      </c>
      <c r="D138" s="49">
        <v>0.793291172883226</v>
      </c>
      <c r="E138" s="49">
        <v>0.0183400385201926</v>
      </c>
    </row>
    <row r="139">
      <c r="A139" s="48">
        <v>45306.0</v>
      </c>
      <c r="B139" s="49">
        <v>-1.0892615539783</v>
      </c>
      <c r="C139" s="49">
        <v>1.23200177573035</v>
      </c>
      <c r="D139" s="49">
        <v>0.621520042871615</v>
      </c>
      <c r="E139" s="49">
        <v>0.0550302068878183</v>
      </c>
    </row>
    <row r="140">
      <c r="A140" s="48">
        <v>45307.0</v>
      </c>
      <c r="B140" s="49">
        <v>-0.719931672445961</v>
      </c>
      <c r="C140" s="49">
        <v>0.744593341785582</v>
      </c>
      <c r="D140" s="49">
        <v>-0.49132298149237</v>
      </c>
      <c r="E140" s="49">
        <v>0.018340038520237</v>
      </c>
    </row>
    <row r="141">
      <c r="A141" s="48">
        <v>45308.0</v>
      </c>
      <c r="B141" s="49">
        <v>0.273681093615386</v>
      </c>
      <c r="C141" s="49">
        <v>-0.438708796042742</v>
      </c>
      <c r="D141" s="49">
        <v>-0.865116568989277</v>
      </c>
      <c r="E141" s="49">
        <v>0.0183400385201926</v>
      </c>
    </row>
    <row r="142">
      <c r="A142" s="48">
        <v>45309.0</v>
      </c>
      <c r="B142" s="49">
        <v>0.224610396947811</v>
      </c>
      <c r="C142" s="49">
        <v>0.489660856557861</v>
      </c>
      <c r="D142" s="49">
        <v>-0.213227351060663</v>
      </c>
      <c r="E142" s="49">
        <v>0.018448345069455</v>
      </c>
    </row>
    <row r="143">
      <c r="A143" s="48">
        <v>45310.0</v>
      </c>
      <c r="B143" s="49">
        <v>-0.615904063611639</v>
      </c>
      <c r="C143" s="49">
        <v>1.29292189916923</v>
      </c>
      <c r="D143" s="49">
        <v>1.14015716143103</v>
      </c>
      <c r="E143" s="49">
        <v>0.0184483450694994</v>
      </c>
    </row>
    <row r="144">
      <c r="A144" s="48">
        <v>45311.0</v>
      </c>
      <c r="B144" s="49">
        <v>0.569759644546664</v>
      </c>
      <c r="C144" s="49">
        <v>0.920735688543406</v>
      </c>
      <c r="D144" s="49">
        <v>-0.102353964011459</v>
      </c>
      <c r="E144" s="49">
        <v>0.018448345069455</v>
      </c>
    </row>
    <row r="145">
      <c r="A145" s="48">
        <v>45314.0</v>
      </c>
      <c r="B145" s="49">
        <v>0.129563155525303</v>
      </c>
      <c r="C145" s="49">
        <v>-2.94882039064464</v>
      </c>
      <c r="D145" s="49">
        <v>-2.05611300663484</v>
      </c>
      <c r="E145" s="49">
        <v>0.0553552460793805</v>
      </c>
    </row>
    <row r="146">
      <c r="A146" s="48">
        <v>45315.0</v>
      </c>
      <c r="B146" s="49">
        <v>-0.540226722983439</v>
      </c>
      <c r="C146" s="49">
        <v>1.47365873934033</v>
      </c>
      <c r="D146" s="49">
        <v>1.38419689158702</v>
      </c>
      <c r="E146" s="49">
        <v>0.018448345069455</v>
      </c>
    </row>
    <row r="147">
      <c r="A147" s="48">
        <v>45316.0</v>
      </c>
      <c r="B147" s="49">
        <v>1.07673480301564</v>
      </c>
      <c r="C147" s="49">
        <v>1.29707836672488</v>
      </c>
      <c r="D147" s="49">
        <v>-0.0419979884631383</v>
      </c>
      <c r="E147" s="49">
        <v>0.0185770795487539</v>
      </c>
    </row>
    <row r="148">
      <c r="A148" s="48">
        <v>45320.0</v>
      </c>
      <c r="B148" s="49">
        <v>-1.39233242459367</v>
      </c>
      <c r="C148" s="49">
        <v>2.2674455719498</v>
      </c>
      <c r="D148" s="49">
        <v>1.55871459851986</v>
      </c>
      <c r="E148" s="49">
        <v>0.0743290272325225</v>
      </c>
    </row>
    <row r="149">
      <c r="A149" s="48">
        <v>45321.0</v>
      </c>
      <c r="B149" s="49">
        <v>0.689944157453115</v>
      </c>
      <c r="C149" s="49">
        <v>0.625010583418639</v>
      </c>
      <c r="D149" s="49">
        <v>-0.578523650827689</v>
      </c>
      <c r="E149" s="49">
        <v>0.0185770795487095</v>
      </c>
    </row>
    <row r="150">
      <c r="A150" s="48">
        <v>45322.0</v>
      </c>
      <c r="B150" s="49">
        <v>0.375485129472031</v>
      </c>
      <c r="C150" s="49">
        <v>-0.215712730924955</v>
      </c>
      <c r="D150" s="49">
        <v>1.11385617312947</v>
      </c>
      <c r="E150" s="49">
        <v>0.0185770795487539</v>
      </c>
    </row>
    <row r="151">
      <c r="A151" s="48">
        <v>45323.0</v>
      </c>
      <c r="B151" s="49">
        <v>0.119767583920583</v>
      </c>
      <c r="C151" s="49">
        <v>-0.127246730721453</v>
      </c>
      <c r="D151" s="49">
        <v>-0.271342661817719</v>
      </c>
      <c r="E151" s="49">
        <v>0.0186397613702427</v>
      </c>
    </row>
    <row r="152">
      <c r="A152" s="48">
        <v>45324.0</v>
      </c>
      <c r="B152" s="49">
        <v>-2.12885641421472</v>
      </c>
      <c r="C152" s="49">
        <v>2.66332058817571</v>
      </c>
      <c r="D152" s="49">
        <v>0.953445041948386</v>
      </c>
      <c r="E152" s="49">
        <v>0.0186397613702871</v>
      </c>
    </row>
    <row r="153">
      <c r="A153" s="48">
        <v>45327.0</v>
      </c>
      <c r="B153" s="49">
        <v>-1.03780646716766</v>
      </c>
      <c r="C153" s="49">
        <v>2.10079242493524</v>
      </c>
      <c r="D153" s="49">
        <v>-0.30207160016511</v>
      </c>
      <c r="E153" s="49">
        <v>0.0559297079795185</v>
      </c>
    </row>
    <row r="154">
      <c r="A154" s="48">
        <v>45328.0</v>
      </c>
      <c r="B154" s="49">
        <v>-0.363586983868813</v>
      </c>
      <c r="C154" s="49">
        <v>0.855103205800978</v>
      </c>
      <c r="D154" s="49">
        <v>1.27745382187092</v>
      </c>
      <c r="E154" s="49">
        <v>0.0186397613702427</v>
      </c>
    </row>
    <row r="155">
      <c r="A155" s="48">
        <v>45329.0</v>
      </c>
      <c r="B155" s="49">
        <v>0.175479911180654</v>
      </c>
      <c r="C155" s="49">
        <v>0.0591164343318296</v>
      </c>
      <c r="D155" s="49">
        <v>0.374073663056707</v>
      </c>
      <c r="E155" s="49">
        <v>0.0186397613702871</v>
      </c>
    </row>
    <row r="156">
      <c r="A156" s="48">
        <v>45330.0</v>
      </c>
      <c r="B156" s="49">
        <v>-0.529430250625584</v>
      </c>
      <c r="C156" s="49">
        <v>0.636812798601949</v>
      </c>
      <c r="D156" s="49">
        <v>-0.207908355225361</v>
      </c>
      <c r="E156" s="49">
        <v>0.0185632620389065</v>
      </c>
    </row>
    <row r="157">
      <c r="A157" s="48">
        <v>45331.0</v>
      </c>
      <c r="B157" s="49">
        <v>-0.294009093011982</v>
      </c>
      <c r="C157" s="49">
        <v>-1.96136538032025</v>
      </c>
      <c r="D157" s="49">
        <v>-0.508955408650524</v>
      </c>
      <c r="E157" s="49">
        <v>0.0185632620389065</v>
      </c>
    </row>
    <row r="158">
      <c r="A158" s="48">
        <v>45334.0</v>
      </c>
      <c r="B158" s="49">
        <v>-0.990961446958283</v>
      </c>
      <c r="C158" s="49">
        <v>-3.94671448464263</v>
      </c>
      <c r="D158" s="49">
        <v>-1.59338249336779</v>
      </c>
      <c r="E158" s="49">
        <v>0.0557001245973687</v>
      </c>
    </row>
    <row r="159">
      <c r="A159" s="48">
        <v>45335.0</v>
      </c>
      <c r="B159" s="49">
        <v>-0.420836122581214</v>
      </c>
      <c r="C159" s="49">
        <v>-0.21953018534564</v>
      </c>
      <c r="D159" s="49">
        <v>0.222538278966899</v>
      </c>
      <c r="E159" s="49">
        <v>0.0185632620389065</v>
      </c>
    </row>
    <row r="160">
      <c r="A160" s="48">
        <v>45336.0</v>
      </c>
      <c r="B160" s="49">
        <v>-0.507044695023795</v>
      </c>
      <c r="C160" s="49">
        <v>2.99826936579688</v>
      </c>
      <c r="D160" s="49">
        <v>0.791163245702031</v>
      </c>
      <c r="E160" s="49">
        <v>0.0185632620389065</v>
      </c>
    </row>
    <row r="161">
      <c r="A161" s="48">
        <v>45337.0</v>
      </c>
      <c r="B161" s="49">
        <v>-0.339379766705505</v>
      </c>
      <c r="C161" s="49">
        <v>2.20322219374669</v>
      </c>
      <c r="D161" s="49">
        <v>0.687283032542996</v>
      </c>
      <c r="E161" s="49">
        <v>0.0186556214403888</v>
      </c>
    </row>
    <row r="162">
      <c r="A162" s="48">
        <v>45338.0</v>
      </c>
      <c r="B162" s="49">
        <v>0.24250696633068</v>
      </c>
      <c r="C162" s="49">
        <v>-0.713532296370289</v>
      </c>
      <c r="D162" s="49">
        <v>0.683630637460597</v>
      </c>
      <c r="E162" s="49">
        <v>0.0186556214403444</v>
      </c>
    </row>
    <row r="163">
      <c r="A163" s="48">
        <v>45341.0</v>
      </c>
      <c r="B163" s="49">
        <v>0.445306630501818</v>
      </c>
      <c r="C163" s="49">
        <v>0.529105617489734</v>
      </c>
      <c r="D163" s="49">
        <v>0.577281192975132</v>
      </c>
      <c r="E163" s="49">
        <v>0.0559773059367163</v>
      </c>
    </row>
    <row r="164">
      <c r="A164" s="48">
        <v>45342.0</v>
      </c>
      <c r="B164" s="49">
        <v>0.111321003459075</v>
      </c>
      <c r="C164" s="49">
        <v>0.340429706549683</v>
      </c>
      <c r="D164" s="49">
        <v>-0.142655575479977</v>
      </c>
      <c r="E164" s="49">
        <v>0.0186556214403888</v>
      </c>
    </row>
    <row r="165">
      <c r="A165" s="48">
        <v>45343.0</v>
      </c>
      <c r="B165" s="49">
        <v>0.0437857818003096</v>
      </c>
      <c r="C165" s="49">
        <v>-1.09988935703114</v>
      </c>
      <c r="D165" s="49">
        <v>-0.735012558888837</v>
      </c>
      <c r="E165" s="49">
        <v>0.0186556214403444</v>
      </c>
    </row>
    <row r="166">
      <c r="A166" s="48">
        <v>45344.0</v>
      </c>
      <c r="B166" s="49">
        <v>-0.276738756865302</v>
      </c>
      <c r="C166" s="49">
        <v>0.116735645381461</v>
      </c>
      <c r="D166" s="49">
        <v>0.937309712469325</v>
      </c>
      <c r="E166" s="49">
        <v>0.0185727296669214</v>
      </c>
    </row>
    <row r="167">
      <c r="A167" s="48">
        <v>45345.0</v>
      </c>
      <c r="B167" s="49">
        <v>0.867316529444828</v>
      </c>
      <c r="C167" s="49">
        <v>-0.988527310423082</v>
      </c>
      <c r="D167" s="49">
        <v>0.224097197936102</v>
      </c>
      <c r="E167" s="49">
        <v>0.0185727296669214</v>
      </c>
    </row>
    <row r="168">
      <c r="A168" s="48">
        <v>45348.0</v>
      </c>
      <c r="B168" s="49">
        <v>0.20184731705295</v>
      </c>
      <c r="C168" s="49">
        <v>-0.259302184461874</v>
      </c>
      <c r="D168" s="49">
        <v>-0.264228128924471</v>
      </c>
      <c r="E168" s="49">
        <v>0.0557285380300199</v>
      </c>
    </row>
    <row r="169">
      <c r="A169" s="48">
        <v>45349.0</v>
      </c>
      <c r="B169" s="49">
        <v>-0.405018514409228</v>
      </c>
      <c r="C169" s="49">
        <v>-1.08278399196632</v>
      </c>
      <c r="D169" s="49">
        <v>0.150972901646429</v>
      </c>
      <c r="E169" s="49">
        <v>0.0185727296669214</v>
      </c>
    </row>
    <row r="170">
      <c r="A170" s="48">
        <v>45350.0</v>
      </c>
      <c r="B170" s="49">
        <v>-0.444263516070287</v>
      </c>
      <c r="C170" s="49">
        <v>-1.18413782441509</v>
      </c>
      <c r="D170" s="49">
        <v>-1.48333329953482</v>
      </c>
      <c r="E170" s="49">
        <v>0.0185727296669214</v>
      </c>
    </row>
    <row r="171">
      <c r="A171" s="48">
        <v>45351.0</v>
      </c>
      <c r="B171" s="49">
        <v>0.362551653548526</v>
      </c>
      <c r="C171" s="49">
        <v>-0.233825467160431</v>
      </c>
      <c r="D171" s="49">
        <v>0.317176664963847</v>
      </c>
      <c r="E171" s="49">
        <v>0.018421720469064</v>
      </c>
    </row>
    <row r="172">
      <c r="A172" s="48">
        <v>45352.0</v>
      </c>
      <c r="B172" s="49">
        <v>-0.934288245776815</v>
      </c>
      <c r="C172" s="49">
        <v>1.41344309538944</v>
      </c>
      <c r="D172" s="49">
        <v>0.961601320443739</v>
      </c>
      <c r="E172" s="49">
        <v>0.018421720469064</v>
      </c>
    </row>
    <row r="173">
      <c r="A173" s="48">
        <v>45353.0</v>
      </c>
      <c r="B173" s="49">
        <v>-0.0304310120982532</v>
      </c>
      <c r="C173" s="49">
        <v>0.661752878591426</v>
      </c>
      <c r="D173" s="49">
        <v>0.457102578504465</v>
      </c>
      <c r="E173" s="49">
        <v>0.0184217204690196</v>
      </c>
    </row>
    <row r="174">
      <c r="A174" s="48">
        <v>45355.0</v>
      </c>
      <c r="B174" s="49">
        <v>-1.61862398406741</v>
      </c>
      <c r="C174" s="49">
        <v>1.13444095408863</v>
      </c>
      <c r="D174" s="49">
        <v>-0.155471018751752</v>
      </c>
      <c r="E174" s="49">
        <v>0.0368468345359974</v>
      </c>
    </row>
    <row r="175">
      <c r="A175" s="48">
        <v>45356.0</v>
      </c>
      <c r="B175" s="49">
        <v>-0.818186485289674</v>
      </c>
      <c r="C175" s="49">
        <v>0.5159660907329</v>
      </c>
      <c r="D175" s="49">
        <v>-0.278201351688567</v>
      </c>
      <c r="E175" s="49">
        <v>0.0184217204690196</v>
      </c>
    </row>
    <row r="176">
      <c r="A176" s="48">
        <v>45357.0</v>
      </c>
      <c r="B176" s="49">
        <v>-1.92356221194224</v>
      </c>
      <c r="C176" s="49">
        <v>-0.967345758315796</v>
      </c>
      <c r="D176" s="49">
        <v>-0.403140432498617</v>
      </c>
      <c r="E176" s="49">
        <v>0.018421720469064</v>
      </c>
    </row>
    <row r="177">
      <c r="A177" s="48">
        <v>45358.0</v>
      </c>
      <c r="B177" s="49">
        <v>0.668548892814758</v>
      </c>
      <c r="C177" s="49">
        <v>-0.00943539950498673</v>
      </c>
      <c r="D177" s="49">
        <v>0.315417136728091</v>
      </c>
      <c r="E177" s="49">
        <v>0.0182665296018625</v>
      </c>
    </row>
    <row r="178">
      <c r="A178" s="48">
        <v>45362.0</v>
      </c>
      <c r="B178" s="49">
        <v>-1.70285014841866</v>
      </c>
      <c r="C178" s="49">
        <v>-0.842760868482861</v>
      </c>
      <c r="D178" s="49">
        <v>-0.879376220788408</v>
      </c>
      <c r="E178" s="49">
        <v>0.0730861408118066</v>
      </c>
    </row>
    <row r="179">
      <c r="A179" s="48">
        <v>45363.0</v>
      </c>
      <c r="B179" s="49">
        <v>-1.61206941957834</v>
      </c>
      <c r="C179" s="49">
        <v>-0.868969226844662</v>
      </c>
      <c r="D179" s="49">
        <v>-1.02891367680792</v>
      </c>
      <c r="E179" s="49">
        <v>0.0182665296018625</v>
      </c>
    </row>
    <row r="180">
      <c r="A180" s="48">
        <v>45364.0</v>
      </c>
      <c r="B180" s="49">
        <v>-1.46399763011649</v>
      </c>
      <c r="C180" s="49">
        <v>-3.05380821148008</v>
      </c>
      <c r="D180" s="49">
        <v>-3.53184956546928</v>
      </c>
      <c r="E180" s="49">
        <v>0.0182665296018625</v>
      </c>
    </row>
    <row r="181">
      <c r="A181" s="48">
        <v>45365.0</v>
      </c>
      <c r="B181" s="49">
        <v>1.38789303737969</v>
      </c>
      <c r="C181" s="49">
        <v>2.0064638879671</v>
      </c>
      <c r="D181" s="49">
        <v>2.18750670206611</v>
      </c>
      <c r="E181" s="49">
        <v>0.0182134987564364</v>
      </c>
    </row>
    <row r="182">
      <c r="A182" s="48">
        <v>45366.0</v>
      </c>
      <c r="B182" s="49">
        <v>1.45463993297188</v>
      </c>
      <c r="C182" s="49">
        <v>-0.714145141607103</v>
      </c>
      <c r="D182" s="49">
        <v>-0.350563543566085</v>
      </c>
      <c r="E182" s="49">
        <v>0.018213498756392</v>
      </c>
    </row>
    <row r="183">
      <c r="A183" s="48">
        <v>45369.0</v>
      </c>
      <c r="B183" s="49">
        <v>-0.454376669578227</v>
      </c>
      <c r="C183" s="49">
        <v>0.3991450594238</v>
      </c>
      <c r="D183" s="49">
        <v>0.14467100838258</v>
      </c>
      <c r="E183" s="49">
        <v>0.0546504488195598</v>
      </c>
    </row>
    <row r="184">
      <c r="A184" s="48">
        <v>45370.0</v>
      </c>
      <c r="B184" s="49">
        <v>0.230750297699278</v>
      </c>
      <c r="C184" s="49">
        <v>-0.430149267368607</v>
      </c>
      <c r="D184" s="49">
        <v>-1.49074191603604</v>
      </c>
      <c r="E184" s="49">
        <v>0.018213498756392</v>
      </c>
    </row>
    <row r="185">
      <c r="A185" s="48">
        <v>45371.0</v>
      </c>
      <c r="B185" s="49">
        <v>-0.677517024639329</v>
      </c>
      <c r="C185" s="49">
        <v>0.296180903933752</v>
      </c>
      <c r="D185" s="49">
        <v>0.20595437704094</v>
      </c>
      <c r="E185" s="49">
        <v>0.0182134987564364</v>
      </c>
    </row>
    <row r="186">
      <c r="A186" s="48">
        <v>45372.0</v>
      </c>
      <c r="B186" s="49">
        <v>0.572866430079433</v>
      </c>
      <c r="C186" s="49">
        <v>1.27030295449755</v>
      </c>
      <c r="D186" s="49">
        <v>1.46002146934683</v>
      </c>
      <c r="E186" s="49">
        <v>0.0182145236040876</v>
      </c>
    </row>
    <row r="187">
      <c r="A187" s="48">
        <v>45373.0</v>
      </c>
      <c r="B187" s="49">
        <v>0.75200182981261</v>
      </c>
      <c r="C187" s="49">
        <v>0.124526723886653</v>
      </c>
      <c r="D187" s="49">
        <v>0.611538330583405</v>
      </c>
      <c r="E187" s="49">
        <v>0.0182145236040876</v>
      </c>
    </row>
    <row r="188">
      <c r="A188" s="48">
        <v>45377.0</v>
      </c>
      <c r="B188" s="49">
        <v>-1.0915966326592</v>
      </c>
      <c r="C188" s="49">
        <v>0.440605263155325</v>
      </c>
      <c r="D188" s="49">
        <v>0.0283639506960753</v>
      </c>
      <c r="E188" s="49">
        <v>0.0728780029659148</v>
      </c>
    </row>
    <row r="189">
      <c r="A189" s="48">
        <v>45378.0</v>
      </c>
      <c r="B189" s="49">
        <v>-0.165071531458072</v>
      </c>
      <c r="C189" s="49">
        <v>-0.188504792174249</v>
      </c>
      <c r="D189" s="49">
        <v>0.344916182017796</v>
      </c>
      <c r="E189" s="49">
        <v>0.0182145236040876</v>
      </c>
    </row>
    <row r="190">
      <c r="A190" s="48">
        <v>45379.0</v>
      </c>
      <c r="B190" s="49">
        <v>-0.579334872663784</v>
      </c>
      <c r="C190" s="49">
        <v>-0.0930016138631196</v>
      </c>
      <c r="D190" s="49">
        <v>0.721268602251968</v>
      </c>
      <c r="E190" s="49">
        <v>0.0182145236040876</v>
      </c>
    </row>
    <row r="191">
      <c r="A191" s="57">
        <v>45383.0</v>
      </c>
      <c r="B191" s="49">
        <v>0.850369183408661</v>
      </c>
      <c r="C191" s="49">
        <v>0.94059836700584</v>
      </c>
      <c r="D191" s="49">
        <v>0.363139867065332</v>
      </c>
      <c r="E191" s="49">
        <v>0.0550494207875118</v>
      </c>
    </row>
    <row r="192">
      <c r="A192" s="57">
        <v>45384.0</v>
      </c>
      <c r="B192" s="49">
        <v>0.305511242439449</v>
      </c>
      <c r="C192" s="49">
        <v>0.636796126648931</v>
      </c>
      <c r="D192" s="49">
        <v>-0.0783731952675781</v>
      </c>
      <c r="E192" s="49">
        <v>0.0183464408044065</v>
      </c>
    </row>
    <row r="193">
      <c r="A193" s="57">
        <v>45385.0</v>
      </c>
      <c r="B193" s="49">
        <v>1.00755189790189</v>
      </c>
      <c r="C193" s="49">
        <v>0.0789519329096988</v>
      </c>
      <c r="D193" s="49">
        <v>-0.0706266138335465</v>
      </c>
      <c r="E193" s="49">
        <v>0.0183464408044509</v>
      </c>
    </row>
    <row r="194">
      <c r="A194" s="57">
        <v>45386.0</v>
      </c>
      <c r="B194" s="49">
        <v>0.34280452758515</v>
      </c>
      <c r="C194" s="49">
        <v>0.626884662434901</v>
      </c>
      <c r="D194" s="49">
        <v>0.727773039511814</v>
      </c>
      <c r="E194" s="49">
        <v>0.0183664149718377</v>
      </c>
    </row>
    <row r="195">
      <c r="A195" s="57">
        <v>45387.0</v>
      </c>
      <c r="B195" s="49">
        <v>-0.06867564011247</v>
      </c>
      <c r="C195" s="49">
        <v>-0.224285907392341</v>
      </c>
      <c r="D195" s="49">
        <v>0.310808550847441</v>
      </c>
      <c r="E195" s="49">
        <v>0.0183664149718377</v>
      </c>
    </row>
    <row r="196">
      <c r="A196" s="57">
        <v>45390.0</v>
      </c>
      <c r="B196" s="49">
        <v>0.480525176362812</v>
      </c>
      <c r="C196" s="49">
        <v>0.28539449378</v>
      </c>
      <c r="D196" s="49">
        <v>-0.768863275061937</v>
      </c>
      <c r="E196" s="49">
        <v>0.0551093652910062</v>
      </c>
    </row>
    <row r="197">
      <c r="A197" s="57">
        <v>45391.0</v>
      </c>
      <c r="B197" s="49">
        <v>0.121527263718035</v>
      </c>
      <c r="C197" s="49">
        <v>0.0652971700033422</v>
      </c>
      <c r="D197" s="49">
        <v>0.446641274876902</v>
      </c>
      <c r="E197" s="49">
        <v>0.0183664149718377</v>
      </c>
    </row>
    <row r="198">
      <c r="A198" s="57">
        <v>45392.0</v>
      </c>
      <c r="B198" s="49">
        <v>0.481273598030341</v>
      </c>
      <c r="C198" s="49">
        <v>-0.154657884786324</v>
      </c>
      <c r="D198" s="49">
        <v>0.420927067484445</v>
      </c>
      <c r="E198" s="49">
        <v>0.0183664149718377</v>
      </c>
    </row>
    <row r="199">
      <c r="A199" s="57">
        <v>45394.0</v>
      </c>
      <c r="B199" s="49">
        <v>0.116819010115998</v>
      </c>
      <c r="C199" s="49">
        <v>0.672490770682765</v>
      </c>
      <c r="D199" s="49">
        <v>0.420798721807047</v>
      </c>
      <c r="E199" s="49">
        <v>0.0183400385201926</v>
      </c>
    </row>
    <row r="200">
      <c r="A200" s="57">
        <v>45397.0</v>
      </c>
      <c r="B200" s="49">
        <v>-0.950008840408623</v>
      </c>
      <c r="C200" s="49">
        <v>0.224708147946973</v>
      </c>
      <c r="D200" s="49">
        <v>0.793291172883226</v>
      </c>
      <c r="E200" s="49">
        <v>0.0183400385201926</v>
      </c>
    </row>
    <row r="201">
      <c r="A201" s="57">
        <v>45398.0</v>
      </c>
      <c r="B201" s="49">
        <v>-1.0892615539783</v>
      </c>
      <c r="C201" s="49">
        <v>1.23200177573035</v>
      </c>
      <c r="D201" s="49">
        <v>0.621520042871615</v>
      </c>
      <c r="E201" s="49">
        <v>0.0550302068878183</v>
      </c>
    </row>
    <row r="202">
      <c r="A202" s="57">
        <v>45400.0</v>
      </c>
      <c r="B202" s="49">
        <v>-0.719931672445961</v>
      </c>
      <c r="C202" s="49">
        <v>0.744593341785582</v>
      </c>
      <c r="D202" s="49">
        <v>-0.49132298149237</v>
      </c>
      <c r="E202" s="49">
        <v>0.018340038520237</v>
      </c>
    </row>
    <row r="203">
      <c r="A203" s="57">
        <v>45401.0</v>
      </c>
      <c r="B203" s="49">
        <v>0.273681093615386</v>
      </c>
      <c r="C203" s="49">
        <v>-0.438708796042742</v>
      </c>
      <c r="D203" s="49">
        <v>-0.865116568989277</v>
      </c>
      <c r="E203" s="49">
        <v>0.0183400385201926</v>
      </c>
    </row>
    <row r="204">
      <c r="A204" s="57">
        <v>45404.0</v>
      </c>
      <c r="B204" s="49">
        <v>0.224610396947811</v>
      </c>
      <c r="C204" s="49">
        <v>0.489660856557861</v>
      </c>
      <c r="D204" s="49">
        <v>-0.213227351060663</v>
      </c>
      <c r="E204" s="49">
        <v>0.018448345069455</v>
      </c>
    </row>
    <row r="205">
      <c r="A205" s="57">
        <v>45405.0</v>
      </c>
      <c r="B205" s="49">
        <v>-0.615904063611639</v>
      </c>
      <c r="C205" s="49">
        <v>1.29292189916923</v>
      </c>
      <c r="D205" s="49">
        <v>1.14015716143103</v>
      </c>
      <c r="E205" s="49">
        <v>0.0184483450694994</v>
      </c>
    </row>
    <row r="206">
      <c r="A206" s="57">
        <v>45406.0</v>
      </c>
      <c r="B206" s="49">
        <v>0.569759644546664</v>
      </c>
      <c r="C206" s="49">
        <v>0.920735688543406</v>
      </c>
      <c r="D206" s="49">
        <v>-0.102353964011459</v>
      </c>
      <c r="E206" s="49">
        <v>0.018448345069455</v>
      </c>
    </row>
    <row r="207">
      <c r="A207" s="57">
        <v>45407.0</v>
      </c>
      <c r="B207" s="49">
        <v>0.129563155525303</v>
      </c>
      <c r="C207" s="49">
        <v>-2.94882039064464</v>
      </c>
      <c r="D207" s="49">
        <v>-2.05611300663484</v>
      </c>
      <c r="E207" s="49">
        <v>0.0553552460793805</v>
      </c>
    </row>
    <row r="208">
      <c r="A208" s="57">
        <v>45408.0</v>
      </c>
      <c r="B208" s="49">
        <v>-0.540226722983439</v>
      </c>
      <c r="C208" s="49">
        <v>1.47365873934033</v>
      </c>
      <c r="D208" s="49">
        <v>1.38419689158702</v>
      </c>
      <c r="E208" s="49">
        <v>0.018448345069455</v>
      </c>
    </row>
    <row r="209">
      <c r="A209" s="57">
        <v>45411.0</v>
      </c>
      <c r="B209" s="49">
        <v>1.07673480301564</v>
      </c>
      <c r="C209" s="49">
        <v>1.29707836672488</v>
      </c>
      <c r="D209" s="49">
        <v>-0.0419979884631383</v>
      </c>
      <c r="E209" s="49">
        <v>0.0185770795487539</v>
      </c>
    </row>
    <row r="210">
      <c r="A210" s="57">
        <v>45412.0</v>
      </c>
      <c r="B210" s="49">
        <v>-1.39233242459367</v>
      </c>
      <c r="C210" s="49">
        <v>2.2674455719498</v>
      </c>
      <c r="D210" s="49">
        <v>1.55871459851986</v>
      </c>
      <c r="E210" s="49">
        <v>0.0743290272325225</v>
      </c>
    </row>
    <row r="211">
      <c r="A211" s="57">
        <v>45414.0</v>
      </c>
      <c r="B211" s="49">
        <v>0.689944157453115</v>
      </c>
      <c r="C211" s="49">
        <v>0.625010583418639</v>
      </c>
      <c r="D211" s="49">
        <v>-0.578523650827689</v>
      </c>
      <c r="E211" s="49">
        <v>0.0185770795487095</v>
      </c>
    </row>
    <row r="212">
      <c r="A212" s="57">
        <v>45415.0</v>
      </c>
      <c r="B212" s="49">
        <v>0.375485129472031</v>
      </c>
      <c r="C212" s="49">
        <v>-0.215712730924955</v>
      </c>
      <c r="D212" s="49">
        <v>1.11385617312947</v>
      </c>
      <c r="E212" s="49">
        <v>0.0185770795487539</v>
      </c>
    </row>
    <row r="213">
      <c r="A213" s="57">
        <v>45418.0</v>
      </c>
      <c r="B213" s="49">
        <v>0.119767583920583</v>
      </c>
      <c r="C213" s="49">
        <v>-0.127246730721453</v>
      </c>
      <c r="D213" s="49">
        <v>-0.271342661817719</v>
      </c>
      <c r="E213" s="49">
        <v>0.0186397613702427</v>
      </c>
    </row>
    <row r="214">
      <c r="A214" s="57">
        <v>45419.0</v>
      </c>
      <c r="B214" s="49">
        <v>-2.12885641421472</v>
      </c>
      <c r="C214" s="49">
        <v>2.66332058817571</v>
      </c>
      <c r="D214" s="49">
        <v>0.953445041948386</v>
      </c>
      <c r="E214" s="49">
        <v>0.0186397613702871</v>
      </c>
    </row>
    <row r="215">
      <c r="A215" s="57">
        <v>45420.0</v>
      </c>
      <c r="B215" s="49">
        <v>-1.03780646716766</v>
      </c>
      <c r="C215" s="49">
        <v>2.10079242493524</v>
      </c>
      <c r="D215" s="49">
        <v>-0.30207160016511</v>
      </c>
      <c r="E215" s="49">
        <v>0.0559297079795185</v>
      </c>
    </row>
    <row r="216">
      <c r="A216" s="57">
        <v>45421.0</v>
      </c>
      <c r="B216" s="49">
        <v>-0.363586983868813</v>
      </c>
      <c r="C216" s="49">
        <v>0.855103205800978</v>
      </c>
      <c r="D216" s="49">
        <v>1.27745382187092</v>
      </c>
      <c r="E216" s="49">
        <v>0.0186397613702427</v>
      </c>
    </row>
    <row r="217">
      <c r="A217" s="57">
        <v>45422.0</v>
      </c>
      <c r="B217" s="49">
        <v>0.175479911180654</v>
      </c>
      <c r="C217" s="49">
        <v>0.0591164343318296</v>
      </c>
      <c r="D217" s="49">
        <v>0.374073663056707</v>
      </c>
      <c r="E217" s="49">
        <v>0.0186397613702871</v>
      </c>
    </row>
    <row r="218">
      <c r="A218" s="57">
        <v>45425.0</v>
      </c>
      <c r="B218" s="49">
        <v>-0.529430250625584</v>
      </c>
      <c r="C218" s="49">
        <v>0.636812798601949</v>
      </c>
      <c r="D218" s="49">
        <v>-0.207908355225361</v>
      </c>
      <c r="E218" s="49">
        <v>0.0185632620389065</v>
      </c>
    </row>
    <row r="219">
      <c r="A219" s="57">
        <v>45426.0</v>
      </c>
      <c r="B219" s="49">
        <v>-0.294009093011982</v>
      </c>
      <c r="C219" s="49">
        <v>-1.96136538032025</v>
      </c>
      <c r="D219" s="49">
        <v>-0.508955408650524</v>
      </c>
      <c r="E219" s="49">
        <v>0.0185632620389065</v>
      </c>
    </row>
    <row r="220">
      <c r="A220" s="57">
        <v>45427.0</v>
      </c>
      <c r="B220" s="49">
        <v>-0.990961446958283</v>
      </c>
      <c r="C220" s="49">
        <v>-3.94671448464263</v>
      </c>
      <c r="D220" s="49">
        <v>-1.59338249336779</v>
      </c>
      <c r="E220" s="49">
        <v>0.0557001245973687</v>
      </c>
    </row>
    <row r="221">
      <c r="A221" s="57">
        <v>45428.0</v>
      </c>
      <c r="B221" s="49">
        <v>-0.420836122581214</v>
      </c>
      <c r="C221" s="49">
        <v>-0.21953018534564</v>
      </c>
      <c r="D221" s="49">
        <v>0.222538278966899</v>
      </c>
      <c r="E221" s="49">
        <v>0.0185632620389065</v>
      </c>
    </row>
    <row r="222">
      <c r="A222" s="57">
        <v>45429.0</v>
      </c>
      <c r="B222" s="49">
        <v>-0.507044695023795</v>
      </c>
      <c r="C222" s="49">
        <v>2.99826936579688</v>
      </c>
      <c r="D222" s="49">
        <v>0.791163245702031</v>
      </c>
      <c r="E222" s="49">
        <v>0.0185632620389065</v>
      </c>
    </row>
    <row r="223">
      <c r="A223" s="57">
        <v>45433.0</v>
      </c>
      <c r="B223" s="49">
        <v>-0.339379766705505</v>
      </c>
      <c r="C223" s="49">
        <v>2.20322219374669</v>
      </c>
      <c r="D223" s="49">
        <v>0.687283032542996</v>
      </c>
      <c r="E223" s="49">
        <v>0.0186556214403888</v>
      </c>
    </row>
    <row r="224">
      <c r="A224" s="57">
        <v>45434.0</v>
      </c>
      <c r="B224" s="49">
        <v>0.24250696633068</v>
      </c>
      <c r="C224" s="49">
        <v>-0.713532296370289</v>
      </c>
      <c r="D224" s="49">
        <v>0.683630637460597</v>
      </c>
      <c r="E224" s="49">
        <v>0.0186556214403444</v>
      </c>
    </row>
    <row r="225">
      <c r="A225" s="57">
        <v>45435.0</v>
      </c>
      <c r="B225" s="49">
        <v>0.445306630501818</v>
      </c>
      <c r="C225" s="49">
        <v>0.529105617489734</v>
      </c>
      <c r="D225" s="49">
        <v>0.577281192975132</v>
      </c>
      <c r="E225" s="49">
        <v>0.0559773059367163</v>
      </c>
    </row>
    <row r="226">
      <c r="A226" s="57">
        <v>45436.0</v>
      </c>
      <c r="B226" s="49">
        <v>0.111321003459075</v>
      </c>
      <c r="C226" s="49">
        <v>0.340429706549683</v>
      </c>
      <c r="D226" s="49">
        <v>-0.142655575479977</v>
      </c>
      <c r="E226" s="49">
        <v>0.0186556214403888</v>
      </c>
    </row>
    <row r="227">
      <c r="A227" s="57">
        <v>45439.0</v>
      </c>
      <c r="B227" s="49">
        <v>0.0437857818003096</v>
      </c>
      <c r="C227" s="49">
        <v>-1.09988935703114</v>
      </c>
      <c r="D227" s="49">
        <v>-0.735012558888837</v>
      </c>
      <c r="E227" s="49">
        <v>0.0186556214403444</v>
      </c>
    </row>
    <row r="228">
      <c r="A228" s="57">
        <v>45440.0</v>
      </c>
      <c r="B228" s="49">
        <v>-0.276738756865302</v>
      </c>
      <c r="C228" s="49">
        <v>0.116735645381461</v>
      </c>
      <c r="D228" s="49">
        <v>0.937309712469325</v>
      </c>
      <c r="E228" s="49">
        <v>0.0185727296669214</v>
      </c>
    </row>
  </sheetData>
  <conditionalFormatting sqref="I5:I29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 t="s">
        <v>1</v>
      </c>
      <c r="AA1" s="17" t="s">
        <v>3</v>
      </c>
      <c r="AB1" s="17" t="s">
        <v>4</v>
      </c>
      <c r="AC1" s="17" t="s">
        <v>5</v>
      </c>
      <c r="AD1" s="17" t="s">
        <v>6</v>
      </c>
      <c r="AE1" s="17" t="s">
        <v>7</v>
      </c>
      <c r="AF1" s="17" t="s">
        <v>8</v>
      </c>
      <c r="AG1" s="17" t="s">
        <v>9</v>
      </c>
      <c r="AH1" s="17" t="s">
        <v>10</v>
      </c>
      <c r="AI1" s="17" t="s">
        <v>11</v>
      </c>
      <c r="AJ1" s="17" t="s">
        <v>12</v>
      </c>
      <c r="AK1" s="17" t="s">
        <v>13</v>
      </c>
      <c r="AL1" s="17" t="s">
        <v>14</v>
      </c>
      <c r="AM1" s="17" t="s">
        <v>15</v>
      </c>
      <c r="AN1" s="17" t="s">
        <v>16</v>
      </c>
      <c r="AO1" s="17" t="s">
        <v>17</v>
      </c>
      <c r="AP1" s="17" t="s">
        <v>18</v>
      </c>
      <c r="AQ1" s="17" t="s">
        <v>19</v>
      </c>
      <c r="AR1" s="17" t="s">
        <v>20</v>
      </c>
      <c r="AS1" s="17" t="s">
        <v>21</v>
      </c>
      <c r="AT1" s="33" t="s">
        <v>22</v>
      </c>
    </row>
    <row r="2">
      <c r="A2" s="58"/>
      <c r="B2" s="59" t="s">
        <v>1</v>
      </c>
      <c r="C2" s="59" t="s">
        <v>3</v>
      </c>
      <c r="D2" s="59" t="s">
        <v>4</v>
      </c>
      <c r="E2" s="59" t="s">
        <v>5</v>
      </c>
      <c r="F2" s="59" t="s">
        <v>6</v>
      </c>
      <c r="G2" s="59" t="s">
        <v>7</v>
      </c>
      <c r="H2" s="59" t="s">
        <v>8</v>
      </c>
      <c r="I2" s="59" t="s">
        <v>9</v>
      </c>
      <c r="J2" s="59" t="s">
        <v>10</v>
      </c>
      <c r="K2" s="59" t="s">
        <v>11</v>
      </c>
      <c r="L2" s="59" t="s">
        <v>12</v>
      </c>
      <c r="M2" s="59" t="s">
        <v>13</v>
      </c>
      <c r="N2" s="59" t="s">
        <v>14</v>
      </c>
      <c r="O2" s="59" t="s">
        <v>15</v>
      </c>
      <c r="P2" s="59" t="s">
        <v>16</v>
      </c>
      <c r="Q2" s="59" t="s">
        <v>17</v>
      </c>
      <c r="R2" s="59" t="s">
        <v>18</v>
      </c>
      <c r="S2" s="59" t="s">
        <v>19</v>
      </c>
      <c r="T2" s="59" t="s">
        <v>20</v>
      </c>
      <c r="U2" s="59" t="s">
        <v>21</v>
      </c>
      <c r="V2" s="59" t="s">
        <v>22</v>
      </c>
      <c r="W2" s="17"/>
      <c r="X2" s="17"/>
      <c r="Y2" s="17"/>
      <c r="Z2" s="17">
        <v>-0.0186</v>
      </c>
      <c r="AA2" s="17">
        <v>-0.0102</v>
      </c>
      <c r="AB2" s="17">
        <v>-9.0E-4</v>
      </c>
      <c r="AC2" s="17">
        <v>-0.0118</v>
      </c>
      <c r="AD2" s="17">
        <v>-0.0119</v>
      </c>
      <c r="AE2" s="17">
        <v>-0.0029</v>
      </c>
      <c r="AF2" s="17">
        <v>-0.0227</v>
      </c>
      <c r="AG2" s="17">
        <v>-0.0073</v>
      </c>
      <c r="AH2" s="17">
        <v>-0.0014</v>
      </c>
      <c r="AI2" s="17">
        <v>-0.0022</v>
      </c>
      <c r="AJ2" s="17">
        <v>0.0158</v>
      </c>
      <c r="AK2" s="17">
        <v>-0.0115</v>
      </c>
      <c r="AL2" s="17">
        <v>-0.0054</v>
      </c>
      <c r="AM2" s="17">
        <v>0.0378</v>
      </c>
      <c r="AN2" s="17">
        <v>0.0336</v>
      </c>
      <c r="AO2" s="17">
        <v>-0.0058</v>
      </c>
      <c r="AP2" s="17">
        <v>-0.0078</v>
      </c>
      <c r="AQ2" s="17">
        <v>-0.0368</v>
      </c>
      <c r="AR2" s="17">
        <v>-0.0026</v>
      </c>
      <c r="AS2" s="17">
        <v>-0.0286</v>
      </c>
      <c r="AT2" s="17">
        <v>4.0E-4</v>
      </c>
    </row>
    <row r="3">
      <c r="A3" s="50" t="s">
        <v>1</v>
      </c>
      <c r="B3" s="60">
        <v>1.0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17"/>
      <c r="X3" s="17"/>
      <c r="Y3" s="17"/>
      <c r="Z3" s="17">
        <v>-0.0196</v>
      </c>
      <c r="AA3" s="17">
        <v>0.0133</v>
      </c>
      <c r="AB3" s="17">
        <v>0.0062</v>
      </c>
      <c r="AC3" s="17">
        <v>-0.0025</v>
      </c>
      <c r="AD3" s="17">
        <v>0.0262</v>
      </c>
      <c r="AE3" s="17">
        <v>0.1166</v>
      </c>
      <c r="AF3" s="17">
        <v>0.0146</v>
      </c>
      <c r="AG3" s="17">
        <v>0.0778</v>
      </c>
      <c r="AH3" s="17">
        <v>0.0552</v>
      </c>
      <c r="AI3" s="17">
        <v>0.0067</v>
      </c>
      <c r="AJ3" s="17">
        <v>0.0376</v>
      </c>
      <c r="AK3" s="17">
        <v>0.1314</v>
      </c>
      <c r="AL3" s="17">
        <v>-0.0208</v>
      </c>
      <c r="AM3" s="17">
        <v>-0.0951</v>
      </c>
      <c r="AN3" s="17">
        <v>0.0255</v>
      </c>
      <c r="AO3" s="17">
        <v>0.0717</v>
      </c>
      <c r="AP3" s="17">
        <v>0.0279</v>
      </c>
      <c r="AQ3" s="17">
        <v>0.0229</v>
      </c>
      <c r="AR3" s="17">
        <v>-0.0166</v>
      </c>
      <c r="AS3" s="17">
        <v>0.0019</v>
      </c>
      <c r="AT3" s="17">
        <v>0.0061</v>
      </c>
    </row>
    <row r="4">
      <c r="A4" s="50" t="s">
        <v>3</v>
      </c>
      <c r="B4" s="60">
        <v>0.29189074740223925</v>
      </c>
      <c r="C4" s="60">
        <v>1.0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17"/>
      <c r="X4" s="17"/>
      <c r="Y4" s="17"/>
      <c r="Z4" s="17">
        <v>-0.0052</v>
      </c>
      <c r="AA4" s="17">
        <v>-0.0095</v>
      </c>
      <c r="AB4" s="17">
        <v>-0.0213</v>
      </c>
      <c r="AC4" s="17">
        <v>-0.0074</v>
      </c>
      <c r="AD4" s="17">
        <v>-0.0126</v>
      </c>
      <c r="AE4" s="17">
        <v>0.0</v>
      </c>
      <c r="AF4" s="17">
        <v>-0.0031</v>
      </c>
      <c r="AG4" s="17">
        <v>0.01</v>
      </c>
      <c r="AH4" s="17">
        <v>0.0067</v>
      </c>
      <c r="AI4" s="17">
        <v>-0.0137</v>
      </c>
      <c r="AJ4" s="17">
        <v>0.0069</v>
      </c>
      <c r="AK4" s="17">
        <v>0.0039</v>
      </c>
      <c r="AL4" s="17">
        <v>-0.0026</v>
      </c>
      <c r="AM4" s="17">
        <v>0.0142</v>
      </c>
      <c r="AN4" s="17">
        <v>0.0059</v>
      </c>
      <c r="AO4" s="17">
        <v>0.003</v>
      </c>
      <c r="AP4" s="17">
        <v>0.0</v>
      </c>
      <c r="AQ4" s="17">
        <v>0.0069</v>
      </c>
      <c r="AR4" s="17">
        <v>0.0147</v>
      </c>
      <c r="AS4" s="17">
        <v>-0.0022</v>
      </c>
      <c r="AT4" s="17">
        <v>0.0066</v>
      </c>
    </row>
    <row r="5">
      <c r="A5" s="50" t="s">
        <v>4</v>
      </c>
      <c r="B5" s="60">
        <v>0.5886766720875355</v>
      </c>
      <c r="C5" s="60">
        <v>0.31870928277679567</v>
      </c>
      <c r="D5" s="60">
        <v>1.0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17"/>
      <c r="X5" s="17"/>
      <c r="Y5" s="17"/>
      <c r="Z5" s="17">
        <v>-0.0014</v>
      </c>
      <c r="AA5" s="17">
        <v>-0.0218</v>
      </c>
      <c r="AB5" s="17">
        <v>-0.0386</v>
      </c>
      <c r="AC5" s="17">
        <v>-0.004</v>
      </c>
      <c r="AD5" s="17">
        <v>0.0077</v>
      </c>
      <c r="AE5" s="17">
        <v>0.0208</v>
      </c>
      <c r="AF5" s="17">
        <v>-0.0038</v>
      </c>
      <c r="AG5" s="17">
        <v>0.008</v>
      </c>
      <c r="AH5" s="17">
        <v>0.0212</v>
      </c>
      <c r="AI5" s="17">
        <v>-0.0161</v>
      </c>
      <c r="AJ5" s="17">
        <v>0.0024</v>
      </c>
      <c r="AK5" s="17">
        <v>-0.0085</v>
      </c>
      <c r="AL5" s="17">
        <v>0.0</v>
      </c>
      <c r="AM5" s="17">
        <v>0.0052</v>
      </c>
      <c r="AN5" s="17">
        <v>-0.0016</v>
      </c>
      <c r="AO5" s="17">
        <v>0.0063</v>
      </c>
      <c r="AP5" s="17">
        <v>0.007</v>
      </c>
      <c r="AQ5" s="17">
        <v>0.0033</v>
      </c>
      <c r="AR5" s="17">
        <v>-7.0E-4</v>
      </c>
      <c r="AS5" s="17">
        <v>-0.0049</v>
      </c>
      <c r="AT5" s="17">
        <v>-0.0028</v>
      </c>
    </row>
    <row r="6">
      <c r="A6" s="50" t="s">
        <v>5</v>
      </c>
      <c r="B6" s="60">
        <v>0.10731055926822226</v>
      </c>
      <c r="C6" s="60">
        <v>0.17575595810811084</v>
      </c>
      <c r="D6" s="60">
        <v>0.02720702515435588</v>
      </c>
      <c r="E6" s="60">
        <v>1.0</v>
      </c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17"/>
      <c r="X6" s="17"/>
      <c r="Y6" s="17"/>
      <c r="Z6" s="17">
        <v>0.1253</v>
      </c>
      <c r="AA6" s="17">
        <v>0.015</v>
      </c>
      <c r="AB6" s="17">
        <v>0.1503</v>
      </c>
      <c r="AC6" s="17">
        <v>-0.0184</v>
      </c>
      <c r="AD6" s="17">
        <v>0.0315</v>
      </c>
      <c r="AE6" s="17">
        <v>-0.0746</v>
      </c>
      <c r="AF6" s="17">
        <v>0.0526</v>
      </c>
      <c r="AG6" s="17">
        <v>0.0646</v>
      </c>
      <c r="AH6" s="17">
        <v>0.0842</v>
      </c>
      <c r="AI6" s="17">
        <v>0.004</v>
      </c>
      <c r="AJ6" s="17">
        <v>-0.0106</v>
      </c>
      <c r="AK6" s="17">
        <v>1.0E-4</v>
      </c>
      <c r="AL6" s="17">
        <v>-0.0053</v>
      </c>
      <c r="AM6" s="17">
        <v>-0.007</v>
      </c>
      <c r="AN6" s="17">
        <v>-0.0058</v>
      </c>
      <c r="AO6" s="17">
        <v>0.0084</v>
      </c>
      <c r="AP6" s="17">
        <v>0.0074</v>
      </c>
      <c r="AQ6" s="17">
        <v>0.0227</v>
      </c>
      <c r="AR6" s="17">
        <v>-4.0E-4</v>
      </c>
      <c r="AS6" s="17">
        <v>-0.0083</v>
      </c>
      <c r="AT6" s="17">
        <v>-0.0026</v>
      </c>
    </row>
    <row r="7">
      <c r="A7" s="50" t="s">
        <v>6</v>
      </c>
      <c r="B7" s="60">
        <v>0.3627277114084736</v>
      </c>
      <c r="C7" s="60">
        <v>0.21133834413979513</v>
      </c>
      <c r="D7" s="60">
        <v>0.24400440411211882</v>
      </c>
      <c r="E7" s="60">
        <v>0.00916635638564051</v>
      </c>
      <c r="F7" s="60">
        <v>1.0</v>
      </c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17"/>
      <c r="X7" s="17"/>
      <c r="Y7" s="17"/>
      <c r="Z7" s="17">
        <v>0.0205</v>
      </c>
      <c r="AA7" s="17">
        <v>-0.0027</v>
      </c>
      <c r="AB7" s="17">
        <v>0.0154</v>
      </c>
      <c r="AC7" s="17">
        <v>0.01</v>
      </c>
      <c r="AD7" s="17">
        <v>0.0031</v>
      </c>
      <c r="AE7" s="17">
        <v>-0.0212</v>
      </c>
      <c r="AF7" s="17">
        <v>5.0E-4</v>
      </c>
      <c r="AG7" s="17">
        <v>-0.0326</v>
      </c>
      <c r="AH7" s="17">
        <v>0.0084</v>
      </c>
      <c r="AI7" s="17">
        <v>-0.0057</v>
      </c>
      <c r="AJ7" s="17">
        <v>-0.0161</v>
      </c>
      <c r="AK7" s="17">
        <v>0.0241</v>
      </c>
      <c r="AL7" s="17">
        <v>0.0135</v>
      </c>
      <c r="AM7" s="17">
        <v>0.0071</v>
      </c>
      <c r="AN7" s="17">
        <v>0.0173</v>
      </c>
      <c r="AO7" s="17">
        <v>0.0032</v>
      </c>
      <c r="AP7" s="17">
        <v>-0.0015</v>
      </c>
      <c r="AQ7" s="17">
        <v>-0.0132</v>
      </c>
      <c r="AR7" s="17">
        <v>-4.0E-4</v>
      </c>
      <c r="AS7" s="17">
        <v>-0.0036</v>
      </c>
      <c r="AT7" s="17">
        <v>0.0081</v>
      </c>
    </row>
    <row r="8">
      <c r="A8" s="50" t="s">
        <v>7</v>
      </c>
      <c r="B8" s="60">
        <v>-0.02329731632909986</v>
      </c>
      <c r="C8" s="60">
        <v>0.143170520033951</v>
      </c>
      <c r="D8" s="60">
        <v>-0.07026010287949827</v>
      </c>
      <c r="E8" s="60">
        <v>0.17718115207631321</v>
      </c>
      <c r="F8" s="60">
        <v>-0.005031706533138619</v>
      </c>
      <c r="G8" s="60">
        <v>1.0</v>
      </c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17"/>
      <c r="X8" s="17"/>
      <c r="Y8" s="17"/>
      <c r="Z8" s="17">
        <v>0.0278</v>
      </c>
      <c r="AA8" s="17">
        <v>0.0141</v>
      </c>
      <c r="AB8" s="17">
        <v>0.0363</v>
      </c>
      <c r="AC8" s="17">
        <v>-0.0099</v>
      </c>
      <c r="AD8" s="17">
        <v>0.056</v>
      </c>
      <c r="AE8" s="17">
        <v>0.0192</v>
      </c>
      <c r="AF8" s="17">
        <v>-0.0159</v>
      </c>
      <c r="AG8" s="17">
        <v>-0.0014</v>
      </c>
      <c r="AH8" s="17">
        <v>0.0011</v>
      </c>
      <c r="AI8" s="17">
        <v>0.0139</v>
      </c>
      <c r="AJ8" s="17">
        <v>0.0</v>
      </c>
      <c r="AK8" s="17">
        <v>0.0</v>
      </c>
      <c r="AL8" s="17">
        <v>0.0</v>
      </c>
      <c r="AM8" s="17">
        <v>0.0</v>
      </c>
      <c r="AN8" s="17">
        <v>0.0</v>
      </c>
      <c r="AO8" s="17">
        <v>0.0</v>
      </c>
      <c r="AP8" s="17">
        <v>0.0</v>
      </c>
      <c r="AQ8" s="17">
        <v>0.0</v>
      </c>
      <c r="AR8" s="17">
        <v>0.0</v>
      </c>
      <c r="AS8" s="17">
        <v>0.0</v>
      </c>
      <c r="AT8" s="17">
        <v>0.0057</v>
      </c>
    </row>
    <row r="9">
      <c r="A9" s="50" t="s">
        <v>8</v>
      </c>
      <c r="B9" s="60">
        <v>0.41809918500911436</v>
      </c>
      <c r="C9" s="60">
        <v>0.3314520579783032</v>
      </c>
      <c r="D9" s="60">
        <v>0.429876243764731</v>
      </c>
      <c r="E9" s="60">
        <v>0.27271112207246095</v>
      </c>
      <c r="F9" s="60">
        <v>0.1762755721014386</v>
      </c>
      <c r="G9" s="60">
        <v>0.07748978448799734</v>
      </c>
      <c r="H9" s="60">
        <v>1.0</v>
      </c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17"/>
      <c r="X9" s="17"/>
      <c r="Y9" s="17"/>
      <c r="Z9" s="17">
        <v>-0.0026</v>
      </c>
      <c r="AA9" s="17">
        <v>-0.005</v>
      </c>
      <c r="AB9" s="17">
        <v>0.0081</v>
      </c>
      <c r="AC9" s="17">
        <v>-0.0034</v>
      </c>
      <c r="AD9" s="17">
        <v>-0.0102</v>
      </c>
      <c r="AE9" s="17">
        <v>-0.0032</v>
      </c>
      <c r="AF9" s="17">
        <v>0.0086</v>
      </c>
      <c r="AG9" s="17">
        <v>0.0373</v>
      </c>
      <c r="AH9" s="17">
        <v>0.0213</v>
      </c>
      <c r="AI9" s="17">
        <v>0.034</v>
      </c>
      <c r="AJ9" s="17">
        <v>-0.0385</v>
      </c>
      <c r="AK9" s="17">
        <v>-0.1231</v>
      </c>
      <c r="AL9" s="17">
        <v>0.0441</v>
      </c>
      <c r="AM9" s="17">
        <v>0.1253</v>
      </c>
      <c r="AN9" s="17">
        <v>-0.0307</v>
      </c>
      <c r="AO9" s="17">
        <v>-0.0339</v>
      </c>
      <c r="AP9" s="17">
        <v>-0.0274</v>
      </c>
      <c r="AQ9" s="17">
        <v>-0.0384</v>
      </c>
      <c r="AR9" s="17">
        <v>0.021</v>
      </c>
      <c r="AS9" s="17">
        <v>0.0052</v>
      </c>
      <c r="AT9" s="17">
        <v>-0.0053</v>
      </c>
    </row>
    <row r="10">
      <c r="A10" s="50" t="s">
        <v>9</v>
      </c>
      <c r="B10" s="60">
        <v>0.42189671247617966</v>
      </c>
      <c r="C10" s="60">
        <v>0.3256626467907947</v>
      </c>
      <c r="D10" s="60">
        <v>0.41489306546636395</v>
      </c>
      <c r="E10" s="60">
        <v>0.02187864939639808</v>
      </c>
      <c r="F10" s="60">
        <v>0.31152423723359296</v>
      </c>
      <c r="G10" s="60">
        <v>0.047610518254082954</v>
      </c>
      <c r="H10" s="60">
        <v>0.43509217650748955</v>
      </c>
      <c r="I10" s="60">
        <v>1.0</v>
      </c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17"/>
      <c r="X10" s="17"/>
      <c r="Y10" s="17"/>
      <c r="Z10" s="17">
        <v>-0.0297</v>
      </c>
      <c r="AA10" s="17">
        <v>0.0253</v>
      </c>
      <c r="AB10" s="17">
        <v>-0.0204</v>
      </c>
      <c r="AC10" s="17">
        <v>3.0E-4</v>
      </c>
      <c r="AD10" s="17">
        <v>0.0115</v>
      </c>
      <c r="AE10" s="17">
        <v>-0.0184</v>
      </c>
      <c r="AF10" s="17">
        <v>-0.0037</v>
      </c>
      <c r="AG10" s="17">
        <v>0.0226</v>
      </c>
      <c r="AH10" s="17">
        <v>-0.0171</v>
      </c>
      <c r="AI10" s="17">
        <v>0.0076</v>
      </c>
      <c r="AJ10" s="17">
        <v>-0.0051</v>
      </c>
      <c r="AK10" s="17">
        <v>0.0069</v>
      </c>
      <c r="AL10" s="17">
        <v>0.0277</v>
      </c>
      <c r="AM10" s="17">
        <v>-0.0775</v>
      </c>
      <c r="AN10" s="17">
        <v>0.0038</v>
      </c>
      <c r="AO10" s="17">
        <v>-0.0141</v>
      </c>
      <c r="AP10" s="17">
        <v>-0.0066</v>
      </c>
      <c r="AQ10" s="17">
        <v>-2.0E-4</v>
      </c>
      <c r="AR10" s="17">
        <v>0.0021</v>
      </c>
      <c r="AS10" s="17">
        <v>0.0027</v>
      </c>
      <c r="AT10" s="17">
        <v>0.0113</v>
      </c>
    </row>
    <row r="11">
      <c r="A11" s="50" t="s">
        <v>10</v>
      </c>
      <c r="B11" s="60">
        <v>0.45552226680787483</v>
      </c>
      <c r="C11" s="60">
        <v>0.07671854259493285</v>
      </c>
      <c r="D11" s="60">
        <v>0.37554257283777226</v>
      </c>
      <c r="E11" s="60">
        <v>0.019444127754893722</v>
      </c>
      <c r="F11" s="60">
        <v>0.1360607008735791</v>
      </c>
      <c r="G11" s="60">
        <v>0.07639418459091539</v>
      </c>
      <c r="H11" s="60">
        <v>0.1799099564590719</v>
      </c>
      <c r="I11" s="60">
        <v>0.2951931093194188</v>
      </c>
      <c r="J11" s="60">
        <v>1.0</v>
      </c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17"/>
      <c r="X11" s="17"/>
      <c r="Y11" s="17"/>
      <c r="Z11" s="17">
        <v>-0.1233</v>
      </c>
      <c r="AA11" s="17">
        <v>-0.0238</v>
      </c>
      <c r="AB11" s="17">
        <v>-0.1298</v>
      </c>
      <c r="AC11" s="17">
        <v>0.026</v>
      </c>
      <c r="AD11" s="17">
        <v>-0.093</v>
      </c>
      <c r="AE11" s="17">
        <v>0.0845</v>
      </c>
      <c r="AF11" s="17">
        <v>-0.0361</v>
      </c>
      <c r="AG11" s="17">
        <v>-0.0906</v>
      </c>
      <c r="AH11" s="17">
        <v>-0.1089</v>
      </c>
      <c r="AI11" s="17">
        <v>0.0034</v>
      </c>
      <c r="AJ11" s="17">
        <v>-0.0062</v>
      </c>
      <c r="AK11" s="17">
        <v>0.0378</v>
      </c>
      <c r="AL11" s="17">
        <v>-0.0046</v>
      </c>
      <c r="AM11" s="17">
        <v>-0.0319</v>
      </c>
      <c r="AN11" s="17">
        <v>-0.0021</v>
      </c>
      <c r="AO11" s="17">
        <v>-0.0103</v>
      </c>
      <c r="AP11" s="17">
        <v>-0.0051</v>
      </c>
      <c r="AQ11" s="17">
        <v>-0.0067</v>
      </c>
      <c r="AR11" s="17">
        <v>-0.0075</v>
      </c>
      <c r="AS11" s="17">
        <v>-0.01</v>
      </c>
      <c r="AT11" s="17">
        <v>0.0084</v>
      </c>
    </row>
    <row r="12">
      <c r="A12" s="50" t="s">
        <v>11</v>
      </c>
      <c r="B12" s="60">
        <v>-0.11372458673981231</v>
      </c>
      <c r="C12" s="60">
        <v>-0.039776177560131125</v>
      </c>
      <c r="D12" s="60">
        <v>-0.08707084760374353</v>
      </c>
      <c r="E12" s="60">
        <v>-0.04809942406055794</v>
      </c>
      <c r="F12" s="60">
        <v>-0.01748567902975093</v>
      </c>
      <c r="G12" s="60">
        <v>0.08484723322269791</v>
      </c>
      <c r="H12" s="60">
        <v>-0.06935611848765984</v>
      </c>
      <c r="I12" s="60">
        <v>-0.015747520479739523</v>
      </c>
      <c r="J12" s="60">
        <v>-0.07806425611125527</v>
      </c>
      <c r="K12" s="60">
        <v>1.0</v>
      </c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17"/>
      <c r="X12" s="17"/>
      <c r="Y12" s="17"/>
      <c r="Z12" s="17">
        <v>-0.0014</v>
      </c>
      <c r="AA12" s="17">
        <v>-0.0218</v>
      </c>
      <c r="AB12" s="17">
        <v>-0.0386</v>
      </c>
      <c r="AC12" s="17">
        <v>-0.004</v>
      </c>
      <c r="AD12" s="17">
        <v>0.0077</v>
      </c>
      <c r="AE12" s="17">
        <v>0.0208</v>
      </c>
      <c r="AF12" s="17">
        <v>-0.0038</v>
      </c>
      <c r="AG12" s="17">
        <v>0.008</v>
      </c>
      <c r="AH12" s="17">
        <v>0.0212</v>
      </c>
      <c r="AI12" s="17">
        <v>0.0329</v>
      </c>
      <c r="AJ12" s="17">
        <v>-8.0E-4</v>
      </c>
      <c r="AK12" s="17">
        <v>-0.006</v>
      </c>
      <c r="AL12" s="17">
        <v>-0.0386</v>
      </c>
      <c r="AM12" s="17">
        <v>-0.0191</v>
      </c>
      <c r="AN12" s="17">
        <v>-0.0102</v>
      </c>
      <c r="AO12" s="17">
        <v>-0.0116</v>
      </c>
      <c r="AP12" s="17">
        <v>-0.0101</v>
      </c>
      <c r="AQ12" s="17">
        <v>0.0048</v>
      </c>
      <c r="AR12" s="17">
        <v>0.0018</v>
      </c>
      <c r="AS12" s="17">
        <v>-2.0E-4</v>
      </c>
      <c r="AT12" s="17">
        <v>-0.0046</v>
      </c>
    </row>
    <row r="13">
      <c r="A13" s="50" t="s">
        <v>12</v>
      </c>
      <c r="B13" s="60">
        <v>0.2188150661457623</v>
      </c>
      <c r="C13" s="60">
        <v>0.23498456201967569</v>
      </c>
      <c r="D13" s="60">
        <v>0.24862509208407857</v>
      </c>
      <c r="E13" s="60">
        <v>0.22539503329184038</v>
      </c>
      <c r="F13" s="60">
        <v>0.11863484251927839</v>
      </c>
      <c r="G13" s="60">
        <v>0.12031886600838258</v>
      </c>
      <c r="H13" s="60">
        <v>0.42274854616216206</v>
      </c>
      <c r="I13" s="60">
        <v>0.28117606046597426</v>
      </c>
      <c r="J13" s="60">
        <v>0.0840155699385043</v>
      </c>
      <c r="K13" s="60">
        <v>-0.051211498784092827</v>
      </c>
      <c r="L13" s="60">
        <v>1.0</v>
      </c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17"/>
      <c r="X13" s="17"/>
      <c r="Y13" s="17"/>
      <c r="Z13" s="17">
        <v>0.1253</v>
      </c>
      <c r="AA13" s="17">
        <v>0.015</v>
      </c>
      <c r="AB13" s="17">
        <v>0.1503</v>
      </c>
      <c r="AC13" s="17">
        <v>-0.0184</v>
      </c>
      <c r="AD13" s="17">
        <v>0.0315</v>
      </c>
      <c r="AE13" s="17">
        <v>-0.0746</v>
      </c>
      <c r="AF13" s="17">
        <v>0.0526</v>
      </c>
      <c r="AG13" s="17">
        <v>0.0646</v>
      </c>
      <c r="AH13" s="17">
        <v>0.0842</v>
      </c>
      <c r="AI13" s="17">
        <v>-0.0187</v>
      </c>
      <c r="AJ13" s="17">
        <v>0.0702</v>
      </c>
      <c r="AK13" s="17">
        <v>0.0718</v>
      </c>
      <c r="AL13" s="17">
        <v>-0.0391</v>
      </c>
      <c r="AM13" s="17">
        <v>0.0072</v>
      </c>
      <c r="AN13" s="17">
        <v>0.0229</v>
      </c>
      <c r="AO13" s="17">
        <v>0.0699</v>
      </c>
      <c r="AP13" s="17">
        <v>0.0528</v>
      </c>
      <c r="AQ13" s="17">
        <v>0.0562</v>
      </c>
      <c r="AR13" s="17">
        <v>-0.0166</v>
      </c>
      <c r="AS13" s="17">
        <v>0.006</v>
      </c>
      <c r="AT13" s="17">
        <v>0.0061</v>
      </c>
    </row>
    <row r="14">
      <c r="A14" s="50" t="s">
        <v>13</v>
      </c>
      <c r="B14" s="60">
        <v>0.15090389375895322</v>
      </c>
      <c r="C14" s="60">
        <v>0.2146877885245851</v>
      </c>
      <c r="D14" s="60">
        <v>0.1988001976872128</v>
      </c>
      <c r="E14" s="60">
        <v>0.1377484436827417</v>
      </c>
      <c r="F14" s="60">
        <v>0.14451547291152358</v>
      </c>
      <c r="G14" s="60">
        <v>0.15152609567289657</v>
      </c>
      <c r="H14" s="60">
        <v>0.29709466465926243</v>
      </c>
      <c r="I14" s="60">
        <v>0.19288686393560384</v>
      </c>
      <c r="J14" s="60">
        <v>0.0540239213205312</v>
      </c>
      <c r="K14" s="60">
        <v>-0.02606864939219727</v>
      </c>
      <c r="L14" s="60">
        <v>0.4455306249564047</v>
      </c>
      <c r="M14" s="60">
        <v>1.0</v>
      </c>
      <c r="N14" s="61"/>
      <c r="O14" s="61"/>
      <c r="P14" s="61"/>
      <c r="Q14" s="61"/>
      <c r="R14" s="61"/>
      <c r="S14" s="61"/>
      <c r="T14" s="61"/>
      <c r="U14" s="61"/>
      <c r="V14" s="61"/>
      <c r="W14" s="17"/>
      <c r="X14" s="17"/>
      <c r="Y14" s="17"/>
      <c r="Z14" s="17">
        <v>0.0205</v>
      </c>
      <c r="AA14" s="17">
        <v>-0.0027</v>
      </c>
      <c r="AB14" s="17">
        <v>0.0154</v>
      </c>
      <c r="AC14" s="17">
        <v>0.01</v>
      </c>
      <c r="AD14" s="17">
        <v>0.0031</v>
      </c>
      <c r="AE14" s="17">
        <v>-0.0212</v>
      </c>
      <c r="AF14" s="17">
        <v>5.0E-4</v>
      </c>
      <c r="AG14" s="17">
        <v>-0.0326</v>
      </c>
      <c r="AH14" s="17">
        <v>0.0084</v>
      </c>
      <c r="AI14" s="17">
        <v>-0.0581</v>
      </c>
      <c r="AJ14" s="17">
        <v>-0.0161</v>
      </c>
      <c r="AK14" s="17">
        <v>0.0241</v>
      </c>
      <c r="AL14" s="17">
        <v>0.0135</v>
      </c>
      <c r="AM14" s="17">
        <v>0.0071</v>
      </c>
      <c r="AN14" s="17">
        <v>0.0173</v>
      </c>
      <c r="AO14" s="17">
        <v>0.0032</v>
      </c>
      <c r="AP14" s="17">
        <v>-0.0015</v>
      </c>
      <c r="AQ14" s="17">
        <v>-0.0132</v>
      </c>
      <c r="AR14" s="17">
        <v>-4.0E-4</v>
      </c>
      <c r="AS14" s="17">
        <v>-0.0036</v>
      </c>
      <c r="AT14" s="17">
        <v>0.0019</v>
      </c>
    </row>
    <row r="15">
      <c r="A15" s="50" t="s">
        <v>14</v>
      </c>
      <c r="B15" s="60">
        <v>0.07576513939906629</v>
      </c>
      <c r="C15" s="60">
        <v>0.1788682041992645</v>
      </c>
      <c r="D15" s="60">
        <v>0.1404979598882066</v>
      </c>
      <c r="E15" s="60">
        <v>0.18769490056049348</v>
      </c>
      <c r="F15" s="60">
        <v>-0.010304299812419286</v>
      </c>
      <c r="G15" s="60">
        <v>0.04537501817305147</v>
      </c>
      <c r="H15" s="60">
        <v>0.11014883081325588</v>
      </c>
      <c r="I15" s="60">
        <v>0.0663161777494826</v>
      </c>
      <c r="J15" s="60">
        <v>0.04866637275389422</v>
      </c>
      <c r="K15" s="60">
        <v>-0.14643896944826088</v>
      </c>
      <c r="L15" s="60">
        <v>-0.16407643453893045</v>
      </c>
      <c r="M15" s="60">
        <v>-0.1594058128571529</v>
      </c>
      <c r="N15" s="60">
        <v>1.0</v>
      </c>
      <c r="O15" s="61"/>
      <c r="P15" s="61"/>
      <c r="Q15" s="61"/>
      <c r="R15" s="61"/>
      <c r="S15" s="61"/>
      <c r="T15" s="61"/>
      <c r="U15" s="61"/>
      <c r="V15" s="61"/>
      <c r="W15" s="17"/>
      <c r="X15" s="17"/>
      <c r="Y15" s="17"/>
      <c r="Z15" s="17">
        <v>0.0278</v>
      </c>
      <c r="AA15" s="17">
        <v>0.0141</v>
      </c>
      <c r="AB15" s="17">
        <v>0.0363</v>
      </c>
      <c r="AC15" s="17">
        <v>-0.0099</v>
      </c>
      <c r="AD15" s="17">
        <v>0.056</v>
      </c>
      <c r="AE15" s="17">
        <v>0.0192</v>
      </c>
      <c r="AF15" s="17">
        <v>-0.0159</v>
      </c>
      <c r="AG15" s="17">
        <v>-0.0014</v>
      </c>
      <c r="AH15" s="17">
        <v>0.0011</v>
      </c>
      <c r="AI15" s="17">
        <v>0.0052</v>
      </c>
      <c r="AJ15" s="17">
        <v>0.0</v>
      </c>
      <c r="AK15" s="17">
        <v>0.0</v>
      </c>
      <c r="AL15" s="17">
        <v>0.0</v>
      </c>
      <c r="AM15" s="17">
        <v>0.0</v>
      </c>
      <c r="AN15" s="17">
        <v>0.0</v>
      </c>
      <c r="AO15" s="17">
        <v>0.0</v>
      </c>
      <c r="AP15" s="17">
        <v>0.0</v>
      </c>
      <c r="AQ15" s="17">
        <v>0.0</v>
      </c>
      <c r="AR15" s="17">
        <v>0.0</v>
      </c>
      <c r="AS15" s="17">
        <v>0.0</v>
      </c>
      <c r="AT15" s="17">
        <v>0.0013</v>
      </c>
    </row>
    <row r="16">
      <c r="A16" s="50" t="s">
        <v>15</v>
      </c>
      <c r="B16" s="60">
        <v>0.22525824078354212</v>
      </c>
      <c r="C16" s="60">
        <v>0.14853241471148332</v>
      </c>
      <c r="D16" s="60">
        <v>0.25336978943913385</v>
      </c>
      <c r="E16" s="60">
        <v>0.07597497159415392</v>
      </c>
      <c r="F16" s="60">
        <v>-0.016985586287503802</v>
      </c>
      <c r="G16" s="60">
        <v>0.008984701727809921</v>
      </c>
      <c r="H16" s="60">
        <v>0.2723210461888915</v>
      </c>
      <c r="I16" s="60">
        <v>0.2180206902799389</v>
      </c>
      <c r="J16" s="60">
        <v>0.15616402994678966</v>
      </c>
      <c r="K16" s="60">
        <v>0.0251422976237503</v>
      </c>
      <c r="L16" s="60">
        <v>0.045738837433937585</v>
      </c>
      <c r="M16" s="60">
        <v>-0.3255724638504878</v>
      </c>
      <c r="N16" s="60">
        <v>0.31977376566302673</v>
      </c>
      <c r="O16" s="60">
        <v>1.0</v>
      </c>
      <c r="P16" s="61"/>
      <c r="Q16" s="61"/>
      <c r="R16" s="61"/>
      <c r="S16" s="61"/>
      <c r="T16" s="61"/>
      <c r="U16" s="61"/>
      <c r="V16" s="61"/>
      <c r="W16" s="17"/>
      <c r="X16" s="17"/>
      <c r="Y16" s="17"/>
      <c r="Z16" s="17">
        <v>-0.0026</v>
      </c>
      <c r="AA16" s="17">
        <v>-0.005</v>
      </c>
      <c r="AB16" s="17">
        <v>0.0081</v>
      </c>
      <c r="AC16" s="17">
        <v>-0.0034</v>
      </c>
      <c r="AD16" s="17">
        <v>-0.0102</v>
      </c>
      <c r="AE16" s="17">
        <v>-0.0032</v>
      </c>
      <c r="AF16" s="17">
        <v>0.0086</v>
      </c>
      <c r="AG16" s="17">
        <v>0.0373</v>
      </c>
      <c r="AH16" s="17">
        <v>0.0213</v>
      </c>
      <c r="AI16" s="17">
        <v>-0.0191</v>
      </c>
      <c r="AJ16" s="17">
        <v>-0.0385</v>
      </c>
      <c r="AK16" s="17">
        <v>-0.1231</v>
      </c>
      <c r="AL16" s="17">
        <v>0.0441</v>
      </c>
      <c r="AM16" s="17">
        <v>0.1253</v>
      </c>
      <c r="AN16" s="17">
        <v>-0.0307</v>
      </c>
      <c r="AO16" s="17">
        <v>-0.0339</v>
      </c>
      <c r="AP16" s="17">
        <v>-0.0274</v>
      </c>
      <c r="AQ16" s="17">
        <v>-0.0384</v>
      </c>
      <c r="AR16" s="17">
        <v>0.021</v>
      </c>
      <c r="AS16" s="17">
        <v>0.0052</v>
      </c>
      <c r="AT16" s="17">
        <v>7.0E-4</v>
      </c>
    </row>
    <row r="17">
      <c r="A17" s="50" t="s">
        <v>16</v>
      </c>
      <c r="B17" s="60">
        <v>0.3213356763771726</v>
      </c>
      <c r="C17" s="60">
        <v>0.3803231882619524</v>
      </c>
      <c r="D17" s="60">
        <v>0.3654595324079136</v>
      </c>
      <c r="E17" s="60">
        <v>0.21419214535372513</v>
      </c>
      <c r="F17" s="60">
        <v>0.10761372939492242</v>
      </c>
      <c r="G17" s="60">
        <v>0.15215334938374475</v>
      </c>
      <c r="H17" s="60">
        <v>0.44438840359554005</v>
      </c>
      <c r="I17" s="60">
        <v>0.3577574592992117</v>
      </c>
      <c r="J17" s="60">
        <v>0.20129601736712913</v>
      </c>
      <c r="K17" s="60">
        <v>-0.15613388120442662</v>
      </c>
      <c r="L17" s="60">
        <v>0.45580281134567</v>
      </c>
      <c r="M17" s="60">
        <v>0.43127037488466713</v>
      </c>
      <c r="N17" s="60">
        <v>0.15984789686135537</v>
      </c>
      <c r="O17" s="60">
        <v>0.19418007044128688</v>
      </c>
      <c r="P17" s="60">
        <v>1.0</v>
      </c>
      <c r="Q17" s="61"/>
      <c r="R17" s="61"/>
      <c r="S17" s="61"/>
      <c r="T17" s="61"/>
      <c r="U17" s="61"/>
      <c r="V17" s="61"/>
      <c r="W17" s="17"/>
      <c r="X17" s="17"/>
      <c r="Y17" s="17"/>
      <c r="Z17" s="17">
        <v>-0.0297</v>
      </c>
      <c r="AA17" s="17">
        <v>0.0253</v>
      </c>
      <c r="AB17" s="17">
        <v>-0.0204</v>
      </c>
      <c r="AC17" s="17">
        <v>3.0E-4</v>
      </c>
      <c r="AD17" s="17">
        <v>0.0115</v>
      </c>
      <c r="AE17" s="17">
        <v>-0.0184</v>
      </c>
      <c r="AF17" s="17">
        <v>-0.0037</v>
      </c>
      <c r="AG17" s="17">
        <v>0.0226</v>
      </c>
      <c r="AH17" s="17">
        <v>-0.0171</v>
      </c>
      <c r="AI17" s="17">
        <v>-0.0045</v>
      </c>
      <c r="AJ17" s="17">
        <v>-0.0051</v>
      </c>
      <c r="AK17" s="17">
        <v>0.0069</v>
      </c>
      <c r="AL17" s="17">
        <v>0.0277</v>
      </c>
      <c r="AM17" s="17">
        <v>-0.0775</v>
      </c>
      <c r="AN17" s="17">
        <v>0.0038</v>
      </c>
      <c r="AO17" s="17">
        <v>-0.0141</v>
      </c>
      <c r="AP17" s="17">
        <v>-0.0066</v>
      </c>
      <c r="AQ17" s="17">
        <v>-2.0E-4</v>
      </c>
      <c r="AR17" s="17">
        <v>0.0021</v>
      </c>
      <c r="AS17" s="17">
        <v>0.0027</v>
      </c>
      <c r="AT17" s="17">
        <v>0.0031</v>
      </c>
    </row>
    <row r="18">
      <c r="A18" s="50" t="s">
        <v>17</v>
      </c>
      <c r="B18" s="60">
        <v>0.30797310617575835</v>
      </c>
      <c r="C18" s="60">
        <v>0.2405329109544209</v>
      </c>
      <c r="D18" s="60">
        <v>0.2509957613137895</v>
      </c>
      <c r="E18" s="60">
        <v>0.12661091656400042</v>
      </c>
      <c r="F18" s="60">
        <v>0.1296848742664301</v>
      </c>
      <c r="G18" s="60">
        <v>0.1746805974628926</v>
      </c>
      <c r="H18" s="60">
        <v>0.350624166791326</v>
      </c>
      <c r="I18" s="60">
        <v>0.16126244903710413</v>
      </c>
      <c r="J18" s="60">
        <v>0.20138235840874874</v>
      </c>
      <c r="K18" s="60">
        <v>-0.10959927883835129</v>
      </c>
      <c r="L18" s="60">
        <v>0.38491226497478565</v>
      </c>
      <c r="M18" s="60">
        <v>0.4825732476369116</v>
      </c>
      <c r="N18" s="60">
        <v>-0.06757496761977479</v>
      </c>
      <c r="O18" s="60">
        <v>-0.02857479953943162</v>
      </c>
      <c r="P18" s="60">
        <v>0.3478245365611608</v>
      </c>
      <c r="Q18" s="60">
        <v>1.0</v>
      </c>
      <c r="R18" s="61"/>
      <c r="S18" s="61"/>
      <c r="T18" s="61"/>
      <c r="U18" s="61"/>
      <c r="V18" s="61"/>
      <c r="W18" s="17"/>
      <c r="X18" s="17"/>
      <c r="Y18" s="17"/>
      <c r="Z18" s="17">
        <v>-0.0251</v>
      </c>
      <c r="AA18" s="17">
        <v>-0.0093</v>
      </c>
      <c r="AB18" s="17">
        <v>-0.0042</v>
      </c>
      <c r="AC18" s="17">
        <v>0.0029</v>
      </c>
      <c r="AD18" s="17">
        <v>0.0021</v>
      </c>
      <c r="AE18" s="17">
        <v>-0.016</v>
      </c>
      <c r="AF18" s="17">
        <v>0.0252</v>
      </c>
      <c r="AG18" s="17">
        <v>-0.0091</v>
      </c>
      <c r="AH18" s="17">
        <v>-0.0786</v>
      </c>
      <c r="AI18" s="17">
        <v>0.0134</v>
      </c>
      <c r="AJ18" s="17">
        <v>-0.0062</v>
      </c>
      <c r="AK18" s="17">
        <v>0.0378</v>
      </c>
      <c r="AL18" s="17">
        <v>-0.0046</v>
      </c>
      <c r="AM18" s="17">
        <v>-0.0319</v>
      </c>
      <c r="AN18" s="17">
        <v>-0.0021</v>
      </c>
      <c r="AO18" s="17">
        <v>-0.0103</v>
      </c>
      <c r="AP18" s="17">
        <v>-0.0051</v>
      </c>
      <c r="AQ18" s="17">
        <v>-0.0067</v>
      </c>
      <c r="AR18" s="17">
        <v>-0.0075</v>
      </c>
      <c r="AS18" s="17">
        <v>-0.01</v>
      </c>
      <c r="AT18" s="17">
        <v>0.0022</v>
      </c>
    </row>
    <row r="19">
      <c r="A19" s="50" t="s">
        <v>18</v>
      </c>
      <c r="B19" s="60">
        <v>0.4501566103026897</v>
      </c>
      <c r="C19" s="60">
        <v>0.3117258039398019</v>
      </c>
      <c r="D19" s="60">
        <v>0.36202466284507173</v>
      </c>
      <c r="E19" s="60">
        <v>0.18791279454536985</v>
      </c>
      <c r="F19" s="60">
        <v>0.15884969791175016</v>
      </c>
      <c r="G19" s="60">
        <v>0.09909408508038853</v>
      </c>
      <c r="H19" s="60">
        <v>0.4627850294127672</v>
      </c>
      <c r="I19" s="60">
        <v>0.2883088879617789</v>
      </c>
      <c r="J19" s="60">
        <v>0.2393982524419112</v>
      </c>
      <c r="K19" s="60">
        <v>-0.15267512031590882</v>
      </c>
      <c r="L19" s="60">
        <v>0.2937988294954027</v>
      </c>
      <c r="M19" s="60">
        <v>0.3934961725646309</v>
      </c>
      <c r="N19" s="60">
        <v>0.13692468344089795</v>
      </c>
      <c r="O19" s="60">
        <v>0.0976181538519275</v>
      </c>
      <c r="P19" s="60">
        <v>0.45760737231328397</v>
      </c>
      <c r="Q19" s="60">
        <v>0.3962639582212867</v>
      </c>
      <c r="R19" s="60">
        <v>1.0</v>
      </c>
      <c r="S19" s="61"/>
      <c r="T19" s="61"/>
      <c r="U19" s="61"/>
      <c r="V19" s="61"/>
      <c r="W19" s="17"/>
      <c r="X19" s="17"/>
      <c r="Y19" s="17"/>
      <c r="Z19" s="17">
        <v>0.0257</v>
      </c>
      <c r="AA19" s="17">
        <v>0.0094</v>
      </c>
      <c r="AB19" s="17">
        <v>0.0042</v>
      </c>
      <c r="AC19" s="17">
        <v>-0.0029</v>
      </c>
      <c r="AD19" s="17">
        <v>-0.002</v>
      </c>
      <c r="AE19" s="17">
        <v>0.0163</v>
      </c>
      <c r="AF19" s="17">
        <v>-0.0245</v>
      </c>
      <c r="AG19" s="17">
        <v>0.0091</v>
      </c>
      <c r="AH19" s="17">
        <v>0.0853</v>
      </c>
      <c r="AI19" s="17">
        <v>-0.0057</v>
      </c>
      <c r="AJ19" s="17">
        <v>-8.0E-4</v>
      </c>
      <c r="AK19" s="17">
        <v>-0.006</v>
      </c>
      <c r="AL19" s="17">
        <v>-0.0386</v>
      </c>
      <c r="AM19" s="17">
        <v>-0.0191</v>
      </c>
      <c r="AN19" s="17">
        <v>-0.0102</v>
      </c>
      <c r="AO19" s="17">
        <v>-0.0116</v>
      </c>
      <c r="AP19" s="17">
        <v>-0.0101</v>
      </c>
      <c r="AQ19" s="17">
        <v>0.0048</v>
      </c>
      <c r="AR19" s="17">
        <v>0.0018</v>
      </c>
      <c r="AS19" s="17">
        <v>-2.0E-4</v>
      </c>
      <c r="AT19" s="17">
        <v>6.0E-4</v>
      </c>
    </row>
    <row r="20">
      <c r="A20" s="50" t="s">
        <v>19</v>
      </c>
      <c r="B20" s="60">
        <v>0.4266650388123716</v>
      </c>
      <c r="C20" s="60">
        <v>0.29921924547267414</v>
      </c>
      <c r="D20" s="60">
        <v>0.35993539940245695</v>
      </c>
      <c r="E20" s="60">
        <v>0.29608203612717005</v>
      </c>
      <c r="F20" s="60">
        <v>0.15223469901902223</v>
      </c>
      <c r="G20" s="60">
        <v>0.15412039233865088</v>
      </c>
      <c r="H20" s="60">
        <v>0.44387528729129716</v>
      </c>
      <c r="I20" s="60">
        <v>0.32603073961007895</v>
      </c>
      <c r="J20" s="60">
        <v>0.23491541664028254</v>
      </c>
      <c r="K20" s="60">
        <v>-0.10359374686561296</v>
      </c>
      <c r="L20" s="60">
        <v>0.3874743465975233</v>
      </c>
      <c r="M20" s="60">
        <v>0.383627066997519</v>
      </c>
      <c r="N20" s="60">
        <v>0.10220674727466879</v>
      </c>
      <c r="O20" s="60">
        <v>0.03306944675384883</v>
      </c>
      <c r="P20" s="60">
        <v>0.45604126347486934</v>
      </c>
      <c r="Q20" s="60">
        <v>0.3027006516629652</v>
      </c>
      <c r="R20" s="60">
        <v>0.44621162030188516</v>
      </c>
      <c r="S20" s="60">
        <v>1.0</v>
      </c>
      <c r="T20" s="61"/>
      <c r="U20" s="61"/>
      <c r="V20" s="61"/>
      <c r="W20" s="17"/>
      <c r="X20" s="17"/>
      <c r="Y20" s="17"/>
      <c r="Z20" s="17">
        <v>-0.0251</v>
      </c>
      <c r="AA20" s="17">
        <v>-0.0093</v>
      </c>
      <c r="AB20" s="17">
        <v>-0.0042</v>
      </c>
      <c r="AC20" s="17">
        <v>0.0029</v>
      </c>
      <c r="AD20" s="17">
        <v>0.0021</v>
      </c>
      <c r="AE20" s="17">
        <v>-0.016</v>
      </c>
      <c r="AF20" s="17">
        <v>0.0252</v>
      </c>
      <c r="AG20" s="17">
        <v>-0.0091</v>
      </c>
      <c r="AH20" s="17">
        <v>-0.0786</v>
      </c>
      <c r="AI20" s="17">
        <v>0.0101</v>
      </c>
      <c r="AJ20" s="17">
        <v>0.0716</v>
      </c>
      <c r="AK20" s="17">
        <v>0.0767</v>
      </c>
      <c r="AL20" s="17">
        <v>-0.0314</v>
      </c>
      <c r="AM20" s="17">
        <v>-0.005</v>
      </c>
      <c r="AN20" s="17">
        <v>0.0246</v>
      </c>
      <c r="AO20" s="17">
        <v>0.051</v>
      </c>
      <c r="AP20" s="17">
        <v>0.0376</v>
      </c>
      <c r="AQ20" s="17">
        <v>0.0221</v>
      </c>
      <c r="AR20" s="17">
        <v>-0.0298</v>
      </c>
      <c r="AS20" s="17">
        <v>0.0218</v>
      </c>
      <c r="AT20" s="17">
        <v>0.0049</v>
      </c>
    </row>
    <row r="21">
      <c r="A21" s="50" t="s">
        <v>20</v>
      </c>
      <c r="B21" s="60">
        <v>0.1882139574890498</v>
      </c>
      <c r="C21" s="60">
        <v>0.13613593882587569</v>
      </c>
      <c r="D21" s="60">
        <v>0.18771574320863238</v>
      </c>
      <c r="E21" s="60">
        <v>0.172793423854088</v>
      </c>
      <c r="F21" s="60">
        <v>-0.05863724149006011</v>
      </c>
      <c r="G21" s="60">
        <v>0.08406580363393773</v>
      </c>
      <c r="H21" s="60">
        <v>0.246054693278435</v>
      </c>
      <c r="I21" s="60">
        <v>0.17731255174717267</v>
      </c>
      <c r="J21" s="60">
        <v>0.15203374177559958</v>
      </c>
      <c r="K21" s="60">
        <v>-0.012647173668663185</v>
      </c>
      <c r="L21" s="60">
        <v>0.06974077761512294</v>
      </c>
      <c r="M21" s="60">
        <v>-0.03459077923327905</v>
      </c>
      <c r="N21" s="60">
        <v>0.26877824311188436</v>
      </c>
      <c r="O21" s="60">
        <v>0.37911543437469847</v>
      </c>
      <c r="P21" s="60">
        <v>0.35318217721219775</v>
      </c>
      <c r="Q21" s="60">
        <v>0.06670247918200203</v>
      </c>
      <c r="R21" s="60">
        <v>0.21972418888224868</v>
      </c>
      <c r="S21" s="60">
        <v>0.24713061838070943</v>
      </c>
      <c r="T21" s="60">
        <v>1.0</v>
      </c>
      <c r="U21" s="61"/>
      <c r="V21" s="61"/>
      <c r="W21" s="17"/>
      <c r="X21" s="17"/>
      <c r="Y21" s="17"/>
      <c r="Z21" s="17">
        <v>0.0105</v>
      </c>
      <c r="AA21" s="17">
        <v>-0.0216</v>
      </c>
      <c r="AB21" s="17">
        <v>-0.0336</v>
      </c>
      <c r="AC21" s="17">
        <v>1.0E-4</v>
      </c>
      <c r="AD21" s="17">
        <v>-0.0591</v>
      </c>
      <c r="AE21" s="17">
        <v>0.0413</v>
      </c>
      <c r="AF21" s="17">
        <v>-0.0141</v>
      </c>
      <c r="AG21" s="17">
        <v>-0.0151</v>
      </c>
      <c r="AH21" s="17">
        <v>0.0708</v>
      </c>
      <c r="AI21" s="17">
        <v>0.0122</v>
      </c>
      <c r="AJ21" s="17">
        <v>0.0069</v>
      </c>
      <c r="AK21" s="17">
        <v>0.0039</v>
      </c>
      <c r="AL21" s="17">
        <v>-0.0026</v>
      </c>
      <c r="AM21" s="17">
        <v>0.0142</v>
      </c>
      <c r="AN21" s="17">
        <v>0.0059</v>
      </c>
      <c r="AO21" s="17">
        <v>0.003</v>
      </c>
      <c r="AP21" s="17">
        <v>0.0</v>
      </c>
      <c r="AQ21" s="17">
        <v>0.0069</v>
      </c>
      <c r="AR21" s="17">
        <v>0.0147</v>
      </c>
      <c r="AS21" s="17">
        <v>-0.0022</v>
      </c>
      <c r="AT21" s="17">
        <v>0.0131</v>
      </c>
    </row>
    <row r="22">
      <c r="A22" s="50" t="s">
        <v>21</v>
      </c>
      <c r="B22" s="60">
        <v>0.2685427760082732</v>
      </c>
      <c r="C22" s="60">
        <v>0.3359140914041951</v>
      </c>
      <c r="D22" s="60">
        <v>0.17518017177870368</v>
      </c>
      <c r="E22" s="60">
        <v>0.4461575265341279</v>
      </c>
      <c r="F22" s="60">
        <v>0.09666289090866005</v>
      </c>
      <c r="G22" s="60">
        <v>0.11070431215425271</v>
      </c>
      <c r="H22" s="60">
        <v>0.35429121597211316</v>
      </c>
      <c r="I22" s="60">
        <v>0.15589602698911403</v>
      </c>
      <c r="J22" s="60">
        <v>0.13648242799499644</v>
      </c>
      <c r="K22" s="60">
        <v>-0.0543737884376341</v>
      </c>
      <c r="L22" s="60">
        <v>0.27614689541408766</v>
      </c>
      <c r="M22" s="60">
        <v>0.19126097652867316</v>
      </c>
      <c r="N22" s="60">
        <v>0.1505361374364091</v>
      </c>
      <c r="O22" s="60">
        <v>0.12294361711889472</v>
      </c>
      <c r="P22" s="60">
        <v>0.3151952002584367</v>
      </c>
      <c r="Q22" s="60">
        <v>0.28546817390928375</v>
      </c>
      <c r="R22" s="60">
        <v>0.2981007017832103</v>
      </c>
      <c r="S22" s="60">
        <v>0.48108801871915036</v>
      </c>
      <c r="T22" s="60">
        <v>0.20942483402122844</v>
      </c>
      <c r="U22" s="60">
        <v>1.0</v>
      </c>
      <c r="V22" s="61"/>
      <c r="W22" s="17"/>
      <c r="X22" s="17"/>
      <c r="Y22" s="17"/>
      <c r="Z22" s="17">
        <v>0.0205</v>
      </c>
      <c r="AA22" s="17">
        <v>-0.0027</v>
      </c>
      <c r="AB22" s="17">
        <v>0.0154</v>
      </c>
      <c r="AC22" s="17">
        <v>0.01</v>
      </c>
      <c r="AD22" s="17">
        <v>0.0031</v>
      </c>
      <c r="AE22" s="17">
        <v>-0.0212</v>
      </c>
      <c r="AF22" s="17">
        <v>5.0E-4</v>
      </c>
      <c r="AG22" s="17">
        <v>-0.0326</v>
      </c>
      <c r="AH22" s="17">
        <v>0.0084</v>
      </c>
      <c r="AI22" s="17">
        <v>-0.0181</v>
      </c>
      <c r="AJ22" s="17">
        <v>0.0024</v>
      </c>
      <c r="AK22" s="17">
        <v>-0.0085</v>
      </c>
      <c r="AL22" s="17">
        <v>0.0</v>
      </c>
      <c r="AM22" s="17">
        <v>0.0052</v>
      </c>
      <c r="AN22" s="17">
        <v>-0.0016</v>
      </c>
      <c r="AO22" s="17">
        <v>0.0063</v>
      </c>
      <c r="AP22" s="17">
        <v>0.007</v>
      </c>
      <c r="AQ22" s="17">
        <v>0.0033</v>
      </c>
      <c r="AR22" s="17">
        <v>-7.0E-4</v>
      </c>
      <c r="AS22" s="17">
        <v>-0.0049</v>
      </c>
      <c r="AT22" s="17">
        <v>0.005</v>
      </c>
    </row>
    <row r="23">
      <c r="A23" s="62" t="s">
        <v>22</v>
      </c>
      <c r="B23" s="63">
        <v>0.01236735029925555</v>
      </c>
      <c r="C23" s="63">
        <v>0.11286900284422952</v>
      </c>
      <c r="D23" s="63">
        <v>0.03467369057778504</v>
      </c>
      <c r="E23" s="63">
        <v>-0.08944504625995382</v>
      </c>
      <c r="F23" s="63">
        <v>-0.02063436577723651</v>
      </c>
      <c r="G23" s="63">
        <v>0.040785467448327596</v>
      </c>
      <c r="H23" s="63">
        <v>0.0468509486564623</v>
      </c>
      <c r="I23" s="63">
        <v>0.01664420278016814</v>
      </c>
      <c r="J23" s="63">
        <v>-0.05415097451272491</v>
      </c>
      <c r="K23" s="63">
        <v>-0.06347906565113366</v>
      </c>
      <c r="L23" s="63">
        <v>0.03838677189671288</v>
      </c>
      <c r="M23" s="63">
        <v>0.1020264353321411</v>
      </c>
      <c r="N23" s="63">
        <v>0.029068881039694922</v>
      </c>
      <c r="O23" s="63">
        <v>4.304272065229077E-5</v>
      </c>
      <c r="P23" s="63">
        <v>0.03553674952693737</v>
      </c>
      <c r="Q23" s="63">
        <v>0.0822176675468802</v>
      </c>
      <c r="R23" s="63">
        <v>0.03450757233080815</v>
      </c>
      <c r="S23" s="63">
        <v>0.026358510938300547</v>
      </c>
      <c r="T23" s="63">
        <v>-0.02541417304072344</v>
      </c>
      <c r="U23" s="63">
        <v>0.016587196424080415</v>
      </c>
      <c r="V23" s="63">
        <v>1.0</v>
      </c>
      <c r="W23" s="17"/>
      <c r="X23" s="17"/>
      <c r="Y23" s="17"/>
      <c r="Z23" s="17">
        <v>0.0278</v>
      </c>
      <c r="AA23" s="17">
        <v>0.0141</v>
      </c>
      <c r="AB23" s="17">
        <v>0.0363</v>
      </c>
      <c r="AC23" s="17">
        <v>-0.0099</v>
      </c>
      <c r="AD23" s="17">
        <v>0.056</v>
      </c>
      <c r="AE23" s="17">
        <v>0.0192</v>
      </c>
      <c r="AF23" s="17">
        <v>-0.0159</v>
      </c>
      <c r="AG23" s="17">
        <v>-0.0014</v>
      </c>
      <c r="AH23" s="17">
        <v>0.0011</v>
      </c>
      <c r="AI23" s="17">
        <v>-0.0049</v>
      </c>
      <c r="AJ23" s="17">
        <v>-0.0106</v>
      </c>
      <c r="AK23" s="17">
        <v>1.0E-4</v>
      </c>
      <c r="AL23" s="17">
        <v>-0.0053</v>
      </c>
      <c r="AM23" s="17">
        <v>-0.007</v>
      </c>
      <c r="AN23" s="17">
        <v>-0.0058</v>
      </c>
      <c r="AO23" s="17">
        <v>0.0084</v>
      </c>
      <c r="AP23" s="17">
        <v>0.0074</v>
      </c>
      <c r="AQ23" s="17">
        <v>0.0227</v>
      </c>
      <c r="AR23" s="17">
        <v>-4.0E-4</v>
      </c>
      <c r="AS23" s="17">
        <v>-0.0083</v>
      </c>
      <c r="AT23" s="17">
        <v>-0.0118</v>
      </c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>
        <v>-0.0026</v>
      </c>
      <c r="AA24" s="17">
        <v>-0.005</v>
      </c>
      <c r="AB24" s="17">
        <v>0.0081</v>
      </c>
      <c r="AC24" s="17">
        <v>-0.0034</v>
      </c>
      <c r="AD24" s="17">
        <v>-0.0102</v>
      </c>
      <c r="AE24" s="17">
        <v>-0.0032</v>
      </c>
      <c r="AF24" s="17">
        <v>0.0086</v>
      </c>
      <c r="AG24" s="17">
        <v>0.0373</v>
      </c>
      <c r="AH24" s="17">
        <v>0.0213</v>
      </c>
      <c r="AI24" s="17">
        <v>0.0198</v>
      </c>
      <c r="AJ24" s="17">
        <v>-0.0161</v>
      </c>
      <c r="AK24" s="17">
        <v>0.0241</v>
      </c>
      <c r="AL24" s="17">
        <v>0.0135</v>
      </c>
      <c r="AM24" s="17">
        <v>0.0071</v>
      </c>
      <c r="AN24" s="17">
        <v>0.0173</v>
      </c>
      <c r="AO24" s="17">
        <v>0.0032</v>
      </c>
      <c r="AP24" s="17">
        <v>-0.0015</v>
      </c>
      <c r="AQ24" s="17">
        <v>-0.0132</v>
      </c>
      <c r="AR24" s="17">
        <v>-4.0E-4</v>
      </c>
      <c r="AS24" s="17">
        <v>-0.0036</v>
      </c>
      <c r="AT24" s="17">
        <v>0.0023</v>
      </c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>
        <v>-0.0297</v>
      </c>
      <c r="AA25" s="17">
        <v>0.0253</v>
      </c>
      <c r="AB25" s="17">
        <v>-0.0204</v>
      </c>
      <c r="AC25" s="17">
        <v>3.0E-4</v>
      </c>
      <c r="AD25" s="17">
        <v>0.0115</v>
      </c>
      <c r="AE25" s="17">
        <v>-0.0184</v>
      </c>
      <c r="AF25" s="17">
        <v>-0.0037</v>
      </c>
      <c r="AG25" s="17">
        <v>0.0226</v>
      </c>
      <c r="AH25" s="17">
        <v>-0.0171</v>
      </c>
      <c r="AI25" s="17">
        <v>0.0199</v>
      </c>
      <c r="AJ25" s="17">
        <v>-0.0032</v>
      </c>
      <c r="AK25" s="17">
        <v>-0.0055</v>
      </c>
      <c r="AL25" s="17">
        <v>-0.0155</v>
      </c>
      <c r="AM25" s="17">
        <v>0.0047</v>
      </c>
      <c r="AN25" s="17">
        <v>-0.0012</v>
      </c>
      <c r="AO25" s="17">
        <v>-0.0117</v>
      </c>
      <c r="AP25" s="17">
        <v>-0.0631</v>
      </c>
      <c r="AQ25" s="17">
        <v>0.0</v>
      </c>
      <c r="AR25" s="17">
        <v>-0.0083</v>
      </c>
      <c r="AS25" s="17">
        <v>2.0E-4</v>
      </c>
      <c r="AT25" s="17">
        <v>0.0065</v>
      </c>
    </row>
    <row r="26">
      <c r="A26" s="50" t="s">
        <v>67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>
        <v>-0.0251</v>
      </c>
      <c r="AA26" s="17">
        <v>-0.0093</v>
      </c>
      <c r="AB26" s="17">
        <v>-0.0042</v>
      </c>
      <c r="AC26" s="17">
        <v>0.0029</v>
      </c>
      <c r="AD26" s="17">
        <v>0.0021</v>
      </c>
      <c r="AE26" s="17">
        <v>-0.016</v>
      </c>
      <c r="AF26" s="17">
        <v>0.0252</v>
      </c>
      <c r="AG26" s="17">
        <v>-0.0091</v>
      </c>
      <c r="AH26" s="17">
        <v>-0.0786</v>
      </c>
      <c r="AI26" s="17">
        <v>-0.0066</v>
      </c>
      <c r="AJ26" s="17">
        <v>0.0065</v>
      </c>
      <c r="AK26" s="17">
        <v>0.0034</v>
      </c>
      <c r="AL26" s="17">
        <v>-0.006</v>
      </c>
      <c r="AM26" s="17">
        <v>0.0048</v>
      </c>
      <c r="AN26" s="17">
        <v>0.0025</v>
      </c>
      <c r="AO26" s="17">
        <v>0.003</v>
      </c>
      <c r="AP26" s="17">
        <v>-0.0079</v>
      </c>
      <c r="AQ26" s="17">
        <v>0.009</v>
      </c>
      <c r="AR26" s="17">
        <v>-0.0105</v>
      </c>
      <c r="AS26" s="17">
        <v>0.0025</v>
      </c>
      <c r="AT26" s="17">
        <v>0.0026</v>
      </c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>
        <v>-0.009</v>
      </c>
      <c r="AA27" s="17">
        <v>-0.0056</v>
      </c>
      <c r="AB27" s="17">
        <v>-0.0268</v>
      </c>
      <c r="AC27" s="17">
        <v>0.0013</v>
      </c>
      <c r="AD27" s="17">
        <v>0.0033</v>
      </c>
      <c r="AE27" s="17">
        <v>-0.0221</v>
      </c>
      <c r="AF27" s="17">
        <v>-0.0191</v>
      </c>
      <c r="AG27" s="17">
        <v>0.0152</v>
      </c>
      <c r="AH27" s="17">
        <v>-0.0069</v>
      </c>
      <c r="AI27" s="17">
        <v>0.0</v>
      </c>
      <c r="AJ27" s="17">
        <v>0.034</v>
      </c>
      <c r="AK27" s="17">
        <v>0.047</v>
      </c>
      <c r="AL27" s="17">
        <v>5.0E-4</v>
      </c>
      <c r="AM27" s="17">
        <v>0.0112</v>
      </c>
      <c r="AN27" s="17">
        <v>-0.0178</v>
      </c>
      <c r="AO27" s="17">
        <v>-3.0E-4</v>
      </c>
      <c r="AP27" s="17">
        <v>-0.0263</v>
      </c>
      <c r="AQ27" s="17">
        <v>-0.0141</v>
      </c>
      <c r="AR27" s="17">
        <v>-0.0053</v>
      </c>
      <c r="AS27" s="17">
        <v>-0.0093</v>
      </c>
      <c r="AT27" s="17">
        <v>0.0024</v>
      </c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>
        <v>0.0144</v>
      </c>
      <c r="AA28" s="17">
        <v>-0.0152</v>
      </c>
      <c r="AB28" s="17">
        <v>0.021</v>
      </c>
      <c r="AC28" s="17">
        <v>-0.0048</v>
      </c>
      <c r="AD28" s="17">
        <v>-0.0187</v>
      </c>
      <c r="AE28" s="17">
        <v>0.0312</v>
      </c>
      <c r="AF28" s="17">
        <v>-0.0133</v>
      </c>
      <c r="AG28" s="17">
        <v>0.0011</v>
      </c>
      <c r="AH28" s="17">
        <v>-0.0029</v>
      </c>
      <c r="AI28" s="17">
        <v>-0.002</v>
      </c>
      <c r="AJ28" s="17">
        <v>-0.0221</v>
      </c>
      <c r="AK28" s="17">
        <v>-0.0014</v>
      </c>
      <c r="AL28" s="17">
        <v>0.0024</v>
      </c>
      <c r="AM28" s="17">
        <v>-7.0E-4</v>
      </c>
      <c r="AN28" s="17">
        <v>-0.019</v>
      </c>
      <c r="AO28" s="17">
        <v>0.0077</v>
      </c>
      <c r="AP28" s="17">
        <v>0.0085</v>
      </c>
      <c r="AQ28" s="17">
        <v>-0.0053</v>
      </c>
      <c r="AR28" s="17">
        <v>-0.0028</v>
      </c>
      <c r="AS28" s="17">
        <v>-0.0342</v>
      </c>
      <c r="AT28" s="17">
        <v>0.0057</v>
      </c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>
        <v>-0.0087</v>
      </c>
      <c r="AA29" s="17">
        <v>0.0162</v>
      </c>
      <c r="AB29" s="17">
        <v>-0.0142</v>
      </c>
      <c r="AC29" s="17">
        <v>-0.0082</v>
      </c>
      <c r="AD29" s="17">
        <v>6.0E-4</v>
      </c>
      <c r="AE29" s="17">
        <v>0.028</v>
      </c>
      <c r="AF29" s="17">
        <v>0.0125</v>
      </c>
      <c r="AG29" s="17">
        <v>-0.0114</v>
      </c>
      <c r="AH29" s="17">
        <v>0.0022</v>
      </c>
      <c r="AI29" s="17">
        <v>0.0101</v>
      </c>
      <c r="AJ29" s="17">
        <v>0.0029</v>
      </c>
      <c r="AK29" s="17">
        <v>0.0028</v>
      </c>
      <c r="AL29" s="17">
        <v>-0.0204</v>
      </c>
      <c r="AM29" s="17">
        <v>-0.0144</v>
      </c>
      <c r="AN29" s="17">
        <v>0.0012</v>
      </c>
      <c r="AO29" s="17">
        <v>0.0043</v>
      </c>
      <c r="AP29" s="17">
        <v>-8.0E-4</v>
      </c>
      <c r="AQ29" s="17">
        <v>-0.0214</v>
      </c>
      <c r="AR29" s="17">
        <v>-0.0055</v>
      </c>
      <c r="AS29" s="17">
        <v>-0.033</v>
      </c>
      <c r="AT29" s="17">
        <v>-0.0014</v>
      </c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>
        <v>-0.0143</v>
      </c>
      <c r="AA30" s="17">
        <v>-0.0148</v>
      </c>
      <c r="AB30" s="17">
        <v>0.0118</v>
      </c>
      <c r="AC30" s="17">
        <v>-0.0047</v>
      </c>
      <c r="AD30" s="17">
        <v>0.0187</v>
      </c>
      <c r="AE30" s="17">
        <v>0.0159</v>
      </c>
      <c r="AF30" s="17">
        <v>-0.0067</v>
      </c>
      <c r="AG30" s="17">
        <v>-0.0075</v>
      </c>
      <c r="AH30" s="17">
        <v>0.0017</v>
      </c>
      <c r="AI30" s="17">
        <v>0.0107</v>
      </c>
      <c r="AJ30" s="17">
        <v>-0.0029</v>
      </c>
      <c r="AK30" s="17">
        <v>0.0022</v>
      </c>
      <c r="AL30" s="17">
        <v>0.0023</v>
      </c>
      <c r="AM30" s="17">
        <v>0.0074</v>
      </c>
      <c r="AN30" s="17">
        <v>-0.0025</v>
      </c>
      <c r="AO30" s="17">
        <v>-0.0092</v>
      </c>
      <c r="AP30" s="17">
        <v>-0.0119</v>
      </c>
      <c r="AQ30" s="17">
        <v>-0.0016</v>
      </c>
      <c r="AR30" s="17">
        <v>-0.0036</v>
      </c>
      <c r="AS30" s="17">
        <v>0.0198</v>
      </c>
      <c r="AT30" s="17">
        <v>-0.003</v>
      </c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>
        <v>0.0187</v>
      </c>
      <c r="AA31" s="17">
        <v>0.0118</v>
      </c>
      <c r="AB31" s="17">
        <v>0.0329</v>
      </c>
      <c r="AC31" s="17">
        <v>0.0057</v>
      </c>
      <c r="AD31" s="17">
        <v>0.0138</v>
      </c>
      <c r="AE31" s="17">
        <v>0.0275</v>
      </c>
      <c r="AF31" s="17">
        <v>0.0114</v>
      </c>
      <c r="AG31" s="17">
        <v>-0.0073</v>
      </c>
      <c r="AH31" s="17">
        <v>0.005</v>
      </c>
      <c r="AI31" s="17">
        <v>0.0063</v>
      </c>
      <c r="AJ31" s="17">
        <v>-0.0018</v>
      </c>
      <c r="AK31" s="17">
        <v>-0.0061</v>
      </c>
      <c r="AL31" s="17">
        <v>0.0131</v>
      </c>
      <c r="AM31" s="17">
        <v>-0.0115</v>
      </c>
      <c r="AN31" s="17">
        <v>0.0095</v>
      </c>
      <c r="AO31" s="17">
        <v>0.0191</v>
      </c>
      <c r="AP31" s="17">
        <v>0.0268</v>
      </c>
      <c r="AQ31" s="17">
        <v>0.0052</v>
      </c>
      <c r="AR31" s="17">
        <v>-0.0013</v>
      </c>
      <c r="AS31" s="17">
        <v>-0.0042</v>
      </c>
      <c r="AT31" s="17">
        <v>-0.005</v>
      </c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>
        <v>0.0072</v>
      </c>
      <c r="AA32" s="17">
        <v>0.0208</v>
      </c>
      <c r="AB32" s="17">
        <v>0.0207</v>
      </c>
      <c r="AC32" s="17">
        <v>0.0027</v>
      </c>
      <c r="AD32" s="17">
        <v>0.0032</v>
      </c>
      <c r="AE32" s="17">
        <v>0.0091</v>
      </c>
      <c r="AF32" s="17">
        <v>0.0018</v>
      </c>
      <c r="AG32" s="17">
        <v>0.0177</v>
      </c>
      <c r="AH32" s="17">
        <v>-0.0125</v>
      </c>
      <c r="AI32" s="17">
        <v>-0.0125</v>
      </c>
      <c r="AJ32" s="17">
        <v>-2.0E-4</v>
      </c>
      <c r="AK32" s="17">
        <v>-0.0065</v>
      </c>
      <c r="AL32" s="17">
        <v>0.0145</v>
      </c>
      <c r="AM32" s="17">
        <v>2.0E-4</v>
      </c>
      <c r="AN32" s="17">
        <v>0.0059</v>
      </c>
      <c r="AO32" s="17">
        <v>0.0032</v>
      </c>
      <c r="AP32" s="17">
        <v>-0.009</v>
      </c>
      <c r="AQ32" s="17">
        <v>-0.0057</v>
      </c>
      <c r="AR32" s="17">
        <v>-0.0043</v>
      </c>
      <c r="AS32" s="17">
        <v>4.0E-4</v>
      </c>
      <c r="AT32" s="17">
        <v>0.0052</v>
      </c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>
        <v>0.01</v>
      </c>
      <c r="AA33" s="17">
        <v>0.0193</v>
      </c>
      <c r="AB33" s="17">
        <v>5.0E-4</v>
      </c>
      <c r="AC33" s="17">
        <v>-7.0E-4</v>
      </c>
      <c r="AD33" s="17">
        <v>0.0307</v>
      </c>
      <c r="AE33" s="17">
        <v>0.0125</v>
      </c>
      <c r="AF33" s="17">
        <v>-0.0032</v>
      </c>
      <c r="AG33" s="17">
        <v>0.0163</v>
      </c>
      <c r="AH33" s="17">
        <v>-0.0018</v>
      </c>
      <c r="AI33" s="17">
        <v>-0.0125</v>
      </c>
      <c r="AJ33" s="17">
        <v>0.0078</v>
      </c>
      <c r="AK33" s="17">
        <v>0.0057</v>
      </c>
      <c r="AL33" s="17">
        <v>-0.0083</v>
      </c>
      <c r="AM33" s="17">
        <v>0.0016</v>
      </c>
      <c r="AN33" s="17">
        <v>0.0114</v>
      </c>
      <c r="AO33" s="17">
        <v>0.0016</v>
      </c>
      <c r="AP33" s="17">
        <v>-0.0033</v>
      </c>
      <c r="AQ33" s="17">
        <v>3.0E-4</v>
      </c>
      <c r="AR33" s="17">
        <v>0.0027</v>
      </c>
      <c r="AS33" s="17">
        <v>0.0099</v>
      </c>
      <c r="AT33" s="17">
        <v>0.0019</v>
      </c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>
        <v>-0.013</v>
      </c>
      <c r="AA34" s="17">
        <v>0.0054</v>
      </c>
      <c r="AB34" s="17">
        <v>-0.0102</v>
      </c>
      <c r="AC34" s="17">
        <v>-0.003</v>
      </c>
      <c r="AD34" s="17">
        <v>0.0</v>
      </c>
      <c r="AE34" s="17">
        <v>0.0161</v>
      </c>
      <c r="AF34" s="17">
        <v>0.0158</v>
      </c>
      <c r="AG34" s="17">
        <v>0.0423</v>
      </c>
      <c r="AH34" s="17">
        <v>-0.0126</v>
      </c>
      <c r="AI34" s="17">
        <v>0.0337</v>
      </c>
      <c r="AJ34" s="17">
        <v>0.0083</v>
      </c>
      <c r="AK34" s="17">
        <v>0.0148</v>
      </c>
      <c r="AL34" s="17">
        <v>7.0E-4</v>
      </c>
      <c r="AM34" s="17">
        <v>-0.0176</v>
      </c>
      <c r="AN34" s="17">
        <v>-0.0054</v>
      </c>
      <c r="AO34" s="17">
        <v>0.0072</v>
      </c>
      <c r="AP34" s="17">
        <v>8.0E-4</v>
      </c>
      <c r="AQ34" s="17">
        <v>0.0157</v>
      </c>
      <c r="AR34" s="17">
        <v>-0.0048</v>
      </c>
      <c r="AS34" s="17">
        <v>0.0104</v>
      </c>
      <c r="AT34" s="17">
        <v>-0.0022</v>
      </c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>
        <v>-0.0062</v>
      </c>
      <c r="AA35" s="17">
        <v>0.0022</v>
      </c>
      <c r="AB35" s="17">
        <v>-0.018</v>
      </c>
      <c r="AC35" s="17">
        <v>-0.0023</v>
      </c>
      <c r="AD35" s="17">
        <v>0.0587</v>
      </c>
      <c r="AE35" s="17">
        <v>-8.0E-4</v>
      </c>
      <c r="AF35" s="17">
        <v>-0.0025</v>
      </c>
      <c r="AG35" s="17">
        <v>0.0262</v>
      </c>
      <c r="AH35" s="17">
        <v>-0.0091</v>
      </c>
      <c r="AI35" s="17">
        <v>0.0036</v>
      </c>
      <c r="AJ35" s="17">
        <v>-0.0106</v>
      </c>
      <c r="AK35" s="17">
        <v>-0.0041</v>
      </c>
      <c r="AL35" s="17">
        <v>-0.0153</v>
      </c>
      <c r="AM35" s="17">
        <v>-0.0035</v>
      </c>
      <c r="AN35" s="17">
        <v>-0.0114</v>
      </c>
      <c r="AO35" s="17">
        <v>-0.0125</v>
      </c>
      <c r="AP35" s="17">
        <v>-0.0018</v>
      </c>
      <c r="AQ35" s="17">
        <v>-0.0042</v>
      </c>
      <c r="AR35" s="17">
        <v>-0.0106</v>
      </c>
      <c r="AS35" s="17">
        <v>0.0078</v>
      </c>
      <c r="AT35" s="17">
        <v>0.0071</v>
      </c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>
        <v>0.0064</v>
      </c>
      <c r="AA36" s="17">
        <v>-0.0177</v>
      </c>
      <c r="AB36" s="17">
        <v>0.018</v>
      </c>
      <c r="AC36" s="17">
        <v>0.0406</v>
      </c>
      <c r="AD36" s="17">
        <v>-0.0023</v>
      </c>
      <c r="AE36" s="17">
        <v>-0.0029</v>
      </c>
      <c r="AF36" s="17">
        <v>0.0303</v>
      </c>
      <c r="AG36" s="17">
        <v>-0.0185</v>
      </c>
      <c r="AH36" s="17">
        <v>0.0121</v>
      </c>
      <c r="AI36" s="17">
        <v>-0.0047</v>
      </c>
      <c r="AJ36" s="17">
        <v>-0.0018</v>
      </c>
      <c r="AK36" s="17">
        <v>0.0059</v>
      </c>
      <c r="AL36" s="17">
        <v>-0.0056</v>
      </c>
      <c r="AM36" s="17">
        <v>-0.011</v>
      </c>
      <c r="AN36" s="17">
        <v>0.0059</v>
      </c>
      <c r="AO36" s="17">
        <v>0.0031</v>
      </c>
      <c r="AP36" s="17">
        <v>0.0161</v>
      </c>
      <c r="AQ36" s="17">
        <v>0.0101</v>
      </c>
      <c r="AR36" s="17">
        <v>0.01</v>
      </c>
      <c r="AS36" s="17">
        <v>0.0069</v>
      </c>
      <c r="AT36" s="17">
        <v>0.0088</v>
      </c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>
        <v>0.0021</v>
      </c>
      <c r="AA37" s="17">
        <v>0.0252</v>
      </c>
      <c r="AB37" s="17">
        <v>-0.0062</v>
      </c>
      <c r="AC37" s="17">
        <v>0.0203</v>
      </c>
      <c r="AD37" s="17">
        <v>-0.0115</v>
      </c>
      <c r="AE37" s="17">
        <v>0.0046</v>
      </c>
      <c r="AF37" s="17">
        <v>-0.0082</v>
      </c>
      <c r="AG37" s="17">
        <v>-0.026</v>
      </c>
      <c r="AH37" s="17">
        <v>-0.0063</v>
      </c>
      <c r="AI37" s="17">
        <v>0.0223</v>
      </c>
      <c r="AJ37" s="17">
        <v>0.0024</v>
      </c>
      <c r="AK37" s="17">
        <v>0.0074</v>
      </c>
      <c r="AL37" s="17">
        <v>-0.0026</v>
      </c>
      <c r="AM37" s="17">
        <v>-0.0091</v>
      </c>
      <c r="AN37" s="17">
        <v>0.0165</v>
      </c>
      <c r="AO37" s="17">
        <v>-0.0022</v>
      </c>
      <c r="AP37" s="17">
        <v>0.0086</v>
      </c>
      <c r="AQ37" s="17">
        <v>0.0635</v>
      </c>
      <c r="AR37" s="17">
        <v>0.0079</v>
      </c>
      <c r="AS37" s="17">
        <v>0.0678</v>
      </c>
      <c r="AT37" s="17">
        <v>0.006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>
        <v>0.024</v>
      </c>
      <c r="AA38" s="17">
        <v>0.001</v>
      </c>
      <c r="AB38" s="17">
        <v>0.0085</v>
      </c>
      <c r="AC38" s="17">
        <v>0.0071</v>
      </c>
      <c r="AD38" s="17">
        <v>0.0089</v>
      </c>
      <c r="AE38" s="17">
        <v>0.0245</v>
      </c>
      <c r="AF38" s="17">
        <v>2.0E-4</v>
      </c>
      <c r="AG38" s="17">
        <v>0.0077</v>
      </c>
      <c r="AH38" s="17">
        <v>-0.0013</v>
      </c>
      <c r="AI38" s="17">
        <v>0.0033</v>
      </c>
      <c r="AJ38" s="17">
        <v>0.0093</v>
      </c>
      <c r="AK38" s="17">
        <v>0.0158</v>
      </c>
      <c r="AL38" s="17">
        <v>0.0059</v>
      </c>
      <c r="AM38" s="17">
        <v>-8.0E-4</v>
      </c>
      <c r="AN38" s="17">
        <v>0.0209</v>
      </c>
      <c r="AO38" s="17">
        <v>0.0091</v>
      </c>
      <c r="AP38" s="17">
        <v>4.0E-4</v>
      </c>
      <c r="AQ38" s="17">
        <v>0.0226</v>
      </c>
      <c r="AR38" s="17">
        <v>-0.0071</v>
      </c>
      <c r="AS38" s="17">
        <v>0.0121</v>
      </c>
      <c r="AT38" s="17">
        <v>0.0021</v>
      </c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>
        <v>-0.0014</v>
      </c>
      <c r="AA39" s="17">
        <v>0.0115</v>
      </c>
      <c r="AB39" s="17">
        <v>0.0096</v>
      </c>
      <c r="AC39" s="17">
        <v>-0.0106</v>
      </c>
      <c r="AD39" s="17">
        <v>0.0185</v>
      </c>
      <c r="AE39" s="17">
        <v>0.0081</v>
      </c>
      <c r="AF39" s="17">
        <v>-5.0E-4</v>
      </c>
      <c r="AG39" s="17">
        <v>0.0222</v>
      </c>
      <c r="AH39" s="17">
        <v>-0.0149</v>
      </c>
      <c r="AI39" s="17">
        <v>-0.0168</v>
      </c>
      <c r="AJ39" s="17">
        <v>-0.005</v>
      </c>
      <c r="AK39" s="17">
        <v>0.0083</v>
      </c>
      <c r="AL39" s="17">
        <v>-0.0071</v>
      </c>
      <c r="AM39" s="17">
        <v>-0.0047</v>
      </c>
      <c r="AN39" s="17">
        <v>0.0077</v>
      </c>
      <c r="AO39" s="17">
        <v>0.0048</v>
      </c>
      <c r="AP39" s="17">
        <v>-0.0139</v>
      </c>
      <c r="AQ39" s="17">
        <v>0.0011</v>
      </c>
      <c r="AR39" s="17">
        <v>-0.0044</v>
      </c>
      <c r="AS39" s="17">
        <v>-0.0322</v>
      </c>
      <c r="AT39" s="17">
        <v>-0.0024</v>
      </c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>
        <v>-0.0086</v>
      </c>
      <c r="AA40" s="17">
        <v>0.0084</v>
      </c>
      <c r="AB40" s="17">
        <v>0.0112</v>
      </c>
      <c r="AC40" s="17">
        <v>0.0054</v>
      </c>
      <c r="AD40" s="17">
        <v>0.0029</v>
      </c>
      <c r="AE40" s="17">
        <v>-0.0091</v>
      </c>
      <c r="AF40" s="17">
        <v>0.0238</v>
      </c>
      <c r="AG40" s="17">
        <v>0.0371</v>
      </c>
      <c r="AH40" s="17">
        <v>-0.0066</v>
      </c>
      <c r="AI40" s="17">
        <v>0.0102</v>
      </c>
      <c r="AJ40" s="17">
        <v>0.0272</v>
      </c>
      <c r="AK40" s="17">
        <v>-0.0073</v>
      </c>
      <c r="AL40" s="17">
        <v>0.0036</v>
      </c>
      <c r="AM40" s="17">
        <v>0.0025</v>
      </c>
      <c r="AN40" s="17">
        <v>0.0333</v>
      </c>
      <c r="AO40" s="17">
        <v>0.0095</v>
      </c>
      <c r="AP40" s="17">
        <v>0.0159</v>
      </c>
      <c r="AQ40" s="17">
        <v>0.0019</v>
      </c>
      <c r="AR40" s="17">
        <v>0.0018</v>
      </c>
      <c r="AS40" s="17">
        <v>-0.0058</v>
      </c>
      <c r="AT40" s="17">
        <v>0.0067</v>
      </c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>
        <v>-0.0042</v>
      </c>
      <c r="AA41" s="17">
        <v>-0.0053</v>
      </c>
      <c r="AB41" s="17">
        <v>0.0123</v>
      </c>
      <c r="AC41" s="17">
        <v>0.0112</v>
      </c>
      <c r="AD41" s="17">
        <v>-0.0244</v>
      </c>
      <c r="AE41" s="17">
        <v>-0.0296</v>
      </c>
      <c r="AF41" s="17">
        <v>0.0222</v>
      </c>
      <c r="AG41" s="17">
        <v>0.0029</v>
      </c>
      <c r="AH41" s="17">
        <v>0.0095</v>
      </c>
      <c r="AI41" s="17">
        <v>0.0149</v>
      </c>
      <c r="AJ41" s="17">
        <v>0.007</v>
      </c>
      <c r="AK41" s="17">
        <v>0.0082</v>
      </c>
      <c r="AL41" s="17">
        <v>-0.0083</v>
      </c>
      <c r="AM41" s="17">
        <v>-0.0012</v>
      </c>
      <c r="AN41" s="17">
        <v>0.0361</v>
      </c>
      <c r="AO41" s="17">
        <v>0.0157</v>
      </c>
      <c r="AP41" s="17">
        <v>0.0102</v>
      </c>
      <c r="AQ41" s="17">
        <v>0.0082</v>
      </c>
      <c r="AR41" s="17">
        <v>0.0059</v>
      </c>
      <c r="AS41" s="17">
        <v>0.0086</v>
      </c>
      <c r="AT41" s="17">
        <v>0.0068</v>
      </c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>
        <v>0.03</v>
      </c>
      <c r="AA42" s="17">
        <v>0.0058</v>
      </c>
      <c r="AB42" s="17">
        <v>0.0012</v>
      </c>
      <c r="AC42" s="17">
        <v>0.0038</v>
      </c>
      <c r="AD42" s="17">
        <v>8.0E-4</v>
      </c>
      <c r="AE42" s="17">
        <v>0.0098</v>
      </c>
      <c r="AF42" s="17">
        <v>-0.0022</v>
      </c>
      <c r="AG42" s="17">
        <v>0.0335</v>
      </c>
      <c r="AH42" s="17">
        <v>-7.0E-4</v>
      </c>
      <c r="AI42" s="17">
        <v>0.0368</v>
      </c>
      <c r="AJ42" s="17">
        <v>-0.0116</v>
      </c>
      <c r="AK42" s="17">
        <v>0.0018</v>
      </c>
      <c r="AL42" s="17">
        <v>0.0125</v>
      </c>
      <c r="AM42" s="17">
        <v>0.0057</v>
      </c>
      <c r="AN42" s="17">
        <v>0.0</v>
      </c>
      <c r="AO42" s="17">
        <v>0.0187</v>
      </c>
      <c r="AP42" s="17">
        <v>0.0193</v>
      </c>
      <c r="AQ42" s="17">
        <v>0.0168</v>
      </c>
      <c r="AR42" s="17">
        <v>-0.0057</v>
      </c>
      <c r="AS42" s="17">
        <v>-0.0114</v>
      </c>
      <c r="AT42" s="17">
        <v>0.0083</v>
      </c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>
        <v>0.0018</v>
      </c>
      <c r="AA43" s="17">
        <v>-0.0083</v>
      </c>
      <c r="AB43" s="17">
        <v>-0.0256</v>
      </c>
      <c r="AC43" s="17">
        <v>0.0077</v>
      </c>
      <c r="AD43" s="17">
        <v>-0.0271</v>
      </c>
      <c r="AE43" s="17">
        <v>-0.0224</v>
      </c>
      <c r="AF43" s="17">
        <v>0.0094</v>
      </c>
      <c r="AG43" s="17">
        <v>-0.0017</v>
      </c>
      <c r="AH43" s="17">
        <v>0.0022</v>
      </c>
      <c r="AI43" s="17">
        <v>0.0329</v>
      </c>
      <c r="AJ43" s="17">
        <v>-0.0073</v>
      </c>
      <c r="AK43" s="17">
        <v>0.0168</v>
      </c>
      <c r="AL43" s="17">
        <v>0.01</v>
      </c>
      <c r="AM43" s="17">
        <v>0.0017</v>
      </c>
      <c r="AN43" s="17">
        <v>-0.0167</v>
      </c>
      <c r="AO43" s="17">
        <v>0.0013</v>
      </c>
      <c r="AP43" s="17">
        <v>1.0E-4</v>
      </c>
      <c r="AQ43" s="17">
        <v>0.0058</v>
      </c>
      <c r="AR43" s="17">
        <v>0.0136</v>
      </c>
      <c r="AS43" s="17">
        <v>6.0E-4</v>
      </c>
      <c r="AT43" s="17">
        <v>0.0079</v>
      </c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>
        <v>-0.0051</v>
      </c>
      <c r="AA44" s="17">
        <v>0.0112</v>
      </c>
      <c r="AB44" s="17">
        <v>0.0164</v>
      </c>
      <c r="AC44" s="17">
        <v>0.004</v>
      </c>
      <c r="AD44" s="17">
        <v>-0.0038</v>
      </c>
      <c r="AE44" s="17">
        <v>-0.0084</v>
      </c>
      <c r="AF44" s="17">
        <v>-0.0017</v>
      </c>
      <c r="AG44" s="17">
        <v>-0.0361</v>
      </c>
      <c r="AH44" s="17">
        <v>-0.0051</v>
      </c>
      <c r="AI44" s="17">
        <v>0.0413</v>
      </c>
      <c r="AJ44" s="17">
        <v>-0.0023</v>
      </c>
      <c r="AK44" s="17">
        <v>0.0105</v>
      </c>
      <c r="AL44" s="17">
        <v>-0.0039</v>
      </c>
      <c r="AM44" s="17">
        <v>0.0014</v>
      </c>
      <c r="AN44" s="17">
        <v>0.005</v>
      </c>
      <c r="AO44" s="17">
        <v>0.0059</v>
      </c>
      <c r="AP44" s="17">
        <v>0.0157</v>
      </c>
      <c r="AQ44" s="17">
        <v>0.0194</v>
      </c>
      <c r="AR44" s="17">
        <v>0.0089</v>
      </c>
      <c r="AS44" s="17">
        <v>0.0089</v>
      </c>
      <c r="AT44" s="17">
        <v>0.0074</v>
      </c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>
        <v>0.0129</v>
      </c>
      <c r="AA45" s="17">
        <v>0.0069</v>
      </c>
      <c r="AB45" s="17">
        <v>0.0086</v>
      </c>
      <c r="AC45" s="17">
        <v>0.0073</v>
      </c>
      <c r="AD45" s="17">
        <v>0.0091</v>
      </c>
      <c r="AE45" s="17">
        <v>-0.0117</v>
      </c>
      <c r="AF45" s="17">
        <v>0.0259</v>
      </c>
      <c r="AG45" s="17">
        <v>-0.0062</v>
      </c>
      <c r="AH45" s="17">
        <v>-0.0053</v>
      </c>
      <c r="AI45" s="17">
        <v>0.0255</v>
      </c>
      <c r="AJ45" s="17">
        <v>-0.0076</v>
      </c>
      <c r="AK45" s="17">
        <v>7.0E-4</v>
      </c>
      <c r="AL45" s="17">
        <v>-0.007</v>
      </c>
      <c r="AM45" s="17">
        <v>0.0072</v>
      </c>
      <c r="AN45" s="17">
        <v>-0.0046</v>
      </c>
      <c r="AO45" s="17">
        <v>0.0034</v>
      </c>
      <c r="AP45" s="17">
        <v>-0.011</v>
      </c>
      <c r="AQ45" s="17">
        <v>-0.009</v>
      </c>
      <c r="AR45" s="17">
        <v>0.0081</v>
      </c>
      <c r="AS45" s="17">
        <v>-0.0041</v>
      </c>
      <c r="AT45" s="17">
        <v>0.0083</v>
      </c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>
        <v>-0.0084</v>
      </c>
      <c r="AA46" s="17">
        <v>-0.0046</v>
      </c>
      <c r="AB46" s="17">
        <v>0.0105</v>
      </c>
      <c r="AC46" s="17">
        <v>0.0051</v>
      </c>
      <c r="AD46" s="17">
        <v>0.0016</v>
      </c>
      <c r="AE46" s="17">
        <v>0.0293</v>
      </c>
      <c r="AF46" s="17">
        <v>-0.0115</v>
      </c>
      <c r="AG46" s="17">
        <v>0.0079</v>
      </c>
      <c r="AH46" s="17">
        <v>0.0038</v>
      </c>
      <c r="AI46" s="17">
        <v>0.0046</v>
      </c>
      <c r="AJ46" s="17">
        <v>0.0058</v>
      </c>
      <c r="AK46" s="17">
        <v>-0.0298</v>
      </c>
      <c r="AL46" s="17">
        <v>0.0098</v>
      </c>
      <c r="AM46" s="17">
        <v>0.0103</v>
      </c>
      <c r="AN46" s="17">
        <v>0.0115</v>
      </c>
      <c r="AO46" s="17">
        <v>-7.0E-4</v>
      </c>
      <c r="AP46" s="17">
        <v>0.0039</v>
      </c>
      <c r="AQ46" s="17">
        <v>0.0111</v>
      </c>
      <c r="AR46" s="17">
        <v>0.0049</v>
      </c>
      <c r="AS46" s="17">
        <v>0.0236</v>
      </c>
      <c r="AT46" s="17">
        <v>0.0061</v>
      </c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>
        <v>-0.0555</v>
      </c>
      <c r="AA47" s="17">
        <v>-0.0237</v>
      </c>
      <c r="AB47" s="17">
        <v>-0.025</v>
      </c>
      <c r="AC47" s="17">
        <v>-0.0162</v>
      </c>
      <c r="AD47" s="17">
        <v>-0.025</v>
      </c>
      <c r="AE47" s="17">
        <v>-0.0118</v>
      </c>
      <c r="AF47" s="17">
        <v>-0.0406</v>
      </c>
      <c r="AG47" s="17">
        <v>-0.0607</v>
      </c>
      <c r="AH47" s="17">
        <v>0.0011</v>
      </c>
      <c r="AI47" s="17">
        <v>-0.002</v>
      </c>
      <c r="AJ47" s="17">
        <v>-0.0063</v>
      </c>
      <c r="AK47" s="17">
        <v>-0.0137</v>
      </c>
      <c r="AL47" s="17">
        <v>0.009</v>
      </c>
      <c r="AM47" s="17">
        <v>-0.0147</v>
      </c>
      <c r="AN47" s="17">
        <v>-0.0167</v>
      </c>
      <c r="AO47" s="17">
        <v>-8.0E-4</v>
      </c>
      <c r="AP47" s="17">
        <v>-0.02</v>
      </c>
      <c r="AQ47" s="17">
        <v>-0.0415</v>
      </c>
      <c r="AR47" s="17">
        <v>0.0029</v>
      </c>
      <c r="AS47" s="17">
        <v>-0.0308</v>
      </c>
      <c r="AT47" s="17">
        <v>-4.0E-4</v>
      </c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>
        <v>0.0096</v>
      </c>
      <c r="AA48" s="17">
        <v>4.0E-4</v>
      </c>
      <c r="AB48" s="17">
        <v>0.0028</v>
      </c>
      <c r="AC48" s="17">
        <v>-3.0E-4</v>
      </c>
      <c r="AD48" s="17">
        <v>-0.008</v>
      </c>
      <c r="AE48" s="17">
        <v>0.0053</v>
      </c>
      <c r="AF48" s="17">
        <v>-0.0016</v>
      </c>
      <c r="AG48" s="17">
        <v>0.0064</v>
      </c>
      <c r="AH48" s="17">
        <v>0.0308</v>
      </c>
      <c r="AI48" s="17">
        <v>0.0067</v>
      </c>
      <c r="AJ48" s="17">
        <v>-0.0042</v>
      </c>
      <c r="AK48" s="17">
        <v>0.0056</v>
      </c>
      <c r="AL48" s="17">
        <v>0.0052</v>
      </c>
      <c r="AM48" s="17">
        <v>0.006</v>
      </c>
      <c r="AN48" s="17">
        <v>0.005</v>
      </c>
      <c r="AO48" s="17">
        <v>-0.0082</v>
      </c>
      <c r="AP48" s="17">
        <v>0.0415</v>
      </c>
      <c r="AQ48" s="17">
        <v>0.0148</v>
      </c>
      <c r="AR48" s="17">
        <v>0.0043</v>
      </c>
      <c r="AS48" s="17">
        <v>-0.0109</v>
      </c>
      <c r="AT48" s="17">
        <v>0.004</v>
      </c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>
        <v>0.0286</v>
      </c>
      <c r="AA49" s="17">
        <v>0.0646</v>
      </c>
      <c r="AB49" s="17">
        <v>0.0037</v>
      </c>
      <c r="AC49" s="17">
        <v>-0.0024</v>
      </c>
      <c r="AD49" s="17">
        <v>-0.0042</v>
      </c>
      <c r="AE49" s="17">
        <v>0.0203</v>
      </c>
      <c r="AF49" s="17">
        <v>0.0136</v>
      </c>
      <c r="AG49" s="17">
        <v>0.0018</v>
      </c>
      <c r="AH49" s="17">
        <v>-0.0115</v>
      </c>
      <c r="AI49" s="17">
        <v>-0.0075</v>
      </c>
      <c r="AJ49" s="17">
        <v>0.0032</v>
      </c>
      <c r="AK49" s="17">
        <v>-0.0019</v>
      </c>
      <c r="AL49" s="17">
        <v>-0.0074</v>
      </c>
      <c r="AM49" s="17">
        <v>-6.0E-4</v>
      </c>
      <c r="AN49" s="17">
        <v>0.0166</v>
      </c>
      <c r="AO49" s="17">
        <v>0.0328</v>
      </c>
      <c r="AP49" s="17">
        <v>0.0436</v>
      </c>
      <c r="AQ49" s="17">
        <v>-0.0048</v>
      </c>
      <c r="AR49" s="17">
        <v>-0.0014</v>
      </c>
      <c r="AS49" s="17">
        <v>0.0167</v>
      </c>
      <c r="AT49" s="17">
        <v>0.0043</v>
      </c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>
        <v>0.0043</v>
      </c>
      <c r="AA50" s="17">
        <v>-0.0048</v>
      </c>
      <c r="AB50" s="17">
        <v>-0.0038</v>
      </c>
      <c r="AC50" s="17">
        <v>0.0145</v>
      </c>
      <c r="AD50" s="17">
        <v>-0.0201</v>
      </c>
      <c r="AE50" s="17">
        <v>0.0111</v>
      </c>
      <c r="AF50" s="17">
        <v>-0.0012</v>
      </c>
      <c r="AG50" s="17">
        <v>-0.0107</v>
      </c>
      <c r="AH50" s="17">
        <v>-0.0072</v>
      </c>
      <c r="AI50" s="17">
        <v>-0.0159</v>
      </c>
      <c r="AJ50" s="17">
        <v>5.0E-4</v>
      </c>
      <c r="AK50" s="17">
        <v>-0.0072</v>
      </c>
      <c r="AL50" s="17">
        <v>-0.0034</v>
      </c>
      <c r="AM50" s="17">
        <v>0.0036</v>
      </c>
      <c r="AN50" s="17">
        <v>0.003</v>
      </c>
      <c r="AO50" s="17">
        <v>-0.008</v>
      </c>
      <c r="AP50" s="17">
        <v>-0.0101</v>
      </c>
      <c r="AQ50" s="17">
        <v>-0.0109</v>
      </c>
      <c r="AR50" s="17">
        <v>0.0124</v>
      </c>
      <c r="AS50" s="17">
        <v>-0.0091</v>
      </c>
      <c r="AT50" s="17">
        <v>0.0069</v>
      </c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>
        <v>-0.0179</v>
      </c>
      <c r="AA51" s="17">
        <v>-0.0196</v>
      </c>
      <c r="AB51" s="17">
        <v>-0.028</v>
      </c>
      <c r="AC51" s="17">
        <v>0.0217</v>
      </c>
      <c r="AD51" s="17">
        <v>-0.0087</v>
      </c>
      <c r="AE51" s="17">
        <v>-0.011</v>
      </c>
      <c r="AF51" s="17">
        <v>-0.0097</v>
      </c>
      <c r="AG51" s="17">
        <v>-0.006</v>
      </c>
      <c r="AH51" s="17">
        <v>-0.0049</v>
      </c>
      <c r="AI51" s="17">
        <v>-0.0106</v>
      </c>
      <c r="AJ51" s="17">
        <v>0.0034</v>
      </c>
      <c r="AK51" s="17">
        <v>-0.0286</v>
      </c>
      <c r="AL51" s="17">
        <v>0.0078</v>
      </c>
      <c r="AM51" s="17">
        <v>-0.0097</v>
      </c>
      <c r="AN51" s="17">
        <v>-0.0121</v>
      </c>
      <c r="AO51" s="17">
        <v>-0.013</v>
      </c>
      <c r="AP51" s="17">
        <v>-0.0135</v>
      </c>
      <c r="AQ51" s="17">
        <v>0.0026</v>
      </c>
      <c r="AR51" s="17">
        <v>-0.0197</v>
      </c>
      <c r="AS51" s="17">
        <v>0.0073</v>
      </c>
      <c r="AT51" s="17">
        <v>-0.0402</v>
      </c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>
        <v>0.003</v>
      </c>
      <c r="AA52" s="17">
        <v>-0.0049</v>
      </c>
      <c r="AB52" s="17">
        <v>-0.0076</v>
      </c>
      <c r="AC52" s="17">
        <v>0.0015</v>
      </c>
      <c r="AD52" s="17">
        <v>0.0191</v>
      </c>
      <c r="AE52" s="17">
        <v>-0.0078</v>
      </c>
      <c r="AF52" s="17">
        <v>-0.0149</v>
      </c>
      <c r="AG52" s="17">
        <v>-0.0064</v>
      </c>
      <c r="AH52" s="17">
        <v>0.0067</v>
      </c>
      <c r="AI52" s="17">
        <v>0.0276</v>
      </c>
      <c r="AJ52" s="17">
        <v>-2.0E-4</v>
      </c>
      <c r="AK52" s="17">
        <v>2.0E-4</v>
      </c>
      <c r="AL52" s="17">
        <v>0.0024</v>
      </c>
      <c r="AM52" s="17">
        <v>-0.0221</v>
      </c>
      <c r="AN52" s="17">
        <v>-0.0164</v>
      </c>
      <c r="AO52" s="17">
        <v>-0.0104</v>
      </c>
      <c r="AP52" s="17">
        <v>0.0157</v>
      </c>
      <c r="AQ52" s="17">
        <v>-0.0161</v>
      </c>
      <c r="AR52" s="17">
        <v>-0.0399</v>
      </c>
      <c r="AS52" s="17">
        <v>0.0103</v>
      </c>
      <c r="AT52" s="17">
        <v>0.0084</v>
      </c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>
        <v>-0.0107</v>
      </c>
      <c r="AA53" s="17">
        <v>-0.0181</v>
      </c>
      <c r="AB53" s="17">
        <v>-0.0067</v>
      </c>
      <c r="AC53" s="17">
        <v>-0.0238</v>
      </c>
      <c r="AD53" s="17">
        <v>0.0044</v>
      </c>
      <c r="AE53" s="17">
        <v>-0.0126</v>
      </c>
      <c r="AF53" s="17">
        <v>-0.0105</v>
      </c>
      <c r="AG53" s="17">
        <v>0.0014</v>
      </c>
      <c r="AH53" s="17">
        <v>-0.0085</v>
      </c>
      <c r="AI53" s="17">
        <v>0.0045</v>
      </c>
      <c r="AJ53" s="17">
        <v>-0.0154</v>
      </c>
      <c r="AK53" s="17">
        <v>-0.0032</v>
      </c>
      <c r="AL53" s="17">
        <v>-0.0123</v>
      </c>
      <c r="AM53" s="17">
        <v>-0.0073</v>
      </c>
      <c r="AN53" s="17">
        <v>-0.0038</v>
      </c>
      <c r="AO53" s="17">
        <v>0.0111</v>
      </c>
      <c r="AP53" s="17">
        <v>-0.0256</v>
      </c>
      <c r="AQ53" s="17">
        <v>-0.0144</v>
      </c>
      <c r="AR53" s="17">
        <v>-0.0065</v>
      </c>
      <c r="AS53" s="17">
        <v>-0.0027</v>
      </c>
      <c r="AT53" s="17">
        <v>0.0115</v>
      </c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>
        <v>-0.0099</v>
      </c>
      <c r="AA54" s="17">
        <v>-0.0014</v>
      </c>
      <c r="AB54" s="17">
        <v>-0.0074</v>
      </c>
      <c r="AC54" s="17">
        <v>-0.0131</v>
      </c>
      <c r="AD54" s="17">
        <v>-0.0122</v>
      </c>
      <c r="AE54" s="17">
        <v>-0.0357</v>
      </c>
      <c r="AF54" s="17">
        <v>-0.0117</v>
      </c>
      <c r="AG54" s="17">
        <v>-0.0141</v>
      </c>
      <c r="AH54" s="17">
        <v>-0.0292</v>
      </c>
      <c r="AI54" s="17">
        <v>-0.0213</v>
      </c>
      <c r="AJ54" s="17">
        <v>-0.0067</v>
      </c>
      <c r="AK54" s="17">
        <v>0.0082</v>
      </c>
      <c r="AL54" s="17">
        <v>-0.0093</v>
      </c>
      <c r="AM54" s="17">
        <v>-0.0044</v>
      </c>
      <c r="AN54" s="17">
        <v>-0.0086</v>
      </c>
      <c r="AO54" s="17">
        <v>-0.0023</v>
      </c>
      <c r="AP54" s="17">
        <v>0.0414</v>
      </c>
      <c r="AQ54" s="17">
        <v>-0.0243</v>
      </c>
      <c r="AR54" s="17">
        <v>-0.0157</v>
      </c>
      <c r="AS54" s="17">
        <v>-0.0036</v>
      </c>
      <c r="AT54" s="17">
        <v>0.0027</v>
      </c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>
        <v>0.0053</v>
      </c>
      <c r="AA55" s="17">
        <v>-0.0078</v>
      </c>
      <c r="AB55" s="17">
        <v>0.0157</v>
      </c>
      <c r="AC55" s="17">
        <v>0.0044</v>
      </c>
      <c r="AD55" s="17">
        <v>0.0139</v>
      </c>
      <c r="AE55" s="17">
        <v>-0.0266</v>
      </c>
      <c r="AF55" s="17">
        <v>0.0387</v>
      </c>
      <c r="AG55" s="17">
        <v>-0.0226</v>
      </c>
      <c r="AH55" s="17">
        <v>0.002</v>
      </c>
      <c r="AI55" s="17">
        <v>-0.0079</v>
      </c>
      <c r="AJ55" s="17">
        <v>0.0087</v>
      </c>
      <c r="AK55" s="17">
        <v>-0.003</v>
      </c>
      <c r="AL55" s="17">
        <v>-0.0013</v>
      </c>
      <c r="AM55" s="17">
        <v>-0.0059</v>
      </c>
      <c r="AN55" s="17">
        <v>0.0051</v>
      </c>
      <c r="AO55" s="17">
        <v>0.0157</v>
      </c>
      <c r="AP55" s="17">
        <v>-0.0081</v>
      </c>
      <c r="AQ55" s="17">
        <v>0.0039</v>
      </c>
      <c r="AR55" s="17">
        <v>0.0016</v>
      </c>
      <c r="AS55" s="17">
        <v>0.0016</v>
      </c>
      <c r="AT55" s="17">
        <v>-0.006</v>
      </c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>
        <v>-0.0078</v>
      </c>
      <c r="AA56" s="17">
        <v>0.003</v>
      </c>
      <c r="AB56" s="17">
        <v>0.0433</v>
      </c>
      <c r="AC56" s="17">
        <v>-0.0088</v>
      </c>
      <c r="AD56" s="17">
        <v>-0.018</v>
      </c>
      <c r="AE56" s="17">
        <v>0.038</v>
      </c>
      <c r="AF56" s="17">
        <v>-0.0108</v>
      </c>
      <c r="AG56" s="17">
        <v>0.0011</v>
      </c>
      <c r="AH56" s="17">
        <v>-0.0062</v>
      </c>
      <c r="AI56" s="17">
        <v>-0.0059</v>
      </c>
      <c r="AJ56" s="17">
        <v>0.003</v>
      </c>
      <c r="AK56" s="17">
        <v>-0.0157</v>
      </c>
      <c r="AL56" s="17">
        <v>-4.0E-4</v>
      </c>
      <c r="AM56" s="17">
        <v>6.0E-4</v>
      </c>
      <c r="AN56" s="17">
        <v>0.0117</v>
      </c>
      <c r="AO56" s="17">
        <v>-0.0023</v>
      </c>
      <c r="AP56" s="17">
        <v>0.008</v>
      </c>
      <c r="AQ56" s="17">
        <v>-0.0128</v>
      </c>
      <c r="AR56" s="17">
        <v>0.0038</v>
      </c>
      <c r="AS56" s="17">
        <v>0.0036</v>
      </c>
      <c r="AT56" s="17">
        <v>-0.005</v>
      </c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>
        <v>0.0232</v>
      </c>
      <c r="AA57" s="17">
        <v>-0.0011</v>
      </c>
      <c r="AB57" s="17">
        <v>0.0369</v>
      </c>
      <c r="AC57" s="17">
        <v>0.0048</v>
      </c>
      <c r="AD57" s="17">
        <v>-0.0156</v>
      </c>
      <c r="AE57" s="17">
        <v>0.0461</v>
      </c>
      <c r="AF57" s="17">
        <v>6.0E-4</v>
      </c>
      <c r="AG57" s="17">
        <v>0.0539</v>
      </c>
      <c r="AH57" s="17">
        <v>0.0069</v>
      </c>
      <c r="AI57" s="17">
        <v>0.0164</v>
      </c>
      <c r="AJ57" s="17">
        <v>-0.0055</v>
      </c>
      <c r="AK57" s="17">
        <v>0.0163</v>
      </c>
      <c r="AL57" s="17">
        <v>0.0151</v>
      </c>
      <c r="AM57" s="17">
        <v>0.0117</v>
      </c>
      <c r="AN57" s="17">
        <v>-0.0054</v>
      </c>
      <c r="AO57" s="17">
        <v>0.0047</v>
      </c>
      <c r="AP57" s="17">
        <v>0.0387</v>
      </c>
      <c r="AQ57" s="17">
        <v>0.0153</v>
      </c>
      <c r="AR57" s="17">
        <v>-0.0067</v>
      </c>
      <c r="AS57" s="17">
        <v>-0.0027</v>
      </c>
      <c r="AT57" s="17">
        <v>-0.0098</v>
      </c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>
        <v>-0.0088</v>
      </c>
      <c r="AA58" s="17">
        <v>0.0128</v>
      </c>
      <c r="AB58" s="17">
        <v>-0.0117</v>
      </c>
      <c r="AC58" s="17">
        <v>-0.018</v>
      </c>
      <c r="AD58" s="17">
        <v>0.0082</v>
      </c>
      <c r="AE58" s="17">
        <v>0.0134</v>
      </c>
      <c r="AF58" s="17">
        <v>-0.0145</v>
      </c>
      <c r="AG58" s="17">
        <v>-0.0064</v>
      </c>
      <c r="AH58" s="17">
        <v>-0.0088</v>
      </c>
      <c r="AI58" s="17">
        <v>0.0118</v>
      </c>
      <c r="AJ58" s="17">
        <v>-0.0067</v>
      </c>
      <c r="AK58" s="17">
        <v>-0.0032</v>
      </c>
      <c r="AL58" s="17">
        <v>-0.0187</v>
      </c>
      <c r="AM58" s="17">
        <v>-0.0148</v>
      </c>
      <c r="AN58" s="17">
        <v>-0.0109</v>
      </c>
      <c r="AO58" s="17">
        <v>-0.0241</v>
      </c>
      <c r="AP58" s="17">
        <v>-0.023</v>
      </c>
      <c r="AQ58" s="17">
        <v>-0.0191</v>
      </c>
      <c r="AR58" s="17">
        <v>-0.0027</v>
      </c>
      <c r="AS58" s="17">
        <v>-0.0245</v>
      </c>
      <c r="AT58" s="17">
        <v>3.0E-4</v>
      </c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>
        <v>0.0104</v>
      </c>
      <c r="AA59" s="17">
        <v>0.0068</v>
      </c>
      <c r="AB59" s="17">
        <v>0.0124</v>
      </c>
      <c r="AC59" s="17">
        <v>-0.0063</v>
      </c>
      <c r="AD59" s="17">
        <v>-3.0E-4</v>
      </c>
      <c r="AE59" s="17">
        <v>-0.0025</v>
      </c>
      <c r="AF59" s="17">
        <v>0.0128</v>
      </c>
      <c r="AG59" s="17">
        <v>0.003</v>
      </c>
      <c r="AH59" s="17">
        <v>0.0241</v>
      </c>
      <c r="AI59" s="17">
        <v>-0.0102</v>
      </c>
      <c r="AJ59" s="17">
        <v>0.0104</v>
      </c>
      <c r="AK59" s="17">
        <v>0.0041</v>
      </c>
      <c r="AL59" s="17">
        <v>0.0083</v>
      </c>
      <c r="AM59" s="17">
        <v>0.0053</v>
      </c>
      <c r="AN59" s="17">
        <v>0.0177</v>
      </c>
      <c r="AO59" s="17">
        <v>-0.0101</v>
      </c>
      <c r="AP59" s="17">
        <v>0.0384</v>
      </c>
      <c r="AQ59" s="17">
        <v>0.01</v>
      </c>
      <c r="AR59" s="17">
        <v>0.0023</v>
      </c>
      <c r="AS59" s="17">
        <v>-0.0054</v>
      </c>
      <c r="AT59" s="17">
        <v>0.0011</v>
      </c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>
        <v>0.0055</v>
      </c>
      <c r="AA60" s="17">
        <v>0.0029</v>
      </c>
      <c r="AB60" s="17">
        <v>0.002</v>
      </c>
      <c r="AC60" s="17">
        <v>0.0136</v>
      </c>
      <c r="AD60" s="17">
        <v>0.002</v>
      </c>
      <c r="AE60" s="17">
        <v>0.0186</v>
      </c>
      <c r="AF60" s="17">
        <v>0.0333</v>
      </c>
      <c r="AG60" s="17">
        <v>0.0106</v>
      </c>
      <c r="AH60" s="17">
        <v>-0.0097</v>
      </c>
      <c r="AI60" s="17">
        <v>-0.0032</v>
      </c>
      <c r="AJ60" s="17">
        <v>0.0689</v>
      </c>
      <c r="AK60" s="17">
        <v>-8.0E-4</v>
      </c>
      <c r="AL60" s="17">
        <v>-0.0104</v>
      </c>
      <c r="AM60" s="17">
        <v>-0.012</v>
      </c>
      <c r="AN60" s="17">
        <v>-0.0077</v>
      </c>
      <c r="AO60" s="17">
        <v>-8.0E-4</v>
      </c>
      <c r="AP60" s="17">
        <v>0.0046</v>
      </c>
      <c r="AQ60" s="17">
        <v>-8.0E-4</v>
      </c>
      <c r="AR60" s="17">
        <v>-0.0121</v>
      </c>
      <c r="AS60" s="17">
        <v>0.0026</v>
      </c>
      <c r="AT60" s="17">
        <v>0.0033</v>
      </c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>
        <v>-0.0169</v>
      </c>
      <c r="AA61" s="17">
        <v>-0.0029</v>
      </c>
      <c r="AB61" s="17">
        <v>-0.0159</v>
      </c>
      <c r="AC61" s="17">
        <v>0.0136</v>
      </c>
      <c r="AD61" s="17">
        <v>-0.0261</v>
      </c>
      <c r="AE61" s="17">
        <v>-0.0167</v>
      </c>
      <c r="AF61" s="17">
        <v>8.0E-4</v>
      </c>
      <c r="AG61" s="17">
        <v>-0.023</v>
      </c>
      <c r="AH61" s="17">
        <v>-0.0264</v>
      </c>
      <c r="AI61" s="17">
        <v>-0.0179</v>
      </c>
      <c r="AJ61" s="17">
        <v>-0.0214</v>
      </c>
      <c r="AK61" s="17">
        <v>-0.011</v>
      </c>
      <c r="AL61" s="17">
        <v>-0.0085</v>
      </c>
      <c r="AM61" s="17">
        <v>-0.0017</v>
      </c>
      <c r="AN61" s="17">
        <v>-0.021</v>
      </c>
      <c r="AO61" s="17">
        <v>-0.0048</v>
      </c>
      <c r="AP61" s="17">
        <v>0.0084</v>
      </c>
      <c r="AQ61" s="17">
        <v>-0.0153</v>
      </c>
      <c r="AR61" s="17">
        <v>0.0151</v>
      </c>
      <c r="AS61" s="17">
        <v>0.0078</v>
      </c>
      <c r="AT61" s="17">
        <v>0.0067</v>
      </c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>
        <v>0.0101</v>
      </c>
      <c r="AA62" s="17">
        <v>0.0016</v>
      </c>
      <c r="AB62" s="17">
        <v>-0.0122</v>
      </c>
      <c r="AC62" s="17">
        <v>2.0E-4</v>
      </c>
      <c r="AD62" s="17">
        <v>-0.0014</v>
      </c>
      <c r="AE62" s="17">
        <v>0.0163</v>
      </c>
      <c r="AF62" s="17">
        <v>0.0223</v>
      </c>
      <c r="AG62" s="17">
        <v>0.007</v>
      </c>
      <c r="AH62" s="17">
        <v>-0.0053</v>
      </c>
      <c r="AI62" s="17">
        <v>0.0102</v>
      </c>
      <c r="AJ62" s="17">
        <v>0.0402</v>
      </c>
      <c r="AK62" s="17">
        <v>0.0058</v>
      </c>
      <c r="AL62" s="17">
        <v>0.0</v>
      </c>
      <c r="AM62" s="17">
        <v>-1.0E-4</v>
      </c>
      <c r="AN62" s="17">
        <v>-3.0E-4</v>
      </c>
      <c r="AO62" s="17">
        <v>0.0192</v>
      </c>
      <c r="AP62" s="17">
        <v>-0.014</v>
      </c>
      <c r="AQ62" s="17">
        <v>0.008</v>
      </c>
      <c r="AR62" s="17">
        <v>0.0032</v>
      </c>
      <c r="AS62" s="17">
        <v>0.0085</v>
      </c>
      <c r="AT62" s="17">
        <v>-0.0034</v>
      </c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>
        <v>0.01</v>
      </c>
      <c r="AA63" s="17">
        <v>0.0084</v>
      </c>
      <c r="AB63" s="17">
        <v>-0.0045</v>
      </c>
      <c r="AC63" s="17">
        <v>-0.0023</v>
      </c>
      <c r="AD63" s="17">
        <v>-0.0134</v>
      </c>
      <c r="AE63" s="17">
        <v>0.0092</v>
      </c>
      <c r="AF63" s="17">
        <v>-4.0E-4</v>
      </c>
      <c r="AG63" s="17">
        <v>0.002</v>
      </c>
      <c r="AH63" s="17">
        <v>0.0186</v>
      </c>
      <c r="AI63" s="17">
        <v>-0.0105</v>
      </c>
      <c r="AJ63" s="17">
        <v>-0.0056</v>
      </c>
      <c r="AK63" s="17">
        <v>-0.0012</v>
      </c>
      <c r="AL63" s="17">
        <v>0.0142</v>
      </c>
      <c r="AM63" s="17">
        <v>0.0017</v>
      </c>
      <c r="AN63" s="17">
        <v>0.0051</v>
      </c>
      <c r="AO63" s="17">
        <v>0.0038</v>
      </c>
      <c r="AP63" s="17">
        <v>0.0213</v>
      </c>
      <c r="AQ63" s="17">
        <v>0.0023</v>
      </c>
      <c r="AR63" s="17">
        <v>-0.0011</v>
      </c>
      <c r="AS63" s="17">
        <v>0.0015</v>
      </c>
      <c r="AT63" s="17">
        <v>0.0057</v>
      </c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>
        <v>-0.001</v>
      </c>
      <c r="AA64" s="17">
        <v>-0.0278</v>
      </c>
      <c r="AB64" s="17">
        <v>-0.0052</v>
      </c>
      <c r="AC64" s="17">
        <v>-0.0035</v>
      </c>
      <c r="AD64" s="17">
        <v>0.0</v>
      </c>
      <c r="AE64" s="17">
        <v>-0.0175</v>
      </c>
      <c r="AF64" s="17">
        <v>-0.0225</v>
      </c>
      <c r="AG64" s="17">
        <v>-0.0277</v>
      </c>
      <c r="AH64" s="17">
        <v>0.0072</v>
      </c>
      <c r="AI64" s="17">
        <v>-0.0085</v>
      </c>
      <c r="AJ64" s="17">
        <v>-0.0278</v>
      </c>
      <c r="AK64" s="17">
        <v>-0.0183</v>
      </c>
      <c r="AL64" s="17">
        <v>-0.0047</v>
      </c>
      <c r="AM64" s="17">
        <v>-0.0086</v>
      </c>
      <c r="AN64" s="17">
        <v>-0.0166</v>
      </c>
      <c r="AO64" s="17">
        <v>0.0183</v>
      </c>
      <c r="AP64" s="17">
        <v>-0.0161</v>
      </c>
      <c r="AQ64" s="17">
        <v>-0.0194</v>
      </c>
      <c r="AR64" s="17">
        <v>-0.0117</v>
      </c>
      <c r="AS64" s="17">
        <v>-0.0112</v>
      </c>
      <c r="AT64" s="17">
        <v>0.006</v>
      </c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>
        <v>0.005</v>
      </c>
      <c r="AA65" s="17">
        <v>0.0103</v>
      </c>
      <c r="AB65" s="17">
        <v>0.0143</v>
      </c>
      <c r="AC65" s="17">
        <v>-0.0127</v>
      </c>
      <c r="AD65" s="17">
        <v>0.0062</v>
      </c>
      <c r="AE65" s="17">
        <v>0.0031</v>
      </c>
      <c r="AF65" s="17">
        <v>0.0034</v>
      </c>
      <c r="AG65" s="17">
        <v>0.0274</v>
      </c>
      <c r="AH65" s="17">
        <v>0.0076</v>
      </c>
      <c r="AI65" s="17">
        <v>0.0091</v>
      </c>
      <c r="AJ65" s="17">
        <v>0.0124</v>
      </c>
      <c r="AK65" s="17">
        <v>0.0095</v>
      </c>
      <c r="AL65" s="17">
        <v>0.0094</v>
      </c>
      <c r="AM65" s="17">
        <v>0.0047</v>
      </c>
      <c r="AN65" s="17">
        <v>0.0117</v>
      </c>
      <c r="AO65" s="17">
        <v>0.0095</v>
      </c>
      <c r="AP65" s="17">
        <v>0.0043</v>
      </c>
      <c r="AQ65" s="17">
        <v>0.0011</v>
      </c>
      <c r="AR65" s="17">
        <v>0.0055</v>
      </c>
      <c r="AS65" s="17">
        <v>0.0089</v>
      </c>
      <c r="AT65" s="17">
        <v>-0.0095</v>
      </c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>
        <v>6.0E-4</v>
      </c>
      <c r="AA66" s="17">
        <v>0.0083</v>
      </c>
      <c r="AB66" s="17">
        <v>0.0158</v>
      </c>
      <c r="AC66" s="17">
        <v>0.0123</v>
      </c>
      <c r="AD66" s="17">
        <v>0.0077</v>
      </c>
      <c r="AE66" s="17">
        <v>-0.0048</v>
      </c>
      <c r="AF66" s="17">
        <v>-0.0016</v>
      </c>
      <c r="AG66" s="17">
        <v>0.0332</v>
      </c>
      <c r="AH66" s="17">
        <v>-0.0109</v>
      </c>
      <c r="AI66" s="17">
        <v>0.0027</v>
      </c>
      <c r="AJ66" s="17">
        <v>0.0102</v>
      </c>
      <c r="AK66" s="17">
        <v>0.0039</v>
      </c>
      <c r="AL66" s="17">
        <v>0.009</v>
      </c>
      <c r="AM66" s="17">
        <v>0.0157</v>
      </c>
      <c r="AN66" s="17">
        <v>-0.0023</v>
      </c>
      <c r="AO66" s="17">
        <v>-0.0065</v>
      </c>
      <c r="AP66" s="17">
        <v>-0.0135</v>
      </c>
      <c r="AQ66" s="17">
        <v>0.0113</v>
      </c>
      <c r="AR66" s="17">
        <v>0.0091</v>
      </c>
      <c r="AS66" s="17">
        <v>0.0058</v>
      </c>
      <c r="AT66" s="17">
        <v>0.0059</v>
      </c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>
        <v>0.0024</v>
      </c>
      <c r="AA67" s="17">
        <v>-0.0043</v>
      </c>
      <c r="AB67" s="17">
        <v>0.0069</v>
      </c>
      <c r="AC67" s="17">
        <v>-0.0027</v>
      </c>
      <c r="AD67" s="17">
        <v>0.0415</v>
      </c>
      <c r="AE67" s="17">
        <v>0.0099</v>
      </c>
      <c r="AF67" s="17">
        <v>-0.006</v>
      </c>
      <c r="AG67" s="17">
        <v>0.0038</v>
      </c>
      <c r="AH67" s="17">
        <v>0.0168</v>
      </c>
      <c r="AI67" s="17">
        <v>-0.0276</v>
      </c>
      <c r="AJ67" s="17">
        <v>-0.002</v>
      </c>
      <c r="AK67" s="17">
        <v>0.0429</v>
      </c>
      <c r="AL67" s="17">
        <v>0.0053</v>
      </c>
      <c r="AM67" s="17">
        <v>0.0016</v>
      </c>
      <c r="AN67" s="17">
        <v>0.0072</v>
      </c>
      <c r="AO67" s="17">
        <v>-0.0047</v>
      </c>
      <c r="AP67" s="17">
        <v>0.0086</v>
      </c>
      <c r="AQ67" s="17">
        <v>-0.0032</v>
      </c>
      <c r="AR67" s="17">
        <v>0.0073</v>
      </c>
      <c r="AS67" s="17">
        <v>-0.0019</v>
      </c>
      <c r="AT67" s="17">
        <v>0.0056</v>
      </c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>
        <v>0.0067</v>
      </c>
      <c r="AA68" s="17">
        <v>-0.016</v>
      </c>
      <c r="AB68" s="17">
        <v>0.0084</v>
      </c>
      <c r="AC68" s="17">
        <v>0.0027</v>
      </c>
      <c r="AD68" s="17">
        <v>0.0228</v>
      </c>
      <c r="AE68" s="17">
        <v>0.0063</v>
      </c>
      <c r="AF68" s="17">
        <v>0.0053</v>
      </c>
      <c r="AG68" s="17">
        <v>0.0222</v>
      </c>
      <c r="AH68" s="17">
        <v>0.0036</v>
      </c>
      <c r="AI68" s="17">
        <v>0.03</v>
      </c>
      <c r="AJ68" s="17">
        <v>-0.0091</v>
      </c>
      <c r="AK68" s="17">
        <v>-0.0085</v>
      </c>
      <c r="AL68" s="17">
        <v>-0.0052</v>
      </c>
      <c r="AM68" s="17">
        <v>7.0E-4</v>
      </c>
      <c r="AN68" s="17">
        <v>-0.0067</v>
      </c>
      <c r="AO68" s="17">
        <v>-2.0E-4</v>
      </c>
      <c r="AP68" s="17">
        <v>-0.0078</v>
      </c>
      <c r="AQ68" s="17">
        <v>-0.002</v>
      </c>
      <c r="AR68" s="17">
        <v>-0.0084</v>
      </c>
      <c r="AS68" s="17">
        <v>-0.0119</v>
      </c>
      <c r="AT68" s="17">
        <v>-0.0171</v>
      </c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>
        <v>-0.0137</v>
      </c>
      <c r="AA69" s="17">
        <v>-0.0083</v>
      </c>
      <c r="AB69" s="17">
        <v>0.011</v>
      </c>
      <c r="AC69" s="17">
        <v>-0.0059</v>
      </c>
      <c r="AD69" s="17">
        <v>0.0182</v>
      </c>
      <c r="AE69" s="17">
        <v>-0.0153</v>
      </c>
      <c r="AF69" s="17">
        <v>-0.001</v>
      </c>
      <c r="AG69" s="17">
        <v>0.0037</v>
      </c>
      <c r="AH69" s="17">
        <v>-2.0E-4</v>
      </c>
      <c r="AI69" s="17">
        <v>3.0E-4</v>
      </c>
      <c r="AJ69" s="17">
        <v>-7.0E-4</v>
      </c>
      <c r="AK69" s="17">
        <v>-0.0048</v>
      </c>
      <c r="AL69" s="17">
        <v>8.0E-4</v>
      </c>
      <c r="AM69" s="17">
        <v>-0.0033</v>
      </c>
      <c r="AN69" s="17">
        <v>0.016</v>
      </c>
      <c r="AO69" s="17">
        <v>-0.0084</v>
      </c>
      <c r="AP69" s="17">
        <v>-0.0016</v>
      </c>
      <c r="AQ69" s="17">
        <v>0.0133</v>
      </c>
      <c r="AR69" s="17">
        <v>-0.0047</v>
      </c>
      <c r="AS69" s="17">
        <v>-0.001</v>
      </c>
      <c r="AT69" s="17">
        <v>0.0125</v>
      </c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>
        <v>0.004</v>
      </c>
      <c r="AA70" s="17">
        <v>0.0011</v>
      </c>
      <c r="AB70" s="17">
        <v>0.0147</v>
      </c>
      <c r="AC70" s="17">
        <v>-0.0016</v>
      </c>
      <c r="AD70" s="17">
        <v>0.0062</v>
      </c>
      <c r="AE70" s="17">
        <v>0.0047</v>
      </c>
      <c r="AF70" s="17">
        <v>0.0162</v>
      </c>
      <c r="AG70" s="17">
        <v>0.0328</v>
      </c>
      <c r="AH70" s="17">
        <v>0.0029</v>
      </c>
      <c r="AI70" s="17">
        <v>0.0024</v>
      </c>
      <c r="AJ70" s="17">
        <v>0.0047</v>
      </c>
      <c r="AK70" s="17">
        <v>0.0092</v>
      </c>
      <c r="AL70" s="17">
        <v>0.0105</v>
      </c>
      <c r="AM70" s="17">
        <v>0.0054</v>
      </c>
      <c r="AN70" s="17">
        <v>0.0027</v>
      </c>
      <c r="AO70" s="17">
        <v>-0.0156</v>
      </c>
      <c r="AP70" s="17">
        <v>0.0061</v>
      </c>
      <c r="AQ70" s="17">
        <v>0.0074</v>
      </c>
      <c r="AR70" s="17">
        <v>0.0077</v>
      </c>
      <c r="AS70" s="17">
        <v>0.0012</v>
      </c>
      <c r="AT70" s="17">
        <v>0.0077</v>
      </c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>
        <v>-0.0026</v>
      </c>
      <c r="AA71" s="17">
        <v>-0.013</v>
      </c>
      <c r="AB71" s="17">
        <v>-7.0E-4</v>
      </c>
      <c r="AC71" s="17">
        <v>-0.0084</v>
      </c>
      <c r="AD71" s="17">
        <v>0.0089</v>
      </c>
      <c r="AE71" s="17">
        <v>0.0137</v>
      </c>
      <c r="AF71" s="17">
        <v>-0.0153</v>
      </c>
      <c r="AG71" s="17">
        <v>-0.0061</v>
      </c>
      <c r="AH71" s="17">
        <v>0.0038</v>
      </c>
      <c r="AI71" s="17">
        <v>-0.0016</v>
      </c>
      <c r="AJ71" s="17">
        <v>-0.002</v>
      </c>
      <c r="AK71" s="17">
        <v>0.0072</v>
      </c>
      <c r="AL71" s="17">
        <v>-0.0041</v>
      </c>
      <c r="AM71" s="17">
        <v>-0.0135</v>
      </c>
      <c r="AN71" s="17">
        <v>-0.0019</v>
      </c>
      <c r="AO71" s="17">
        <v>-0.0566</v>
      </c>
      <c r="AP71" s="17">
        <v>0.0032</v>
      </c>
      <c r="AQ71" s="17">
        <v>-0.0097</v>
      </c>
      <c r="AR71" s="17">
        <v>-0.014</v>
      </c>
      <c r="AS71" s="17">
        <v>-0.0011</v>
      </c>
      <c r="AT71" s="17">
        <v>0.006</v>
      </c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>
        <v>-0.008</v>
      </c>
      <c r="AA72" s="17">
        <v>0.0119</v>
      </c>
      <c r="AB72" s="17">
        <v>0.0045</v>
      </c>
      <c r="AC72" s="17">
        <v>-0.0028</v>
      </c>
      <c r="AD72" s="17">
        <v>-0.0053</v>
      </c>
      <c r="AE72" s="17">
        <v>-0.0221</v>
      </c>
      <c r="AF72" s="17">
        <v>-0.0055</v>
      </c>
      <c r="AG72" s="17">
        <v>-0.037</v>
      </c>
      <c r="AH72" s="17">
        <v>-0.0048</v>
      </c>
      <c r="AI72" s="17">
        <v>-1.0E-4</v>
      </c>
      <c r="AJ72" s="17">
        <v>-2.0E-4</v>
      </c>
      <c r="AK72" s="17">
        <v>-0.0176</v>
      </c>
      <c r="AL72" s="17">
        <v>-0.0027</v>
      </c>
      <c r="AM72" s="17">
        <v>-0.0077</v>
      </c>
      <c r="AN72" s="17">
        <v>-0.0094</v>
      </c>
      <c r="AO72" s="17">
        <v>0.0028</v>
      </c>
      <c r="AP72" s="17">
        <v>-0.007</v>
      </c>
      <c r="AQ72" s="17">
        <v>-0.0064</v>
      </c>
      <c r="AR72" s="17">
        <v>-0.0031</v>
      </c>
      <c r="AS72" s="17">
        <v>-0.0155</v>
      </c>
      <c r="AT72" s="17">
        <v>-3.0E-4</v>
      </c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>
        <v>0.0094</v>
      </c>
      <c r="AA73" s="17">
        <v>-0.0259</v>
      </c>
      <c r="AB73" s="17">
        <v>0.0034</v>
      </c>
      <c r="AC73" s="17">
        <v>-0.0111</v>
      </c>
      <c r="AD73" s="17">
        <v>-0.0207</v>
      </c>
      <c r="AE73" s="17">
        <v>-0.0127</v>
      </c>
      <c r="AF73" s="17">
        <v>-0.0114</v>
      </c>
      <c r="AG73" s="17">
        <v>0.0067</v>
      </c>
      <c r="AH73" s="17">
        <v>-0.0089</v>
      </c>
      <c r="AI73" s="17">
        <v>-0.0092</v>
      </c>
      <c r="AJ73" s="17">
        <v>0.0</v>
      </c>
      <c r="AK73" s="17">
        <v>-0.0278</v>
      </c>
      <c r="AL73" s="17">
        <v>-0.0267</v>
      </c>
      <c r="AM73" s="17">
        <v>-0.0027</v>
      </c>
      <c r="AN73" s="17">
        <v>-0.0222</v>
      </c>
      <c r="AO73" s="17">
        <v>-0.0127</v>
      </c>
      <c r="AP73" s="17">
        <v>-0.0259</v>
      </c>
      <c r="AQ73" s="17">
        <v>-0.0029</v>
      </c>
      <c r="AR73" s="17">
        <v>0.0053</v>
      </c>
      <c r="AS73" s="17">
        <v>-0.0151</v>
      </c>
      <c r="AT73" s="17">
        <v>0.0034</v>
      </c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>
        <v>-0.0952</v>
      </c>
      <c r="AA74" s="17">
        <v>-0.0337</v>
      </c>
      <c r="AB74" s="17">
        <v>-0.0192</v>
      </c>
      <c r="AC74" s="17">
        <v>-0.0258</v>
      </c>
      <c r="AD74" s="17">
        <v>-0.0111</v>
      </c>
      <c r="AE74" s="17">
        <v>-0.0322</v>
      </c>
      <c r="AF74" s="17">
        <v>-0.0373</v>
      </c>
      <c r="AG74" s="17">
        <v>-0.0408</v>
      </c>
      <c r="AH74" s="17">
        <v>-0.0145</v>
      </c>
      <c r="AI74" s="17">
        <v>-0.0036</v>
      </c>
      <c r="AJ74" s="17">
        <v>-0.0225</v>
      </c>
      <c r="AK74" s="17">
        <v>-0.0467</v>
      </c>
      <c r="AL74" s="17">
        <v>-0.0054</v>
      </c>
      <c r="AM74" s="17">
        <v>-0.0158</v>
      </c>
      <c r="AN74" s="17">
        <v>-0.0251</v>
      </c>
      <c r="AO74" s="17">
        <v>-0.0217</v>
      </c>
      <c r="AP74" s="17">
        <v>-0.0338</v>
      </c>
      <c r="AQ74" s="17">
        <v>-0.0312</v>
      </c>
      <c r="AR74" s="17">
        <v>-0.0113</v>
      </c>
      <c r="AS74" s="17">
        <v>-0.0128</v>
      </c>
      <c r="AT74" s="17">
        <v>0.007</v>
      </c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>
        <v>-0.0138</v>
      </c>
      <c r="AA75" s="17">
        <v>-0.0293</v>
      </c>
      <c r="AB75" s="17">
        <v>0.0069</v>
      </c>
      <c r="AC75" s="17">
        <v>-0.0124</v>
      </c>
      <c r="AD75" s="17">
        <v>-0.0581</v>
      </c>
      <c r="AE75" s="17">
        <v>-0.0347</v>
      </c>
      <c r="AF75" s="17">
        <v>-0.0122</v>
      </c>
      <c r="AG75" s="17">
        <v>-0.0102</v>
      </c>
      <c r="AH75" s="17">
        <v>0.0148</v>
      </c>
      <c r="AI75" s="17">
        <v>0.0279</v>
      </c>
      <c r="AJ75" s="17">
        <v>5.0E-4</v>
      </c>
      <c r="AK75" s="17">
        <v>0.0019</v>
      </c>
      <c r="AL75" s="17">
        <v>-0.0074</v>
      </c>
      <c r="AM75" s="17">
        <v>-0.002</v>
      </c>
      <c r="AN75" s="17">
        <v>0.0112</v>
      </c>
      <c r="AO75" s="17">
        <v>-0.0017</v>
      </c>
      <c r="AP75" s="17">
        <v>-0.0088</v>
      </c>
      <c r="AQ75" s="17">
        <v>-0.0199</v>
      </c>
      <c r="AR75" s="17">
        <v>-0.0061</v>
      </c>
      <c r="AS75" s="17">
        <v>-0.0207</v>
      </c>
      <c r="AT75" s="17">
        <v>-0.0031</v>
      </c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>
        <v>0.0081</v>
      </c>
      <c r="AA76" s="17">
        <v>0.0191</v>
      </c>
      <c r="AB76" s="17">
        <v>-0.0192</v>
      </c>
      <c r="AC76" s="17">
        <v>-0.0178</v>
      </c>
      <c r="AD76" s="17">
        <v>0.0291</v>
      </c>
      <c r="AE76" s="17">
        <v>0.0118</v>
      </c>
      <c r="AF76" s="17">
        <v>-0.0193</v>
      </c>
      <c r="AG76" s="17">
        <v>-0.0171</v>
      </c>
      <c r="AH76" s="17">
        <v>-0.0072</v>
      </c>
      <c r="AI76" s="17">
        <v>0.0097</v>
      </c>
      <c r="AJ76" s="17">
        <v>-0.0115</v>
      </c>
      <c r="AK76" s="17">
        <v>-0.0261</v>
      </c>
      <c r="AL76" s="17">
        <v>0.0034</v>
      </c>
      <c r="AM76" s="17">
        <v>-0.014</v>
      </c>
      <c r="AN76" s="17">
        <v>-0.0119</v>
      </c>
      <c r="AO76" s="17">
        <v>-0.0169</v>
      </c>
      <c r="AP76" s="17">
        <v>-0.0156</v>
      </c>
      <c r="AQ76" s="17">
        <v>-0.0146</v>
      </c>
      <c r="AR76" s="17">
        <v>-0.022</v>
      </c>
      <c r="AS76" s="17">
        <v>-0.0111</v>
      </c>
      <c r="AT76" s="17">
        <v>7.0E-4</v>
      </c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>
        <v>-0.0068</v>
      </c>
      <c r="AA77" s="17">
        <v>0.021</v>
      </c>
      <c r="AB77" s="17">
        <v>0.0056</v>
      </c>
      <c r="AC77" s="17">
        <v>0.018</v>
      </c>
      <c r="AD77" s="17">
        <v>-7.0E-4</v>
      </c>
      <c r="AE77" s="17">
        <v>0.0107</v>
      </c>
      <c r="AF77" s="17">
        <v>0.0214</v>
      </c>
      <c r="AG77" s="17">
        <v>0.017</v>
      </c>
      <c r="AH77" s="17">
        <v>0.033</v>
      </c>
      <c r="AI77" s="17">
        <v>-0.0159</v>
      </c>
      <c r="AJ77" s="17">
        <v>0.013</v>
      </c>
      <c r="AK77" s="17">
        <v>0.019</v>
      </c>
      <c r="AL77" s="17">
        <v>-0.0013</v>
      </c>
      <c r="AM77" s="17">
        <v>0.0175</v>
      </c>
      <c r="AN77" s="17">
        <v>0.0</v>
      </c>
      <c r="AO77" s="17">
        <v>0.0132</v>
      </c>
      <c r="AP77" s="17">
        <v>0.0064</v>
      </c>
      <c r="AQ77" s="17">
        <v>0.019</v>
      </c>
      <c r="AR77" s="17">
        <v>0.0041</v>
      </c>
      <c r="AS77" s="17">
        <v>0.0309</v>
      </c>
      <c r="AT77" s="17">
        <v>-0.0075</v>
      </c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>
        <v>0.0133</v>
      </c>
      <c r="AA78" s="17">
        <v>-0.0125</v>
      </c>
      <c r="AB78" s="17">
        <v>-0.0483</v>
      </c>
      <c r="AC78" s="17">
        <v>0.0039</v>
      </c>
      <c r="AD78" s="17">
        <v>-4.0E-4</v>
      </c>
      <c r="AE78" s="17">
        <v>-0.0137</v>
      </c>
      <c r="AF78" s="17">
        <v>0.0063</v>
      </c>
      <c r="AG78" s="17">
        <v>-0.0125</v>
      </c>
      <c r="AH78" s="17">
        <v>0.0039</v>
      </c>
      <c r="AI78" s="17">
        <v>0.0146</v>
      </c>
      <c r="AJ78" s="17">
        <v>0.0016</v>
      </c>
      <c r="AK78" s="17">
        <v>-0.0104</v>
      </c>
      <c r="AL78" s="17">
        <v>-0.0071</v>
      </c>
      <c r="AM78" s="17">
        <v>0.0203</v>
      </c>
      <c r="AN78" s="17">
        <v>-0.0062</v>
      </c>
      <c r="AO78" s="17">
        <v>3.0E-4</v>
      </c>
      <c r="AP78" s="17">
        <v>-0.0013</v>
      </c>
      <c r="AQ78" s="17">
        <v>0.0016</v>
      </c>
      <c r="AR78" s="17">
        <v>0.0104</v>
      </c>
      <c r="AS78" s="17">
        <v>-0.0267</v>
      </c>
      <c r="AT78" s="17">
        <v>-0.0417</v>
      </c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>
        <v>-8.0E-4</v>
      </c>
      <c r="AA79" s="17">
        <v>0.0021</v>
      </c>
      <c r="AB79" s="17">
        <v>-0.0025</v>
      </c>
      <c r="AC79" s="17">
        <v>-0.0368</v>
      </c>
      <c r="AD79" s="17">
        <v>-0.0043</v>
      </c>
      <c r="AE79" s="17">
        <v>-0.0302</v>
      </c>
      <c r="AF79" s="17">
        <v>0.0038</v>
      </c>
      <c r="AG79" s="17">
        <v>-0.0238</v>
      </c>
      <c r="AH79" s="17">
        <v>0.0088</v>
      </c>
      <c r="AI79" s="17">
        <v>-0.0051</v>
      </c>
      <c r="AJ79" s="17">
        <v>0.0</v>
      </c>
      <c r="AK79" s="17">
        <v>0.008</v>
      </c>
      <c r="AL79" s="17">
        <v>-0.0042</v>
      </c>
      <c r="AM79" s="17">
        <v>-0.0098</v>
      </c>
      <c r="AN79" s="17">
        <v>-0.0033</v>
      </c>
      <c r="AO79" s="17">
        <v>0.002</v>
      </c>
      <c r="AP79" s="17">
        <v>0.0</v>
      </c>
      <c r="AQ79" s="17">
        <v>-0.0025</v>
      </c>
      <c r="AR79" s="17">
        <v>-0.0055</v>
      </c>
      <c r="AS79" s="17">
        <v>0.0021</v>
      </c>
      <c r="AT79" s="17">
        <v>-0.0076</v>
      </c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>
        <v>-0.0069</v>
      </c>
      <c r="AA80" s="17">
        <v>-0.0089</v>
      </c>
      <c r="AB80" s="17">
        <v>0.0159</v>
      </c>
      <c r="AC80" s="17">
        <v>-0.0263</v>
      </c>
      <c r="AD80" s="17">
        <v>-0.0379</v>
      </c>
      <c r="AE80" s="17">
        <v>0.0279</v>
      </c>
      <c r="AF80" s="17">
        <v>-0.019</v>
      </c>
      <c r="AG80" s="17">
        <v>-0.0239</v>
      </c>
      <c r="AH80" s="17">
        <v>-5.0E-4</v>
      </c>
      <c r="AI80" s="17">
        <v>0.0371</v>
      </c>
      <c r="AJ80" s="17">
        <v>-0.012</v>
      </c>
      <c r="AK80" s="17">
        <v>-0.0011</v>
      </c>
      <c r="AL80" s="17">
        <v>-0.0012</v>
      </c>
      <c r="AM80" s="17">
        <v>0.0035</v>
      </c>
      <c r="AN80" s="17">
        <v>-0.0181</v>
      </c>
      <c r="AO80" s="17">
        <v>-0.0046</v>
      </c>
      <c r="AP80" s="17">
        <v>0.0351</v>
      </c>
      <c r="AQ80" s="17">
        <v>-0.0131</v>
      </c>
      <c r="AR80" s="17">
        <v>-0.0013</v>
      </c>
      <c r="AS80" s="17">
        <v>-0.0043</v>
      </c>
      <c r="AT80" s="17">
        <v>-0.0032</v>
      </c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>
        <v>0.0098</v>
      </c>
      <c r="AA81" s="17">
        <v>0.0024</v>
      </c>
      <c r="AB81" s="17">
        <v>0.029</v>
      </c>
      <c r="AC81" s="17">
        <v>-0.0183</v>
      </c>
      <c r="AD81" s="17">
        <v>-0.0029</v>
      </c>
      <c r="AE81" s="17">
        <v>0.0511</v>
      </c>
      <c r="AF81" s="17">
        <v>0.0032</v>
      </c>
      <c r="AG81" s="17">
        <v>0.0229</v>
      </c>
      <c r="AH81" s="17">
        <v>0.0187</v>
      </c>
      <c r="AI81" s="17">
        <v>-0.0029</v>
      </c>
      <c r="AJ81" s="17">
        <v>0.0081</v>
      </c>
      <c r="AK81" s="17">
        <v>0.0075</v>
      </c>
      <c r="AL81" s="17">
        <v>0.0072</v>
      </c>
      <c r="AM81" s="17">
        <v>0.0101</v>
      </c>
      <c r="AN81" s="17">
        <v>0.0132</v>
      </c>
      <c r="AO81" s="17">
        <v>0.0101</v>
      </c>
      <c r="AP81" s="17">
        <v>0.0124</v>
      </c>
      <c r="AQ81" s="17">
        <v>0.0194</v>
      </c>
      <c r="AR81" s="17">
        <v>0.0014</v>
      </c>
      <c r="AS81" s="17">
        <v>0.0049</v>
      </c>
      <c r="AT81" s="17">
        <v>0.0188</v>
      </c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>
        <v>0.0048</v>
      </c>
      <c r="AA82" s="17">
        <v>0.0107</v>
      </c>
      <c r="AB82" s="17">
        <v>-0.0108</v>
      </c>
      <c r="AC82" s="17">
        <v>0.0046</v>
      </c>
      <c r="AD82" s="17">
        <v>0.0244</v>
      </c>
      <c r="AE82" s="17">
        <v>-0.0104</v>
      </c>
      <c r="AF82" s="17">
        <v>0.0128</v>
      </c>
      <c r="AG82" s="17">
        <v>-0.0118</v>
      </c>
      <c r="AH82" s="17">
        <v>0.0048</v>
      </c>
      <c r="AI82" s="17">
        <v>0.0155</v>
      </c>
      <c r="AJ82" s="17">
        <v>0.0104</v>
      </c>
      <c r="AK82" s="17">
        <v>-0.002</v>
      </c>
      <c r="AL82" s="17">
        <v>0.0056</v>
      </c>
      <c r="AM82" s="17">
        <v>-3.0E-4</v>
      </c>
      <c r="AN82" s="17">
        <v>-0.0071</v>
      </c>
      <c r="AO82" s="17">
        <v>0.0049</v>
      </c>
      <c r="AP82" s="17">
        <v>0.03</v>
      </c>
      <c r="AQ82" s="17">
        <v>0.0123</v>
      </c>
      <c r="AR82" s="17">
        <v>0.0045</v>
      </c>
      <c r="AS82" s="17">
        <v>-8.0E-4</v>
      </c>
      <c r="AT82" s="17">
        <v>6.0E-4</v>
      </c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>
        <v>0.0232</v>
      </c>
      <c r="AA83" s="17">
        <v>0.0059</v>
      </c>
      <c r="AB83" s="17">
        <v>-0.0042</v>
      </c>
      <c r="AC83" s="17">
        <v>0.0056</v>
      </c>
      <c r="AD83" s="17">
        <v>0.0199</v>
      </c>
      <c r="AE83" s="17">
        <v>0.0089</v>
      </c>
      <c r="AF83" s="17">
        <v>0.0117</v>
      </c>
      <c r="AG83" s="17">
        <v>0.0313</v>
      </c>
      <c r="AH83" s="17">
        <v>0.0034</v>
      </c>
      <c r="AI83" s="17">
        <v>0.0078</v>
      </c>
      <c r="AJ83" s="17">
        <v>0.0045</v>
      </c>
      <c r="AK83" s="17">
        <v>0.0275</v>
      </c>
      <c r="AL83" s="17">
        <v>0.0036</v>
      </c>
      <c r="AM83" s="17">
        <v>0.0086</v>
      </c>
      <c r="AN83" s="17">
        <v>0.0179</v>
      </c>
      <c r="AO83" s="17">
        <v>0.0072</v>
      </c>
      <c r="AP83" s="17">
        <v>-0.0036</v>
      </c>
      <c r="AQ83" s="17">
        <v>0.0573</v>
      </c>
      <c r="AR83" s="17">
        <v>0.0071</v>
      </c>
      <c r="AS83" s="17">
        <v>0.0171</v>
      </c>
      <c r="AT83" s="17">
        <v>2.0E-4</v>
      </c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>
        <v>-0.006</v>
      </c>
      <c r="AA84" s="17">
        <v>-0.031</v>
      </c>
      <c r="AB84" s="17">
        <v>4.0E-4</v>
      </c>
      <c r="AC84" s="17">
        <v>-0.0053</v>
      </c>
      <c r="AD84" s="17">
        <v>0.0042</v>
      </c>
      <c r="AE84" s="17">
        <v>-0.0104</v>
      </c>
      <c r="AF84" s="17">
        <v>0.014</v>
      </c>
      <c r="AG84" s="17">
        <v>-0.017</v>
      </c>
      <c r="AH84" s="17">
        <v>0.0534</v>
      </c>
      <c r="AI84" s="17">
        <v>0.0023</v>
      </c>
      <c r="AJ84" s="17">
        <v>-7.0E-4</v>
      </c>
      <c r="AK84" s="17">
        <v>0.0082</v>
      </c>
      <c r="AL84" s="17">
        <v>-0.0055</v>
      </c>
      <c r="AM84" s="17">
        <v>-0.0063</v>
      </c>
      <c r="AN84" s="17">
        <v>0.0029</v>
      </c>
      <c r="AO84" s="17">
        <v>3.0E-4</v>
      </c>
      <c r="AP84" s="17">
        <v>0.0108</v>
      </c>
      <c r="AQ84" s="17">
        <v>-0.0187</v>
      </c>
      <c r="AR84" s="17">
        <v>-0.0037</v>
      </c>
      <c r="AS84" s="17">
        <v>-6.0E-4</v>
      </c>
      <c r="AT84" s="17">
        <v>-9.0E-4</v>
      </c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>
        <v>0.0035</v>
      </c>
      <c r="AA85" s="17">
        <v>0.0127</v>
      </c>
      <c r="AB85" s="17">
        <v>0.0201</v>
      </c>
      <c r="AC85" s="17">
        <v>6.0E-4</v>
      </c>
      <c r="AD85" s="17">
        <v>-0.0041</v>
      </c>
      <c r="AE85" s="17">
        <v>-0.004</v>
      </c>
      <c r="AF85" s="17">
        <v>-0.0058</v>
      </c>
      <c r="AG85" s="17">
        <v>0.0271</v>
      </c>
      <c r="AH85" s="17">
        <v>0.0508</v>
      </c>
      <c r="AI85" s="17">
        <v>0.0087</v>
      </c>
      <c r="AJ85" s="17">
        <v>-0.0084</v>
      </c>
      <c r="AK85" s="17">
        <v>0.0025</v>
      </c>
      <c r="AL85" s="17">
        <v>0.0094</v>
      </c>
      <c r="AM85" s="17">
        <v>0.0053</v>
      </c>
      <c r="AN85" s="17">
        <v>-0.0058</v>
      </c>
      <c r="AO85" s="17">
        <v>0.0041</v>
      </c>
      <c r="AP85" s="17">
        <v>0.0108</v>
      </c>
      <c r="AQ85" s="17">
        <v>0.0184</v>
      </c>
      <c r="AR85" s="17">
        <v>0.0017</v>
      </c>
      <c r="AS85" s="17">
        <v>-0.006</v>
      </c>
      <c r="AT85" s="17">
        <v>0.0096</v>
      </c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>
        <v>-0.0045</v>
      </c>
      <c r="AA86" s="17">
        <v>-0.0122</v>
      </c>
      <c r="AB86" s="17">
        <v>-0.0099</v>
      </c>
      <c r="AC86" s="17">
        <v>-0.0022</v>
      </c>
      <c r="AD86" s="17">
        <v>0.0103</v>
      </c>
      <c r="AE86" s="17">
        <v>-0.0103</v>
      </c>
      <c r="AF86" s="17">
        <v>-0.0098</v>
      </c>
      <c r="AG86" s="17">
        <v>0.0243</v>
      </c>
      <c r="AH86" s="17">
        <v>0.0118</v>
      </c>
      <c r="AI86" s="17">
        <v>-0.0052</v>
      </c>
      <c r="AJ86" s="17">
        <v>0.0013</v>
      </c>
      <c r="AK86" s="17">
        <v>-0.0043</v>
      </c>
      <c r="AL86" s="17">
        <v>-0.0054</v>
      </c>
      <c r="AM86" s="17">
        <v>-0.0111</v>
      </c>
      <c r="AN86" s="17">
        <v>0.0054</v>
      </c>
      <c r="AO86" s="17">
        <v>-0.0061</v>
      </c>
      <c r="AP86" s="17">
        <v>0.033</v>
      </c>
      <c r="AQ86" s="17">
        <v>-0.0281</v>
      </c>
      <c r="AR86" s="17">
        <v>-0.0026</v>
      </c>
      <c r="AS86" s="17">
        <v>-0.0263</v>
      </c>
      <c r="AT86" s="17">
        <v>0.0093</v>
      </c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>
        <v>-0.0022</v>
      </c>
      <c r="AA87" s="17">
        <v>0.001</v>
      </c>
      <c r="AB87" s="17">
        <v>-0.0064</v>
      </c>
      <c r="AC87" s="17">
        <v>-0.0028</v>
      </c>
      <c r="AD87" s="17">
        <v>0.0015</v>
      </c>
      <c r="AE87" s="17">
        <v>0.0189</v>
      </c>
      <c r="AF87" s="17">
        <v>0.0032</v>
      </c>
      <c r="AG87" s="17">
        <v>0.0045</v>
      </c>
      <c r="AH87" s="17">
        <v>0.0068</v>
      </c>
      <c r="AI87" s="17">
        <v>-0.0038</v>
      </c>
      <c r="AJ87" s="17">
        <v>0.0</v>
      </c>
      <c r="AK87" s="17">
        <v>0.0017</v>
      </c>
      <c r="AL87" s="17">
        <v>0.004</v>
      </c>
      <c r="AM87" s="17">
        <v>0.0015</v>
      </c>
      <c r="AN87" s="17">
        <v>0.0033</v>
      </c>
      <c r="AO87" s="17">
        <v>0.0041</v>
      </c>
      <c r="AP87" s="17">
        <v>-0.0095</v>
      </c>
      <c r="AQ87" s="17">
        <v>0.0165</v>
      </c>
      <c r="AR87" s="17">
        <v>0.0021</v>
      </c>
      <c r="AS87" s="17">
        <v>0.0094</v>
      </c>
      <c r="AT87" s="17">
        <v>0.01</v>
      </c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>
        <v>0.0104</v>
      </c>
      <c r="AA88" s="17">
        <v>-0.0072</v>
      </c>
      <c r="AB88" s="17">
        <v>-0.0075</v>
      </c>
      <c r="AC88" s="17">
        <v>0.0145</v>
      </c>
      <c r="AD88" s="17">
        <v>0.0328</v>
      </c>
      <c r="AE88" s="17">
        <v>9.0E-4</v>
      </c>
      <c r="AF88" s="17">
        <v>-0.0022</v>
      </c>
      <c r="AG88" s="17">
        <v>0.0136</v>
      </c>
      <c r="AH88" s="17">
        <v>-0.0023</v>
      </c>
      <c r="AI88" s="17">
        <v>0.0108</v>
      </c>
      <c r="AJ88" s="17">
        <v>2.0E-4</v>
      </c>
      <c r="AK88" s="17">
        <v>-0.0174</v>
      </c>
      <c r="AL88" s="17">
        <v>-4.0E-4</v>
      </c>
      <c r="AM88" s="17">
        <v>0.0</v>
      </c>
      <c r="AN88" s="17">
        <v>0.007</v>
      </c>
      <c r="AO88" s="17">
        <v>-0.0034</v>
      </c>
      <c r="AP88" s="17">
        <v>0.0066</v>
      </c>
      <c r="AQ88" s="17">
        <v>3.0E-4</v>
      </c>
      <c r="AR88" s="17">
        <v>-8.0E-4</v>
      </c>
      <c r="AS88" s="17">
        <v>9.0E-4</v>
      </c>
      <c r="AT88" s="17">
        <v>0.0037</v>
      </c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>
        <v>-0.0076</v>
      </c>
      <c r="AA89" s="17">
        <v>-0.0098</v>
      </c>
      <c r="AB89" s="17">
        <v>0.0043</v>
      </c>
      <c r="AC89" s="17">
        <v>-8.0E-4</v>
      </c>
      <c r="AD89" s="17">
        <v>-0.0126</v>
      </c>
      <c r="AE89" s="17">
        <v>-0.0093</v>
      </c>
      <c r="AF89" s="17">
        <v>0.009</v>
      </c>
      <c r="AG89" s="17">
        <v>-0.0089</v>
      </c>
      <c r="AH89" s="17">
        <v>0.0101</v>
      </c>
      <c r="AI89" s="17">
        <v>0.0047</v>
      </c>
      <c r="AJ89" s="17">
        <v>-0.0079</v>
      </c>
      <c r="AK89" s="17">
        <v>0.0077</v>
      </c>
      <c r="AL89" s="17">
        <v>0.0136</v>
      </c>
      <c r="AM89" s="17">
        <v>0.0184</v>
      </c>
      <c r="AN89" s="17">
        <v>0.0252</v>
      </c>
      <c r="AO89" s="17">
        <v>0.0304</v>
      </c>
      <c r="AP89" s="17">
        <v>-0.0078</v>
      </c>
      <c r="AQ89" s="17">
        <v>0.0027</v>
      </c>
      <c r="AR89" s="17">
        <v>0.0101</v>
      </c>
      <c r="AS89" s="17">
        <v>-9.0E-4</v>
      </c>
      <c r="AT89" s="17">
        <v>0.006</v>
      </c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>
        <v>0.0093</v>
      </c>
      <c r="AA90" s="17">
        <v>0.0114</v>
      </c>
      <c r="AB90" s="17">
        <v>0.0329</v>
      </c>
      <c r="AC90" s="17">
        <v>0.0019</v>
      </c>
      <c r="AD90" s="17">
        <v>0.0072</v>
      </c>
      <c r="AE90" s="17">
        <v>0.0428</v>
      </c>
      <c r="AF90" s="17">
        <v>0.0033</v>
      </c>
      <c r="AG90" s="17">
        <v>0.0145</v>
      </c>
      <c r="AH90" s="17">
        <v>0.0034</v>
      </c>
      <c r="AI90" s="17">
        <v>-0.0114</v>
      </c>
      <c r="AJ90" s="17">
        <v>0.0048</v>
      </c>
      <c r="AK90" s="17">
        <v>0.0047</v>
      </c>
      <c r="AL90" s="17">
        <v>-0.0078</v>
      </c>
      <c r="AM90" s="17">
        <v>0.0027</v>
      </c>
      <c r="AN90" s="17">
        <v>0.0056</v>
      </c>
      <c r="AO90" s="17">
        <v>0.0102</v>
      </c>
      <c r="AP90" s="17">
        <v>0.0019</v>
      </c>
      <c r="AQ90" s="17">
        <v>0.0139</v>
      </c>
      <c r="AR90" s="17">
        <v>0.0026</v>
      </c>
      <c r="AS90" s="17">
        <v>0.0046</v>
      </c>
      <c r="AT90" s="17">
        <v>-0.0027</v>
      </c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>
        <v>-0.0107</v>
      </c>
      <c r="AA91" s="17">
        <v>-0.0066</v>
      </c>
      <c r="AB91" s="17">
        <v>1.0E-4</v>
      </c>
      <c r="AC91" s="17">
        <v>-0.0022</v>
      </c>
      <c r="AD91" s="17">
        <v>-0.0213</v>
      </c>
      <c r="AE91" s="17">
        <v>0.0195</v>
      </c>
      <c r="AF91" s="17">
        <v>0.045</v>
      </c>
      <c r="AG91" s="17">
        <v>-0.0027</v>
      </c>
      <c r="AH91" s="17">
        <v>0.0205</v>
      </c>
      <c r="AI91" s="17">
        <v>-0.0039</v>
      </c>
      <c r="AJ91" s="17">
        <v>0.0157</v>
      </c>
      <c r="AK91" s="17">
        <v>-0.0016</v>
      </c>
      <c r="AL91" s="17">
        <v>0.0017</v>
      </c>
      <c r="AM91" s="17">
        <v>-0.0031</v>
      </c>
      <c r="AN91" s="17">
        <v>0.0036</v>
      </c>
      <c r="AO91" s="17">
        <v>0.0051</v>
      </c>
      <c r="AP91" s="17">
        <v>0.0158</v>
      </c>
      <c r="AQ91" s="17">
        <v>-4.0E-4</v>
      </c>
      <c r="AR91" s="17">
        <v>-0.0021</v>
      </c>
      <c r="AS91" s="17">
        <v>0.0037</v>
      </c>
      <c r="AT91" s="17">
        <v>0.0037</v>
      </c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>
        <v>-0.0039</v>
      </c>
      <c r="AA92" s="17">
        <v>0.0053</v>
      </c>
      <c r="AB92" s="17">
        <v>0.003</v>
      </c>
      <c r="AC92" s="17">
        <v>-0.0099</v>
      </c>
      <c r="AD92" s="17">
        <v>-0.0059</v>
      </c>
      <c r="AE92" s="17">
        <v>0.0242</v>
      </c>
      <c r="AF92" s="17">
        <v>-0.0085</v>
      </c>
      <c r="AG92" s="17">
        <v>0.001</v>
      </c>
      <c r="AH92" s="17">
        <v>-0.0124</v>
      </c>
      <c r="AI92" s="17">
        <v>0.0061</v>
      </c>
      <c r="AJ92" s="17">
        <v>0.0134</v>
      </c>
      <c r="AK92" s="17">
        <v>0.0091</v>
      </c>
      <c r="AL92" s="17">
        <v>-0.0056</v>
      </c>
      <c r="AM92" s="17">
        <v>-0.0027</v>
      </c>
      <c r="AN92" s="17">
        <v>-0.0055</v>
      </c>
      <c r="AO92" s="17">
        <v>0.0168</v>
      </c>
      <c r="AP92" s="17">
        <v>-0.0157</v>
      </c>
      <c r="AQ92" s="17">
        <v>-0.0126</v>
      </c>
      <c r="AR92" s="17">
        <v>0.0</v>
      </c>
      <c r="AS92" s="17">
        <v>-0.0066</v>
      </c>
      <c r="AT92" s="17">
        <v>0.0113</v>
      </c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>
        <v>0.0157</v>
      </c>
      <c r="AA93" s="17">
        <v>0.0086</v>
      </c>
      <c r="AB93" s="17">
        <v>0.0028</v>
      </c>
      <c r="AC93" s="17">
        <v>0.0018</v>
      </c>
      <c r="AD93" s="17">
        <v>-0.0081</v>
      </c>
      <c r="AE93" s="17">
        <v>0.0659</v>
      </c>
      <c r="AF93" s="17">
        <v>0.0106</v>
      </c>
      <c r="AG93" s="17">
        <v>-0.0191</v>
      </c>
      <c r="AH93" s="17">
        <v>0.0218</v>
      </c>
      <c r="AI93" s="17">
        <v>0.0223</v>
      </c>
      <c r="AJ93" s="17">
        <v>7.0E-4</v>
      </c>
      <c r="AK93" s="17">
        <v>0.0093</v>
      </c>
      <c r="AL93" s="17">
        <v>-0.0016</v>
      </c>
      <c r="AM93" s="17">
        <v>0.0124</v>
      </c>
      <c r="AN93" s="17">
        <v>0.0144</v>
      </c>
      <c r="AO93" s="17">
        <v>0.0148</v>
      </c>
      <c r="AP93" s="17">
        <v>0.0014</v>
      </c>
      <c r="AQ93" s="17">
        <v>0.0025</v>
      </c>
      <c r="AR93" s="17">
        <v>0.0083</v>
      </c>
      <c r="AS93" s="17">
        <v>-0.0011</v>
      </c>
      <c r="AT93" s="17">
        <v>0.0112</v>
      </c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>
        <v>0.0017</v>
      </c>
      <c r="AA94" s="17">
        <v>-0.0025</v>
      </c>
      <c r="AB94" s="17">
        <v>-0.0092</v>
      </c>
      <c r="AC94" s="17">
        <v>-0.0017</v>
      </c>
      <c r="AD94" s="17">
        <v>-0.0055</v>
      </c>
      <c r="AE94" s="17">
        <v>-0.0413</v>
      </c>
      <c r="AF94" s="17">
        <v>-0.0122</v>
      </c>
      <c r="AG94" s="17">
        <v>0.0057</v>
      </c>
      <c r="AH94" s="17">
        <v>0.0094</v>
      </c>
      <c r="AI94" s="17">
        <v>-0.002</v>
      </c>
      <c r="AJ94" s="17">
        <v>-0.0051</v>
      </c>
      <c r="AK94" s="17">
        <v>-0.018</v>
      </c>
      <c r="AL94" s="17">
        <v>0.0083</v>
      </c>
      <c r="AM94" s="17">
        <v>0.0038</v>
      </c>
      <c r="AN94" s="17">
        <v>-0.0011</v>
      </c>
      <c r="AO94" s="17">
        <v>-0.0066</v>
      </c>
      <c r="AP94" s="17">
        <v>-0.0115</v>
      </c>
      <c r="AQ94" s="17">
        <v>0.0039</v>
      </c>
      <c r="AR94" s="17">
        <v>-0.0034</v>
      </c>
      <c r="AS94" s="17">
        <v>8.0E-4</v>
      </c>
      <c r="AT94" s="17">
        <v>0.0051</v>
      </c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>
        <v>-0.0132</v>
      </c>
      <c r="AA95" s="17">
        <v>5.0E-4</v>
      </c>
      <c r="AB95" s="17">
        <v>-0.013</v>
      </c>
      <c r="AC95" s="17">
        <v>0.0038</v>
      </c>
      <c r="AD95" s="17">
        <v>-9.0E-4</v>
      </c>
      <c r="AE95" s="17">
        <v>-0.0135</v>
      </c>
      <c r="AF95" s="17">
        <v>-4.0E-4</v>
      </c>
      <c r="AG95" s="17">
        <v>0.0142</v>
      </c>
      <c r="AH95" s="17">
        <v>-0.0019</v>
      </c>
      <c r="AI95" s="17">
        <v>0.0154</v>
      </c>
      <c r="AJ95" s="17">
        <v>0.0093</v>
      </c>
      <c r="AK95" s="17">
        <v>-0.0011</v>
      </c>
      <c r="AL95" s="17">
        <v>0.0013</v>
      </c>
      <c r="AM95" s="17">
        <v>0.003</v>
      </c>
      <c r="AN95" s="17">
        <v>0.0047</v>
      </c>
      <c r="AO95" s="17">
        <v>-0.0075</v>
      </c>
      <c r="AP95" s="17">
        <v>0.0192</v>
      </c>
      <c r="AQ95" s="17">
        <v>0.0354</v>
      </c>
      <c r="AR95" s="17">
        <v>0.0062</v>
      </c>
      <c r="AS95" s="17">
        <v>-0.0057</v>
      </c>
      <c r="AT95" s="17">
        <v>0.0036</v>
      </c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>
        <v>0.0087</v>
      </c>
      <c r="AA96" s="17">
        <v>0.0016</v>
      </c>
      <c r="AB96" s="17">
        <v>-0.0112</v>
      </c>
      <c r="AC96" s="17">
        <v>-0.0057</v>
      </c>
      <c r="AD96" s="17">
        <v>-0.0022</v>
      </c>
      <c r="AE96" s="17">
        <v>8.0E-4</v>
      </c>
      <c r="AF96" s="17">
        <v>-0.0097</v>
      </c>
      <c r="AG96" s="17">
        <v>0.0069</v>
      </c>
      <c r="AH96" s="17">
        <v>0.0076</v>
      </c>
      <c r="AI96" s="17">
        <v>-0.0034</v>
      </c>
      <c r="AJ96" s="17">
        <v>-0.0157</v>
      </c>
      <c r="AK96" s="17">
        <v>-9.0E-4</v>
      </c>
      <c r="AL96" s="17">
        <v>-0.0056</v>
      </c>
      <c r="AM96" s="17">
        <v>-3.0E-4</v>
      </c>
      <c r="AN96" s="17">
        <v>-0.0063</v>
      </c>
      <c r="AO96" s="17">
        <v>0.008</v>
      </c>
      <c r="AP96" s="17">
        <v>0.0468</v>
      </c>
      <c r="AQ96" s="17">
        <v>-0.0067</v>
      </c>
      <c r="AR96" s="17">
        <v>0.0067</v>
      </c>
      <c r="AS96" s="17">
        <v>3.0E-4</v>
      </c>
      <c r="AT96" s="17">
        <v>0.0038</v>
      </c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>
        <v>-0.0053</v>
      </c>
      <c r="AA97" s="17">
        <v>-0.0073</v>
      </c>
      <c r="AB97" s="17">
        <v>0.0022</v>
      </c>
      <c r="AC97" s="17">
        <v>-0.0027</v>
      </c>
      <c r="AD97" s="17">
        <v>-0.015</v>
      </c>
      <c r="AE97" s="17">
        <v>-0.0165</v>
      </c>
      <c r="AF97" s="17">
        <v>0.0052</v>
      </c>
      <c r="AG97" s="17">
        <v>-0.0198</v>
      </c>
      <c r="AH97" s="17">
        <v>-8.0E-4</v>
      </c>
      <c r="AI97" s="17">
        <v>0.0197</v>
      </c>
      <c r="AJ97" s="17">
        <v>-0.0018</v>
      </c>
      <c r="AK97" s="17">
        <v>0.0081</v>
      </c>
      <c r="AL97" s="17">
        <v>-0.0058</v>
      </c>
      <c r="AM97" s="17">
        <v>1.0E-4</v>
      </c>
      <c r="AN97" s="17">
        <v>0.0075</v>
      </c>
      <c r="AO97" s="17">
        <v>0.004</v>
      </c>
      <c r="AP97" s="17">
        <v>-0.0243</v>
      </c>
      <c r="AQ97" s="17">
        <v>-0.0074</v>
      </c>
      <c r="AR97" s="17">
        <v>-0.0015</v>
      </c>
      <c r="AS97" s="17">
        <v>-0.0022</v>
      </c>
      <c r="AT97" s="17">
        <v>0.0019</v>
      </c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>
        <v>0.0111</v>
      </c>
      <c r="AA98" s="17">
        <v>-0.0075</v>
      </c>
      <c r="AB98" s="17">
        <v>0.0208</v>
      </c>
      <c r="AC98" s="17">
        <v>6.0E-4</v>
      </c>
      <c r="AD98" s="17">
        <v>0.0104</v>
      </c>
      <c r="AE98" s="17">
        <v>0.0149</v>
      </c>
      <c r="AF98" s="17">
        <v>0.0059</v>
      </c>
      <c r="AG98" s="17">
        <v>-0.007</v>
      </c>
      <c r="AH98" s="17">
        <v>0.002</v>
      </c>
      <c r="AI98" s="17">
        <v>-0.0325</v>
      </c>
      <c r="AJ98" s="17">
        <v>0.0068</v>
      </c>
      <c r="AK98" s="17">
        <v>0.0202</v>
      </c>
      <c r="AL98" s="17">
        <v>0.0045</v>
      </c>
      <c r="AM98" s="17">
        <v>0.0024</v>
      </c>
      <c r="AN98" s="17">
        <v>0.0067</v>
      </c>
      <c r="AO98" s="17">
        <v>0.0198</v>
      </c>
      <c r="AP98" s="17">
        <v>0.0242</v>
      </c>
      <c r="AQ98" s="17">
        <v>0.0109</v>
      </c>
      <c r="AR98" s="17">
        <v>0.0193</v>
      </c>
      <c r="AS98" s="17">
        <v>0.0014</v>
      </c>
      <c r="AT98" s="17">
        <v>-0.0063</v>
      </c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>
        <v>0.0164</v>
      </c>
      <c r="AA99" s="17">
        <v>0.004</v>
      </c>
      <c r="AB99" s="17">
        <v>0.0199</v>
      </c>
      <c r="AC99" s="17">
        <v>0.0011</v>
      </c>
      <c r="AD99" s="17">
        <v>0.0228</v>
      </c>
      <c r="AE99" s="17">
        <v>0.0282</v>
      </c>
      <c r="AF99" s="17">
        <v>0.0064</v>
      </c>
      <c r="AG99" s="17">
        <v>0.0228</v>
      </c>
      <c r="AH99" s="17">
        <v>0.0355</v>
      </c>
      <c r="AI99" s="17">
        <v>0.002</v>
      </c>
      <c r="AJ99" s="17">
        <v>0.0031</v>
      </c>
      <c r="AK99" s="17">
        <v>0.0113</v>
      </c>
      <c r="AL99" s="17">
        <v>-0.0037</v>
      </c>
      <c r="AM99" s="17">
        <v>-0.01</v>
      </c>
      <c r="AN99" s="17">
        <v>0.0019</v>
      </c>
      <c r="AO99" s="17">
        <v>0.0189</v>
      </c>
      <c r="AP99" s="17">
        <v>0.0325</v>
      </c>
      <c r="AQ99" s="17">
        <v>-0.0018</v>
      </c>
      <c r="AR99" s="17">
        <v>-1.0E-4</v>
      </c>
      <c r="AS99" s="17">
        <v>-0.0015</v>
      </c>
      <c r="AT99" s="17">
        <v>0.0043</v>
      </c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>
        <v>-0.0056</v>
      </c>
      <c r="AA100" s="17">
        <v>0.0077</v>
      </c>
      <c r="AB100" s="17">
        <v>0.08</v>
      </c>
      <c r="AC100" s="17">
        <v>0.0127</v>
      </c>
      <c r="AD100" s="17">
        <v>0.0051</v>
      </c>
      <c r="AE100" s="17">
        <v>-0.0046</v>
      </c>
      <c r="AF100" s="17">
        <v>-0.0055</v>
      </c>
      <c r="AG100" s="17">
        <v>-0.0263</v>
      </c>
      <c r="AH100" s="17">
        <v>-0.0178</v>
      </c>
      <c r="AI100" s="17">
        <v>-0.0108</v>
      </c>
      <c r="AJ100" s="17">
        <v>0.0296</v>
      </c>
      <c r="AK100" s="17">
        <v>0.0126</v>
      </c>
      <c r="AL100" s="17">
        <v>0.0328</v>
      </c>
      <c r="AM100" s="17">
        <v>0.0071</v>
      </c>
      <c r="AN100" s="17">
        <v>0.0156</v>
      </c>
      <c r="AO100" s="17">
        <v>0.0097</v>
      </c>
      <c r="AP100" s="17">
        <v>-0.0173</v>
      </c>
      <c r="AQ100" s="17">
        <v>0.0074</v>
      </c>
      <c r="AR100" s="17">
        <v>-0.0022</v>
      </c>
      <c r="AS100" s="17">
        <v>0.0014</v>
      </c>
      <c r="AT100" s="17">
        <v>0.0014</v>
      </c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>
        <v>0.0011</v>
      </c>
      <c r="AA101" s="17">
        <v>1.0E-4</v>
      </c>
      <c r="AB101" s="17">
        <v>0.0088</v>
      </c>
      <c r="AC101" s="17">
        <v>-0.003</v>
      </c>
      <c r="AD101" s="17">
        <v>-0.0052</v>
      </c>
      <c r="AE101" s="17">
        <v>0.001</v>
      </c>
      <c r="AF101" s="17">
        <v>0.0273</v>
      </c>
      <c r="AG101" s="17">
        <v>-0.0152</v>
      </c>
      <c r="AH101" s="17">
        <v>-0.0065</v>
      </c>
      <c r="AI101" s="17">
        <v>0.0185</v>
      </c>
      <c r="AJ101" s="17">
        <v>-0.0113</v>
      </c>
      <c r="AK101" s="17">
        <v>0.0058</v>
      </c>
      <c r="AL101" s="17">
        <v>0.009</v>
      </c>
      <c r="AM101" s="17">
        <v>0.0115</v>
      </c>
      <c r="AN101" s="17">
        <v>0.0076</v>
      </c>
      <c r="AO101" s="17">
        <v>-0.0135</v>
      </c>
      <c r="AP101" s="17">
        <v>-0.003</v>
      </c>
      <c r="AQ101" s="17">
        <v>-0.0021</v>
      </c>
      <c r="AR101" s="17">
        <v>0.0344</v>
      </c>
      <c r="AS101" s="17">
        <v>0.0016</v>
      </c>
      <c r="AT101" s="17">
        <v>6.0E-4</v>
      </c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>
        <v>-0.0085</v>
      </c>
      <c r="AA102" s="17">
        <v>0.0068</v>
      </c>
      <c r="AB102" s="17">
        <v>0.0047</v>
      </c>
      <c r="AC102" s="17">
        <v>0.0312</v>
      </c>
      <c r="AD102" s="17">
        <v>-0.0102</v>
      </c>
      <c r="AE102" s="17">
        <v>0.0169</v>
      </c>
      <c r="AF102" s="17">
        <v>-0.0077</v>
      </c>
      <c r="AG102" s="17">
        <v>-0.011</v>
      </c>
      <c r="AH102" s="17">
        <v>0.0088</v>
      </c>
      <c r="AI102" s="17">
        <v>-0.0035</v>
      </c>
      <c r="AJ102" s="17">
        <v>0.0227</v>
      </c>
      <c r="AK102" s="17">
        <v>-0.0172</v>
      </c>
      <c r="AL102" s="17">
        <v>-0.005</v>
      </c>
      <c r="AM102" s="17">
        <v>0.0068</v>
      </c>
      <c r="AN102" s="17">
        <v>0.0049</v>
      </c>
      <c r="AO102" s="17">
        <v>-0.0151</v>
      </c>
      <c r="AP102" s="17">
        <v>-0.0074</v>
      </c>
      <c r="AQ102" s="17">
        <v>0.0114</v>
      </c>
      <c r="AR102" s="17">
        <v>0.0089</v>
      </c>
      <c r="AS102" s="17">
        <v>0.0178</v>
      </c>
      <c r="AT102" s="17">
        <v>0.0039</v>
      </c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>
        <v>0.0082</v>
      </c>
      <c r="AA103" s="17">
        <v>7.0E-4</v>
      </c>
      <c r="AB103" s="17">
        <v>-0.0084</v>
      </c>
      <c r="AC103" s="17">
        <v>0.0149</v>
      </c>
      <c r="AD103" s="17">
        <v>-0.0033</v>
      </c>
      <c r="AE103" s="17">
        <v>-0.0056</v>
      </c>
      <c r="AF103" s="17">
        <v>0.0357</v>
      </c>
      <c r="AG103" s="17">
        <v>-0.0018</v>
      </c>
      <c r="AH103" s="17">
        <v>0.0168</v>
      </c>
      <c r="AI103" s="17">
        <v>0.0019</v>
      </c>
      <c r="AJ103" s="17">
        <v>0.0087</v>
      </c>
      <c r="AK103" s="17">
        <v>0.0069</v>
      </c>
      <c r="AL103" s="17">
        <v>0.0251</v>
      </c>
      <c r="AM103" s="17">
        <v>0.0094</v>
      </c>
      <c r="AN103" s="17">
        <v>0.0015</v>
      </c>
      <c r="AO103" s="17">
        <v>0.0393</v>
      </c>
      <c r="AP103" s="17">
        <v>0.0083</v>
      </c>
      <c r="AQ103" s="17">
        <v>0.0085</v>
      </c>
      <c r="AR103" s="17">
        <v>0.0023</v>
      </c>
      <c r="AS103" s="17">
        <v>0.121</v>
      </c>
      <c r="AT103" s="17">
        <v>0.0095</v>
      </c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>
        <v>0.0282</v>
      </c>
      <c r="AA104" s="17">
        <v>0.0136</v>
      </c>
      <c r="AB104" s="17">
        <v>0.0016</v>
      </c>
      <c r="AC104" s="17">
        <v>0.008</v>
      </c>
      <c r="AD104" s="17">
        <v>0.0014</v>
      </c>
      <c r="AE104" s="17">
        <v>0.0452</v>
      </c>
      <c r="AF104" s="17">
        <v>0.0229</v>
      </c>
      <c r="AG104" s="17">
        <v>-0.0048</v>
      </c>
      <c r="AH104" s="17">
        <v>0.0327</v>
      </c>
      <c r="AI104" s="17">
        <v>0.0049</v>
      </c>
      <c r="AJ104" s="17">
        <v>0.0166</v>
      </c>
      <c r="AK104" s="17">
        <v>0.0058</v>
      </c>
      <c r="AL104" s="17">
        <v>-0.0105</v>
      </c>
      <c r="AM104" s="17">
        <v>-0.0012</v>
      </c>
      <c r="AN104" s="17">
        <v>-0.0136</v>
      </c>
      <c r="AO104" s="17">
        <v>0.0136</v>
      </c>
      <c r="AP104" s="17">
        <v>0.0084</v>
      </c>
      <c r="AQ104" s="17">
        <v>0.0025</v>
      </c>
      <c r="AR104" s="17">
        <v>0.002</v>
      </c>
      <c r="AS104" s="17">
        <v>0.0189</v>
      </c>
      <c r="AT104" s="17">
        <v>0.0048</v>
      </c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>
        <v>-0.0155</v>
      </c>
      <c r="AA105" s="17">
        <v>-0.0037</v>
      </c>
      <c r="AB105" s="17">
        <v>-0.004</v>
      </c>
      <c r="AC105" s="17">
        <v>-0.0101</v>
      </c>
      <c r="AD105" s="17">
        <v>-0.0027</v>
      </c>
      <c r="AE105" s="17">
        <v>-0.023</v>
      </c>
      <c r="AF105" s="17">
        <v>-0.0104</v>
      </c>
      <c r="AG105" s="17">
        <v>0.0076</v>
      </c>
      <c r="AH105" s="17">
        <v>-0.018</v>
      </c>
      <c r="AI105" s="17">
        <v>-0.0136</v>
      </c>
      <c r="AJ105" s="17">
        <v>0.0238</v>
      </c>
      <c r="AK105" s="17">
        <v>0.002</v>
      </c>
      <c r="AL105" s="17">
        <v>-0.0195</v>
      </c>
      <c r="AM105" s="17">
        <v>-5.0E-4</v>
      </c>
      <c r="AN105" s="17">
        <v>-0.0061</v>
      </c>
      <c r="AO105" s="17">
        <v>0.0029</v>
      </c>
      <c r="AP105" s="17">
        <v>-0.0174</v>
      </c>
      <c r="AQ105" s="17">
        <v>-0.0191</v>
      </c>
      <c r="AR105" s="17">
        <v>0.0137</v>
      </c>
      <c r="AS105" s="17">
        <v>-0.0296</v>
      </c>
      <c r="AT105" s="17">
        <v>0.0119</v>
      </c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>
        <v>0.0181</v>
      </c>
      <c r="AA106" s="17">
        <v>-0.0041</v>
      </c>
      <c r="AB106" s="17">
        <v>0.0682</v>
      </c>
      <c r="AC106" s="17">
        <v>-0.0054</v>
      </c>
      <c r="AD106" s="17">
        <v>-3.0E-4</v>
      </c>
      <c r="AE106" s="17">
        <v>-0.0108</v>
      </c>
      <c r="AF106" s="17">
        <v>0.0164</v>
      </c>
      <c r="AG106" s="17">
        <v>0.0248</v>
      </c>
      <c r="AH106" s="17">
        <v>-0.0161</v>
      </c>
      <c r="AI106" s="17">
        <v>-0.0052</v>
      </c>
      <c r="AJ106" s="17">
        <v>0.0214</v>
      </c>
      <c r="AK106" s="17">
        <v>0.0138</v>
      </c>
      <c r="AL106" s="17">
        <v>0.007</v>
      </c>
      <c r="AM106" s="17">
        <v>0.0011</v>
      </c>
      <c r="AN106" s="17">
        <v>0.0065</v>
      </c>
      <c r="AO106" s="17">
        <v>5.0E-4</v>
      </c>
      <c r="AP106" s="17">
        <v>-0.0084</v>
      </c>
      <c r="AQ106" s="17">
        <v>0.0028</v>
      </c>
      <c r="AR106" s="17">
        <v>-0.0014</v>
      </c>
      <c r="AS106" s="17">
        <v>-0.0072</v>
      </c>
      <c r="AT106" s="17">
        <v>0.0011</v>
      </c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>
        <v>-0.0066</v>
      </c>
      <c r="AA107" s="17">
        <v>-0.0083</v>
      </c>
      <c r="AB107" s="17">
        <v>-0.0016</v>
      </c>
      <c r="AC107" s="17">
        <v>0.008</v>
      </c>
      <c r="AD107" s="17">
        <v>-0.0156</v>
      </c>
      <c r="AE107" s="17">
        <v>0.0103</v>
      </c>
      <c r="AF107" s="17">
        <v>0.0114</v>
      </c>
      <c r="AG107" s="17">
        <v>-0.0103</v>
      </c>
      <c r="AH107" s="17">
        <v>0.0159</v>
      </c>
      <c r="AI107" s="17">
        <v>-0.0048</v>
      </c>
      <c r="AJ107" s="17">
        <v>0.0274</v>
      </c>
      <c r="AK107" s="17">
        <v>-0.012</v>
      </c>
      <c r="AL107" s="17">
        <v>0.0017</v>
      </c>
      <c r="AM107" s="17">
        <v>-0.0142</v>
      </c>
      <c r="AN107" s="17">
        <v>7.0E-4</v>
      </c>
      <c r="AO107" s="17">
        <v>0.001</v>
      </c>
      <c r="AP107" s="17">
        <v>0.0101</v>
      </c>
      <c r="AQ107" s="17">
        <v>3.0E-4</v>
      </c>
      <c r="AR107" s="17">
        <v>-0.0098</v>
      </c>
      <c r="AS107" s="17">
        <v>-0.0141</v>
      </c>
      <c r="AT107" s="17">
        <v>0.0018</v>
      </c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>
        <v>-0.0175</v>
      </c>
      <c r="AA108" s="17">
        <v>0.0057</v>
      </c>
      <c r="AB108" s="17">
        <v>-0.013</v>
      </c>
      <c r="AC108" s="17">
        <v>-0.0185</v>
      </c>
      <c r="AD108" s="17">
        <v>-0.0113</v>
      </c>
      <c r="AE108" s="17">
        <v>0.0169</v>
      </c>
      <c r="AF108" s="17">
        <v>0.0096</v>
      </c>
      <c r="AG108" s="17">
        <v>-0.0107</v>
      </c>
      <c r="AH108" s="17">
        <v>0.0197</v>
      </c>
      <c r="AI108" s="17">
        <v>0.0245</v>
      </c>
      <c r="AJ108" s="17">
        <v>0.0183</v>
      </c>
      <c r="AK108" s="17">
        <v>0.0013</v>
      </c>
      <c r="AL108" s="17">
        <v>0.0055</v>
      </c>
      <c r="AM108" s="17">
        <v>0.0038</v>
      </c>
      <c r="AN108" s="17">
        <v>0.0092</v>
      </c>
      <c r="AO108" s="17">
        <v>-0.0051</v>
      </c>
      <c r="AP108" s="17">
        <v>-0.0114</v>
      </c>
      <c r="AQ108" s="17">
        <v>0.0101</v>
      </c>
      <c r="AR108" s="17">
        <v>-0.0017</v>
      </c>
      <c r="AS108" s="17">
        <v>7.0E-4</v>
      </c>
      <c r="AT108" s="17">
        <v>0.0027</v>
      </c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>
        <v>0.0108</v>
      </c>
      <c r="AA109" s="17">
        <v>-0.0062</v>
      </c>
      <c r="AB109" s="17">
        <v>0.0049</v>
      </c>
      <c r="AC109" s="17">
        <v>0.0092</v>
      </c>
      <c r="AD109" s="17">
        <v>8.0E-4</v>
      </c>
      <c r="AE109" s="17">
        <v>0.0104</v>
      </c>
      <c r="AF109" s="17">
        <v>0.0163</v>
      </c>
      <c r="AG109" s="17">
        <v>0.012</v>
      </c>
      <c r="AH109" s="17">
        <v>-0.0067</v>
      </c>
      <c r="AI109" s="17">
        <v>0.0098</v>
      </c>
      <c r="AJ109" s="17">
        <v>0.0028</v>
      </c>
      <c r="AK109" s="17">
        <v>0.0109</v>
      </c>
      <c r="AL109" s="17">
        <v>0.0099</v>
      </c>
      <c r="AM109" s="17">
        <v>0.0127</v>
      </c>
      <c r="AN109" s="17">
        <v>0.0049</v>
      </c>
      <c r="AO109" s="17">
        <v>0.0363</v>
      </c>
      <c r="AP109" s="17">
        <v>0.0053</v>
      </c>
      <c r="AQ109" s="17">
        <v>0.0109</v>
      </c>
      <c r="AR109" s="17">
        <v>0.0112</v>
      </c>
      <c r="AS109" s="17">
        <v>-0.0045</v>
      </c>
      <c r="AT109" s="17">
        <v>-0.0044</v>
      </c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>
        <v>1.0E-4</v>
      </c>
      <c r="AA110" s="17">
        <v>0.004</v>
      </c>
      <c r="AB110" s="17">
        <v>9.0E-4</v>
      </c>
      <c r="AC110" s="17">
        <v>0.0081</v>
      </c>
      <c r="AD110" s="17">
        <v>0.0029</v>
      </c>
      <c r="AE110" s="17">
        <v>0.0107</v>
      </c>
      <c r="AF110" s="17">
        <v>-0.0123</v>
      </c>
      <c r="AG110" s="17">
        <v>-0.0083</v>
      </c>
      <c r="AH110" s="17">
        <v>0.0109</v>
      </c>
      <c r="AI110" s="17">
        <v>2.0E-4</v>
      </c>
      <c r="AJ110" s="17">
        <v>0.0104</v>
      </c>
      <c r="AK110" s="17">
        <v>0.0032</v>
      </c>
      <c r="AL110" s="17">
        <v>-0.004</v>
      </c>
      <c r="AM110" s="17">
        <v>0.0124</v>
      </c>
      <c r="AN110" s="17">
        <v>0.0333</v>
      </c>
      <c r="AO110" s="17">
        <v>0.0313</v>
      </c>
      <c r="AP110" s="17">
        <v>0.0062</v>
      </c>
      <c r="AQ110" s="17">
        <v>0.0163</v>
      </c>
      <c r="AR110" s="17">
        <v>0.0038</v>
      </c>
      <c r="AS110" s="17">
        <v>0.0542</v>
      </c>
      <c r="AT110" s="17">
        <v>0.007</v>
      </c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>
        <v>0.0358</v>
      </c>
      <c r="AA111" s="17">
        <v>-0.0038</v>
      </c>
      <c r="AB111" s="17">
        <v>-0.007</v>
      </c>
      <c r="AC111" s="17">
        <v>0.0236</v>
      </c>
      <c r="AD111" s="17">
        <v>-0.0097</v>
      </c>
      <c r="AE111" s="17">
        <v>-0.0125</v>
      </c>
      <c r="AF111" s="17">
        <v>0.1256</v>
      </c>
      <c r="AG111" s="17">
        <v>-0.0035</v>
      </c>
      <c r="AH111" s="17">
        <v>-0.0046</v>
      </c>
      <c r="AI111" s="17">
        <v>-0.0012</v>
      </c>
      <c r="AJ111" s="17">
        <v>0.0175</v>
      </c>
      <c r="AK111" s="17">
        <v>0.0195</v>
      </c>
      <c r="AL111" s="17">
        <v>-0.0145</v>
      </c>
      <c r="AM111" s="17">
        <v>0.0099</v>
      </c>
      <c r="AN111" s="17">
        <v>0.0014</v>
      </c>
      <c r="AO111" s="17">
        <v>0.0141</v>
      </c>
      <c r="AP111" s="17">
        <v>0.0327</v>
      </c>
      <c r="AQ111" s="17">
        <v>0.002</v>
      </c>
      <c r="AR111" s="17">
        <v>-1.0E-4</v>
      </c>
      <c r="AS111" s="17">
        <v>0.0238</v>
      </c>
      <c r="AT111" s="17">
        <v>-0.0026</v>
      </c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>
        <v>-0.0022</v>
      </c>
      <c r="AA112" s="17">
        <v>0.022</v>
      </c>
      <c r="AB112" s="17">
        <v>0.0154</v>
      </c>
      <c r="AC112" s="17">
        <v>0.0185</v>
      </c>
      <c r="AD112" s="17">
        <v>-0.006</v>
      </c>
      <c r="AE112" s="17">
        <v>-0.0165</v>
      </c>
      <c r="AF112" s="17">
        <v>0.0025</v>
      </c>
      <c r="AG112" s="17">
        <v>-0.0046</v>
      </c>
      <c r="AH112" s="17">
        <v>0.0094</v>
      </c>
      <c r="AI112" s="17">
        <v>0.0532</v>
      </c>
      <c r="AJ112" s="17">
        <v>-0.0114</v>
      </c>
      <c r="AK112" s="17">
        <v>0.0014</v>
      </c>
      <c r="AL112" s="17">
        <v>0.0098</v>
      </c>
      <c r="AM112" s="17">
        <v>0.0152</v>
      </c>
      <c r="AN112" s="17">
        <v>-0.0087</v>
      </c>
      <c r="AO112" s="17">
        <v>-0.03</v>
      </c>
      <c r="AP112" s="17">
        <v>-0.0031</v>
      </c>
      <c r="AQ112" s="17">
        <v>-0.0096</v>
      </c>
      <c r="AR112" s="17">
        <v>-0.0017</v>
      </c>
      <c r="AS112" s="17">
        <v>0.004</v>
      </c>
      <c r="AT112" s="17">
        <v>0.0072</v>
      </c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>
        <v>-0.0266</v>
      </c>
      <c r="AA113" s="17">
        <v>-0.0109</v>
      </c>
      <c r="AB113" s="17">
        <v>-0.016</v>
      </c>
      <c r="AC113" s="17">
        <v>-0.0305</v>
      </c>
      <c r="AD113" s="17">
        <v>-0.0099</v>
      </c>
      <c r="AE113" s="17">
        <v>-0.0012</v>
      </c>
      <c r="AF113" s="17">
        <v>-0.0746</v>
      </c>
      <c r="AG113" s="17">
        <v>-0.0124</v>
      </c>
      <c r="AH113" s="17">
        <v>-0.013</v>
      </c>
      <c r="AI113" s="17">
        <v>0.0537</v>
      </c>
      <c r="AJ113" s="17">
        <v>-0.0513</v>
      </c>
      <c r="AK113" s="17">
        <v>-0.0363</v>
      </c>
      <c r="AL113" s="17">
        <v>-0.0117</v>
      </c>
      <c r="AM113" s="17">
        <v>-0.0121</v>
      </c>
      <c r="AN113" s="17">
        <v>-0.042</v>
      </c>
      <c r="AO113" s="17">
        <v>-0.0274</v>
      </c>
      <c r="AP113" s="17">
        <v>-0.0605</v>
      </c>
      <c r="AQ113" s="17">
        <v>-0.0324</v>
      </c>
      <c r="AR113" s="17">
        <v>0.0019</v>
      </c>
      <c r="AS113" s="17">
        <v>-0.0578</v>
      </c>
      <c r="AT113" s="17">
        <v>0.0062</v>
      </c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>
        <v>0.0239</v>
      </c>
      <c r="AA114" s="17">
        <v>-4.0E-4</v>
      </c>
      <c r="AB114" s="17">
        <v>0.0401</v>
      </c>
      <c r="AC114" s="17">
        <v>0.015</v>
      </c>
      <c r="AD114" s="17">
        <v>0.0022</v>
      </c>
      <c r="AE114" s="17">
        <v>-0.0075</v>
      </c>
      <c r="AF114" s="17">
        <v>0.0646</v>
      </c>
      <c r="AG114" s="17">
        <v>0.0024</v>
      </c>
      <c r="AH114" s="17">
        <v>0.0087</v>
      </c>
      <c r="AI114" s="17">
        <v>-0.0123</v>
      </c>
      <c r="AJ114" s="17">
        <v>0.0386</v>
      </c>
      <c r="AK114" s="17">
        <v>-0.0051</v>
      </c>
      <c r="AL114" s="17">
        <v>0.0011</v>
      </c>
      <c r="AM114" s="17">
        <v>0.0137</v>
      </c>
      <c r="AN114" s="17">
        <v>0.01</v>
      </c>
      <c r="AO114" s="17">
        <v>0.0216</v>
      </c>
      <c r="AP114" s="17">
        <v>0.019</v>
      </c>
      <c r="AQ114" s="17">
        <v>0.0316</v>
      </c>
      <c r="AR114" s="17">
        <v>0.0182</v>
      </c>
      <c r="AS114" s="17">
        <v>0.0427</v>
      </c>
      <c r="AT114" s="17">
        <v>0.0057</v>
      </c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>
        <v>0.0458</v>
      </c>
      <c r="AA115" s="17">
        <v>-0.0061</v>
      </c>
      <c r="AB115" s="17">
        <v>-0.007</v>
      </c>
      <c r="AC115" s="17">
        <v>0.0037</v>
      </c>
      <c r="AD115" s="17">
        <v>0.0032</v>
      </c>
      <c r="AE115" s="17">
        <v>0.0293</v>
      </c>
      <c r="AF115" s="17">
        <v>-0.0084</v>
      </c>
      <c r="AG115" s="17">
        <v>0.0022</v>
      </c>
      <c r="AH115" s="17">
        <v>-4.0E-4</v>
      </c>
      <c r="AI115" s="17">
        <v>-0.0108</v>
      </c>
      <c r="AJ115" s="17">
        <v>0.0226</v>
      </c>
      <c r="AK115" s="17">
        <v>-0.0214</v>
      </c>
      <c r="AL115" s="17">
        <v>0.0085</v>
      </c>
      <c r="AM115" s="17">
        <v>9.0E-4</v>
      </c>
      <c r="AN115" s="17">
        <v>0.019</v>
      </c>
      <c r="AO115" s="17">
        <v>0.0107</v>
      </c>
      <c r="AP115" s="17">
        <v>0.0076</v>
      </c>
      <c r="AQ115" s="17">
        <v>0.0409</v>
      </c>
      <c r="AR115" s="17">
        <v>-0.0093</v>
      </c>
      <c r="AS115" s="17">
        <v>-4.0E-4</v>
      </c>
      <c r="AT115" s="17">
        <v>0.0048</v>
      </c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>
        <v>0.0485</v>
      </c>
      <c r="AA116" s="17">
        <v>0.0047</v>
      </c>
      <c r="AB116" s="17">
        <v>-0.0033</v>
      </c>
      <c r="AC116" s="17">
        <v>0.0512</v>
      </c>
      <c r="AD116" s="17">
        <v>-0.0021</v>
      </c>
      <c r="AE116" s="17">
        <v>0.0049</v>
      </c>
      <c r="AF116" s="17">
        <v>0.0101</v>
      </c>
      <c r="AG116" s="17">
        <v>0.0013</v>
      </c>
      <c r="AH116" s="17">
        <v>0.0133</v>
      </c>
      <c r="AI116" s="17">
        <v>-0.0105</v>
      </c>
      <c r="AJ116" s="17">
        <v>0.0054</v>
      </c>
      <c r="AK116" s="17">
        <v>-0.0254</v>
      </c>
      <c r="AL116" s="17">
        <v>0.0023</v>
      </c>
      <c r="AM116" s="17">
        <v>0.0049</v>
      </c>
      <c r="AN116" s="17">
        <v>0.0127</v>
      </c>
      <c r="AO116" s="17">
        <v>1.0E-4</v>
      </c>
      <c r="AP116" s="17">
        <v>0.026</v>
      </c>
      <c r="AQ116" s="17">
        <v>0.0403</v>
      </c>
      <c r="AR116" s="17">
        <v>0.0074</v>
      </c>
      <c r="AS116" s="17">
        <v>0.104</v>
      </c>
      <c r="AT116" s="17">
        <v>0.001</v>
      </c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>
        <v>-0.0074</v>
      </c>
      <c r="AA117" s="17">
        <v>0.0036</v>
      </c>
      <c r="AB117" s="17">
        <v>0.0015</v>
      </c>
      <c r="AC117" s="17">
        <v>0.0387</v>
      </c>
      <c r="AD117" s="17">
        <v>-0.0101</v>
      </c>
      <c r="AE117" s="17">
        <v>0.0188</v>
      </c>
      <c r="AF117" s="17">
        <v>-0.0021</v>
      </c>
      <c r="AG117" s="17">
        <v>-0.005</v>
      </c>
      <c r="AH117" s="17">
        <v>0.0199</v>
      </c>
      <c r="AI117" s="17">
        <v>0.0244</v>
      </c>
      <c r="AJ117" s="17">
        <v>0.0166</v>
      </c>
      <c r="AK117" s="17">
        <v>0.0095</v>
      </c>
      <c r="AL117" s="17">
        <v>0.0014</v>
      </c>
      <c r="AM117" s="17">
        <v>0.0034</v>
      </c>
      <c r="AN117" s="17">
        <v>0.0144</v>
      </c>
      <c r="AO117" s="17">
        <v>0.0013</v>
      </c>
      <c r="AP117" s="17">
        <v>0.002</v>
      </c>
      <c r="AQ117" s="17">
        <v>-0.0033</v>
      </c>
      <c r="AR117" s="17">
        <v>0.0117</v>
      </c>
      <c r="AS117" s="17">
        <v>0.0234</v>
      </c>
      <c r="AT117" s="17">
        <v>-0.0342</v>
      </c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>
        <v>-0.0127</v>
      </c>
      <c r="AA118" s="17">
        <v>-4.0E-4</v>
      </c>
      <c r="AB118" s="17">
        <v>3.0E-4</v>
      </c>
      <c r="AC118" s="17">
        <v>0.0064</v>
      </c>
      <c r="AD118" s="17">
        <v>-0.0101</v>
      </c>
      <c r="AE118" s="17">
        <v>0.054</v>
      </c>
      <c r="AF118" s="17">
        <v>-0.0046</v>
      </c>
      <c r="AG118" s="17">
        <v>-0.0242</v>
      </c>
      <c r="AH118" s="17">
        <v>0.0104</v>
      </c>
      <c r="AI118" s="17">
        <v>0.0372</v>
      </c>
      <c r="AJ118" s="17">
        <v>-0.0212</v>
      </c>
      <c r="AK118" s="17">
        <v>-0.0112</v>
      </c>
      <c r="AL118" s="17">
        <v>0.0161</v>
      </c>
      <c r="AM118" s="17">
        <v>0.0075</v>
      </c>
      <c r="AN118" s="17">
        <v>0.0072</v>
      </c>
      <c r="AO118" s="17">
        <v>-0.0053</v>
      </c>
      <c r="AP118" s="17">
        <v>-0.0055</v>
      </c>
      <c r="AQ118" s="17">
        <v>-0.0132</v>
      </c>
      <c r="AR118" s="17">
        <v>0.0013</v>
      </c>
      <c r="AS118" s="17">
        <v>-0.0252</v>
      </c>
      <c r="AT118" s="17">
        <v>0.0168</v>
      </c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>
        <v>0.0082</v>
      </c>
      <c r="AA119" s="17">
        <v>0.0446</v>
      </c>
      <c r="AB119" s="17">
        <v>0.0151</v>
      </c>
      <c r="AC119" s="17">
        <v>-0.0151</v>
      </c>
      <c r="AD119" s="17">
        <v>-0.0099</v>
      </c>
      <c r="AE119" s="17">
        <v>-0.0108</v>
      </c>
      <c r="AF119" s="17">
        <v>0.0265</v>
      </c>
      <c r="AG119" s="17">
        <v>-0.0044</v>
      </c>
      <c r="AH119" s="17">
        <v>0.0129</v>
      </c>
      <c r="AI119" s="17">
        <v>-0.0099</v>
      </c>
      <c r="AJ119" s="17">
        <v>0.0069</v>
      </c>
      <c r="AK119" s="17">
        <v>0.0032</v>
      </c>
      <c r="AL119" s="17">
        <v>-0.0039</v>
      </c>
      <c r="AM119" s="17">
        <v>-0.008</v>
      </c>
      <c r="AN119" s="17">
        <v>0.0097</v>
      </c>
      <c r="AO119" s="17">
        <v>0.0151</v>
      </c>
      <c r="AP119" s="17">
        <v>0.0267</v>
      </c>
      <c r="AQ119" s="17">
        <v>0.02</v>
      </c>
      <c r="AR119" s="17">
        <v>0.0026</v>
      </c>
      <c r="AS119" s="17">
        <v>0.0236</v>
      </c>
      <c r="AT119" s="17">
        <v>0.0104</v>
      </c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>
        <v>0.0073</v>
      </c>
      <c r="AA120" s="17">
        <v>0.0419</v>
      </c>
      <c r="AB120" s="17">
        <v>-0.0173</v>
      </c>
      <c r="AC120" s="17">
        <v>-0.0035</v>
      </c>
      <c r="AD120" s="17">
        <v>0.0081</v>
      </c>
      <c r="AE120" s="17">
        <v>-0.0171</v>
      </c>
      <c r="AF120" s="17">
        <v>0.0059</v>
      </c>
      <c r="AG120" s="17">
        <v>-0.0072</v>
      </c>
      <c r="AH120" s="17">
        <v>-0.0133</v>
      </c>
      <c r="AI120" s="17">
        <v>0.0036</v>
      </c>
      <c r="AJ120" s="17">
        <v>0.0025</v>
      </c>
      <c r="AK120" s="17">
        <v>0.0</v>
      </c>
      <c r="AL120" s="17">
        <v>0.0105</v>
      </c>
      <c r="AM120" s="17">
        <v>0.0019</v>
      </c>
      <c r="AN120" s="17">
        <v>0.0028</v>
      </c>
      <c r="AO120" s="17">
        <v>-0.0094</v>
      </c>
      <c r="AP120" s="17">
        <v>0.0154</v>
      </c>
      <c r="AQ120" s="17">
        <v>-0.003</v>
      </c>
      <c r="AR120" s="17">
        <v>-0.0052</v>
      </c>
      <c r="AS120" s="17">
        <v>0.0102</v>
      </c>
      <c r="AT120" s="17">
        <v>0.0047</v>
      </c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>
        <v>0.0051</v>
      </c>
      <c r="AA121" s="17">
        <v>-0.0138</v>
      </c>
      <c r="AB121" s="17">
        <v>-0.0201</v>
      </c>
      <c r="AC121" s="17">
        <v>-0.0103</v>
      </c>
      <c r="AD121" s="17">
        <v>-0.0083</v>
      </c>
      <c r="AE121" s="17">
        <v>-0.0042</v>
      </c>
      <c r="AF121" s="17">
        <v>-0.0069</v>
      </c>
      <c r="AG121" s="17">
        <v>-0.0125</v>
      </c>
      <c r="AH121" s="17">
        <v>0.0122</v>
      </c>
      <c r="AI121" s="17">
        <v>0.0183</v>
      </c>
      <c r="AJ121" s="17">
        <v>-0.0049</v>
      </c>
      <c r="AK121" s="17">
        <v>0.0047</v>
      </c>
      <c r="AL121" s="17">
        <v>0.0062</v>
      </c>
      <c r="AM121" s="17">
        <v>0.0081</v>
      </c>
      <c r="AN121" s="17">
        <v>-0.0025</v>
      </c>
      <c r="AO121" s="17">
        <v>-0.0045</v>
      </c>
      <c r="AP121" s="17">
        <v>0.0213</v>
      </c>
      <c r="AQ121" s="17">
        <v>0.001</v>
      </c>
      <c r="AR121" s="17">
        <v>-8.0E-4</v>
      </c>
      <c r="AS121" s="17">
        <v>-0.0306</v>
      </c>
      <c r="AT121" s="17">
        <v>0.0019</v>
      </c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>
        <v>-0.0133</v>
      </c>
      <c r="AA122" s="17">
        <v>0.0418</v>
      </c>
      <c r="AB122" s="17">
        <v>0.0051</v>
      </c>
      <c r="AC122" s="17">
        <v>-0.0111</v>
      </c>
      <c r="AD122" s="17">
        <v>-0.0083</v>
      </c>
      <c r="AE122" s="17">
        <v>0.0138</v>
      </c>
      <c r="AF122" s="17">
        <v>0.015</v>
      </c>
      <c r="AG122" s="17">
        <v>-0.0243</v>
      </c>
      <c r="AH122" s="17">
        <v>0.0078</v>
      </c>
      <c r="AI122" s="17">
        <v>-0.0177</v>
      </c>
      <c r="AJ122" s="17">
        <v>-0.0038</v>
      </c>
      <c r="AK122" s="17">
        <v>0.0274</v>
      </c>
      <c r="AL122" s="17">
        <v>0.0152</v>
      </c>
      <c r="AM122" s="17">
        <v>-0.0107</v>
      </c>
      <c r="AN122" s="17">
        <v>-0.0304</v>
      </c>
      <c r="AO122" s="17">
        <v>-0.0136</v>
      </c>
      <c r="AP122" s="17">
        <v>-0.0011</v>
      </c>
      <c r="AQ122" s="17">
        <v>0.0012</v>
      </c>
      <c r="AR122" s="17">
        <v>-0.0155</v>
      </c>
      <c r="AS122" s="17">
        <v>-0.0063</v>
      </c>
      <c r="AT122" s="17">
        <v>0.0022</v>
      </c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>
        <v>0.0019</v>
      </c>
      <c r="AA123" s="17">
        <v>-0.012</v>
      </c>
      <c r="AB123" s="17">
        <v>0.0078</v>
      </c>
      <c r="AC123" s="17">
        <v>-0.0029</v>
      </c>
      <c r="AD123" s="17">
        <v>-0.0042</v>
      </c>
      <c r="AE123" s="17">
        <v>0.0364</v>
      </c>
      <c r="AF123" s="17">
        <v>0.0023</v>
      </c>
      <c r="AG123" s="17">
        <v>-0.0135</v>
      </c>
      <c r="AH123" s="17">
        <v>0.0089</v>
      </c>
      <c r="AI123" s="17">
        <v>-0.0088</v>
      </c>
      <c r="AJ123" s="17">
        <v>-0.0058</v>
      </c>
      <c r="AK123" s="17">
        <v>-0.0283</v>
      </c>
      <c r="AL123" s="17">
        <v>-0.0031</v>
      </c>
      <c r="AM123" s="17">
        <v>0.0055</v>
      </c>
      <c r="AN123" s="17">
        <v>-0.0077</v>
      </c>
      <c r="AO123" s="17">
        <v>0.0227</v>
      </c>
      <c r="AP123" s="17">
        <v>-0.0065</v>
      </c>
      <c r="AQ123" s="17">
        <v>0.0022</v>
      </c>
      <c r="AR123" s="17">
        <v>0.0103</v>
      </c>
      <c r="AS123" s="17">
        <v>0.0288</v>
      </c>
      <c r="AT123" s="17">
        <v>0.0068</v>
      </c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>
        <v>-0.0084</v>
      </c>
      <c r="AA124" s="17">
        <v>0.0155</v>
      </c>
      <c r="AB124" s="17">
        <v>-0.0037</v>
      </c>
      <c r="AC124" s="17">
        <v>0.0049</v>
      </c>
      <c r="AD124" s="17">
        <v>-0.0023</v>
      </c>
      <c r="AE124" s="17">
        <v>0.012</v>
      </c>
      <c r="AF124" s="17">
        <v>0.0055</v>
      </c>
      <c r="AG124" s="17">
        <v>0.0514</v>
      </c>
      <c r="AH124" s="17">
        <v>-0.0069</v>
      </c>
      <c r="AI124" s="17">
        <v>6.0E-4</v>
      </c>
      <c r="AJ124" s="17">
        <v>0.0037</v>
      </c>
      <c r="AK124" s="17">
        <v>-0.009</v>
      </c>
      <c r="AL124" s="17">
        <v>-0.0039</v>
      </c>
      <c r="AM124" s="17">
        <v>0.0035</v>
      </c>
      <c r="AN124" s="17">
        <v>-0.0044</v>
      </c>
      <c r="AO124" s="17">
        <v>-0.0021</v>
      </c>
      <c r="AP124" s="17">
        <v>-0.0077</v>
      </c>
      <c r="AQ124" s="17">
        <v>-0.015</v>
      </c>
      <c r="AR124" s="17">
        <v>-0.0044</v>
      </c>
      <c r="AS124" s="17">
        <v>-0.0161</v>
      </c>
      <c r="AT124" s="17">
        <v>0.0</v>
      </c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>
        <v>-0.0204</v>
      </c>
      <c r="AA125" s="17">
        <v>-0.0268</v>
      </c>
      <c r="AB125" s="17">
        <v>-0.0078</v>
      </c>
      <c r="AC125" s="17">
        <v>-0.0122</v>
      </c>
      <c r="AD125" s="17">
        <v>0.0076</v>
      </c>
      <c r="AE125" s="17">
        <v>-0.0229</v>
      </c>
      <c r="AF125" s="17">
        <v>0.011</v>
      </c>
      <c r="AG125" s="17">
        <v>-0.0069</v>
      </c>
      <c r="AH125" s="17">
        <v>-0.006</v>
      </c>
      <c r="AI125" s="17">
        <v>-0.0051</v>
      </c>
      <c r="AJ125" s="17">
        <v>-0.0273</v>
      </c>
      <c r="AK125" s="17">
        <v>-0.0403</v>
      </c>
      <c r="AL125" s="17">
        <v>-0.018</v>
      </c>
      <c r="AM125" s="17">
        <v>-0.0079</v>
      </c>
      <c r="AN125" s="17">
        <v>-0.0119</v>
      </c>
      <c r="AO125" s="17">
        <v>-0.0114</v>
      </c>
      <c r="AP125" s="17">
        <v>-0.0324</v>
      </c>
      <c r="AQ125" s="17">
        <v>-0.0083</v>
      </c>
      <c r="AR125" s="17">
        <v>-0.0111</v>
      </c>
      <c r="AS125" s="17">
        <v>-0.0207</v>
      </c>
      <c r="AT125" s="17">
        <v>0.007</v>
      </c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>
        <v>0.0148</v>
      </c>
      <c r="AA126" s="17">
        <v>-0.0117</v>
      </c>
      <c r="AB126" s="17">
        <v>0.0045</v>
      </c>
      <c r="AC126" s="17">
        <v>0.0035</v>
      </c>
      <c r="AD126" s="17">
        <v>-0.0015</v>
      </c>
      <c r="AE126" s="17">
        <v>-0.0253</v>
      </c>
      <c r="AF126" s="17">
        <v>0.0034</v>
      </c>
      <c r="AG126" s="17">
        <v>0.0166</v>
      </c>
      <c r="AH126" s="17">
        <v>-0.0039</v>
      </c>
      <c r="AI126" s="17">
        <v>-0.0031</v>
      </c>
      <c r="AJ126" s="17">
        <v>0.0145</v>
      </c>
      <c r="AK126" s="17">
        <v>-0.0124</v>
      </c>
      <c r="AL126" s="17">
        <v>-0.0021</v>
      </c>
      <c r="AM126" s="17">
        <v>-0.0021</v>
      </c>
      <c r="AN126" s="17">
        <v>0.0121</v>
      </c>
      <c r="AO126" s="17">
        <v>0.0172</v>
      </c>
      <c r="AP126" s="17">
        <v>0.0235</v>
      </c>
      <c r="AQ126" s="17">
        <v>0.0032</v>
      </c>
      <c r="AR126" s="17">
        <v>-0.008</v>
      </c>
      <c r="AS126" s="17">
        <v>-0.0189</v>
      </c>
      <c r="AT126" s="17">
        <v>0.003</v>
      </c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>
        <v>-0.0128</v>
      </c>
      <c r="AA127" s="17">
        <v>0.0483</v>
      </c>
      <c r="AB127" s="17">
        <v>-0.0044</v>
      </c>
      <c r="AC127" s="17">
        <v>-0.012</v>
      </c>
      <c r="AD127" s="17">
        <v>-0.0048</v>
      </c>
      <c r="AE127" s="17">
        <v>-0.0234</v>
      </c>
      <c r="AF127" s="17">
        <v>0.0241</v>
      </c>
      <c r="AG127" s="17">
        <v>0.0179</v>
      </c>
      <c r="AH127" s="17">
        <v>-0.0132</v>
      </c>
      <c r="AI127" s="17">
        <v>0.0121</v>
      </c>
      <c r="AJ127" s="17">
        <v>0.0096</v>
      </c>
      <c r="AK127" s="17">
        <v>-0.0058</v>
      </c>
      <c r="AL127" s="17">
        <v>-0.0024</v>
      </c>
      <c r="AM127" s="17">
        <v>0.0268</v>
      </c>
      <c r="AN127" s="17">
        <v>0.0033</v>
      </c>
      <c r="AO127" s="17">
        <v>0.018</v>
      </c>
      <c r="AP127" s="17">
        <v>-0.0145</v>
      </c>
      <c r="AQ127" s="17">
        <v>-0.0034</v>
      </c>
      <c r="AR127" s="17">
        <v>0.0033</v>
      </c>
      <c r="AS127" s="17">
        <v>-0.0077</v>
      </c>
      <c r="AT127" s="17">
        <v>0.0104</v>
      </c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>
        <v>0.0091</v>
      </c>
      <c r="AA128" s="17">
        <v>0.0781</v>
      </c>
      <c r="AB128" s="17">
        <v>0.0256</v>
      </c>
      <c r="AC128" s="17">
        <v>-0.0116</v>
      </c>
      <c r="AD128" s="17">
        <v>0.0034</v>
      </c>
      <c r="AE128" s="17">
        <v>-0.0528</v>
      </c>
      <c r="AF128" s="17">
        <v>-0.0014</v>
      </c>
      <c r="AG128" s="17">
        <v>0.0018</v>
      </c>
      <c r="AH128" s="17">
        <v>-0.0129</v>
      </c>
      <c r="AI128" s="17">
        <v>-0.0091</v>
      </c>
      <c r="AJ128" s="17">
        <v>0.0054</v>
      </c>
      <c r="AK128" s="17">
        <v>-0.0178</v>
      </c>
      <c r="AL128" s="17">
        <v>-0.0012</v>
      </c>
      <c r="AM128" s="17">
        <v>0.0258</v>
      </c>
      <c r="AN128" s="17">
        <v>0.0059</v>
      </c>
      <c r="AO128" s="17">
        <v>0.0013</v>
      </c>
      <c r="AP128" s="17">
        <v>0.0172</v>
      </c>
      <c r="AQ128" s="17">
        <v>0.0164</v>
      </c>
      <c r="AR128" s="17">
        <v>-0.0042</v>
      </c>
      <c r="AS128" s="17">
        <v>-0.0045</v>
      </c>
      <c r="AT128" s="17">
        <v>0.0061</v>
      </c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>
        <v>-0.0156</v>
      </c>
      <c r="AA129" s="17">
        <v>0.116</v>
      </c>
      <c r="AB129" s="17">
        <v>0.0099</v>
      </c>
      <c r="AC129" s="17">
        <v>0.0064</v>
      </c>
      <c r="AD129" s="17">
        <v>0.0314</v>
      </c>
      <c r="AE129" s="17">
        <v>0.0017</v>
      </c>
      <c r="AF129" s="17">
        <v>0.0118</v>
      </c>
      <c r="AG129" s="17">
        <v>-0.0111</v>
      </c>
      <c r="AH129" s="17">
        <v>0.0</v>
      </c>
      <c r="AI129" s="17">
        <v>9.0E-4</v>
      </c>
      <c r="AJ129" s="17">
        <v>-0.0056</v>
      </c>
      <c r="AK129" s="17">
        <v>1.0E-4</v>
      </c>
      <c r="AL129" s="17">
        <v>0.0086</v>
      </c>
      <c r="AM129" s="17">
        <v>0.0079</v>
      </c>
      <c r="AN129" s="17">
        <v>0.0029</v>
      </c>
      <c r="AO129" s="17">
        <v>0.0231</v>
      </c>
      <c r="AP129" s="17">
        <v>-0.0031</v>
      </c>
      <c r="AQ129" s="17">
        <v>-0.0141</v>
      </c>
      <c r="AR129" s="17">
        <v>-0.0057</v>
      </c>
      <c r="AS129" s="17">
        <v>0.0229</v>
      </c>
      <c r="AT129" s="17">
        <v>-0.0036</v>
      </c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>
        <v>0.0114</v>
      </c>
      <c r="AA130" s="17">
        <v>0.0085</v>
      </c>
      <c r="AB130" s="17">
        <v>-0.0337</v>
      </c>
      <c r="AC130" s="17">
        <v>-0.0052</v>
      </c>
      <c r="AD130" s="17">
        <v>0.0052</v>
      </c>
      <c r="AE130" s="17">
        <v>0.0082</v>
      </c>
      <c r="AF130" s="17">
        <v>0.0168</v>
      </c>
      <c r="AG130" s="17">
        <v>0.0022</v>
      </c>
      <c r="AH130" s="17">
        <v>-0.0026</v>
      </c>
      <c r="AI130" s="17">
        <v>0.0121</v>
      </c>
      <c r="AJ130" s="17">
        <v>-0.0193</v>
      </c>
      <c r="AK130" s="17">
        <v>-0.0088</v>
      </c>
      <c r="AL130" s="17">
        <v>0.0017</v>
      </c>
      <c r="AM130" s="17">
        <v>0.0172</v>
      </c>
      <c r="AN130" s="17">
        <v>-0.0025</v>
      </c>
      <c r="AO130" s="17">
        <v>-0.0051</v>
      </c>
      <c r="AP130" s="17">
        <v>0.0499</v>
      </c>
      <c r="AQ130" s="17">
        <v>-0.0017</v>
      </c>
      <c r="AR130" s="17">
        <v>0.0197</v>
      </c>
      <c r="AS130" s="17">
        <v>-0.0179</v>
      </c>
      <c r="AT130" s="17">
        <v>0.0036</v>
      </c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>
        <v>-0.0147</v>
      </c>
      <c r="AA131" s="17">
        <v>-0.044</v>
      </c>
      <c r="AB131" s="17">
        <v>0.0015</v>
      </c>
      <c r="AC131" s="17">
        <v>-0.0125</v>
      </c>
      <c r="AD131" s="17">
        <v>4.0E-4</v>
      </c>
      <c r="AE131" s="17">
        <v>0.0128</v>
      </c>
      <c r="AF131" s="17">
        <v>-0.018</v>
      </c>
      <c r="AG131" s="17">
        <v>-0.0024</v>
      </c>
      <c r="AH131" s="17">
        <v>0.0047</v>
      </c>
      <c r="AI131" s="17">
        <v>0.0012</v>
      </c>
      <c r="AJ131" s="17">
        <v>-4.0E-4</v>
      </c>
      <c r="AK131" s="17">
        <v>-0.0061</v>
      </c>
      <c r="AL131" s="17">
        <v>0.01</v>
      </c>
      <c r="AM131" s="17">
        <v>-0.0142</v>
      </c>
      <c r="AN131" s="17">
        <v>0.017</v>
      </c>
      <c r="AO131" s="17">
        <v>-0.0173</v>
      </c>
      <c r="AP131" s="17">
        <v>-0.0046</v>
      </c>
      <c r="AQ131" s="17">
        <v>-0.0117</v>
      </c>
      <c r="AR131" s="17">
        <v>0.0042</v>
      </c>
      <c r="AS131" s="17">
        <v>-0.0063</v>
      </c>
      <c r="AT131" s="17">
        <v>0.0034</v>
      </c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>
        <v>-0.0074</v>
      </c>
      <c r="AA132" s="17">
        <v>0.0533</v>
      </c>
      <c r="AB132" s="17">
        <v>0.0043</v>
      </c>
      <c r="AC132" s="17">
        <v>-0.0113</v>
      </c>
      <c r="AD132" s="17">
        <v>-0.0031</v>
      </c>
      <c r="AE132" s="17">
        <v>0.0323</v>
      </c>
      <c r="AF132" s="17">
        <v>-0.016</v>
      </c>
      <c r="AG132" s="17">
        <v>-0.0273</v>
      </c>
      <c r="AH132" s="17">
        <v>-0.0014</v>
      </c>
      <c r="AI132" s="17">
        <v>0.035</v>
      </c>
      <c r="AJ132" s="17">
        <v>-0.0155</v>
      </c>
      <c r="AK132" s="17">
        <v>0.004</v>
      </c>
      <c r="AL132" s="17">
        <v>-0.0112</v>
      </c>
      <c r="AM132" s="17">
        <v>-0.009</v>
      </c>
      <c r="AN132" s="17">
        <v>-0.0408</v>
      </c>
      <c r="AO132" s="17">
        <v>0.0358</v>
      </c>
      <c r="AP132" s="17">
        <v>-0.0168</v>
      </c>
      <c r="AQ132" s="17">
        <v>-0.0313</v>
      </c>
      <c r="AR132" s="17">
        <v>-0.0846</v>
      </c>
      <c r="AS132" s="17">
        <v>-0.0129</v>
      </c>
      <c r="AT132" s="17">
        <v>0.0079</v>
      </c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>
        <v>0.0</v>
      </c>
      <c r="AA133" s="17">
        <v>0.0</v>
      </c>
      <c r="AB133" s="17">
        <v>0.0</v>
      </c>
      <c r="AC133" s="17">
        <v>0.0</v>
      </c>
      <c r="AD133" s="17">
        <v>0.0</v>
      </c>
      <c r="AE133" s="17">
        <v>0.0</v>
      </c>
      <c r="AF133" s="17">
        <v>0.0</v>
      </c>
      <c r="AG133" s="17">
        <v>0.0</v>
      </c>
      <c r="AH133" s="17">
        <v>0.0</v>
      </c>
      <c r="AI133" s="17">
        <v>0.0032</v>
      </c>
      <c r="AJ133" s="17">
        <v>0.0</v>
      </c>
      <c r="AK133" s="17">
        <v>0.0</v>
      </c>
      <c r="AL133" s="17">
        <v>0.0</v>
      </c>
      <c r="AM133" s="17">
        <v>0.0</v>
      </c>
      <c r="AN133" s="17">
        <v>0.0</v>
      </c>
      <c r="AO133" s="17">
        <v>0.0</v>
      </c>
      <c r="AP133" s="17">
        <v>0.0</v>
      </c>
      <c r="AQ133" s="17">
        <v>0.0</v>
      </c>
      <c r="AR133" s="17">
        <v>0.0</v>
      </c>
      <c r="AS133" s="17">
        <v>0.0</v>
      </c>
      <c r="AT133" s="17">
        <v>0.0041</v>
      </c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>
        <v>0.0013</v>
      </c>
      <c r="AA134" s="17">
        <v>-0.0081</v>
      </c>
      <c r="AB134" s="17">
        <v>-0.0419</v>
      </c>
      <c r="AC134" s="17">
        <v>-0.0048</v>
      </c>
      <c r="AD134" s="17">
        <v>0.0182</v>
      </c>
      <c r="AE134" s="17">
        <v>-0.014</v>
      </c>
      <c r="AF134" s="17">
        <v>0.0526</v>
      </c>
      <c r="AG134" s="17">
        <v>0.0266</v>
      </c>
      <c r="AH134" s="17">
        <v>-0.0177</v>
      </c>
      <c r="AI134" s="17">
        <v>-0.0076</v>
      </c>
      <c r="AJ134" s="17">
        <v>0.0189</v>
      </c>
      <c r="AK134" s="17">
        <v>-0.0045</v>
      </c>
      <c r="AL134" s="17">
        <v>0.0101</v>
      </c>
      <c r="AM134" s="17">
        <v>0.0044</v>
      </c>
      <c r="AN134" s="17">
        <v>0.0193</v>
      </c>
      <c r="AO134" s="17">
        <v>-0.0274</v>
      </c>
      <c r="AP134" s="17">
        <v>0.0034</v>
      </c>
      <c r="AQ134" s="17">
        <v>0.0136</v>
      </c>
      <c r="AR134" s="17">
        <v>-0.043</v>
      </c>
      <c r="AS134" s="17">
        <v>0.0075</v>
      </c>
      <c r="AT134" s="17">
        <v>0.001</v>
      </c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>
        <v>-0.0316</v>
      </c>
      <c r="AA135" s="17">
        <v>-0.0747</v>
      </c>
      <c r="AB135" s="17">
        <v>-0.0402</v>
      </c>
      <c r="AC135" s="17">
        <v>-0.0264</v>
      </c>
      <c r="AD135" s="17">
        <v>-0.0023</v>
      </c>
      <c r="AE135" s="17">
        <v>-0.0283</v>
      </c>
      <c r="AF135" s="17">
        <v>-0.049</v>
      </c>
      <c r="AG135" s="17">
        <v>-0.0302</v>
      </c>
      <c r="AH135" s="17">
        <v>-0.0289</v>
      </c>
      <c r="AI135" s="17">
        <v>0.0113</v>
      </c>
      <c r="AJ135" s="17">
        <v>-0.041</v>
      </c>
      <c r="AK135" s="17">
        <v>-0.0206</v>
      </c>
      <c r="AL135" s="17">
        <v>-0.0273</v>
      </c>
      <c r="AM135" s="17">
        <v>-0.0289</v>
      </c>
      <c r="AN135" s="17">
        <v>-0.0305</v>
      </c>
      <c r="AO135" s="17">
        <v>-0.005</v>
      </c>
      <c r="AP135" s="17">
        <v>-0.0258</v>
      </c>
      <c r="AQ135" s="17">
        <v>-0.0448</v>
      </c>
      <c r="AR135" s="17">
        <v>-0.0293</v>
      </c>
      <c r="AS135" s="17">
        <v>-0.0464</v>
      </c>
      <c r="AT135" s="17">
        <v>-0.0042</v>
      </c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>
        <v>-0.0015</v>
      </c>
      <c r="AA136" s="17">
        <v>0.0034</v>
      </c>
      <c r="AB136" s="17">
        <v>0.0096</v>
      </c>
      <c r="AC136" s="17">
        <v>0.0101</v>
      </c>
      <c r="AD136" s="17">
        <v>0.0034</v>
      </c>
      <c r="AE136" s="17">
        <v>0.0992</v>
      </c>
      <c r="AF136" s="17">
        <v>0.0379</v>
      </c>
      <c r="AG136" s="17">
        <v>-2.0E-4</v>
      </c>
      <c r="AH136" s="17">
        <v>0.0366</v>
      </c>
      <c r="AI136" s="17">
        <v>0.009</v>
      </c>
      <c r="AJ136" s="17">
        <v>0.0214</v>
      </c>
      <c r="AK136" s="17">
        <v>-0.0143</v>
      </c>
      <c r="AL136" s="17">
        <v>0.011</v>
      </c>
      <c r="AM136" s="17">
        <v>0.0123</v>
      </c>
      <c r="AN136" s="17">
        <v>0.0388</v>
      </c>
      <c r="AO136" s="17">
        <v>0.0254</v>
      </c>
      <c r="AP136" s="17">
        <v>0.0139</v>
      </c>
      <c r="AQ136" s="17">
        <v>0.0147</v>
      </c>
      <c r="AR136" s="17">
        <v>0.0197</v>
      </c>
      <c r="AS136" s="17">
        <v>0.0118</v>
      </c>
      <c r="AT136" s="17">
        <v>-0.0089</v>
      </c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>
        <v>-0.0501</v>
      </c>
      <c r="AA137" s="17">
        <v>-0.0071</v>
      </c>
      <c r="AB137" s="17">
        <v>-0.0065</v>
      </c>
      <c r="AC137" s="17">
        <v>0.0358</v>
      </c>
      <c r="AD137" s="17">
        <v>-8.0E-4</v>
      </c>
      <c r="AE137" s="17">
        <v>-0.0409</v>
      </c>
      <c r="AF137" s="17">
        <v>-6.0E-4</v>
      </c>
      <c r="AG137" s="17">
        <v>-0.0083</v>
      </c>
      <c r="AH137" s="17">
        <v>-0.0052</v>
      </c>
      <c r="AI137" s="17">
        <v>0.0114</v>
      </c>
      <c r="AJ137" s="17">
        <v>0.0196</v>
      </c>
      <c r="AK137" s="17">
        <v>0.005</v>
      </c>
      <c r="AL137" s="17">
        <v>-0.0177</v>
      </c>
      <c r="AM137" s="17">
        <v>0.008</v>
      </c>
      <c r="AN137" s="17">
        <v>-0.011</v>
      </c>
      <c r="AO137" s="17">
        <v>-0.0208</v>
      </c>
      <c r="AP137" s="17">
        <v>-0.0073</v>
      </c>
      <c r="AQ137" s="17">
        <v>-0.0206</v>
      </c>
      <c r="AR137" s="17">
        <v>-0.0141</v>
      </c>
      <c r="AS137" s="17">
        <v>-0.0101</v>
      </c>
      <c r="AT137" s="17">
        <v>2.0E-4</v>
      </c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>
        <v>-0.0112</v>
      </c>
      <c r="AA138" s="17">
        <v>0.0016</v>
      </c>
      <c r="AB138" s="17">
        <v>-5.0E-4</v>
      </c>
      <c r="AC138" s="17">
        <v>-0.0158</v>
      </c>
      <c r="AD138" s="17">
        <v>9.0E-4</v>
      </c>
      <c r="AE138" s="17">
        <v>0.0034</v>
      </c>
      <c r="AF138" s="17">
        <v>0.0116</v>
      </c>
      <c r="AG138" s="17">
        <v>0.0277</v>
      </c>
      <c r="AH138" s="17">
        <v>0.0011</v>
      </c>
      <c r="AI138" s="17">
        <v>0.0502</v>
      </c>
      <c r="AJ138" s="17">
        <v>0.0439</v>
      </c>
      <c r="AK138" s="17">
        <v>0.0219</v>
      </c>
      <c r="AL138" s="17">
        <v>-0.0119</v>
      </c>
      <c r="AM138" s="17">
        <v>0.0685</v>
      </c>
      <c r="AN138" s="17">
        <v>0.0101</v>
      </c>
      <c r="AO138" s="17">
        <v>0.0111</v>
      </c>
      <c r="AP138" s="17">
        <v>-0.0127</v>
      </c>
      <c r="AQ138" s="17">
        <v>0.0012</v>
      </c>
      <c r="AR138" s="17">
        <v>0.0141</v>
      </c>
      <c r="AS138" s="17">
        <v>-0.0076</v>
      </c>
      <c r="AT138" s="17">
        <v>0.0106</v>
      </c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>
        <v>-0.0112</v>
      </c>
      <c r="AA139" s="17">
        <v>-0.0143</v>
      </c>
      <c r="AB139" s="17">
        <v>-0.0014</v>
      </c>
      <c r="AC139" s="17">
        <v>-0.0033</v>
      </c>
      <c r="AD139" s="17">
        <v>0.0028</v>
      </c>
      <c r="AE139" s="17">
        <v>-0.0414</v>
      </c>
      <c r="AF139" s="17">
        <v>-0.0183</v>
      </c>
      <c r="AG139" s="17">
        <v>-0.0218</v>
      </c>
      <c r="AH139" s="17">
        <v>-0.0054</v>
      </c>
      <c r="AI139" s="17">
        <v>0.0259</v>
      </c>
      <c r="AJ139" s="17">
        <v>0.0082</v>
      </c>
      <c r="AK139" s="17">
        <v>-0.0191</v>
      </c>
      <c r="AL139" s="17">
        <v>-0.0266</v>
      </c>
      <c r="AM139" s="17">
        <v>-0.028</v>
      </c>
      <c r="AN139" s="17">
        <v>-0.0022</v>
      </c>
      <c r="AO139" s="17">
        <v>0.0054</v>
      </c>
      <c r="AP139" s="17">
        <v>9.0E-4</v>
      </c>
      <c r="AQ139" s="17">
        <v>-0.0091</v>
      </c>
      <c r="AR139" s="17">
        <v>-0.0078</v>
      </c>
      <c r="AS139" s="17">
        <v>-0.0197</v>
      </c>
      <c r="AT139" s="17">
        <v>-0.0239</v>
      </c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>
        <v>0.0297</v>
      </c>
      <c r="AA140" s="17">
        <v>0.0397</v>
      </c>
      <c r="AB140" s="17">
        <v>0.0209</v>
      </c>
      <c r="AC140" s="17">
        <v>0.0306</v>
      </c>
      <c r="AD140" s="17">
        <v>0.009</v>
      </c>
      <c r="AE140" s="17">
        <v>0.0423</v>
      </c>
      <c r="AF140" s="17">
        <v>0.0153</v>
      </c>
      <c r="AG140" s="17">
        <v>0.0026</v>
      </c>
      <c r="AH140" s="17">
        <v>0.0091</v>
      </c>
      <c r="AI140" s="17">
        <v>-0.0103</v>
      </c>
      <c r="AJ140" s="17">
        <v>-0.0126</v>
      </c>
      <c r="AK140" s="17">
        <v>-0.0047</v>
      </c>
      <c r="AL140" s="17">
        <v>0.0078</v>
      </c>
      <c r="AM140" s="17">
        <v>0.0136</v>
      </c>
      <c r="AN140" s="17">
        <v>0.0089</v>
      </c>
      <c r="AO140" s="17">
        <v>0.0199</v>
      </c>
      <c r="AP140" s="17">
        <v>0.0157</v>
      </c>
      <c r="AQ140" s="17">
        <v>0.0384</v>
      </c>
      <c r="AR140" s="17">
        <v>0.0124</v>
      </c>
      <c r="AS140" s="17">
        <v>0.0595</v>
      </c>
      <c r="AT140" s="17">
        <v>0.0171</v>
      </c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>
        <v>0.022</v>
      </c>
      <c r="AA141" s="17">
        <v>0.0424</v>
      </c>
      <c r="AB141" s="17">
        <v>0.0229</v>
      </c>
      <c r="AC141" s="17">
        <v>0.0026</v>
      </c>
      <c r="AD141" s="17">
        <v>-0.0031</v>
      </c>
      <c r="AE141" s="17">
        <v>-0.0095</v>
      </c>
      <c r="AF141" s="17">
        <v>-0.0156</v>
      </c>
      <c r="AG141" s="17">
        <v>-0.0062</v>
      </c>
      <c r="AH141" s="17">
        <v>-0.0292</v>
      </c>
      <c r="AI141" s="17">
        <v>0.0305</v>
      </c>
      <c r="AJ141" s="17">
        <v>-0.0202</v>
      </c>
      <c r="AK141" s="17">
        <v>-0.0145</v>
      </c>
      <c r="AL141" s="17">
        <v>0.0031</v>
      </c>
      <c r="AM141" s="17">
        <v>-1.0E-4</v>
      </c>
      <c r="AN141" s="17">
        <v>-0.008</v>
      </c>
      <c r="AO141" s="17">
        <v>-0.0134</v>
      </c>
      <c r="AP141" s="17">
        <v>-0.0092</v>
      </c>
      <c r="AQ141" s="17">
        <v>-0.0229</v>
      </c>
      <c r="AR141" s="17">
        <v>0.0028</v>
      </c>
      <c r="AS141" s="17">
        <v>-0.019</v>
      </c>
      <c r="AT141" s="17">
        <v>0.0054</v>
      </c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>
        <v>0.0069</v>
      </c>
      <c r="AA142" s="17">
        <v>0.0155</v>
      </c>
      <c r="AB142" s="17">
        <v>0.0186</v>
      </c>
      <c r="AC142" s="17">
        <v>-0.0127</v>
      </c>
      <c r="AD142" s="17">
        <v>-0.0029</v>
      </c>
      <c r="AE142" s="17">
        <v>0.0128</v>
      </c>
      <c r="AF142" s="17">
        <v>0.0047</v>
      </c>
      <c r="AG142" s="17">
        <v>-0.009</v>
      </c>
      <c r="AH142" s="17">
        <v>0.0143</v>
      </c>
      <c r="AI142" s="17">
        <v>-0.0238</v>
      </c>
      <c r="AJ142" s="17">
        <v>-0.0276</v>
      </c>
      <c r="AK142" s="17">
        <v>1.0E-4</v>
      </c>
      <c r="AL142" s="17">
        <v>-0.0059</v>
      </c>
      <c r="AM142" s="17">
        <v>0.0217</v>
      </c>
      <c r="AN142" s="17">
        <v>0.0289</v>
      </c>
      <c r="AO142" s="17">
        <v>0.0031</v>
      </c>
      <c r="AP142" s="17">
        <v>0.0196</v>
      </c>
      <c r="AQ142" s="17">
        <v>-0.0013</v>
      </c>
      <c r="AR142" s="17">
        <v>-0.0133</v>
      </c>
      <c r="AS142" s="17">
        <v>-0.0274</v>
      </c>
      <c r="AT142" s="17">
        <v>0.0102</v>
      </c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>
        <v>-0.0149</v>
      </c>
      <c r="AA143" s="17">
        <v>0.0017</v>
      </c>
      <c r="AB143" s="17">
        <v>0.0029</v>
      </c>
      <c r="AC143" s="17">
        <v>-0.0355</v>
      </c>
      <c r="AD143" s="17">
        <v>-0.0012</v>
      </c>
      <c r="AE143" s="17">
        <v>-0.0091</v>
      </c>
      <c r="AF143" s="17">
        <v>-0.0217</v>
      </c>
      <c r="AG143" s="17">
        <v>-0.0296</v>
      </c>
      <c r="AH143" s="17">
        <v>-2.0E-4</v>
      </c>
      <c r="AI143" s="17">
        <v>-7.0E-4</v>
      </c>
      <c r="AJ143" s="17">
        <v>0.0073</v>
      </c>
      <c r="AK143" s="17">
        <v>-0.016</v>
      </c>
      <c r="AL143" s="17">
        <v>-0.0048</v>
      </c>
      <c r="AM143" s="17">
        <v>-0.0129</v>
      </c>
      <c r="AN143" s="17">
        <v>0.0201</v>
      </c>
      <c r="AO143" s="17">
        <v>-0.0124</v>
      </c>
      <c r="AP143" s="17">
        <v>0.0182</v>
      </c>
      <c r="AQ143" s="17">
        <v>-0.0161</v>
      </c>
      <c r="AR143" s="17">
        <v>-0.0012</v>
      </c>
      <c r="AS143" s="17">
        <v>-0.0277</v>
      </c>
      <c r="AT143" s="17">
        <v>0.0018</v>
      </c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>
        <v>0.0323</v>
      </c>
      <c r="AA144" s="17">
        <v>0.0152</v>
      </c>
      <c r="AB144" s="17">
        <v>0.0159</v>
      </c>
      <c r="AC144" s="17">
        <v>-0.0028</v>
      </c>
      <c r="AD144" s="17">
        <v>-0.0091</v>
      </c>
      <c r="AE144" s="17">
        <v>0.0286</v>
      </c>
      <c r="AF144" s="17">
        <v>0.0191</v>
      </c>
      <c r="AG144" s="17">
        <v>-0.0235</v>
      </c>
      <c r="AH144" s="17">
        <v>0.0298</v>
      </c>
      <c r="AI144" s="17">
        <v>-0.0087</v>
      </c>
      <c r="AJ144" s="17">
        <v>0.0071</v>
      </c>
      <c r="AK144" s="17">
        <v>-0.0023</v>
      </c>
      <c r="AL144" s="17">
        <v>-0.0151</v>
      </c>
      <c r="AM144" s="17">
        <v>-0.007</v>
      </c>
      <c r="AN144" s="17">
        <v>0.0226</v>
      </c>
      <c r="AO144" s="17">
        <v>0.0225</v>
      </c>
      <c r="AP144" s="17">
        <v>0.0014</v>
      </c>
      <c r="AQ144" s="17">
        <v>0.0157</v>
      </c>
      <c r="AR144" s="17">
        <v>-8.0E-4</v>
      </c>
      <c r="AS144" s="17">
        <v>0.0075</v>
      </c>
      <c r="AT144" s="17">
        <v>0.0182</v>
      </c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>
        <v>-0.0011</v>
      </c>
      <c r="AA145" s="17">
        <v>-0.0273</v>
      </c>
      <c r="AB145" s="17">
        <v>-0.0075</v>
      </c>
      <c r="AC145" s="17">
        <v>0.0028</v>
      </c>
      <c r="AD145" s="17">
        <v>0.0119</v>
      </c>
      <c r="AE145" s="17">
        <v>0.0096</v>
      </c>
      <c r="AF145" s="17">
        <v>-0.0103</v>
      </c>
      <c r="AG145" s="17">
        <v>-0.0141</v>
      </c>
      <c r="AH145" s="17">
        <v>0.0119</v>
      </c>
      <c r="AI145" s="17">
        <v>0.0255</v>
      </c>
      <c r="AJ145" s="17">
        <v>-0.0119</v>
      </c>
      <c r="AK145" s="17">
        <v>-4.0E-4</v>
      </c>
      <c r="AL145" s="17">
        <v>0.0011</v>
      </c>
      <c r="AM145" s="17">
        <v>0.0093</v>
      </c>
      <c r="AN145" s="17">
        <v>-0.0024</v>
      </c>
      <c r="AO145" s="17">
        <v>-0.0022</v>
      </c>
      <c r="AP145" s="17">
        <v>0.0165</v>
      </c>
      <c r="AQ145" s="17">
        <v>-0.0077</v>
      </c>
      <c r="AR145" s="17">
        <v>-0.0096</v>
      </c>
      <c r="AS145" s="17">
        <v>-0.0077</v>
      </c>
      <c r="AT145" s="17">
        <v>-0.0021</v>
      </c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>
        <v>-0.0074</v>
      </c>
      <c r="AA146" s="17">
        <v>0.0021</v>
      </c>
      <c r="AB146" s="17">
        <v>-0.0131</v>
      </c>
      <c r="AC146" s="17">
        <v>-0.0149</v>
      </c>
      <c r="AD146" s="17">
        <v>0.0</v>
      </c>
      <c r="AE146" s="17">
        <v>-0.0199</v>
      </c>
      <c r="AF146" s="17">
        <v>-0.0104</v>
      </c>
      <c r="AG146" s="17">
        <v>-1.0E-4</v>
      </c>
      <c r="AH146" s="17">
        <v>0.0361</v>
      </c>
      <c r="AI146" s="17">
        <v>0.0051</v>
      </c>
      <c r="AJ146" s="17">
        <v>-0.0058</v>
      </c>
      <c r="AK146" s="17">
        <v>0.0163</v>
      </c>
      <c r="AL146" s="17">
        <v>-0.0263</v>
      </c>
      <c r="AM146" s="17">
        <v>0.0067</v>
      </c>
      <c r="AN146" s="17">
        <v>-0.0045</v>
      </c>
      <c r="AO146" s="17">
        <v>-5.0E-4</v>
      </c>
      <c r="AP146" s="17">
        <v>-0.0194</v>
      </c>
      <c r="AQ146" s="17">
        <v>-0.0115</v>
      </c>
      <c r="AR146" s="17">
        <v>-0.0183</v>
      </c>
      <c r="AS146" s="17">
        <v>0.0014</v>
      </c>
      <c r="AT146" s="17">
        <v>0.0049</v>
      </c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>
        <v>-0.0072</v>
      </c>
      <c r="AA147" s="17">
        <v>-0.0291</v>
      </c>
      <c r="AB147" s="17">
        <v>0.008</v>
      </c>
      <c r="AC147" s="17">
        <v>-0.008</v>
      </c>
      <c r="AD147" s="17">
        <v>-0.0261</v>
      </c>
      <c r="AE147" s="17">
        <v>0.0254</v>
      </c>
      <c r="AF147" s="17">
        <v>-0.0058</v>
      </c>
      <c r="AG147" s="17">
        <v>-0.0264</v>
      </c>
      <c r="AH147" s="17">
        <v>0.0032</v>
      </c>
      <c r="AI147" s="17">
        <v>0.0107</v>
      </c>
      <c r="AJ147" s="17">
        <v>-0.0013</v>
      </c>
      <c r="AK147" s="17">
        <v>-0.0175</v>
      </c>
      <c r="AL147" s="17">
        <v>0.0027</v>
      </c>
      <c r="AM147" s="17">
        <v>0.0066</v>
      </c>
      <c r="AN147" s="17">
        <v>-0.0167</v>
      </c>
      <c r="AO147" s="17">
        <v>8.0E-4</v>
      </c>
      <c r="AP147" s="17">
        <v>-0.0163</v>
      </c>
      <c r="AQ147" s="17">
        <v>0.0045</v>
      </c>
      <c r="AR147" s="17">
        <v>-3.0E-4</v>
      </c>
      <c r="AS147" s="17">
        <v>-0.0277</v>
      </c>
      <c r="AT147" s="17">
        <v>-0.0023</v>
      </c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>
        <v>-0.0035</v>
      </c>
      <c r="AA148" s="17">
        <v>-0.0516</v>
      </c>
      <c r="AB148" s="17">
        <v>-0.001</v>
      </c>
      <c r="AC148" s="17">
        <v>-0.0205</v>
      </c>
      <c r="AD148" s="17">
        <v>-0.0463</v>
      </c>
      <c r="AE148" s="17">
        <v>-0.0263</v>
      </c>
      <c r="AF148" s="17">
        <v>-0.0416</v>
      </c>
      <c r="AG148" s="17">
        <v>0.0034</v>
      </c>
      <c r="AH148" s="17">
        <v>-0.0331</v>
      </c>
      <c r="AI148" s="17">
        <v>0.0013</v>
      </c>
      <c r="AJ148" s="17">
        <v>-0.0261</v>
      </c>
      <c r="AK148" s="17">
        <v>-0.0255</v>
      </c>
      <c r="AL148" s="17">
        <v>-0.021</v>
      </c>
      <c r="AM148" s="17">
        <v>-0.0066</v>
      </c>
      <c r="AN148" s="17">
        <v>-0.0276</v>
      </c>
      <c r="AO148" s="17">
        <v>5.0E-4</v>
      </c>
      <c r="AP148" s="17">
        <v>0.0052</v>
      </c>
      <c r="AQ148" s="17">
        <v>-0.008</v>
      </c>
      <c r="AR148" s="17">
        <v>-0.009</v>
      </c>
      <c r="AS148" s="17">
        <v>-0.0109</v>
      </c>
      <c r="AT148" s="17">
        <v>0.0123</v>
      </c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>
        <v>0.0033</v>
      </c>
      <c r="AA149" s="17">
        <v>-0.0175</v>
      </c>
      <c r="AB149" s="17">
        <v>0.0041</v>
      </c>
      <c r="AC149" s="17">
        <v>-0.0067</v>
      </c>
      <c r="AD149" s="17">
        <v>-0.0166</v>
      </c>
      <c r="AE149" s="17">
        <v>0.0252</v>
      </c>
      <c r="AF149" s="17">
        <v>0.0118</v>
      </c>
      <c r="AG149" s="17">
        <v>-0.0115</v>
      </c>
      <c r="AH149" s="17">
        <v>0.0278</v>
      </c>
      <c r="AI149" s="17">
        <v>-0.0014</v>
      </c>
      <c r="AJ149" s="17">
        <v>0.0136</v>
      </c>
      <c r="AK149" s="17">
        <v>-0.0041</v>
      </c>
      <c r="AL149" s="17">
        <v>-6.0E-4</v>
      </c>
      <c r="AM149" s="17">
        <v>0.0089</v>
      </c>
      <c r="AN149" s="17">
        <v>0.0036</v>
      </c>
      <c r="AO149" s="17">
        <v>0.0073</v>
      </c>
      <c r="AP149" s="17">
        <v>0.017</v>
      </c>
      <c r="AQ149" s="17">
        <v>0.0153</v>
      </c>
      <c r="AR149" s="17">
        <v>0.0024</v>
      </c>
      <c r="AS149" s="17">
        <v>0.002</v>
      </c>
      <c r="AT149" s="17">
        <v>0.0038</v>
      </c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>
        <v>-0.0022</v>
      </c>
      <c r="AA150" s="17">
        <v>0.029</v>
      </c>
      <c r="AB150" s="17">
        <v>0.0078</v>
      </c>
      <c r="AC150" s="17">
        <v>8.0E-4</v>
      </c>
      <c r="AD150" s="17">
        <v>0.0012</v>
      </c>
      <c r="AE150" s="17">
        <v>-0.001</v>
      </c>
      <c r="AF150" s="17">
        <v>0.0205</v>
      </c>
      <c r="AG150" s="17">
        <v>0.0395</v>
      </c>
      <c r="AH150" s="17">
        <v>-0.0107</v>
      </c>
      <c r="AI150" s="17">
        <v>-2.0E-4</v>
      </c>
      <c r="AJ150" s="17">
        <v>-0.0182</v>
      </c>
      <c r="AK150" s="17">
        <v>0.0046</v>
      </c>
      <c r="AL150" s="17">
        <v>0.0122</v>
      </c>
      <c r="AM150" s="17">
        <v>0.0114</v>
      </c>
      <c r="AN150" s="17">
        <v>0.0235</v>
      </c>
      <c r="AO150" s="17">
        <v>-0.0383</v>
      </c>
      <c r="AP150" s="17">
        <v>0.0048</v>
      </c>
      <c r="AQ150" s="17">
        <v>0.0123</v>
      </c>
      <c r="AR150" s="17">
        <v>-0.0071</v>
      </c>
      <c r="AS150" s="17">
        <v>-0.0038</v>
      </c>
      <c r="AT150" s="17">
        <v>-0.0044</v>
      </c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>
        <v>0.0016</v>
      </c>
      <c r="AA151" s="17">
        <v>0.0069</v>
      </c>
      <c r="AB151" s="17">
        <v>0.0025</v>
      </c>
      <c r="AC151" s="17">
        <v>-0.0021</v>
      </c>
      <c r="AD151" s="17">
        <v>-0.0264</v>
      </c>
      <c r="AE151" s="17">
        <v>0.0081</v>
      </c>
      <c r="AF151" s="17">
        <v>0.0233</v>
      </c>
      <c r="AG151" s="17">
        <v>0.0237</v>
      </c>
      <c r="AH151" s="17">
        <v>0.0134</v>
      </c>
      <c r="AI151" s="17">
        <v>0.006</v>
      </c>
      <c r="AJ151" s="17">
        <v>0.0099</v>
      </c>
      <c r="AK151" s="17">
        <v>-0.0055</v>
      </c>
      <c r="AL151" s="17">
        <v>-0.0184</v>
      </c>
      <c r="AM151" s="17">
        <v>-0.0069</v>
      </c>
      <c r="AN151" s="17">
        <v>3.0E-4</v>
      </c>
      <c r="AO151" s="17">
        <v>0.0066</v>
      </c>
      <c r="AP151" s="17">
        <v>0.0107</v>
      </c>
      <c r="AQ151" s="17">
        <v>0.0107</v>
      </c>
      <c r="AR151" s="17">
        <v>0.0214</v>
      </c>
      <c r="AS151" s="17">
        <v>0.0286</v>
      </c>
      <c r="AT151" s="17">
        <v>-0.0136</v>
      </c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>
        <v>0.0188</v>
      </c>
      <c r="AA152" s="17">
        <v>-0.0126</v>
      </c>
      <c r="AB152" s="17">
        <v>0.0032</v>
      </c>
      <c r="AC152" s="17">
        <v>0.007</v>
      </c>
      <c r="AD152" s="17">
        <v>0.0283</v>
      </c>
      <c r="AE152" s="17">
        <v>-0.0153</v>
      </c>
      <c r="AF152" s="17">
        <v>-0.0107</v>
      </c>
      <c r="AG152" s="17">
        <v>0.0093</v>
      </c>
      <c r="AH152" s="17">
        <v>0.0327</v>
      </c>
      <c r="AI152" s="17">
        <v>8.0E-4</v>
      </c>
      <c r="AJ152" s="17">
        <v>-0.0218</v>
      </c>
      <c r="AK152" s="17">
        <v>0.0128</v>
      </c>
      <c r="AL152" s="17">
        <v>0.0018</v>
      </c>
      <c r="AM152" s="17">
        <v>-0.0069</v>
      </c>
      <c r="AN152" s="17">
        <v>0.0081</v>
      </c>
      <c r="AO152" s="17">
        <v>0.0047</v>
      </c>
      <c r="AP152" s="17">
        <v>0.0462</v>
      </c>
      <c r="AQ152" s="17">
        <v>0.0119</v>
      </c>
      <c r="AR152" s="17">
        <v>0.0043</v>
      </c>
      <c r="AS152" s="17">
        <v>0.0139</v>
      </c>
      <c r="AT152" s="17">
        <v>-0.0316</v>
      </c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>
        <v>0.016</v>
      </c>
      <c r="AA153" s="17">
        <v>-0.0013</v>
      </c>
      <c r="AB153" s="17">
        <v>0.0583</v>
      </c>
      <c r="AC153" s="17">
        <v>0.0076</v>
      </c>
      <c r="AD153" s="17">
        <v>-0.0109</v>
      </c>
      <c r="AE153" s="17">
        <v>4.0E-4</v>
      </c>
      <c r="AF153" s="17">
        <v>0.006</v>
      </c>
      <c r="AG153" s="17">
        <v>-9.0E-4</v>
      </c>
      <c r="AH153" s="17">
        <v>0.0051</v>
      </c>
      <c r="AI153" s="17">
        <v>-0.0084</v>
      </c>
      <c r="AJ153" s="17">
        <v>0.0075</v>
      </c>
      <c r="AK153" s="17">
        <v>0.0029</v>
      </c>
      <c r="AL153" s="17">
        <v>0.0109</v>
      </c>
      <c r="AM153" s="17">
        <v>0.0084</v>
      </c>
      <c r="AN153" s="17">
        <v>-0.0031</v>
      </c>
      <c r="AO153" s="17">
        <v>-0.0021</v>
      </c>
      <c r="AP153" s="17">
        <v>0.0199</v>
      </c>
      <c r="AQ153" s="17">
        <v>-0.0117</v>
      </c>
      <c r="AR153" s="17">
        <v>-0.0019</v>
      </c>
      <c r="AS153" s="17">
        <v>0.0103</v>
      </c>
      <c r="AT153" s="17">
        <v>0.0017</v>
      </c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>
        <v>-0.012</v>
      </c>
      <c r="AA154" s="17">
        <v>-0.0143</v>
      </c>
      <c r="AB154" s="17">
        <v>-0.0071</v>
      </c>
      <c r="AC154" s="17">
        <v>0.0052</v>
      </c>
      <c r="AD154" s="17">
        <v>0.014</v>
      </c>
      <c r="AE154" s="17">
        <v>0.0044</v>
      </c>
      <c r="AF154" s="17">
        <v>0.005</v>
      </c>
      <c r="AG154" s="17">
        <v>0.0058</v>
      </c>
      <c r="AH154" s="17">
        <v>-0.0126</v>
      </c>
      <c r="AI154" s="17">
        <v>0.0123</v>
      </c>
      <c r="AJ154" s="17">
        <v>0.0109</v>
      </c>
      <c r="AK154" s="17">
        <v>-0.0061</v>
      </c>
      <c r="AL154" s="17">
        <v>-0.0076</v>
      </c>
      <c r="AM154" s="17">
        <v>-0.0018</v>
      </c>
      <c r="AN154" s="17">
        <v>-0.0059</v>
      </c>
      <c r="AO154" s="17">
        <v>-0.0064</v>
      </c>
      <c r="AP154" s="17">
        <v>-0.0021</v>
      </c>
      <c r="AQ154" s="17">
        <v>0.0329</v>
      </c>
      <c r="AR154" s="17">
        <v>0.0258</v>
      </c>
      <c r="AS154" s="17">
        <v>0.0036</v>
      </c>
      <c r="AT154" s="17">
        <v>0.0115</v>
      </c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>
        <v>-0.0143</v>
      </c>
      <c r="AA155" s="17">
        <v>-4.0E-4</v>
      </c>
      <c r="AB155" s="17">
        <v>0.0036</v>
      </c>
      <c r="AC155" s="17">
        <v>0.0021</v>
      </c>
      <c r="AD155" s="17">
        <v>-0.0111</v>
      </c>
      <c r="AE155" s="17">
        <v>-0.0238</v>
      </c>
      <c r="AF155" s="17">
        <v>-0.0264</v>
      </c>
      <c r="AG155" s="17">
        <v>-0.004</v>
      </c>
      <c r="AH155" s="17">
        <v>0.0012</v>
      </c>
      <c r="AI155" s="17">
        <v>0.0162</v>
      </c>
      <c r="AJ155" s="17">
        <v>-0.0133</v>
      </c>
      <c r="AK155" s="17">
        <v>0.0045</v>
      </c>
      <c r="AL155" s="17">
        <v>-0.0067</v>
      </c>
      <c r="AM155" s="17">
        <v>-8.0E-4</v>
      </c>
      <c r="AN155" s="17">
        <v>0.0198</v>
      </c>
      <c r="AO155" s="17">
        <v>-0.0242</v>
      </c>
      <c r="AP155" s="17">
        <v>-0.0151</v>
      </c>
      <c r="AQ155" s="17">
        <v>-0.0129</v>
      </c>
      <c r="AR155" s="17">
        <v>-0.0106</v>
      </c>
      <c r="AS155" s="17">
        <v>-0.0022</v>
      </c>
      <c r="AT155" s="17">
        <v>0.0123</v>
      </c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>
        <v>0.012</v>
      </c>
      <c r="AA156" s="17">
        <v>-0.0072</v>
      </c>
      <c r="AB156" s="17">
        <v>0.0064</v>
      </c>
      <c r="AC156" s="17">
        <v>-0.0118</v>
      </c>
      <c r="AD156" s="17">
        <v>-0.0068</v>
      </c>
      <c r="AE156" s="17">
        <v>-0.0297</v>
      </c>
      <c r="AF156" s="17">
        <v>0.0103</v>
      </c>
      <c r="AG156" s="17">
        <v>-0.0087</v>
      </c>
      <c r="AH156" s="17">
        <v>0.0017</v>
      </c>
      <c r="AI156" s="17">
        <v>-0.0151</v>
      </c>
      <c r="AJ156" s="17">
        <v>0.0028</v>
      </c>
      <c r="AK156" s="17">
        <v>-1.0E-4</v>
      </c>
      <c r="AL156" s="17">
        <v>0.0272</v>
      </c>
      <c r="AM156" s="17">
        <v>0.0085</v>
      </c>
      <c r="AN156" s="17">
        <v>0.0139</v>
      </c>
      <c r="AO156" s="17">
        <v>0.0136</v>
      </c>
      <c r="AP156" s="17">
        <v>0.005</v>
      </c>
      <c r="AQ156" s="17">
        <v>0.0053</v>
      </c>
      <c r="AR156" s="17">
        <v>-0.0127</v>
      </c>
      <c r="AS156" s="17">
        <v>-0.0116</v>
      </c>
      <c r="AT156" s="17">
        <v>0.0067</v>
      </c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>
        <v>-0.0033</v>
      </c>
      <c r="AA157" s="17">
        <v>0.0358</v>
      </c>
      <c r="AB157" s="17">
        <v>0.0138</v>
      </c>
      <c r="AC157" s="17">
        <v>-0.0019</v>
      </c>
      <c r="AD157" s="17">
        <v>0.0016</v>
      </c>
      <c r="AE157" s="17">
        <v>0.0126</v>
      </c>
      <c r="AF157" s="17">
        <v>0.0306</v>
      </c>
      <c r="AG157" s="17">
        <v>0.0196</v>
      </c>
      <c r="AH157" s="17">
        <v>0.0</v>
      </c>
      <c r="AI157" s="17">
        <v>-0.004</v>
      </c>
      <c r="AJ157" s="17">
        <v>-0.0079</v>
      </c>
      <c r="AK157" s="17">
        <v>0.0062</v>
      </c>
      <c r="AL157" s="17">
        <v>-0.0065</v>
      </c>
      <c r="AM157" s="17">
        <v>0.0077</v>
      </c>
      <c r="AN157" s="17">
        <v>-0.0023</v>
      </c>
      <c r="AO157" s="17">
        <v>0.0166</v>
      </c>
      <c r="AP157" s="17">
        <v>0.0152</v>
      </c>
      <c r="AQ157" s="17">
        <v>-0.0147</v>
      </c>
      <c r="AR157" s="17">
        <v>7.0E-4</v>
      </c>
      <c r="AS157" s="17">
        <v>-0.0139</v>
      </c>
      <c r="AT157" s="17">
        <v>0.0</v>
      </c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>
        <v>-0.0089</v>
      </c>
      <c r="AA158" s="17">
        <v>-0.0047</v>
      </c>
      <c r="AB158" s="17">
        <v>0.0112</v>
      </c>
      <c r="AC158" s="17">
        <v>-0.003</v>
      </c>
      <c r="AD158" s="17">
        <v>0.0141</v>
      </c>
      <c r="AE158" s="17">
        <v>0.0075</v>
      </c>
      <c r="AF158" s="17">
        <v>0.0025</v>
      </c>
      <c r="AG158" s="17">
        <v>0.0035</v>
      </c>
      <c r="AH158" s="17">
        <v>-0.0662</v>
      </c>
      <c r="AI158" s="17">
        <v>-0.0201</v>
      </c>
      <c r="AJ158" s="17">
        <v>-0.0103</v>
      </c>
      <c r="AK158" s="17">
        <v>0.0116</v>
      </c>
      <c r="AL158" s="17">
        <v>-0.0058</v>
      </c>
      <c r="AM158" s="17">
        <v>-0.004</v>
      </c>
      <c r="AN158" s="17">
        <v>-0.0199</v>
      </c>
      <c r="AO158" s="17">
        <v>-3.0E-4</v>
      </c>
      <c r="AP158" s="17">
        <v>0.007</v>
      </c>
      <c r="AQ158" s="17">
        <v>-0.0097</v>
      </c>
      <c r="AR158" s="17">
        <v>9.0E-4</v>
      </c>
      <c r="AS158" s="17">
        <v>0.0048</v>
      </c>
      <c r="AT158" s="17">
        <v>0.0058</v>
      </c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>
        <v>0.0126</v>
      </c>
      <c r="AA159" s="17">
        <v>0.0239</v>
      </c>
      <c r="AB159" s="17">
        <v>-0.0265</v>
      </c>
      <c r="AC159" s="17">
        <v>-0.0014</v>
      </c>
      <c r="AD159" s="17">
        <v>0.0084</v>
      </c>
      <c r="AE159" s="17">
        <v>0.0232</v>
      </c>
      <c r="AF159" s="17">
        <v>-0.0153</v>
      </c>
      <c r="AG159" s="17">
        <v>0.0131</v>
      </c>
      <c r="AH159" s="17">
        <v>-0.0045</v>
      </c>
      <c r="AI159" s="17">
        <v>0.004</v>
      </c>
      <c r="AJ159" s="17">
        <v>-0.0156</v>
      </c>
      <c r="AK159" s="17">
        <v>-0.0045</v>
      </c>
      <c r="AL159" s="17">
        <v>0.0047</v>
      </c>
      <c r="AM159" s="17">
        <v>-0.0013</v>
      </c>
      <c r="AN159" s="17">
        <v>0.0108</v>
      </c>
      <c r="AO159" s="17">
        <v>-0.0083</v>
      </c>
      <c r="AP159" s="17">
        <v>-0.0035</v>
      </c>
      <c r="AQ159" s="17">
        <v>-0.0081</v>
      </c>
      <c r="AR159" s="17">
        <v>-0.0011</v>
      </c>
      <c r="AS159" s="17">
        <v>-0.0119</v>
      </c>
      <c r="AT159" s="17">
        <v>-0.0083</v>
      </c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>
        <v>0.0119</v>
      </c>
      <c r="AA160" s="17">
        <v>-0.0167</v>
      </c>
      <c r="AB160" s="17">
        <v>-0.0315</v>
      </c>
      <c r="AC160" s="17">
        <v>-0.0034</v>
      </c>
      <c r="AD160" s="17">
        <v>0.0039</v>
      </c>
      <c r="AE160" s="17">
        <v>0.0048</v>
      </c>
      <c r="AF160" s="17">
        <v>-0.029</v>
      </c>
      <c r="AG160" s="17">
        <v>-0.0077</v>
      </c>
      <c r="AH160" s="17">
        <v>-0.0094</v>
      </c>
      <c r="AI160" s="17">
        <v>0.0109</v>
      </c>
      <c r="AJ160" s="17">
        <v>-0.0045</v>
      </c>
      <c r="AK160" s="17">
        <v>-0.0244</v>
      </c>
      <c r="AL160" s="17">
        <v>-0.0062</v>
      </c>
      <c r="AM160" s="17">
        <v>-0.0206</v>
      </c>
      <c r="AN160" s="17">
        <v>-0.0235</v>
      </c>
      <c r="AO160" s="17">
        <v>-0.0145</v>
      </c>
      <c r="AP160" s="17">
        <v>-0.0176</v>
      </c>
      <c r="AQ160" s="17">
        <v>-0.0311</v>
      </c>
      <c r="AR160" s="17">
        <v>-0.0087</v>
      </c>
      <c r="AS160" s="17">
        <v>-0.0147</v>
      </c>
      <c r="AT160" s="17">
        <v>0.0054</v>
      </c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>
        <v>0.0027</v>
      </c>
      <c r="AA161" s="17">
        <v>-0.0109</v>
      </c>
      <c r="AB161" s="17">
        <v>0.0208</v>
      </c>
      <c r="AC161" s="17">
        <v>0.0136</v>
      </c>
      <c r="AD161" s="17">
        <v>-0.0078</v>
      </c>
      <c r="AE161" s="17">
        <v>-0.0179</v>
      </c>
      <c r="AF161" s="17">
        <v>0.0024</v>
      </c>
      <c r="AG161" s="17">
        <v>0.0586</v>
      </c>
      <c r="AH161" s="17">
        <v>0.0266</v>
      </c>
      <c r="AI161" s="17">
        <v>-0.0254</v>
      </c>
      <c r="AJ161" s="17">
        <v>-7.0E-4</v>
      </c>
      <c r="AK161" s="17">
        <v>0.006</v>
      </c>
      <c r="AL161" s="17">
        <v>-0.0051</v>
      </c>
      <c r="AM161" s="17">
        <v>0.0054</v>
      </c>
      <c r="AN161" s="17">
        <v>0.001</v>
      </c>
      <c r="AO161" s="17">
        <v>-0.0027</v>
      </c>
      <c r="AP161" s="17">
        <v>0.0106</v>
      </c>
      <c r="AQ161" s="17">
        <v>0.0088</v>
      </c>
      <c r="AR161" s="17">
        <v>-0.0038</v>
      </c>
      <c r="AS161" s="17">
        <v>-0.0024</v>
      </c>
      <c r="AT161" s="17">
        <v>0.0053</v>
      </c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>
        <v>0.0084</v>
      </c>
      <c r="AA162" s="17">
        <v>0.0447</v>
      </c>
      <c r="AB162" s="17">
        <v>0.0488</v>
      </c>
      <c r="AC162" s="17">
        <v>-0.005</v>
      </c>
      <c r="AD162" s="17">
        <v>9.0E-4</v>
      </c>
      <c r="AE162" s="17">
        <v>-0.0013</v>
      </c>
      <c r="AF162" s="17">
        <v>0.0023</v>
      </c>
      <c r="AG162" s="17">
        <v>0.0016</v>
      </c>
      <c r="AH162" s="17">
        <v>-0.0013</v>
      </c>
      <c r="AI162" s="17">
        <v>0.0103</v>
      </c>
      <c r="AJ162" s="17">
        <v>0.0026</v>
      </c>
      <c r="AK162" s="17">
        <v>0.0132</v>
      </c>
      <c r="AL162" s="17">
        <v>0.0073</v>
      </c>
      <c r="AM162" s="17">
        <v>0.0209</v>
      </c>
      <c r="AN162" s="17">
        <v>0.0645</v>
      </c>
      <c r="AO162" s="17">
        <v>-0.0029</v>
      </c>
      <c r="AP162" s="17">
        <v>-0.002</v>
      </c>
      <c r="AQ162" s="17">
        <v>0.0038</v>
      </c>
      <c r="AR162" s="17">
        <v>0.0202</v>
      </c>
      <c r="AS162" s="17">
        <v>0.0086</v>
      </c>
      <c r="AT162" s="17">
        <v>-6.0E-4</v>
      </c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>
        <v>0.0191</v>
      </c>
      <c r="AA163" s="17">
        <v>-0.0191</v>
      </c>
      <c r="AB163" s="17">
        <v>0.0218</v>
      </c>
      <c r="AC163" s="17">
        <v>3.0E-4</v>
      </c>
      <c r="AD163" s="17">
        <v>-0.0077</v>
      </c>
      <c r="AE163" s="17">
        <v>0.0658</v>
      </c>
      <c r="AF163" s="17">
        <v>0.0098</v>
      </c>
      <c r="AG163" s="17">
        <v>-0.006</v>
      </c>
      <c r="AH163" s="17">
        <v>0.0012</v>
      </c>
      <c r="AI163" s="17">
        <v>-0.0137</v>
      </c>
      <c r="AJ163" s="17">
        <v>-0.0033</v>
      </c>
      <c r="AK163" s="17">
        <v>-0.007</v>
      </c>
      <c r="AL163" s="17">
        <v>-9.0E-4</v>
      </c>
      <c r="AM163" s="17">
        <v>0.0085</v>
      </c>
      <c r="AN163" s="17">
        <v>0.0206</v>
      </c>
      <c r="AO163" s="17">
        <v>-0.0058</v>
      </c>
      <c r="AP163" s="17">
        <v>0.0067</v>
      </c>
      <c r="AQ163" s="17">
        <v>-0.0152</v>
      </c>
      <c r="AR163" s="17">
        <v>7.0E-4</v>
      </c>
      <c r="AS163" s="17">
        <v>-7.0E-4</v>
      </c>
      <c r="AT163" s="17">
        <v>-0.0025</v>
      </c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>
        <v>0.0061</v>
      </c>
      <c r="AA164" s="17">
        <v>0.0085</v>
      </c>
      <c r="AB164" s="17">
        <v>-0.0144</v>
      </c>
      <c r="AC164" s="17">
        <v>-5.0E-4</v>
      </c>
      <c r="AD164" s="17">
        <v>0.0025</v>
      </c>
      <c r="AE164" s="17">
        <v>-0.0106</v>
      </c>
      <c r="AF164" s="17">
        <v>-0.0025</v>
      </c>
      <c r="AG164" s="17">
        <v>0.0051</v>
      </c>
      <c r="AH164" s="17">
        <v>-0.0052</v>
      </c>
      <c r="AI164" s="17">
        <v>0.0284</v>
      </c>
      <c r="AJ164" s="17">
        <v>0.0026</v>
      </c>
      <c r="AK164" s="17">
        <v>0.0051</v>
      </c>
      <c r="AL164" s="17">
        <v>-0.0073</v>
      </c>
      <c r="AM164" s="17">
        <v>-0.0044</v>
      </c>
      <c r="AN164" s="17">
        <v>-0.0081</v>
      </c>
      <c r="AO164" s="17">
        <v>0.0013</v>
      </c>
      <c r="AP164" s="17">
        <v>-1.0E-4</v>
      </c>
      <c r="AQ164" s="17">
        <v>0.0064</v>
      </c>
      <c r="AR164" s="17">
        <v>0.0062</v>
      </c>
      <c r="AS164" s="17">
        <v>0.0903</v>
      </c>
      <c r="AT164" s="17">
        <v>-0.0194</v>
      </c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>
        <v>-0.0226</v>
      </c>
      <c r="AA165" s="17">
        <v>0.0165</v>
      </c>
      <c r="AB165" s="17">
        <v>0.0151</v>
      </c>
      <c r="AC165" s="17">
        <v>-0.0138</v>
      </c>
      <c r="AD165" s="17">
        <v>0.0101</v>
      </c>
      <c r="AE165" s="17">
        <v>-0.0061</v>
      </c>
      <c r="AF165" s="17">
        <v>-0.0073</v>
      </c>
      <c r="AG165" s="17">
        <v>0.0044</v>
      </c>
      <c r="AH165" s="17">
        <v>0.0203</v>
      </c>
      <c r="AI165" s="17">
        <v>-0.0042</v>
      </c>
      <c r="AJ165" s="17">
        <v>0.0053</v>
      </c>
      <c r="AK165" s="17">
        <v>-0.0074</v>
      </c>
      <c r="AL165" s="17">
        <v>0.0039</v>
      </c>
      <c r="AM165" s="17">
        <v>0.0025</v>
      </c>
      <c r="AN165" s="17">
        <v>-0.0032</v>
      </c>
      <c r="AO165" s="17">
        <v>0.0048</v>
      </c>
      <c r="AP165" s="17">
        <v>-0.0189</v>
      </c>
      <c r="AQ165" s="17">
        <v>-0.0061</v>
      </c>
      <c r="AR165" s="17">
        <v>5.0E-4</v>
      </c>
      <c r="AS165" s="17">
        <v>-0.0317</v>
      </c>
      <c r="AT165" s="17">
        <v>0.005</v>
      </c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>
        <v>0.0282</v>
      </c>
      <c r="AA166" s="17">
        <v>0.0434</v>
      </c>
      <c r="AB166" s="17">
        <v>-0.0031</v>
      </c>
      <c r="AC166" s="17">
        <v>-0.0032</v>
      </c>
      <c r="AD166" s="17">
        <v>-0.007</v>
      </c>
      <c r="AE166" s="17">
        <v>0.0099</v>
      </c>
      <c r="AF166" s="17">
        <v>0.0083</v>
      </c>
      <c r="AG166" s="17">
        <v>0.0169</v>
      </c>
      <c r="AH166" s="17">
        <v>-0.0109</v>
      </c>
      <c r="AI166" s="17">
        <v>-0.0159</v>
      </c>
      <c r="AJ166" s="17">
        <v>-0.0069</v>
      </c>
      <c r="AK166" s="17">
        <v>0.0265</v>
      </c>
      <c r="AL166" s="17">
        <v>0.0138</v>
      </c>
      <c r="AM166" s="17">
        <v>-0.0159</v>
      </c>
      <c r="AN166" s="17">
        <v>0.0389</v>
      </c>
      <c r="AO166" s="17">
        <v>0.003</v>
      </c>
      <c r="AP166" s="17">
        <v>-1.0E-4</v>
      </c>
      <c r="AQ166" s="17">
        <v>0.0087</v>
      </c>
      <c r="AR166" s="17">
        <v>0.0031</v>
      </c>
      <c r="AS166" s="17">
        <v>0.0088</v>
      </c>
      <c r="AT166" s="17">
        <v>0.0067</v>
      </c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>
        <v>-0.0298</v>
      </c>
      <c r="AA167" s="17">
        <v>-0.0692</v>
      </c>
      <c r="AB167" s="17">
        <v>-0.0131</v>
      </c>
      <c r="AC167" s="17">
        <v>-0.0107</v>
      </c>
      <c r="AD167" s="17">
        <v>-0.0135</v>
      </c>
      <c r="AE167" s="17">
        <v>-0.0112</v>
      </c>
      <c r="AF167" s="17">
        <v>0.0024</v>
      </c>
      <c r="AG167" s="17">
        <v>0.0089</v>
      </c>
      <c r="AH167" s="17">
        <v>0.0019</v>
      </c>
      <c r="AI167" s="17">
        <v>-0.026</v>
      </c>
      <c r="AJ167" s="17">
        <v>-0.0075</v>
      </c>
      <c r="AK167" s="17">
        <v>-0.0249</v>
      </c>
      <c r="AL167" s="17">
        <v>-0.0095</v>
      </c>
      <c r="AM167" s="17">
        <v>-0.009</v>
      </c>
      <c r="AN167" s="17">
        <v>-0.0238</v>
      </c>
      <c r="AO167" s="17">
        <v>-0.0068</v>
      </c>
      <c r="AP167" s="17">
        <v>-0.0374</v>
      </c>
      <c r="AQ167" s="17">
        <v>-0.0189</v>
      </c>
      <c r="AR167" s="17">
        <v>-0.0133</v>
      </c>
      <c r="AS167" s="17">
        <v>-0.0486</v>
      </c>
      <c r="AT167" s="17">
        <v>-8.0E-4</v>
      </c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>
        <v>0.0074</v>
      </c>
      <c r="AA168" s="17">
        <v>-0.0221</v>
      </c>
      <c r="AB168" s="17">
        <v>-0.0213</v>
      </c>
      <c r="AC168" s="17">
        <v>-0.0108</v>
      </c>
      <c r="AD168" s="17">
        <v>-0.0223</v>
      </c>
      <c r="AE168" s="17">
        <v>-0.0273</v>
      </c>
      <c r="AF168" s="17">
        <v>-0.0194</v>
      </c>
      <c r="AG168" s="17">
        <v>-0.0011</v>
      </c>
      <c r="AH168" s="17">
        <v>-0.0189</v>
      </c>
      <c r="AI168" s="17">
        <v>0.015</v>
      </c>
      <c r="AJ168" s="17">
        <v>0.0017</v>
      </c>
      <c r="AK168" s="17">
        <v>-0.0208</v>
      </c>
      <c r="AL168" s="17">
        <v>-0.0125</v>
      </c>
      <c r="AM168" s="17">
        <v>0.0064</v>
      </c>
      <c r="AN168" s="17">
        <v>-0.0068</v>
      </c>
      <c r="AO168" s="17">
        <v>-1.0E-4</v>
      </c>
      <c r="AP168" s="17">
        <v>-0.0274</v>
      </c>
      <c r="AQ168" s="17">
        <v>-0.0165</v>
      </c>
      <c r="AR168" s="17">
        <v>0.023</v>
      </c>
      <c r="AS168" s="17">
        <v>-0.0307</v>
      </c>
      <c r="AT168" s="17">
        <v>-0.0063</v>
      </c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>
        <v>-0.0293</v>
      </c>
      <c r="AA169" s="17">
        <v>-0.0561</v>
      </c>
      <c r="AB169" s="17">
        <v>-0.0435</v>
      </c>
      <c r="AC169" s="17">
        <v>-0.0118</v>
      </c>
      <c r="AD169" s="17">
        <v>-0.0389</v>
      </c>
      <c r="AE169" s="17">
        <v>-0.0775</v>
      </c>
      <c r="AF169" s="17">
        <v>-0.0446</v>
      </c>
      <c r="AG169" s="17">
        <v>-0.0651</v>
      </c>
      <c r="AH169" s="17">
        <v>-0.0217</v>
      </c>
      <c r="AI169" s="17">
        <v>-5.0E-4</v>
      </c>
      <c r="AJ169" s="17">
        <v>-0.0573</v>
      </c>
      <c r="AK169" s="17">
        <v>-0.0351</v>
      </c>
      <c r="AL169" s="17">
        <v>0.0448</v>
      </c>
      <c r="AM169" s="17">
        <v>-0.0289</v>
      </c>
      <c r="AN169" s="17">
        <v>-0.0587</v>
      </c>
      <c r="AO169" s="17">
        <v>-0.0216</v>
      </c>
      <c r="AP169" s="17">
        <v>-0.0377</v>
      </c>
      <c r="AQ169" s="17">
        <v>-0.03</v>
      </c>
      <c r="AR169" s="17">
        <v>1.0E-4</v>
      </c>
      <c r="AS169" s="17">
        <v>-0.0538</v>
      </c>
      <c r="AT169" s="17">
        <v>-0.019</v>
      </c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>
        <v>6.0E-4</v>
      </c>
      <c r="AA170" s="17">
        <v>0.0459</v>
      </c>
      <c r="AB170" s="17">
        <v>0.0316</v>
      </c>
      <c r="AC170" s="17">
        <v>-0.0048</v>
      </c>
      <c r="AD170" s="17">
        <v>-0.009</v>
      </c>
      <c r="AE170" s="17">
        <v>0.0281</v>
      </c>
      <c r="AF170" s="17">
        <v>0.0222</v>
      </c>
      <c r="AG170" s="17">
        <v>0.0029</v>
      </c>
      <c r="AH170" s="17">
        <v>0.0081</v>
      </c>
      <c r="AI170" s="17">
        <v>-0.0166</v>
      </c>
      <c r="AJ170" s="17">
        <v>-0.0012</v>
      </c>
      <c r="AK170" s="17">
        <v>0.0127</v>
      </c>
      <c r="AL170" s="17">
        <v>-0.0061</v>
      </c>
      <c r="AM170" s="17">
        <v>1.0E-4</v>
      </c>
      <c r="AN170" s="17">
        <v>-0.0069</v>
      </c>
      <c r="AO170" s="17">
        <v>0.0219</v>
      </c>
      <c r="AP170" s="17">
        <v>0.0237</v>
      </c>
      <c r="AQ170" s="17">
        <v>0.0188</v>
      </c>
      <c r="AR170" s="17">
        <v>-0.0029</v>
      </c>
      <c r="AS170" s="17">
        <v>0.0073</v>
      </c>
      <c r="AT170" s="17">
        <v>0.0069</v>
      </c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>
        <v>-0.0021</v>
      </c>
      <c r="AA171" s="17">
        <v>-0.0313</v>
      </c>
      <c r="AB171" s="17">
        <v>0.0227</v>
      </c>
      <c r="AC171" s="17">
        <v>-0.0039</v>
      </c>
      <c r="AD171" s="17">
        <v>-0.0026</v>
      </c>
      <c r="AE171" s="17">
        <v>0.039</v>
      </c>
      <c r="AF171" s="17">
        <v>0.0161</v>
      </c>
      <c r="AG171" s="17">
        <v>-0.013</v>
      </c>
      <c r="AH171" s="17">
        <v>0.0108</v>
      </c>
      <c r="AI171" s="17">
        <v>-0.0029</v>
      </c>
      <c r="AJ171" s="17">
        <v>-2.0E-4</v>
      </c>
      <c r="AK171" s="17">
        <v>-0.0081</v>
      </c>
      <c r="AL171" s="17">
        <v>-5.0E-4</v>
      </c>
      <c r="AM171" s="17">
        <v>-0.0097</v>
      </c>
      <c r="AN171" s="17">
        <v>-0.0066</v>
      </c>
      <c r="AO171" s="17">
        <v>0.029</v>
      </c>
      <c r="AP171" s="17">
        <v>-0.0087</v>
      </c>
      <c r="AQ171" s="17">
        <v>-0.002</v>
      </c>
      <c r="AR171" s="17">
        <v>-0.0024</v>
      </c>
      <c r="AS171" s="17">
        <v>0.0218</v>
      </c>
      <c r="AT171" s="17">
        <v>-0.0201</v>
      </c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>
        <v>-0.0065</v>
      </c>
      <c r="AA172" s="17">
        <v>0.0501</v>
      </c>
      <c r="AB172" s="17">
        <v>0.0104</v>
      </c>
      <c r="AC172" s="17">
        <v>0.0078</v>
      </c>
      <c r="AD172" s="17">
        <v>-0.0197</v>
      </c>
      <c r="AE172" s="17">
        <v>-0.0108</v>
      </c>
      <c r="AF172" s="17">
        <v>0.0055</v>
      </c>
      <c r="AG172" s="17">
        <v>0.0487</v>
      </c>
      <c r="AH172" s="17">
        <v>-0.0118</v>
      </c>
      <c r="AI172" s="17">
        <v>-0.0085</v>
      </c>
      <c r="AJ172" s="17">
        <v>0.0254</v>
      </c>
      <c r="AK172" s="17">
        <v>0.0032</v>
      </c>
      <c r="AL172" s="17">
        <v>-0.0051</v>
      </c>
      <c r="AM172" s="17">
        <v>0.0144</v>
      </c>
      <c r="AN172" s="17">
        <v>0.0568</v>
      </c>
      <c r="AO172" s="17">
        <v>-0.0061</v>
      </c>
      <c r="AP172" s="17">
        <v>0.0021</v>
      </c>
      <c r="AQ172" s="17">
        <v>0.0041</v>
      </c>
      <c r="AR172" s="17">
        <v>-0.0041</v>
      </c>
      <c r="AS172" s="17">
        <v>-0.0078</v>
      </c>
      <c r="AT172" s="17">
        <v>-0.0211</v>
      </c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>
        <v>-0.024</v>
      </c>
      <c r="AA173" s="17">
        <v>-0.0154</v>
      </c>
      <c r="AB173" s="17">
        <v>-0.0126</v>
      </c>
      <c r="AC173" s="17">
        <v>-0.0034</v>
      </c>
      <c r="AD173" s="17">
        <v>-0.0194</v>
      </c>
      <c r="AE173" s="17">
        <v>0.0387</v>
      </c>
      <c r="AF173" s="17">
        <v>-0.0129</v>
      </c>
      <c r="AG173" s="17">
        <v>-8.0E-4</v>
      </c>
      <c r="AH173" s="17">
        <v>-0.0223</v>
      </c>
      <c r="AI173" s="17">
        <v>0.0225</v>
      </c>
      <c r="AJ173" s="17">
        <v>0.0091</v>
      </c>
      <c r="AK173" s="17">
        <v>-0.0272</v>
      </c>
      <c r="AL173" s="17">
        <v>-0.0189</v>
      </c>
      <c r="AM173" s="17">
        <v>-0.0095</v>
      </c>
      <c r="AN173" s="17">
        <v>-0.0063</v>
      </c>
      <c r="AO173" s="17">
        <v>-0.0379</v>
      </c>
      <c r="AP173" s="17">
        <v>-0.0146</v>
      </c>
      <c r="AQ173" s="17">
        <v>0.0021</v>
      </c>
      <c r="AR173" s="17">
        <v>0.0019</v>
      </c>
      <c r="AS173" s="17">
        <v>-0.0131</v>
      </c>
      <c r="AT173" s="17">
        <v>-0.0511</v>
      </c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>
        <v>-0.0226</v>
      </c>
      <c r="AA174" s="17">
        <v>-0.0173</v>
      </c>
      <c r="AB174" s="17">
        <v>0.0016</v>
      </c>
      <c r="AC174" s="17">
        <v>-0.008</v>
      </c>
      <c r="AD174" s="17">
        <v>0.0482</v>
      </c>
      <c r="AE174" s="17">
        <v>0.0358</v>
      </c>
      <c r="AF174" s="17">
        <v>-0.0053</v>
      </c>
      <c r="AG174" s="17">
        <v>-0.0281</v>
      </c>
      <c r="AH174" s="17">
        <v>-0.0176</v>
      </c>
      <c r="AI174" s="17">
        <v>0.0131</v>
      </c>
      <c r="AJ174" s="17">
        <v>0.0115</v>
      </c>
      <c r="AK174" s="17">
        <v>-0.004</v>
      </c>
      <c r="AL174" s="17">
        <v>0.0151</v>
      </c>
      <c r="AM174" s="17">
        <v>0.0126</v>
      </c>
      <c r="AN174" s="17">
        <v>-0.0198</v>
      </c>
      <c r="AO174" s="17">
        <v>0.0029</v>
      </c>
      <c r="AP174" s="17">
        <v>-7.0E-4</v>
      </c>
      <c r="AQ174" s="17">
        <v>-0.0061</v>
      </c>
      <c r="AR174" s="17">
        <v>-0.0123</v>
      </c>
      <c r="AS174" s="17">
        <v>-0.0117</v>
      </c>
      <c r="AT174" s="17">
        <v>0.0311</v>
      </c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>
        <v>0.013</v>
      </c>
      <c r="AA175" s="17">
        <v>0.0141</v>
      </c>
      <c r="AB175" s="17">
        <v>0.0161</v>
      </c>
      <c r="AC175" s="17">
        <v>0.005</v>
      </c>
      <c r="AD175" s="17">
        <v>-0.0257</v>
      </c>
      <c r="AE175" s="17">
        <v>-0.0037</v>
      </c>
      <c r="AF175" s="17">
        <v>0.0362</v>
      </c>
      <c r="AG175" s="17">
        <v>0.0155</v>
      </c>
      <c r="AH175" s="17">
        <v>0.0034</v>
      </c>
      <c r="AI175" s="17">
        <v>-0.0286</v>
      </c>
      <c r="AJ175" s="17">
        <v>-0.0116</v>
      </c>
      <c r="AK175" s="17">
        <v>0.0371</v>
      </c>
      <c r="AL175" s="17">
        <v>0.0133</v>
      </c>
      <c r="AM175" s="17">
        <v>0.005</v>
      </c>
      <c r="AN175" s="17">
        <v>0.0298</v>
      </c>
      <c r="AO175" s="17">
        <v>0.0509</v>
      </c>
      <c r="AP175" s="17">
        <v>0.0329</v>
      </c>
      <c r="AQ175" s="17">
        <v>0.0222</v>
      </c>
      <c r="AR175" s="17">
        <v>0.0097</v>
      </c>
      <c r="AS175" s="17">
        <v>0.014</v>
      </c>
      <c r="AT175" s="17">
        <v>0.0025</v>
      </c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>
        <v>0.0377</v>
      </c>
      <c r="AA176" s="17">
        <v>0.0025</v>
      </c>
      <c r="AB176" s="17">
        <v>0.0132</v>
      </c>
      <c r="AC176" s="17">
        <v>0.0105</v>
      </c>
      <c r="AD176" s="17">
        <v>0.0044</v>
      </c>
      <c r="AE176" s="17">
        <v>0.0042</v>
      </c>
      <c r="AF176" s="17">
        <v>-0.0067</v>
      </c>
      <c r="AG176" s="17">
        <v>-0.0065</v>
      </c>
      <c r="AH176" s="17">
        <v>-0.001</v>
      </c>
      <c r="AI176" s="17">
        <v>-0.0249</v>
      </c>
      <c r="AJ176" s="17">
        <v>-0.0085</v>
      </c>
      <c r="AK176" s="17">
        <v>0.0074</v>
      </c>
      <c r="AL176" s="17">
        <v>0.017</v>
      </c>
      <c r="AM176" s="17">
        <v>0.0029</v>
      </c>
      <c r="AN176" s="17">
        <v>0.0126</v>
      </c>
      <c r="AO176" s="17">
        <v>-0.0163</v>
      </c>
      <c r="AP176" s="17">
        <v>0.0103</v>
      </c>
      <c r="AQ176" s="17">
        <v>0.0062</v>
      </c>
      <c r="AR176" s="17">
        <v>-0.0014</v>
      </c>
      <c r="AS176" s="17">
        <v>0.0222</v>
      </c>
      <c r="AT176" s="17">
        <v>-7.0E-4</v>
      </c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>
        <v>-0.0025</v>
      </c>
      <c r="AA177" s="17">
        <v>-0.0139</v>
      </c>
      <c r="AB177" s="17">
        <v>0.0114</v>
      </c>
      <c r="AC177" s="17">
        <v>-0.0136</v>
      </c>
      <c r="AD177" s="17">
        <v>-0.0031</v>
      </c>
      <c r="AE177" s="17">
        <v>0.0146</v>
      </c>
      <c r="AF177" s="17">
        <v>7.0E-4</v>
      </c>
      <c r="AG177" s="17">
        <v>-0.0168</v>
      </c>
      <c r="AH177" s="17">
        <v>0.0435</v>
      </c>
      <c r="AI177" s="17">
        <v>0.0022</v>
      </c>
      <c r="AJ177" s="17">
        <v>-0.0273</v>
      </c>
      <c r="AK177" s="17">
        <v>-0.0059</v>
      </c>
      <c r="AL177" s="17">
        <v>-0.0023</v>
      </c>
      <c r="AM177" s="17">
        <v>-0.0088</v>
      </c>
      <c r="AN177" s="17">
        <v>0.0023</v>
      </c>
      <c r="AO177" s="17">
        <v>0.0084</v>
      </c>
      <c r="AP177" s="17">
        <v>0.0045</v>
      </c>
      <c r="AQ177" s="17">
        <v>-0.0102</v>
      </c>
      <c r="AR177" s="17">
        <v>-0.0111</v>
      </c>
      <c r="AS177" s="17">
        <v>-0.0277</v>
      </c>
      <c r="AT177" s="17">
        <v>-0.0103</v>
      </c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>
        <v>-0.0129</v>
      </c>
      <c r="AA178" s="17">
        <v>-0.0066</v>
      </c>
      <c r="AB178" s="17">
        <v>0.023</v>
      </c>
      <c r="AC178" s="17">
        <v>0.0068</v>
      </c>
      <c r="AD178" s="17">
        <v>0.0077</v>
      </c>
      <c r="AE178" s="17">
        <v>0.0018</v>
      </c>
      <c r="AF178" s="17">
        <v>2.0E-4</v>
      </c>
      <c r="AG178" s="17">
        <v>-0.0108</v>
      </c>
      <c r="AH178" s="17">
        <v>-6.0E-4</v>
      </c>
      <c r="AI178" s="17">
        <v>0.0258</v>
      </c>
      <c r="AJ178" s="17">
        <v>0.0145</v>
      </c>
      <c r="AK178" s="17">
        <v>0.0031</v>
      </c>
      <c r="AL178" s="17">
        <v>0.0012</v>
      </c>
      <c r="AM178" s="17">
        <v>0.0359</v>
      </c>
      <c r="AN178" s="17">
        <v>0.0036</v>
      </c>
      <c r="AO178" s="17">
        <v>0.0056</v>
      </c>
      <c r="AP178" s="17">
        <v>-0.0076</v>
      </c>
      <c r="AQ178" s="17">
        <v>0.0081</v>
      </c>
      <c r="AR178" s="17">
        <v>0.0096</v>
      </c>
      <c r="AS178" s="17">
        <v>0.0068</v>
      </c>
      <c r="AT178" s="17">
        <v>-0.0014</v>
      </c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>
        <v>-0.0011</v>
      </c>
      <c r="AA179" s="17">
        <v>-0.011</v>
      </c>
      <c r="AB179" s="17">
        <v>0.0095</v>
      </c>
      <c r="AC179" s="17">
        <v>-0.0125</v>
      </c>
      <c r="AD179" s="17">
        <v>-0.014</v>
      </c>
      <c r="AE179" s="17">
        <v>-0.0064</v>
      </c>
      <c r="AF179" s="17">
        <v>8.0E-4</v>
      </c>
      <c r="AG179" s="17">
        <v>0.0143</v>
      </c>
      <c r="AH179" s="17">
        <v>-0.0117</v>
      </c>
      <c r="AI179" s="17">
        <v>-0.0289</v>
      </c>
      <c r="AJ179" s="17">
        <v>0.0053</v>
      </c>
      <c r="AK179" s="17">
        <v>0.0</v>
      </c>
      <c r="AL179" s="17">
        <v>0.0012</v>
      </c>
      <c r="AM179" s="17">
        <v>-0.0036</v>
      </c>
      <c r="AN179" s="17">
        <v>0.0199</v>
      </c>
      <c r="AO179" s="17">
        <v>0.0061</v>
      </c>
      <c r="AP179" s="17">
        <v>3.0E-4</v>
      </c>
      <c r="AQ179" s="17">
        <v>-0.0157</v>
      </c>
      <c r="AR179" s="17">
        <v>0.0052</v>
      </c>
      <c r="AS179" s="17">
        <v>-0.0096</v>
      </c>
      <c r="AT179" s="17">
        <v>0.0201</v>
      </c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>
        <v>0.0347</v>
      </c>
      <c r="AA180" s="17">
        <v>0.0359</v>
      </c>
      <c r="AB180" s="17">
        <v>0.0149</v>
      </c>
      <c r="AC180" s="17">
        <v>0.045</v>
      </c>
      <c r="AD180" s="17">
        <v>0.0254</v>
      </c>
      <c r="AE180" s="17">
        <v>0.0125</v>
      </c>
      <c r="AF180" s="17">
        <v>0.0425</v>
      </c>
      <c r="AG180" s="17">
        <v>0.0058</v>
      </c>
      <c r="AH180" s="17">
        <v>0.013</v>
      </c>
      <c r="AI180" s="17">
        <v>0.0121</v>
      </c>
      <c r="AJ180" s="17">
        <v>0.0282</v>
      </c>
      <c r="AK180" s="17">
        <v>0.0443</v>
      </c>
      <c r="AL180" s="17">
        <v>-0.0044</v>
      </c>
      <c r="AM180" s="17">
        <v>-0.0024</v>
      </c>
      <c r="AN180" s="17">
        <v>0.0461</v>
      </c>
      <c r="AO180" s="17">
        <v>0.0221</v>
      </c>
      <c r="AP180" s="17">
        <v>0.0182</v>
      </c>
      <c r="AQ180" s="17">
        <v>0.0091</v>
      </c>
      <c r="AR180" s="17">
        <v>0.0151</v>
      </c>
      <c r="AS180" s="17">
        <v>0.0267</v>
      </c>
      <c r="AT180" s="17">
        <v>0.0106</v>
      </c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>
        <v>0.0241</v>
      </c>
      <c r="AA181" s="17">
        <v>0.0255</v>
      </c>
      <c r="AB181" s="17">
        <v>0.042</v>
      </c>
      <c r="AC181" s="17">
        <v>0.0114</v>
      </c>
      <c r="AD181" s="17">
        <v>-0.0063</v>
      </c>
      <c r="AE181" s="17">
        <v>-2.0E-4</v>
      </c>
      <c r="AF181" s="17">
        <v>0.0349</v>
      </c>
      <c r="AG181" s="17">
        <v>0.0474</v>
      </c>
      <c r="AH181" s="17">
        <v>-0.01</v>
      </c>
      <c r="AI181" s="17">
        <v>0.0036</v>
      </c>
      <c r="AJ181" s="17">
        <v>0.0198</v>
      </c>
      <c r="AK181" s="17">
        <v>0.0027</v>
      </c>
      <c r="AL181" s="17">
        <v>-0.0019</v>
      </c>
      <c r="AM181" s="17">
        <v>6.0E-4</v>
      </c>
      <c r="AN181" s="17">
        <v>0.0095</v>
      </c>
      <c r="AO181" s="17">
        <v>-0.003</v>
      </c>
      <c r="AP181" s="17">
        <v>0.0164</v>
      </c>
      <c r="AQ181" s="17">
        <v>0.0285</v>
      </c>
      <c r="AR181" s="17">
        <v>0.0066</v>
      </c>
      <c r="AS181" s="17">
        <v>0.0122</v>
      </c>
      <c r="AT181" s="17">
        <v>-0.001</v>
      </c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>
        <v>0.0591</v>
      </c>
      <c r="AA182" s="17">
        <v>5.0E-4</v>
      </c>
      <c r="AB182" s="17">
        <v>-0.0264</v>
      </c>
      <c r="AC182" s="17">
        <v>2.0E-4</v>
      </c>
      <c r="AD182" s="17">
        <v>0.1021</v>
      </c>
      <c r="AE182" s="17">
        <v>-0.0083</v>
      </c>
      <c r="AF182" s="17">
        <v>0.011</v>
      </c>
      <c r="AG182" s="17">
        <v>0.0074</v>
      </c>
      <c r="AH182" s="17">
        <v>-0.0126</v>
      </c>
      <c r="AI182" s="17">
        <v>-0.0141</v>
      </c>
      <c r="AJ182" s="17">
        <v>0.007</v>
      </c>
      <c r="AK182" s="17">
        <v>-0.0053</v>
      </c>
      <c r="AL182" s="17">
        <v>-0.0011</v>
      </c>
      <c r="AM182" s="17">
        <v>-0.0097</v>
      </c>
      <c r="AN182" s="17">
        <v>-0.0063</v>
      </c>
      <c r="AO182" s="17">
        <v>0.0305</v>
      </c>
      <c r="AP182" s="17">
        <v>0.0182</v>
      </c>
      <c r="AQ182" s="17">
        <v>-0.0089</v>
      </c>
      <c r="AR182" s="17">
        <v>0.0017</v>
      </c>
      <c r="AS182" s="17">
        <v>-1.0E-4</v>
      </c>
      <c r="AT182" s="17">
        <v>0.007</v>
      </c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>
        <v>-0.0056</v>
      </c>
      <c r="AA183" s="17">
        <v>0.0332</v>
      </c>
      <c r="AB183" s="17">
        <v>-0.0097</v>
      </c>
      <c r="AC183" s="17">
        <v>0.0232</v>
      </c>
      <c r="AD183" s="17">
        <v>-0.015</v>
      </c>
      <c r="AE183" s="17">
        <v>0.0341</v>
      </c>
      <c r="AF183" s="17">
        <v>-0.0163</v>
      </c>
      <c r="AG183" s="17">
        <v>-0.0237</v>
      </c>
      <c r="AH183" s="17">
        <v>-0.0038</v>
      </c>
      <c r="AI183" s="17">
        <v>5.0E-4</v>
      </c>
      <c r="AJ183" s="17">
        <v>-0.0062</v>
      </c>
      <c r="AK183" s="17">
        <v>0.0043</v>
      </c>
      <c r="AL183" s="17">
        <v>-0.0059</v>
      </c>
      <c r="AM183" s="17">
        <v>-0.0054</v>
      </c>
      <c r="AN183" s="17">
        <v>-0.0012</v>
      </c>
      <c r="AO183" s="17">
        <v>0.0129</v>
      </c>
      <c r="AP183" s="17">
        <v>-0.0194</v>
      </c>
      <c r="AQ183" s="17">
        <v>0.0147</v>
      </c>
      <c r="AR183" s="17">
        <v>0.0305</v>
      </c>
      <c r="AS183" s="17">
        <v>0.0691</v>
      </c>
      <c r="AT183" s="17">
        <v>0.0032</v>
      </c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>
        <v>0.0033</v>
      </c>
      <c r="AA184" s="17">
        <v>-0.0053</v>
      </c>
      <c r="AB184" s="17">
        <v>0.0037</v>
      </c>
      <c r="AC184" s="17">
        <v>-0.0015</v>
      </c>
      <c r="AD184" s="17">
        <v>-0.0231</v>
      </c>
      <c r="AE184" s="17">
        <v>-0.0052</v>
      </c>
      <c r="AF184" s="17">
        <v>0.0048</v>
      </c>
      <c r="AG184" s="17">
        <v>0.002</v>
      </c>
      <c r="AH184" s="17">
        <v>0.0082</v>
      </c>
      <c r="AI184" s="17">
        <v>-0.0056</v>
      </c>
      <c r="AJ184" s="17">
        <v>0.0068</v>
      </c>
      <c r="AK184" s="17">
        <v>-0.008</v>
      </c>
      <c r="AL184" s="17">
        <v>0.012</v>
      </c>
      <c r="AM184" s="17">
        <v>-0.0022</v>
      </c>
      <c r="AN184" s="17">
        <v>-3.0E-4</v>
      </c>
      <c r="AO184" s="17">
        <v>-0.0042</v>
      </c>
      <c r="AP184" s="17">
        <v>0.0189</v>
      </c>
      <c r="AQ184" s="17">
        <v>0.0021</v>
      </c>
      <c r="AR184" s="17">
        <v>0.014</v>
      </c>
      <c r="AS184" s="17">
        <v>-0.0129</v>
      </c>
      <c r="AT184" s="17">
        <v>0.0298</v>
      </c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>
        <v>0.0531</v>
      </c>
      <c r="AA185" s="17">
        <v>-0.0045</v>
      </c>
      <c r="AB185" s="17">
        <v>-0.0025</v>
      </c>
      <c r="AC185" s="17">
        <v>0.0025</v>
      </c>
      <c r="AD185" s="17">
        <v>0.0131</v>
      </c>
      <c r="AE185" s="17">
        <v>0.0544</v>
      </c>
      <c r="AF185" s="17">
        <v>0.0118</v>
      </c>
      <c r="AG185" s="17">
        <v>0.0238</v>
      </c>
      <c r="AH185" s="17">
        <v>-0.0059</v>
      </c>
      <c r="AI185" s="17">
        <v>-8.0E-4</v>
      </c>
      <c r="AJ185" s="17">
        <v>0.0028</v>
      </c>
      <c r="AK185" s="17">
        <v>0.0061</v>
      </c>
      <c r="AL185" s="17">
        <v>0.0026</v>
      </c>
      <c r="AM185" s="17">
        <v>0.0174</v>
      </c>
      <c r="AN185" s="17">
        <v>0.011</v>
      </c>
      <c r="AO185" s="17">
        <v>-0.0183</v>
      </c>
      <c r="AP185" s="17">
        <v>-0.0307</v>
      </c>
      <c r="AQ185" s="17">
        <v>-0.0058</v>
      </c>
      <c r="AR185" s="17">
        <v>-0.0021</v>
      </c>
      <c r="AS185" s="17">
        <v>-0.0272</v>
      </c>
      <c r="AT185" s="17">
        <v>0.0127</v>
      </c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>
        <v>-0.0174</v>
      </c>
      <c r="AA186" s="17">
        <v>0.0</v>
      </c>
      <c r="AB186" s="17">
        <v>0.0071</v>
      </c>
      <c r="AC186" s="17">
        <v>-0.0117</v>
      </c>
      <c r="AD186" s="17">
        <v>-0.0218</v>
      </c>
      <c r="AE186" s="17">
        <v>-0.0167</v>
      </c>
      <c r="AF186" s="17">
        <v>-0.0045</v>
      </c>
      <c r="AG186" s="17">
        <v>0.007</v>
      </c>
      <c r="AH186" s="17">
        <v>-5.0E-4</v>
      </c>
      <c r="AI186" s="17">
        <v>0.0161</v>
      </c>
      <c r="AJ186" s="17">
        <v>-4.0E-4</v>
      </c>
      <c r="AK186" s="17">
        <v>3.0E-4</v>
      </c>
      <c r="AL186" s="17">
        <v>-0.0062</v>
      </c>
      <c r="AM186" s="17">
        <v>-0.0147</v>
      </c>
      <c r="AN186" s="17">
        <v>0.0048</v>
      </c>
      <c r="AO186" s="17">
        <v>-0.012</v>
      </c>
      <c r="AP186" s="17">
        <v>-0.0308</v>
      </c>
      <c r="AQ186" s="17">
        <v>-0.0068</v>
      </c>
      <c r="AR186" s="17">
        <v>0.0016</v>
      </c>
      <c r="AS186" s="17">
        <v>0.0406</v>
      </c>
      <c r="AT186" s="17">
        <v>0.0118</v>
      </c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>
        <v>0.011</v>
      </c>
      <c r="AA187" s="17">
        <v>-0.013</v>
      </c>
      <c r="AB187" s="17">
        <v>0.0177</v>
      </c>
      <c r="AC187" s="17">
        <v>0.014</v>
      </c>
      <c r="AD187" s="17">
        <v>-0.0092</v>
      </c>
      <c r="AE187" s="17">
        <v>0.0275</v>
      </c>
      <c r="AF187" s="17">
        <v>0.0127</v>
      </c>
      <c r="AG187" s="17">
        <v>-0.0195</v>
      </c>
      <c r="AH187" s="17">
        <v>-0.0112</v>
      </c>
      <c r="AI187" s="17">
        <v>-0.008</v>
      </c>
      <c r="AJ187" s="17">
        <v>0.0016</v>
      </c>
      <c r="AK187" s="17">
        <v>0.0175</v>
      </c>
      <c r="AL187" s="17">
        <v>0.0248</v>
      </c>
      <c r="AM187" s="17">
        <v>0.0107</v>
      </c>
      <c r="AN187" s="17">
        <v>-0.0048</v>
      </c>
      <c r="AO187" s="17">
        <v>0.0023</v>
      </c>
      <c r="AP187" s="17">
        <v>0.0036</v>
      </c>
      <c r="AQ187" s="17">
        <v>0.048</v>
      </c>
      <c r="AR187" s="17">
        <v>-0.0082</v>
      </c>
      <c r="AS187" s="17">
        <v>0.0113</v>
      </c>
      <c r="AT187" s="17">
        <v>0.0054</v>
      </c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>
        <v>-0.0368</v>
      </c>
      <c r="AA188" s="17">
        <v>0.0016</v>
      </c>
      <c r="AB188" s="17">
        <v>0.0023</v>
      </c>
      <c r="AC188" s="17">
        <v>-0.0052</v>
      </c>
      <c r="AD188" s="17">
        <v>-0.0083</v>
      </c>
      <c r="AE188" s="17">
        <v>0.0511</v>
      </c>
      <c r="AF188" s="17">
        <v>0.034</v>
      </c>
      <c r="AG188" s="17">
        <v>-0.0135</v>
      </c>
      <c r="AH188" s="17">
        <v>-0.0193</v>
      </c>
      <c r="AI188" s="17">
        <v>-0.0253</v>
      </c>
      <c r="AJ188" s="17">
        <v>-0.0276</v>
      </c>
      <c r="AK188" s="17">
        <v>0.0025</v>
      </c>
      <c r="AL188" s="17">
        <v>-0.0155</v>
      </c>
      <c r="AM188" s="17">
        <v>-0.0079</v>
      </c>
      <c r="AN188" s="17">
        <v>-0.0099</v>
      </c>
      <c r="AO188" s="17">
        <v>2.0E-4</v>
      </c>
      <c r="AP188" s="17">
        <v>-0.0113</v>
      </c>
      <c r="AQ188" s="17">
        <v>0.0073</v>
      </c>
      <c r="AR188" s="17">
        <v>-0.011</v>
      </c>
      <c r="AS188" s="17">
        <v>-0.0109</v>
      </c>
      <c r="AT188" s="17">
        <v>0.0049</v>
      </c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>
        <v>-0.027</v>
      </c>
      <c r="AA189" s="17">
        <v>-0.0388</v>
      </c>
      <c r="AB189" s="17">
        <v>-0.027</v>
      </c>
      <c r="AC189" s="17">
        <v>-0.0288</v>
      </c>
      <c r="AD189" s="17">
        <v>3.0E-4</v>
      </c>
      <c r="AE189" s="17">
        <v>0.0028</v>
      </c>
      <c r="AF189" s="17">
        <v>-0.0269</v>
      </c>
      <c r="AG189" s="17">
        <v>3.0E-4</v>
      </c>
      <c r="AH189" s="17">
        <v>-0.005</v>
      </c>
      <c r="AI189" s="17">
        <v>0.0156</v>
      </c>
      <c r="AJ189" s="17">
        <v>-0.0237</v>
      </c>
      <c r="AK189" s="17">
        <v>-0.0121</v>
      </c>
      <c r="AL189" s="17">
        <v>-0.0097</v>
      </c>
      <c r="AM189" s="17">
        <v>-7.0E-4</v>
      </c>
      <c r="AN189" s="17">
        <v>-0.0159</v>
      </c>
      <c r="AO189" s="17">
        <v>-0.0343</v>
      </c>
      <c r="AP189" s="17">
        <v>-0.0302</v>
      </c>
      <c r="AQ189" s="17">
        <v>-0.0057</v>
      </c>
      <c r="AR189" s="17">
        <v>-0.0157</v>
      </c>
      <c r="AS189" s="17">
        <v>-0.0329</v>
      </c>
      <c r="AT189" s="17">
        <v>-6.0E-4</v>
      </c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>
        <v>0.0297</v>
      </c>
      <c r="AA190" s="17">
        <v>-0.0011</v>
      </c>
      <c r="AB190" s="17">
        <v>-0.0095</v>
      </c>
      <c r="AC190" s="17">
        <v>9.0E-4</v>
      </c>
      <c r="AD190" s="17">
        <v>0.0069</v>
      </c>
      <c r="AE190" s="17">
        <v>-0.039</v>
      </c>
      <c r="AF190" s="17">
        <v>-0.0123</v>
      </c>
      <c r="AG190" s="17">
        <v>-0.0027</v>
      </c>
      <c r="AH190" s="17">
        <v>0.0053</v>
      </c>
      <c r="AI190" s="17">
        <v>3.0E-4</v>
      </c>
      <c r="AJ190" s="17">
        <v>-0.002</v>
      </c>
      <c r="AK190" s="17">
        <v>-0.0087</v>
      </c>
      <c r="AL190" s="17">
        <v>1.0E-4</v>
      </c>
      <c r="AM190" s="17">
        <v>5.0E-4</v>
      </c>
      <c r="AN190" s="17">
        <v>-0.0052</v>
      </c>
      <c r="AO190" s="17">
        <v>-0.0246</v>
      </c>
      <c r="AP190" s="17">
        <v>0.0152</v>
      </c>
      <c r="AQ190" s="17">
        <v>0.0091</v>
      </c>
      <c r="AR190" s="17">
        <v>0.0096</v>
      </c>
      <c r="AS190" s="17">
        <v>0.0146</v>
      </c>
      <c r="AT190" s="17">
        <v>-0.0014</v>
      </c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>
        <v>-0.0251</v>
      </c>
      <c r="AA191" s="17">
        <v>-0.0054</v>
      </c>
      <c r="AB191" s="17">
        <v>-0.0077</v>
      </c>
      <c r="AC191" s="17">
        <v>0.0136</v>
      </c>
      <c r="AD191" s="17">
        <v>-0.0139</v>
      </c>
      <c r="AE191" s="17">
        <v>-0.0149</v>
      </c>
      <c r="AF191" s="17">
        <v>-0.0233</v>
      </c>
      <c r="AG191" s="17">
        <v>-0.008</v>
      </c>
      <c r="AH191" s="17">
        <v>-0.018</v>
      </c>
      <c r="AI191" s="17">
        <v>0.0056</v>
      </c>
      <c r="AJ191" s="17">
        <v>0.0</v>
      </c>
      <c r="AK191" s="17">
        <v>0.0316</v>
      </c>
      <c r="AL191" s="17">
        <v>-0.0164</v>
      </c>
      <c r="AM191" s="17">
        <v>-0.0021</v>
      </c>
      <c r="AN191" s="17">
        <v>-3.0E-4</v>
      </c>
      <c r="AO191" s="17">
        <v>-0.0077</v>
      </c>
      <c r="AP191" s="17">
        <v>0.0</v>
      </c>
      <c r="AQ191" s="17">
        <v>-0.0071</v>
      </c>
      <c r="AR191" s="17">
        <v>-0.0098</v>
      </c>
      <c r="AS191" s="17">
        <v>-0.0103</v>
      </c>
      <c r="AT191" s="17">
        <v>0.0046</v>
      </c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>
        <v>-0.0126</v>
      </c>
      <c r="AA192" s="17">
        <v>0.0139</v>
      </c>
      <c r="AB192" s="17">
        <v>0.004</v>
      </c>
      <c r="AC192" s="17">
        <v>0.0018</v>
      </c>
      <c r="AD192" s="17">
        <v>0.0027</v>
      </c>
      <c r="AE192" s="17">
        <v>-0.0083</v>
      </c>
      <c r="AF192" s="17">
        <v>-7.0E-4</v>
      </c>
      <c r="AG192" s="17">
        <v>0.015</v>
      </c>
      <c r="AH192" s="17">
        <v>-0.0086</v>
      </c>
      <c r="AI192" s="17">
        <v>-0.0087</v>
      </c>
      <c r="AJ192" s="17">
        <v>-0.002</v>
      </c>
      <c r="AK192" s="17">
        <v>-4.0E-4</v>
      </c>
      <c r="AL192" s="17">
        <v>0.0139</v>
      </c>
      <c r="AM192" s="17">
        <v>0.0045</v>
      </c>
      <c r="AN192" s="17">
        <v>0.0131</v>
      </c>
      <c r="AO192" s="17">
        <v>-0.0079</v>
      </c>
      <c r="AP192" s="17">
        <v>-0.0109</v>
      </c>
      <c r="AQ192" s="17">
        <v>-0.0149</v>
      </c>
      <c r="AR192" s="17">
        <v>0.0245</v>
      </c>
      <c r="AS192" s="17">
        <v>-0.0139</v>
      </c>
      <c r="AT192" s="17">
        <v>-0.0059</v>
      </c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>
        <v>0.009</v>
      </c>
      <c r="AA193" s="17">
        <v>0.0161</v>
      </c>
      <c r="AB193" s="17">
        <v>0.0387</v>
      </c>
      <c r="AC193" s="17">
        <v>-1.0E-4</v>
      </c>
      <c r="AD193" s="17">
        <v>0.0077</v>
      </c>
      <c r="AE193" s="17">
        <v>0.0163</v>
      </c>
      <c r="AF193" s="17">
        <v>0.0081</v>
      </c>
      <c r="AG193" s="17">
        <v>-0.0038</v>
      </c>
      <c r="AH193" s="17">
        <v>0.0299</v>
      </c>
      <c r="AI193" s="17">
        <v>-0.0221</v>
      </c>
      <c r="AJ193" s="17">
        <v>0.0155</v>
      </c>
      <c r="AK193" s="17">
        <v>0.0037</v>
      </c>
      <c r="AL193" s="17">
        <v>0.001</v>
      </c>
      <c r="AM193" s="17">
        <v>0.0064</v>
      </c>
      <c r="AN193" s="17">
        <v>-0.0015</v>
      </c>
      <c r="AO193" s="17">
        <v>-0.009</v>
      </c>
      <c r="AP193" s="17">
        <v>0.0092</v>
      </c>
      <c r="AQ193" s="17">
        <v>0.0135</v>
      </c>
      <c r="AR193" s="17">
        <v>-0.0124</v>
      </c>
      <c r="AS193" s="17">
        <v>0.0081</v>
      </c>
      <c r="AT193" s="17">
        <v>-0.0153</v>
      </c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>
        <v>0.0067</v>
      </c>
      <c r="AA194" s="17">
        <v>0.0237</v>
      </c>
      <c r="AB194" s="17">
        <v>-0.0078</v>
      </c>
      <c r="AC194" s="17">
        <v>0.0073</v>
      </c>
      <c r="AD194" s="17">
        <v>0.0205</v>
      </c>
      <c r="AE194" s="17">
        <v>0.0518</v>
      </c>
      <c r="AF194" s="17">
        <v>0.0154</v>
      </c>
      <c r="AG194" s="17">
        <v>0.0119</v>
      </c>
      <c r="AH194" s="17">
        <v>-0.0096</v>
      </c>
      <c r="AI194" s="17">
        <v>-0.0044</v>
      </c>
      <c r="AJ194" s="17">
        <v>-0.018</v>
      </c>
      <c r="AK194" s="17">
        <v>-0.0092</v>
      </c>
      <c r="AL194" s="17">
        <v>0.0092</v>
      </c>
      <c r="AM194" s="17">
        <v>-0.0142</v>
      </c>
      <c r="AN194" s="17">
        <v>-0.0046</v>
      </c>
      <c r="AO194" s="17">
        <v>0.0043</v>
      </c>
      <c r="AP194" s="17">
        <v>-9.0E-4</v>
      </c>
      <c r="AQ194" s="17">
        <v>0.0299</v>
      </c>
      <c r="AR194" s="17">
        <v>-0.0033</v>
      </c>
      <c r="AS194" s="17">
        <v>0.0169</v>
      </c>
      <c r="AT194" s="17">
        <v>0.0056</v>
      </c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>
        <v>0.0032</v>
      </c>
      <c r="AA195" s="17">
        <v>0.0061</v>
      </c>
      <c r="AB195" s="17">
        <v>0.05</v>
      </c>
      <c r="AC195" s="17">
        <v>0.0241</v>
      </c>
      <c r="AD195" s="17">
        <v>-0.0078</v>
      </c>
      <c r="AE195" s="17">
        <v>-0.0183</v>
      </c>
      <c r="AF195" s="17">
        <v>0.0094</v>
      </c>
      <c r="AG195" s="17">
        <v>0.0088</v>
      </c>
      <c r="AH195" s="17">
        <v>0.0024</v>
      </c>
      <c r="AI195" s="17">
        <v>0.012</v>
      </c>
      <c r="AJ195" s="17">
        <v>0.0068</v>
      </c>
      <c r="AK195" s="17">
        <v>-0.0075</v>
      </c>
      <c r="AL195" s="17">
        <v>-8.0E-4</v>
      </c>
      <c r="AM195" s="17">
        <v>-0.0061</v>
      </c>
      <c r="AN195" s="17">
        <v>0.0273</v>
      </c>
      <c r="AO195" s="17">
        <v>0.0042</v>
      </c>
      <c r="AP195" s="17">
        <v>0.0083</v>
      </c>
      <c r="AQ195" s="17">
        <v>0.0083</v>
      </c>
      <c r="AR195" s="17">
        <v>0.0024</v>
      </c>
      <c r="AS195" s="17">
        <v>0.0081</v>
      </c>
      <c r="AT195" s="17">
        <v>5.0E-4</v>
      </c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>
        <v>-0.0209</v>
      </c>
      <c r="AA196" s="17">
        <v>-0.0131</v>
      </c>
      <c r="AB196" s="17">
        <v>-0.0071</v>
      </c>
      <c r="AC196" s="17">
        <v>0.0227</v>
      </c>
      <c r="AD196" s="17">
        <v>7.0E-4</v>
      </c>
      <c r="AE196" s="17">
        <v>-0.0076</v>
      </c>
      <c r="AF196" s="17">
        <v>0.0023</v>
      </c>
      <c r="AG196" s="17">
        <v>-0.0204</v>
      </c>
      <c r="AH196" s="17">
        <v>0.0338</v>
      </c>
      <c r="AI196" s="17">
        <v>-0.0969</v>
      </c>
      <c r="AJ196" s="17">
        <v>0.0159</v>
      </c>
      <c r="AK196" s="17">
        <v>8.0E-4</v>
      </c>
      <c r="AL196" s="17">
        <v>0.0201</v>
      </c>
      <c r="AM196" s="17">
        <v>0.0061</v>
      </c>
      <c r="AN196" s="17">
        <v>0.0126</v>
      </c>
      <c r="AO196" s="17">
        <v>-0.0097</v>
      </c>
      <c r="AP196" s="17">
        <v>-3.0E-4</v>
      </c>
      <c r="AQ196" s="17">
        <v>0.0134</v>
      </c>
      <c r="AR196" s="17">
        <v>-1.0E-4</v>
      </c>
      <c r="AS196" s="17">
        <v>-0.0044</v>
      </c>
      <c r="AT196" s="17">
        <v>-3.0E-4</v>
      </c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>
        <v>0.0277</v>
      </c>
      <c r="AA197" s="17">
        <v>0.0045</v>
      </c>
      <c r="AB197" s="17">
        <v>0.0591</v>
      </c>
      <c r="AC197" s="17">
        <v>-0.012</v>
      </c>
      <c r="AD197" s="17">
        <v>-0.0057</v>
      </c>
      <c r="AE197" s="17">
        <v>-0.0048</v>
      </c>
      <c r="AF197" s="17">
        <v>0.0162</v>
      </c>
      <c r="AG197" s="17">
        <v>0.0012</v>
      </c>
      <c r="AH197" s="17">
        <v>0.0061</v>
      </c>
      <c r="AI197" s="17">
        <v>0.0052</v>
      </c>
      <c r="AJ197" s="17">
        <v>-0.0102</v>
      </c>
      <c r="AK197" s="17">
        <v>-0.0053</v>
      </c>
      <c r="AL197" s="17">
        <v>0.0055</v>
      </c>
      <c r="AM197" s="17">
        <v>-0.0052</v>
      </c>
      <c r="AN197" s="17">
        <v>-0.0104</v>
      </c>
      <c r="AO197" s="17">
        <v>-0.0778</v>
      </c>
      <c r="AP197" s="17">
        <v>0.016</v>
      </c>
      <c r="AQ197" s="17">
        <v>0.0232</v>
      </c>
      <c r="AR197" s="17">
        <v>-5.0E-4</v>
      </c>
      <c r="AS197" s="17">
        <v>-0.007</v>
      </c>
      <c r="AT197" s="17">
        <v>0.0126</v>
      </c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>
        <v>0.0144</v>
      </c>
      <c r="AA198" s="17">
        <v>0.0091</v>
      </c>
      <c r="AB198" s="17">
        <v>-0.0118</v>
      </c>
      <c r="AC198" s="17">
        <v>-0.0182</v>
      </c>
      <c r="AD198" s="17">
        <v>7.0E-4</v>
      </c>
      <c r="AE198" s="17">
        <v>-0.013</v>
      </c>
      <c r="AF198" s="17">
        <v>0.0011</v>
      </c>
      <c r="AG198" s="17">
        <v>0.0028</v>
      </c>
      <c r="AH198" s="17">
        <v>-0.0038</v>
      </c>
      <c r="AI198" s="17">
        <v>-0.0178</v>
      </c>
      <c r="AJ198" s="17">
        <v>0.009</v>
      </c>
      <c r="AK198" s="17">
        <v>-0.0177</v>
      </c>
      <c r="AL198" s="17">
        <v>-0.0044</v>
      </c>
      <c r="AM198" s="17">
        <v>0.0094</v>
      </c>
      <c r="AN198" s="17">
        <v>0.0093</v>
      </c>
      <c r="AO198" s="17">
        <v>-0.0133</v>
      </c>
      <c r="AP198" s="17">
        <v>-0.0096</v>
      </c>
      <c r="AQ198" s="17">
        <v>-0.0143</v>
      </c>
      <c r="AR198" s="17">
        <v>0.0126</v>
      </c>
      <c r="AS198" s="17">
        <v>-0.0073</v>
      </c>
      <c r="AT198" s="17">
        <v>0.0105</v>
      </c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>
        <v>0.0154</v>
      </c>
      <c r="AA199" s="17">
        <v>0.0054</v>
      </c>
      <c r="AB199" s="17">
        <v>-0.0153</v>
      </c>
      <c r="AC199" s="17">
        <v>-0.0033</v>
      </c>
      <c r="AD199" s="17">
        <v>-0.0033</v>
      </c>
      <c r="AE199" s="17">
        <v>0.0377</v>
      </c>
      <c r="AF199" s="17">
        <v>-0.0065</v>
      </c>
      <c r="AG199" s="17">
        <v>0.0014</v>
      </c>
      <c r="AH199" s="17">
        <v>-0.0105</v>
      </c>
      <c r="AI199" s="17">
        <v>-0.0103</v>
      </c>
      <c r="AJ199" s="17">
        <v>0.0059</v>
      </c>
      <c r="AK199" s="17">
        <v>-0.0123</v>
      </c>
      <c r="AL199" s="17">
        <v>-0.0054</v>
      </c>
      <c r="AM199" s="17">
        <v>2.0E-4</v>
      </c>
      <c r="AN199" s="17">
        <v>-0.0146</v>
      </c>
      <c r="AO199" s="17">
        <v>-0.016</v>
      </c>
      <c r="AP199" s="17">
        <v>0.0063</v>
      </c>
      <c r="AQ199" s="17">
        <v>-0.0057</v>
      </c>
      <c r="AR199" s="17">
        <v>-0.0076</v>
      </c>
      <c r="AS199" s="17">
        <v>-0.0058</v>
      </c>
      <c r="AT199" s="17">
        <v>0.0078</v>
      </c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>
        <v>-0.0012</v>
      </c>
      <c r="AA200" s="17">
        <v>0.0531</v>
      </c>
      <c r="AB200" s="17">
        <v>0.0081</v>
      </c>
      <c r="AC200" s="17">
        <v>-0.0036</v>
      </c>
      <c r="AD200" s="17">
        <v>-0.0207</v>
      </c>
      <c r="AE200" s="17">
        <v>8.0E-4</v>
      </c>
      <c r="AF200" s="17">
        <v>0.0168</v>
      </c>
      <c r="AG200" s="17">
        <v>0.0216</v>
      </c>
      <c r="AH200" s="17">
        <v>-0.0092</v>
      </c>
      <c r="AI200" s="17">
        <v>-0.0092</v>
      </c>
      <c r="AJ200" s="17">
        <v>-0.0074</v>
      </c>
      <c r="AK200" s="17">
        <v>-0.0139</v>
      </c>
      <c r="AL200" s="17">
        <v>0.008</v>
      </c>
      <c r="AM200" s="17">
        <v>3.0E-4</v>
      </c>
      <c r="AN200" s="17">
        <v>0.0145</v>
      </c>
      <c r="AO200" s="17">
        <v>-0.0029</v>
      </c>
      <c r="AP200" s="17">
        <v>0.0049</v>
      </c>
      <c r="AQ200" s="17">
        <v>0.0205</v>
      </c>
      <c r="AR200" s="17">
        <v>0.0105</v>
      </c>
      <c r="AS200" s="17">
        <v>-0.0074</v>
      </c>
      <c r="AT200" s="17">
        <v>0.0054</v>
      </c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>
        <v>-0.0053</v>
      </c>
      <c r="AA201" s="17">
        <v>-0.0329</v>
      </c>
      <c r="AB201" s="17">
        <v>0.0049</v>
      </c>
      <c r="AC201" s="17">
        <v>-0.0148</v>
      </c>
      <c r="AD201" s="17">
        <v>-0.0306</v>
      </c>
      <c r="AE201" s="17">
        <v>-0.0256</v>
      </c>
      <c r="AF201" s="17">
        <v>-0.0035</v>
      </c>
      <c r="AG201" s="17">
        <v>-0.0024</v>
      </c>
      <c r="AH201" s="17">
        <v>0.0235</v>
      </c>
      <c r="AI201" s="17">
        <v>-0.0074</v>
      </c>
      <c r="AJ201" s="17">
        <v>2.0E-4</v>
      </c>
      <c r="AK201" s="17">
        <v>-0.0151</v>
      </c>
      <c r="AL201" s="17">
        <v>-0.0064</v>
      </c>
      <c r="AM201" s="17">
        <v>-0.0216</v>
      </c>
      <c r="AN201" s="17">
        <v>-0.0053</v>
      </c>
      <c r="AO201" s="17">
        <v>-0.0113</v>
      </c>
      <c r="AP201" s="17">
        <v>-0.0037</v>
      </c>
      <c r="AQ201" s="17">
        <v>-0.0137</v>
      </c>
      <c r="AR201" s="17">
        <v>-0.0093</v>
      </c>
      <c r="AS201" s="17">
        <v>-0.0099</v>
      </c>
      <c r="AT201" s="17">
        <v>0.0026</v>
      </c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>
        <v>-0.0192</v>
      </c>
      <c r="AA202" s="17">
        <v>-0.0107</v>
      </c>
      <c r="AB202" s="17">
        <v>-0.0047</v>
      </c>
      <c r="AC202" s="17">
        <v>-0.0065</v>
      </c>
      <c r="AD202" s="17">
        <v>0.0111</v>
      </c>
      <c r="AE202" s="17">
        <v>-0.024</v>
      </c>
      <c r="AF202" s="17">
        <v>-0.0284</v>
      </c>
      <c r="AG202" s="17">
        <v>-0.0182</v>
      </c>
      <c r="AH202" s="17">
        <v>0.0507</v>
      </c>
      <c r="AI202" s="17">
        <v>-9.0E-4</v>
      </c>
      <c r="AJ202" s="17">
        <v>-0.0107</v>
      </c>
      <c r="AK202" s="17">
        <v>-1.0E-4</v>
      </c>
      <c r="AL202" s="17">
        <v>-0.0037</v>
      </c>
      <c r="AM202" s="17">
        <v>-0.0102</v>
      </c>
      <c r="AN202" s="17">
        <v>0.0069</v>
      </c>
      <c r="AO202" s="17">
        <v>-0.0165</v>
      </c>
      <c r="AP202" s="17">
        <v>-0.0023</v>
      </c>
      <c r="AQ202" s="17">
        <v>0.0481</v>
      </c>
      <c r="AR202" s="17">
        <v>0.0027</v>
      </c>
      <c r="AS202" s="17">
        <v>-0.0127</v>
      </c>
      <c r="AT202" s="17">
        <v>6.0E-4</v>
      </c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>
        <v>-0.0213</v>
      </c>
      <c r="AA203" s="17">
        <v>-0.0367</v>
      </c>
      <c r="AB203" s="17">
        <v>-0.0133</v>
      </c>
      <c r="AC203" s="17">
        <v>-0.0034</v>
      </c>
      <c r="AD203" s="17">
        <v>-0.0123</v>
      </c>
      <c r="AE203" s="17">
        <v>0.0085</v>
      </c>
      <c r="AF203" s="17">
        <v>-0.0285</v>
      </c>
      <c r="AG203" s="17">
        <v>-0.0089</v>
      </c>
      <c r="AH203" s="17">
        <v>-0.0064</v>
      </c>
      <c r="AI203" s="17">
        <v>0.0112</v>
      </c>
      <c r="AJ203" s="17">
        <v>-0.0103</v>
      </c>
      <c r="AK203" s="17">
        <v>-0.0104</v>
      </c>
      <c r="AL203" s="17">
        <v>0.0133</v>
      </c>
      <c r="AM203" s="17">
        <v>-0.0123</v>
      </c>
      <c r="AN203" s="17">
        <v>-0.0202</v>
      </c>
      <c r="AO203" s="17">
        <v>0.0012</v>
      </c>
      <c r="AP203" s="17">
        <v>-0.0332</v>
      </c>
      <c r="AQ203" s="17">
        <v>-0.0195</v>
      </c>
      <c r="AR203" s="17">
        <v>-0.0107</v>
      </c>
      <c r="AS203" s="17">
        <v>-0.0163</v>
      </c>
      <c r="AT203" s="17">
        <v>9.0E-4</v>
      </c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>
        <v>0.0121</v>
      </c>
      <c r="AA204" s="17">
        <v>0.0352</v>
      </c>
      <c r="AB204" s="17">
        <v>0.0134</v>
      </c>
      <c r="AC204" s="17">
        <v>0.0019</v>
      </c>
      <c r="AD204" s="17">
        <v>-0.0057</v>
      </c>
      <c r="AE204" s="17">
        <v>-0.0149</v>
      </c>
      <c r="AF204" s="17">
        <v>0.0145</v>
      </c>
      <c r="AG204" s="17">
        <v>0.0153</v>
      </c>
      <c r="AH204" s="17">
        <v>0.0104</v>
      </c>
      <c r="AI204" s="17">
        <v>-0.0121</v>
      </c>
      <c r="AJ204" s="17">
        <v>0.001</v>
      </c>
      <c r="AK204" s="17">
        <v>0.0128</v>
      </c>
      <c r="AL204" s="17">
        <v>0.0011</v>
      </c>
      <c r="AM204" s="17">
        <v>0.0117</v>
      </c>
      <c r="AN204" s="17">
        <v>0.0112</v>
      </c>
      <c r="AO204" s="17">
        <v>-3.0E-4</v>
      </c>
      <c r="AP204" s="17">
        <v>0.0066</v>
      </c>
      <c r="AQ204" s="17">
        <v>-0.003</v>
      </c>
      <c r="AR204" s="17">
        <v>-0.016</v>
      </c>
      <c r="AS204" s="17">
        <v>0.0994</v>
      </c>
      <c r="AT204" s="17">
        <v>0.0028</v>
      </c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>
        <v>-0.0163</v>
      </c>
      <c r="AA205" s="17">
        <v>-0.0371</v>
      </c>
      <c r="AB205" s="17">
        <v>-0.0178</v>
      </c>
      <c r="AC205" s="17">
        <v>-0.0114</v>
      </c>
      <c r="AD205" s="17">
        <v>-0.0061</v>
      </c>
      <c r="AE205" s="17">
        <v>0.017</v>
      </c>
      <c r="AF205" s="17">
        <v>-0.0215</v>
      </c>
      <c r="AG205" s="17">
        <v>-0.0135</v>
      </c>
      <c r="AH205" s="17">
        <v>-0.0195</v>
      </c>
      <c r="AI205" s="17">
        <v>0.0071</v>
      </c>
      <c r="AJ205" s="17">
        <v>-0.0109</v>
      </c>
      <c r="AK205" s="17">
        <v>-0.0179</v>
      </c>
      <c r="AL205" s="17">
        <v>-0.0356</v>
      </c>
      <c r="AM205" s="17">
        <v>-0.0176</v>
      </c>
      <c r="AN205" s="17">
        <v>-0.0243</v>
      </c>
      <c r="AO205" s="17">
        <v>-0.0218</v>
      </c>
      <c r="AP205" s="17">
        <v>-0.0461</v>
      </c>
      <c r="AQ205" s="17">
        <v>-0.0289</v>
      </c>
      <c r="AR205" s="17">
        <v>-0.0228</v>
      </c>
      <c r="AS205" s="17">
        <v>-0.0498</v>
      </c>
      <c r="AT205" s="17">
        <v>-0.0054</v>
      </c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>
        <v>0.0242</v>
      </c>
      <c r="AA206" s="17">
        <v>0.0098</v>
      </c>
      <c r="AB206" s="17">
        <v>0.0189</v>
      </c>
      <c r="AC206" s="17">
        <v>0.047</v>
      </c>
      <c r="AD206" s="17">
        <v>0.0014</v>
      </c>
      <c r="AE206" s="17">
        <v>0.0219</v>
      </c>
      <c r="AF206" s="17">
        <v>0.0089</v>
      </c>
      <c r="AG206" s="17">
        <v>-0.0083</v>
      </c>
      <c r="AH206" s="17">
        <v>0.0114</v>
      </c>
      <c r="AI206" s="17">
        <v>-0.0087</v>
      </c>
      <c r="AJ206" s="17">
        <v>0.0025</v>
      </c>
      <c r="AK206" s="17">
        <v>-0.0087</v>
      </c>
      <c r="AL206" s="17">
        <v>0.0188</v>
      </c>
      <c r="AM206" s="17">
        <v>0.0101</v>
      </c>
      <c r="AN206" s="17">
        <v>0.0021</v>
      </c>
      <c r="AO206" s="17">
        <v>-0.0093</v>
      </c>
      <c r="AP206" s="17">
        <v>0.0153</v>
      </c>
      <c r="AQ206" s="17">
        <v>0.0251</v>
      </c>
      <c r="AR206" s="17">
        <v>0.0061</v>
      </c>
      <c r="AS206" s="17">
        <v>0.003</v>
      </c>
      <c r="AT206" s="17">
        <v>-0.0105</v>
      </c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>
        <v>-0.0098</v>
      </c>
      <c r="AA207" s="17">
        <v>-0.0174</v>
      </c>
      <c r="AB207" s="17">
        <v>-0.0173</v>
      </c>
      <c r="AC207" s="17">
        <v>-0.0286</v>
      </c>
      <c r="AD207" s="17">
        <v>0.0556</v>
      </c>
      <c r="AE207" s="17">
        <v>-0.0047</v>
      </c>
      <c r="AF207" s="17">
        <v>-0.0046</v>
      </c>
      <c r="AG207" s="17">
        <v>0.0201</v>
      </c>
      <c r="AH207" s="17">
        <v>0.0163</v>
      </c>
      <c r="AI207" s="17">
        <v>0.0046</v>
      </c>
      <c r="AJ207" s="17">
        <v>-0.01</v>
      </c>
      <c r="AK207" s="17">
        <v>0.0218</v>
      </c>
      <c r="AL207" s="17">
        <v>-0.0031</v>
      </c>
      <c r="AM207" s="17">
        <v>-0.0034</v>
      </c>
      <c r="AN207" s="17">
        <v>0.0092</v>
      </c>
      <c r="AO207" s="17">
        <v>0.012</v>
      </c>
      <c r="AP207" s="17">
        <v>0.0175</v>
      </c>
      <c r="AQ207" s="17">
        <v>-0.0038</v>
      </c>
      <c r="AR207" s="17">
        <v>0.0126</v>
      </c>
      <c r="AS207" s="17">
        <v>-2.0E-4</v>
      </c>
      <c r="AT207" s="17">
        <v>-0.0165</v>
      </c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>
        <v>6.0E-4</v>
      </c>
      <c r="AA208" s="17">
        <v>0.0363</v>
      </c>
      <c r="AB208" s="17">
        <v>-0.0249</v>
      </c>
      <c r="AC208" s="17">
        <v>-8.0E-4</v>
      </c>
      <c r="AD208" s="17">
        <v>-0.0244</v>
      </c>
      <c r="AE208" s="17">
        <v>0.0415</v>
      </c>
      <c r="AF208" s="17">
        <v>0.0364</v>
      </c>
      <c r="AG208" s="17">
        <v>0.0091</v>
      </c>
      <c r="AH208" s="17">
        <v>-0.0049</v>
      </c>
      <c r="AI208" s="17">
        <v>-0.0068</v>
      </c>
      <c r="AJ208" s="17">
        <v>0.0176</v>
      </c>
      <c r="AK208" s="17">
        <v>-0.0145</v>
      </c>
      <c r="AL208" s="17">
        <v>-0.0049</v>
      </c>
      <c r="AM208" s="17">
        <v>0.0122</v>
      </c>
      <c r="AN208" s="17">
        <v>0.0067</v>
      </c>
      <c r="AO208" s="17">
        <v>0.0155</v>
      </c>
      <c r="AP208" s="17">
        <v>-0.0129</v>
      </c>
      <c r="AQ208" s="17">
        <v>-0.0069</v>
      </c>
      <c r="AR208" s="17">
        <v>0.0041</v>
      </c>
      <c r="AS208" s="17">
        <v>-0.0162</v>
      </c>
      <c r="AT208" s="17">
        <v>0.0049</v>
      </c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>
        <v>0.0095</v>
      </c>
      <c r="AA209" s="17">
        <v>-0.0135</v>
      </c>
      <c r="AB209" s="17">
        <v>0.0041</v>
      </c>
      <c r="AC209" s="17">
        <v>0.0286</v>
      </c>
      <c r="AD209" s="17">
        <v>0.0319</v>
      </c>
      <c r="AE209" s="17">
        <v>-0.0035</v>
      </c>
      <c r="AF209" s="17">
        <v>0.0017</v>
      </c>
      <c r="AG209" s="17">
        <v>0.0</v>
      </c>
      <c r="AH209" s="17">
        <v>0.0118</v>
      </c>
      <c r="AI209" s="17">
        <v>0.004</v>
      </c>
      <c r="AJ209" s="17">
        <v>-0.0112</v>
      </c>
      <c r="AK209" s="17">
        <v>-0.0085</v>
      </c>
      <c r="AL209" s="17">
        <v>-0.0043</v>
      </c>
      <c r="AM209" s="17">
        <v>-0.003</v>
      </c>
      <c r="AN209" s="17">
        <v>0.0039</v>
      </c>
      <c r="AO209" s="17">
        <v>-0.0059</v>
      </c>
      <c r="AP209" s="17">
        <v>-0.0091</v>
      </c>
      <c r="AQ209" s="17">
        <v>-0.017</v>
      </c>
      <c r="AR209" s="17">
        <v>-0.0156</v>
      </c>
      <c r="AS209" s="17">
        <v>0.0053</v>
      </c>
      <c r="AT209" s="17">
        <v>-0.024</v>
      </c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>
        <v>0.0118</v>
      </c>
      <c r="AA210" s="17">
        <v>0.025</v>
      </c>
      <c r="AB210" s="17">
        <v>0.0194</v>
      </c>
      <c r="AC210" s="17">
        <v>5.0E-4</v>
      </c>
      <c r="AD210" s="17">
        <v>-0.0171</v>
      </c>
      <c r="AE210" s="17">
        <v>0.0483</v>
      </c>
      <c r="AF210" s="17">
        <v>0.0115</v>
      </c>
      <c r="AG210" s="17">
        <v>0.0322</v>
      </c>
      <c r="AH210" s="17">
        <v>0.0137</v>
      </c>
      <c r="AI210" s="17">
        <v>0.0081</v>
      </c>
      <c r="AJ210" s="17">
        <v>0.0079</v>
      </c>
      <c r="AK210" s="17">
        <v>0.0278</v>
      </c>
      <c r="AL210" s="17">
        <v>0.0079</v>
      </c>
      <c r="AM210" s="17">
        <v>0.0067</v>
      </c>
      <c r="AN210" s="17">
        <v>0.0018</v>
      </c>
      <c r="AO210" s="17">
        <v>0.0121</v>
      </c>
      <c r="AP210" s="17">
        <v>0.0093</v>
      </c>
      <c r="AQ210" s="17">
        <v>0.0096</v>
      </c>
      <c r="AR210" s="17">
        <v>0.0148</v>
      </c>
      <c r="AS210" s="17">
        <v>0.007</v>
      </c>
      <c r="AT210" s="17">
        <v>0.0079</v>
      </c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>
        <v>-0.0063</v>
      </c>
      <c r="AA211" s="17">
        <v>0.0184</v>
      </c>
      <c r="AB211" s="17">
        <v>0.0827</v>
      </c>
      <c r="AC211" s="17">
        <v>0.0109</v>
      </c>
      <c r="AD211" s="17">
        <v>0.0145</v>
      </c>
      <c r="AE211" s="17">
        <v>-0.0195</v>
      </c>
      <c r="AF211" s="17">
        <v>0.0512</v>
      </c>
      <c r="AG211" s="17">
        <v>0.0412</v>
      </c>
      <c r="AH211" s="17">
        <v>0.0231</v>
      </c>
      <c r="AI211" s="17">
        <v>0.0089</v>
      </c>
      <c r="AJ211" s="17">
        <v>0.0048</v>
      </c>
      <c r="AK211" s="17">
        <v>0.0018</v>
      </c>
      <c r="AL211" s="17">
        <v>0.0124</v>
      </c>
      <c r="AM211" s="17">
        <v>0.0071</v>
      </c>
      <c r="AN211" s="17">
        <v>0.0081</v>
      </c>
      <c r="AO211" s="17">
        <v>-0.0118</v>
      </c>
      <c r="AP211" s="17">
        <v>0.0048</v>
      </c>
      <c r="AQ211" s="17">
        <v>0.0102</v>
      </c>
      <c r="AR211" s="17">
        <v>0.0032</v>
      </c>
      <c r="AS211" s="17">
        <v>0.013</v>
      </c>
      <c r="AT211" s="17">
        <v>-0.0022</v>
      </c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>
        <v>0.0305</v>
      </c>
      <c r="AA212" s="17">
        <v>-0.0079</v>
      </c>
      <c r="AB212" s="17">
        <v>0.0208</v>
      </c>
      <c r="AC212" s="17">
        <v>-0.0249</v>
      </c>
      <c r="AD212" s="17">
        <v>-0.003</v>
      </c>
      <c r="AE212" s="17">
        <v>-0.008</v>
      </c>
      <c r="AF212" s="17">
        <v>0.0202</v>
      </c>
      <c r="AG212" s="17">
        <v>0.0119</v>
      </c>
      <c r="AH212" s="17">
        <v>-0.0202</v>
      </c>
      <c r="AI212" s="17">
        <v>0.016</v>
      </c>
      <c r="AJ212" s="17">
        <v>0.0318</v>
      </c>
      <c r="AK212" s="17">
        <v>0.018</v>
      </c>
      <c r="AL212" s="17">
        <v>-0.0037</v>
      </c>
      <c r="AM212" s="17">
        <v>2.0E-4</v>
      </c>
      <c r="AN212" s="17">
        <v>0.0421</v>
      </c>
      <c r="AO212" s="17">
        <v>0.0063</v>
      </c>
      <c r="AP212" s="17">
        <v>0.0181</v>
      </c>
      <c r="AQ212" s="17">
        <v>0.0163</v>
      </c>
      <c r="AR212" s="17">
        <v>-0.0044</v>
      </c>
      <c r="AS212" s="17">
        <v>0.0235</v>
      </c>
      <c r="AT212" s="17">
        <v>0.0178</v>
      </c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>
        <v>0.0068</v>
      </c>
      <c r="AA213" s="17">
        <v>0.004</v>
      </c>
      <c r="AB213" s="17">
        <v>0.0177</v>
      </c>
      <c r="AC213" s="17">
        <v>0.0095</v>
      </c>
      <c r="AD213" s="17">
        <v>0.0022</v>
      </c>
      <c r="AE213" s="17">
        <v>0.0083</v>
      </c>
      <c r="AF213" s="17">
        <v>0.0165</v>
      </c>
      <c r="AG213" s="17">
        <v>-0.0127</v>
      </c>
      <c r="AH213" s="17">
        <v>-0.0039</v>
      </c>
      <c r="AI213" s="17">
        <v>0.0115</v>
      </c>
      <c r="AJ213" s="17">
        <v>-0.0103</v>
      </c>
      <c r="AK213" s="17">
        <v>-0.002</v>
      </c>
      <c r="AL213" s="17">
        <v>0.011</v>
      </c>
      <c r="AM213" s="17">
        <v>0.0172</v>
      </c>
      <c r="AN213" s="17">
        <v>-0.0057</v>
      </c>
      <c r="AO213" s="17">
        <v>0.0237</v>
      </c>
      <c r="AP213" s="17">
        <v>0.0432</v>
      </c>
      <c r="AQ213" s="17">
        <v>-0.0187</v>
      </c>
      <c r="AR213" s="17">
        <v>9.0E-4</v>
      </c>
      <c r="AS213" s="17">
        <v>-0.0097</v>
      </c>
      <c r="AT213" s="17">
        <v>0.0095</v>
      </c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>
        <v>-0.0145</v>
      </c>
      <c r="AA214" s="17">
        <v>-0.0127</v>
      </c>
      <c r="AB214" s="17">
        <v>-0.0065</v>
      </c>
      <c r="AC214" s="17">
        <v>0.0101</v>
      </c>
      <c r="AD214" s="17">
        <v>0.0031</v>
      </c>
      <c r="AE214" s="17">
        <v>0.027</v>
      </c>
      <c r="AF214" s="17">
        <v>-0.0108</v>
      </c>
      <c r="AG214" s="17">
        <v>0.0</v>
      </c>
      <c r="AH214" s="17">
        <v>0.0286</v>
      </c>
      <c r="AI214" s="17">
        <v>0.0048</v>
      </c>
      <c r="AJ214" s="17">
        <v>0.0054</v>
      </c>
      <c r="AK214" s="17">
        <v>0.0023</v>
      </c>
      <c r="AL214" s="17">
        <v>0.0032</v>
      </c>
      <c r="AM214" s="17">
        <v>0.0179</v>
      </c>
      <c r="AN214" s="17">
        <v>0.0124</v>
      </c>
      <c r="AO214" s="17">
        <v>0.0056</v>
      </c>
      <c r="AP214" s="17">
        <v>0.0053</v>
      </c>
      <c r="AQ214" s="17">
        <v>-0.0533</v>
      </c>
      <c r="AR214" s="17">
        <v>0.0222</v>
      </c>
      <c r="AS214" s="17">
        <v>-0.0116</v>
      </c>
      <c r="AT214" s="17">
        <v>0.0085</v>
      </c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>
        <v>-0.0253</v>
      </c>
      <c r="AA215" s="17">
        <v>-0.0263</v>
      </c>
      <c r="AB215" s="17">
        <v>0.0086</v>
      </c>
      <c r="AC215" s="17">
        <v>-0.002</v>
      </c>
      <c r="AD215" s="17">
        <v>-0.0062</v>
      </c>
      <c r="AE215" s="17">
        <v>0.0027</v>
      </c>
      <c r="AF215" s="17">
        <v>-0.0113</v>
      </c>
      <c r="AG215" s="17">
        <v>-0.0014</v>
      </c>
      <c r="AH215" s="17">
        <v>-0.0022</v>
      </c>
      <c r="AI215" s="17">
        <v>-0.0079</v>
      </c>
      <c r="AJ215" s="17">
        <v>-0.0086</v>
      </c>
      <c r="AK215" s="17">
        <v>-0.0076</v>
      </c>
      <c r="AL215" s="17">
        <v>-0.0115</v>
      </c>
      <c r="AM215" s="17">
        <v>-0.0045</v>
      </c>
      <c r="AN215" s="17">
        <v>-0.0037</v>
      </c>
      <c r="AO215" s="17">
        <v>-0.0055</v>
      </c>
      <c r="AP215" s="17">
        <v>-2.0E-4</v>
      </c>
      <c r="AQ215" s="17">
        <v>0.0129</v>
      </c>
      <c r="AR215" s="17">
        <v>0.0163</v>
      </c>
      <c r="AS215" s="17">
        <v>-0.0105</v>
      </c>
      <c r="AT215" s="17">
        <v>0.0138</v>
      </c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>
        <v>0.0057</v>
      </c>
      <c r="AA216" s="17">
        <v>0.0031</v>
      </c>
      <c r="AB216" s="17">
        <v>-0.0044</v>
      </c>
      <c r="AC216" s="17">
        <v>9.0E-4</v>
      </c>
      <c r="AD216" s="17">
        <v>0.0067</v>
      </c>
      <c r="AE216" s="17">
        <v>-0.0289</v>
      </c>
      <c r="AF216" s="17">
        <v>-0.0078</v>
      </c>
      <c r="AG216" s="17">
        <v>-0.0183</v>
      </c>
      <c r="AH216" s="17">
        <v>-0.0203</v>
      </c>
      <c r="AI216" s="17">
        <v>-0.0026</v>
      </c>
      <c r="AJ216" s="17">
        <v>-0.0037</v>
      </c>
      <c r="AK216" s="17">
        <v>-1.0E-4</v>
      </c>
      <c r="AL216" s="17">
        <v>-0.0105</v>
      </c>
      <c r="AM216" s="17">
        <v>-0.0092</v>
      </c>
      <c r="AN216" s="17">
        <v>0.004</v>
      </c>
      <c r="AO216" s="17">
        <v>0.0021</v>
      </c>
      <c r="AP216" s="17">
        <v>0.022</v>
      </c>
      <c r="AQ216" s="17">
        <v>-0.0087</v>
      </c>
      <c r="AR216" s="17">
        <v>0.0074</v>
      </c>
      <c r="AS216" s="17">
        <v>-0.0068</v>
      </c>
      <c r="AT216" s="17">
        <v>0.0059</v>
      </c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>
        <v>0.012</v>
      </c>
      <c r="AA217" s="17">
        <v>-0.0247</v>
      </c>
      <c r="AB217" s="17">
        <v>-0.0175</v>
      </c>
      <c r="AC217" s="17">
        <v>-0.0014</v>
      </c>
      <c r="AD217" s="17">
        <v>-0.0035</v>
      </c>
      <c r="AE217" s="17">
        <v>-0.0062</v>
      </c>
      <c r="AF217" s="17">
        <v>-0.0159</v>
      </c>
      <c r="AG217" s="17">
        <v>-0.0268</v>
      </c>
      <c r="AH217" s="17">
        <v>-0.0044</v>
      </c>
      <c r="AI217" s="17">
        <v>0.0193</v>
      </c>
      <c r="AJ217" s="17">
        <v>0.006</v>
      </c>
      <c r="AK217" s="17">
        <v>-0.0044</v>
      </c>
      <c r="AL217" s="17">
        <v>-0.006</v>
      </c>
      <c r="AM217" s="17">
        <v>-0.0072</v>
      </c>
      <c r="AN217" s="17">
        <v>-0.0037</v>
      </c>
      <c r="AO217" s="17">
        <v>0.009</v>
      </c>
      <c r="AP217" s="17">
        <v>-0.0094</v>
      </c>
      <c r="AQ217" s="17">
        <v>-0.0189</v>
      </c>
      <c r="AR217" s="17">
        <v>0.0016</v>
      </c>
      <c r="AS217" s="17">
        <v>-0.0142</v>
      </c>
      <c r="AT217" s="17">
        <v>0.0018</v>
      </c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>
        <v>-0.0136</v>
      </c>
      <c r="AA218" s="17">
        <v>-3.0E-4</v>
      </c>
      <c r="AB218" s="17">
        <v>0.0155</v>
      </c>
      <c r="AC218" s="17">
        <v>0.037</v>
      </c>
      <c r="AD218" s="17">
        <v>-0.0108</v>
      </c>
      <c r="AE218" s="17">
        <v>0.014</v>
      </c>
      <c r="AF218" s="17">
        <v>-0.0366</v>
      </c>
      <c r="AG218" s="17">
        <v>-0.0127</v>
      </c>
      <c r="AH218" s="17">
        <v>-0.0092</v>
      </c>
      <c r="AI218" s="17">
        <v>-0.0042</v>
      </c>
      <c r="AJ218" s="17">
        <v>0.0039</v>
      </c>
      <c r="AK218" s="17">
        <v>0.0015</v>
      </c>
      <c r="AL218" s="17">
        <v>0.0044</v>
      </c>
      <c r="AM218" s="17">
        <v>-0.0102</v>
      </c>
      <c r="AN218" s="17">
        <v>-0.0037</v>
      </c>
      <c r="AO218" s="17">
        <v>0.0049</v>
      </c>
      <c r="AP218" s="17">
        <v>-0.0105</v>
      </c>
      <c r="AQ218" s="17">
        <v>-0.0141</v>
      </c>
      <c r="AR218" s="17">
        <v>-0.0147</v>
      </c>
      <c r="AS218" s="17">
        <v>0.0045</v>
      </c>
      <c r="AT218" s="17">
        <v>0.0027</v>
      </c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>
        <v>-0.0296</v>
      </c>
      <c r="AA219" s="17">
        <v>-0.0054</v>
      </c>
      <c r="AB219" s="17">
        <v>0.0072</v>
      </c>
      <c r="AC219" s="17">
        <v>-0.0161</v>
      </c>
      <c r="AD219" s="17">
        <v>-0.0026</v>
      </c>
      <c r="AE219" s="17">
        <v>-0.0231</v>
      </c>
      <c r="AF219" s="17">
        <v>-0.0171</v>
      </c>
      <c r="AG219" s="17">
        <v>-0.0393</v>
      </c>
      <c r="AH219" s="17">
        <v>-0.0594</v>
      </c>
      <c r="AI219" s="17">
        <v>0.0517</v>
      </c>
      <c r="AJ219" s="17">
        <v>-7.0E-4</v>
      </c>
      <c r="AK219" s="17">
        <v>-0.015</v>
      </c>
      <c r="AL219" s="17">
        <v>-0.0156</v>
      </c>
      <c r="AM219" s="17">
        <v>-0.0109</v>
      </c>
      <c r="AN219" s="17">
        <v>-0.0574</v>
      </c>
      <c r="AO219" s="17">
        <v>-0.0263</v>
      </c>
      <c r="AP219" s="17">
        <v>-0.0119</v>
      </c>
      <c r="AQ219" s="17">
        <v>-0.0366</v>
      </c>
      <c r="AR219" s="17">
        <v>0.0044</v>
      </c>
      <c r="AS219" s="17">
        <v>-0.02</v>
      </c>
      <c r="AT219" s="17">
        <v>-0.0019</v>
      </c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>
        <v>-0.0188</v>
      </c>
      <c r="AA220" s="17">
        <v>0.0097</v>
      </c>
      <c r="AB220" s="17">
        <v>0.0092</v>
      </c>
      <c r="AC220" s="17">
        <v>-0.0175</v>
      </c>
      <c r="AD220" s="17">
        <v>-0.0059</v>
      </c>
      <c r="AE220" s="17">
        <v>-5.0E-4</v>
      </c>
      <c r="AF220" s="17">
        <v>-0.0033</v>
      </c>
      <c r="AG220" s="17">
        <v>-0.0214</v>
      </c>
      <c r="AH220" s="17">
        <v>-0.0282</v>
      </c>
      <c r="AI220" s="17">
        <v>-0.0129</v>
      </c>
      <c r="AJ220" s="17">
        <v>0.0057</v>
      </c>
      <c r="AK220" s="17">
        <v>-0.0036</v>
      </c>
      <c r="AL220" s="17">
        <v>0.0049</v>
      </c>
      <c r="AM220" s="17">
        <v>0.0033</v>
      </c>
      <c r="AN220" s="17">
        <v>0.0179</v>
      </c>
      <c r="AO220" s="17">
        <v>-0.0118</v>
      </c>
      <c r="AP220" s="17">
        <v>-0.015</v>
      </c>
      <c r="AQ220" s="17">
        <v>0.0023</v>
      </c>
      <c r="AR220" s="17">
        <v>0.0107</v>
      </c>
      <c r="AS220" s="17">
        <v>-0.0096</v>
      </c>
      <c r="AT220" s="17">
        <v>-8.0E-4</v>
      </c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>
        <v>0.0189</v>
      </c>
      <c r="AA221" s="17">
        <v>0.0044</v>
      </c>
      <c r="AB221" s="17">
        <v>0.0525</v>
      </c>
      <c r="AC221" s="17">
        <v>-0.0076</v>
      </c>
      <c r="AD221" s="17">
        <v>0.0215</v>
      </c>
      <c r="AE221" s="17">
        <v>0.0251</v>
      </c>
      <c r="AF221" s="17">
        <v>0.0317</v>
      </c>
      <c r="AG221" s="17">
        <v>0.0348</v>
      </c>
      <c r="AH221" s="17">
        <v>0.0014</v>
      </c>
      <c r="AI221" s="17">
        <v>-0.0103</v>
      </c>
      <c r="AJ221" s="17">
        <v>0.0136</v>
      </c>
      <c r="AK221" s="17">
        <v>0.0137</v>
      </c>
      <c r="AL221" s="17">
        <v>0.0103</v>
      </c>
      <c r="AM221" s="17">
        <v>0.0565</v>
      </c>
      <c r="AN221" s="17">
        <v>0.0424</v>
      </c>
      <c r="AO221" s="17">
        <v>-0.0011</v>
      </c>
      <c r="AP221" s="17">
        <v>0.0545</v>
      </c>
      <c r="AQ221" s="17">
        <v>0.0228</v>
      </c>
      <c r="AR221" s="17">
        <v>0.0269</v>
      </c>
      <c r="AS221" s="17">
        <v>0.0048</v>
      </c>
      <c r="AT221" s="17">
        <v>-0.0108</v>
      </c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>
        <v>-0.054</v>
      </c>
      <c r="AA222" s="17">
        <v>-0.0361</v>
      </c>
      <c r="AB222" s="17">
        <v>-0.1038</v>
      </c>
      <c r="AC222" s="17">
        <v>-0.0061</v>
      </c>
      <c r="AD222" s="17">
        <v>-0.0246</v>
      </c>
      <c r="AE222" s="17">
        <v>-0.032</v>
      </c>
      <c r="AF222" s="17">
        <v>-0.1341</v>
      </c>
      <c r="AG222" s="17">
        <v>-0.0784</v>
      </c>
      <c r="AH222" s="17">
        <v>-0.0252</v>
      </c>
      <c r="AI222" s="17">
        <v>-0.0367</v>
      </c>
      <c r="AJ222" s="17">
        <v>-0.028</v>
      </c>
      <c r="AK222" s="17">
        <v>-0.0428</v>
      </c>
      <c r="AL222" s="17">
        <v>-0.018</v>
      </c>
      <c r="AM222" s="17">
        <v>-0.0753</v>
      </c>
      <c r="AN222" s="17">
        <v>-0.0886</v>
      </c>
      <c r="AO222" s="17">
        <v>-0.0157</v>
      </c>
      <c r="AP222" s="17">
        <v>-0.0646</v>
      </c>
      <c r="AQ222" s="17">
        <v>-0.0432</v>
      </c>
      <c r="AR222" s="17">
        <v>-0.0568</v>
      </c>
      <c r="AS222" s="17">
        <v>-0.0267</v>
      </c>
      <c r="AT222" s="17">
        <v>0.0023</v>
      </c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>
        <v>0.0563</v>
      </c>
      <c r="AA223" s="17">
        <v>0.0575</v>
      </c>
      <c r="AB223" s="17">
        <v>0.068</v>
      </c>
      <c r="AC223" s="17">
        <v>0.0027</v>
      </c>
      <c r="AD223" s="17">
        <v>-0.0085</v>
      </c>
      <c r="AE223" s="17">
        <v>0.0048</v>
      </c>
      <c r="AF223" s="17">
        <v>0.0067</v>
      </c>
      <c r="AG223" s="17">
        <v>0.0276</v>
      </c>
      <c r="AH223" s="17">
        <v>0.0257</v>
      </c>
      <c r="AI223" s="17">
        <v>-0.0301</v>
      </c>
      <c r="AJ223" s="17">
        <v>0.0108</v>
      </c>
      <c r="AK223" s="17">
        <v>0.0396</v>
      </c>
      <c r="AL223" s="17">
        <v>0.0358</v>
      </c>
      <c r="AM223" s="17">
        <v>0.0173</v>
      </c>
      <c r="AN223" s="17">
        <v>0.0654</v>
      </c>
      <c r="AO223" s="17">
        <v>0.0485</v>
      </c>
      <c r="AP223" s="17">
        <v>0.0677</v>
      </c>
      <c r="AQ223" s="17">
        <v>0.0405</v>
      </c>
      <c r="AR223" s="17">
        <v>0.0462</v>
      </c>
      <c r="AS223" s="17">
        <v>0.0319</v>
      </c>
      <c r="AT223" s="17">
        <v>-0.0133</v>
      </c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>
        <v>0.0037</v>
      </c>
      <c r="AA224" s="17">
        <v>0.0798</v>
      </c>
      <c r="AB224" s="17">
        <v>0.0312</v>
      </c>
      <c r="AC224" s="17">
        <v>0.0161</v>
      </c>
      <c r="AD224" s="17">
        <v>0.0325</v>
      </c>
      <c r="AE224" s="17">
        <v>0.0122</v>
      </c>
      <c r="AF224" s="17">
        <v>0.0593</v>
      </c>
      <c r="AG224" s="17">
        <v>0.0669</v>
      </c>
      <c r="AH224" s="17">
        <v>6.0E-4</v>
      </c>
      <c r="AI224" s="17">
        <v>0.0049</v>
      </c>
      <c r="AJ224" s="17">
        <v>0.0166</v>
      </c>
      <c r="AK224" s="17">
        <v>0.0121</v>
      </c>
      <c r="AL224" s="17">
        <v>0.0127</v>
      </c>
      <c r="AM224" s="17">
        <v>0.0075</v>
      </c>
      <c r="AN224" s="17">
        <v>0.0165</v>
      </c>
      <c r="AO224" s="17">
        <v>0.0121</v>
      </c>
      <c r="AP224" s="17">
        <v>0.0626</v>
      </c>
      <c r="AQ224" s="17">
        <v>0.0218</v>
      </c>
      <c r="AR224" s="17">
        <v>0.0052</v>
      </c>
      <c r="AS224" s="17">
        <v>0.0068</v>
      </c>
      <c r="AT224" s="17">
        <v>0.0224</v>
      </c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>
        <v>0.0231</v>
      </c>
      <c r="AA225" s="17">
        <v>0.0851</v>
      </c>
      <c r="AB225" s="17">
        <v>0.0229</v>
      </c>
      <c r="AC225" s="17">
        <v>0.0079</v>
      </c>
      <c r="AD225" s="17">
        <v>0.0086</v>
      </c>
      <c r="AE225" s="17">
        <v>0.0197</v>
      </c>
      <c r="AF225" s="17">
        <v>0.0044</v>
      </c>
      <c r="AG225" s="17">
        <v>0.0339</v>
      </c>
      <c r="AH225" s="17">
        <v>0.0273</v>
      </c>
      <c r="AI225" s="17">
        <v>-0.0223</v>
      </c>
      <c r="AJ225" s="17">
        <v>0.0454</v>
      </c>
      <c r="AK225" s="17">
        <v>8.0E-4</v>
      </c>
      <c r="AL225" s="17">
        <v>0.0075</v>
      </c>
      <c r="AM225" s="17">
        <v>0.0264</v>
      </c>
      <c r="AN225" s="17">
        <v>0.0404</v>
      </c>
      <c r="AO225" s="17">
        <v>0.0248</v>
      </c>
      <c r="AP225" s="17">
        <v>0.0226</v>
      </c>
      <c r="AQ225" s="17">
        <v>0.0018</v>
      </c>
      <c r="AR225" s="17">
        <v>0.0088</v>
      </c>
      <c r="AS225" s="17">
        <v>0.0129</v>
      </c>
      <c r="AT225" s="17">
        <v>0.0027</v>
      </c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>
        <v>0.0123</v>
      </c>
      <c r="AA226" s="17">
        <v>0.0332</v>
      </c>
      <c r="AB226" s="17">
        <v>0.0099</v>
      </c>
      <c r="AC226" s="17">
        <v>0.0234</v>
      </c>
      <c r="AD226" s="17">
        <v>0.0206</v>
      </c>
      <c r="AE226" s="17">
        <v>0.0822</v>
      </c>
      <c r="AF226" s="17">
        <v>-1.0E-4</v>
      </c>
      <c r="AG226" s="17">
        <v>0.0038</v>
      </c>
      <c r="AH226" s="17">
        <v>0.0146</v>
      </c>
      <c r="AI226" s="17">
        <v>0.0645</v>
      </c>
      <c r="AJ226" s="17">
        <v>0.0282</v>
      </c>
      <c r="AK226" s="17">
        <v>0.0053</v>
      </c>
      <c r="AL226" s="17">
        <v>-0.0053</v>
      </c>
      <c r="AM226" s="17">
        <v>3.0E-4</v>
      </c>
      <c r="AN226" s="17">
        <v>0.0069</v>
      </c>
      <c r="AO226" s="17">
        <v>-0.0013</v>
      </c>
      <c r="AP226" s="17">
        <v>-0.011</v>
      </c>
      <c r="AQ226" s="17">
        <v>0.0083</v>
      </c>
      <c r="AR226" s="17">
        <v>-0.0074</v>
      </c>
      <c r="AS226" s="17">
        <v>0.0144</v>
      </c>
      <c r="AT226" s="17">
        <v>-0.0019</v>
      </c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>
        <v>-0.0039</v>
      </c>
      <c r="AA227" s="17">
        <v>-0.0352</v>
      </c>
      <c r="AB227" s="17">
        <v>0.0055</v>
      </c>
      <c r="AC227" s="17">
        <v>0.0175</v>
      </c>
      <c r="AD227" s="17">
        <v>0.02</v>
      </c>
      <c r="AE227" s="17">
        <v>-0.0146</v>
      </c>
      <c r="AF227" s="17">
        <v>0.0431</v>
      </c>
      <c r="AG227" s="17">
        <v>0.0023</v>
      </c>
      <c r="AH227" s="17">
        <v>0.0083</v>
      </c>
      <c r="AI227" s="17">
        <v>0.0351</v>
      </c>
      <c r="AJ227" s="17">
        <v>-0.0088</v>
      </c>
      <c r="AK227" s="17">
        <v>0.026</v>
      </c>
      <c r="AL227" s="17">
        <v>-0.0095</v>
      </c>
      <c r="AM227" s="17">
        <v>-0.0092</v>
      </c>
      <c r="AN227" s="17">
        <v>0.0063</v>
      </c>
      <c r="AO227" s="17">
        <v>0.0169</v>
      </c>
      <c r="AP227" s="17">
        <v>0.0021</v>
      </c>
      <c r="AQ227" s="17">
        <v>0.0059</v>
      </c>
      <c r="AR227" s="17">
        <v>0.002</v>
      </c>
      <c r="AS227" s="17">
        <v>0.0077</v>
      </c>
      <c r="AT227" s="17">
        <v>-8.0E-4</v>
      </c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>
        <v>-0.0065</v>
      </c>
      <c r="AA228" s="17">
        <v>0.0055</v>
      </c>
      <c r="AB228" s="17">
        <v>0.0177</v>
      </c>
      <c r="AC228" s="17">
        <v>0.0075</v>
      </c>
      <c r="AD228" s="17">
        <v>-0.0105</v>
      </c>
      <c r="AE228" s="17">
        <v>0.0358</v>
      </c>
      <c r="AF228" s="17">
        <v>0.0068</v>
      </c>
      <c r="AG228" s="17">
        <v>-0.032</v>
      </c>
      <c r="AH228" s="17">
        <v>0.002</v>
      </c>
      <c r="AI228" s="17">
        <v>0.0432</v>
      </c>
      <c r="AJ228" s="17">
        <v>0.0112</v>
      </c>
      <c r="AK228" s="17">
        <v>0.0128</v>
      </c>
      <c r="AL228" s="17">
        <v>-8.0E-4</v>
      </c>
      <c r="AM228" s="17">
        <v>0.0043</v>
      </c>
      <c r="AN228" s="17">
        <v>0.0049</v>
      </c>
      <c r="AO228" s="17">
        <v>0.0026</v>
      </c>
      <c r="AP228" s="17">
        <v>-0.0053</v>
      </c>
      <c r="AQ228" s="17">
        <v>0.0154</v>
      </c>
      <c r="AR228" s="17">
        <v>0.0058</v>
      </c>
      <c r="AS228" s="17">
        <v>-0.0072</v>
      </c>
      <c r="AT228" s="17">
        <v>-0.0108</v>
      </c>
    </row>
  </sheetData>
  <mergeCells count="1">
    <mergeCell ref="A26:E26"/>
  </mergeCells>
  <conditionalFormatting sqref="B3:V23">
    <cfRule type="cellIs" dxfId="0" priority="1" operator="between">
      <formula>"40%"</formula>
      <formula>"99%"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13"/>
    <col customWidth="1" min="12" max="12" width="13.5"/>
    <col customWidth="1" min="13" max="13" width="15.0"/>
    <col customWidth="1" min="14" max="14" width="13.5"/>
  </cols>
  <sheetData>
    <row r="1">
      <c r="A1" s="64" t="s">
        <v>0</v>
      </c>
      <c r="B1" s="65" t="s">
        <v>68</v>
      </c>
      <c r="C1" s="65" t="s">
        <v>69</v>
      </c>
      <c r="D1" s="65" t="s">
        <v>70</v>
      </c>
      <c r="E1" s="65" t="s">
        <v>71</v>
      </c>
      <c r="F1" s="65" t="s">
        <v>72</v>
      </c>
      <c r="G1" s="65" t="s">
        <v>73</v>
      </c>
      <c r="H1" s="65" t="s">
        <v>74</v>
      </c>
    </row>
    <row r="2">
      <c r="A2" s="48">
        <v>45141.0</v>
      </c>
      <c r="B2" s="49">
        <v>365.0</v>
      </c>
      <c r="C2" s="49">
        <v>385.5</v>
      </c>
      <c r="D2" s="49">
        <v>364.5</v>
      </c>
      <c r="E2" s="49">
        <v>384.25</v>
      </c>
      <c r="F2" s="49">
        <v>383.464294</v>
      </c>
      <c r="G2" s="49">
        <f t="shared" ref="G2:G225" si="1">(F2/F3-1)</f>
        <v>-0.02039515922</v>
      </c>
      <c r="H2" s="49">
        <f>G2-FAMA!E5</f>
        <v>-0.07413624908</v>
      </c>
    </row>
    <row r="3">
      <c r="A3" s="48">
        <v>45142.0</v>
      </c>
      <c r="B3" s="49">
        <v>390.049988</v>
      </c>
      <c r="C3" s="49">
        <v>394.25</v>
      </c>
      <c r="D3" s="49">
        <v>382.600006</v>
      </c>
      <c r="E3" s="49">
        <v>392.25</v>
      </c>
      <c r="F3" s="49">
        <v>391.447937</v>
      </c>
      <c r="G3" s="49">
        <f t="shared" si="1"/>
        <v>-0.02010991619</v>
      </c>
      <c r="H3" s="49">
        <f>G3-FAMA!E6</f>
        <v>-0.03802040476</v>
      </c>
    </row>
    <row r="4">
      <c r="A4" s="48">
        <v>45145.0</v>
      </c>
      <c r="B4" s="49">
        <v>394.0</v>
      </c>
      <c r="C4" s="49">
        <v>403.600006</v>
      </c>
      <c r="D4" s="49">
        <v>390.649994</v>
      </c>
      <c r="E4" s="49">
        <v>400.299988</v>
      </c>
      <c r="F4" s="49">
        <v>399.481476</v>
      </c>
      <c r="G4" s="49">
        <f t="shared" si="1"/>
        <v>-0.02709934761</v>
      </c>
      <c r="H4" s="49">
        <f>G4-FAMA!E7</f>
        <v>-0.04500983618</v>
      </c>
      <c r="K4" s="42" t="s">
        <v>47</v>
      </c>
      <c r="L4" s="42" t="s">
        <v>48</v>
      </c>
      <c r="M4" s="42" t="s">
        <v>49</v>
      </c>
      <c r="N4" s="42" t="s">
        <v>50</v>
      </c>
    </row>
    <row r="5">
      <c r="A5" s="48">
        <v>45146.0</v>
      </c>
      <c r="B5" s="49">
        <v>401.100006</v>
      </c>
      <c r="C5" s="49">
        <v>412.799988</v>
      </c>
      <c r="D5" s="49">
        <v>400.200012</v>
      </c>
      <c r="E5" s="49">
        <v>411.450012</v>
      </c>
      <c r="F5" s="49">
        <v>410.608704</v>
      </c>
      <c r="G5" s="49">
        <f t="shared" si="1"/>
        <v>0.002680707481</v>
      </c>
      <c r="H5" s="49">
        <f>G5-FAMA!E8</f>
        <v>-0.0151274204</v>
      </c>
      <c r="J5" s="33">
        <f t="array" ref="J5:N9">linest(H2:H224,FAMA!B5:E227,true,true)</f>
        <v>-1.081767796</v>
      </c>
      <c r="K5" s="66">
        <v>-0.0035748451859114135</v>
      </c>
      <c r="L5" s="66">
        <v>0.001536528587026713</v>
      </c>
      <c r="M5" s="66">
        <v>-5.667719681892626E-4</v>
      </c>
      <c r="N5" s="66">
        <v>0.0017198617059572523</v>
      </c>
    </row>
    <row r="6">
      <c r="A6" s="48">
        <v>45147.0</v>
      </c>
      <c r="B6" s="49">
        <v>413.75</v>
      </c>
      <c r="C6" s="49">
        <v>417.850006</v>
      </c>
      <c r="D6" s="49">
        <v>406.799988</v>
      </c>
      <c r="E6" s="49">
        <v>410.350006</v>
      </c>
      <c r="F6" s="49">
        <v>409.510925</v>
      </c>
      <c r="G6" s="49">
        <f t="shared" si="1"/>
        <v>0.03064170576</v>
      </c>
      <c r="H6" s="49">
        <f>G6-FAMA!E9</f>
        <v>0.01283357788</v>
      </c>
      <c r="J6" s="33">
        <v>0.08104006315177337</v>
      </c>
      <c r="K6" s="33">
        <v>0.0021681215259307814</v>
      </c>
      <c r="L6" s="33">
        <v>0.0016623258615752125</v>
      </c>
      <c r="M6" s="33">
        <v>0.0019447111051675364</v>
      </c>
      <c r="N6" s="33">
        <v>0.0025216287070481515</v>
      </c>
    </row>
    <row r="7">
      <c r="A7" s="48">
        <v>45148.0</v>
      </c>
      <c r="B7" s="49">
        <v>410.299988</v>
      </c>
      <c r="C7" s="49">
        <v>413.149994</v>
      </c>
      <c r="D7" s="49">
        <v>395.200012</v>
      </c>
      <c r="E7" s="49">
        <v>398.149994</v>
      </c>
      <c r="F7" s="49">
        <v>397.335876</v>
      </c>
      <c r="G7" s="49">
        <f t="shared" si="1"/>
        <v>0.02576323764</v>
      </c>
      <c r="H7" s="49">
        <f>G7-FAMA!E10</f>
        <v>-0.02767066044</v>
      </c>
      <c r="J7" s="33">
        <v>0.45625600640751907</v>
      </c>
      <c r="K7" s="33">
        <v>0.019118967298547368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399.0</v>
      </c>
      <c r="C8" s="49">
        <v>403.700012</v>
      </c>
      <c r="D8" s="49">
        <v>386.75</v>
      </c>
      <c r="E8" s="49">
        <v>388.149994</v>
      </c>
      <c r="F8" s="49">
        <v>387.356323</v>
      </c>
      <c r="G8" s="49">
        <f t="shared" si="1"/>
        <v>0.009099140829</v>
      </c>
      <c r="H8" s="49">
        <f>G8-FAMA!E11</f>
        <v>-0.008708987048</v>
      </c>
      <c r="J8" s="33">
        <v>45.73099223574328</v>
      </c>
      <c r="K8" s="33">
        <v>218.0</v>
      </c>
      <c r="L8" s="33" t="e">
        <v>#N/A</v>
      </c>
      <c r="M8" s="33" t="e">
        <v>#N/A</v>
      </c>
      <c r="N8" s="33" t="e">
        <v>#N/A</v>
      </c>
    </row>
    <row r="9">
      <c r="A9" s="48">
        <v>45152.0</v>
      </c>
      <c r="B9" s="49">
        <v>389.0</v>
      </c>
      <c r="C9" s="49">
        <v>389.0</v>
      </c>
      <c r="D9" s="49">
        <v>380.149994</v>
      </c>
      <c r="E9" s="49">
        <v>384.649994</v>
      </c>
      <c r="F9" s="49">
        <v>383.863495</v>
      </c>
      <c r="G9" s="49">
        <f t="shared" si="1"/>
        <v>-0.0142235112</v>
      </c>
      <c r="H9" s="49">
        <f>G9-FAMA!E12</f>
        <v>-0.03203163908</v>
      </c>
      <c r="J9" s="33">
        <v>0.0668650966273847</v>
      </c>
      <c r="K9" s="33">
        <v>0.07968661050271734</v>
      </c>
      <c r="L9" s="33" t="e">
        <v>#N/A</v>
      </c>
      <c r="M9" s="33" t="e">
        <v>#N/A</v>
      </c>
      <c r="N9" s="33" t="e">
        <v>#N/A</v>
      </c>
    </row>
    <row r="10">
      <c r="A10" s="48">
        <v>45154.0</v>
      </c>
      <c r="B10" s="49">
        <v>382.700012</v>
      </c>
      <c r="C10" s="49">
        <v>393.350006</v>
      </c>
      <c r="D10" s="49">
        <v>379.450012</v>
      </c>
      <c r="E10" s="49">
        <v>390.200012</v>
      </c>
      <c r="F10" s="49">
        <v>389.402161</v>
      </c>
      <c r="G10" s="49">
        <f t="shared" si="1"/>
        <v>0.008790200325</v>
      </c>
      <c r="H10" s="49">
        <f>G10-FAMA!E13</f>
        <v>-0.009068984398</v>
      </c>
    </row>
    <row r="11">
      <c r="A11" s="48">
        <v>45155.0</v>
      </c>
      <c r="B11" s="49">
        <v>393.950012</v>
      </c>
      <c r="C11" s="49">
        <v>395.399994</v>
      </c>
      <c r="D11" s="49">
        <v>385.850006</v>
      </c>
      <c r="E11" s="49">
        <v>386.799988</v>
      </c>
      <c r="F11" s="49">
        <v>386.009064</v>
      </c>
      <c r="G11" s="49">
        <f t="shared" si="1"/>
        <v>0.01455733637</v>
      </c>
      <c r="H11" s="49">
        <f>G11-FAMA!E14</f>
        <v>-0.003301848351</v>
      </c>
    </row>
    <row r="12">
      <c r="A12" s="48">
        <v>45156.0</v>
      </c>
      <c r="B12" s="49">
        <v>386.799988</v>
      </c>
      <c r="C12" s="49">
        <v>390.25</v>
      </c>
      <c r="D12" s="49">
        <v>380.100006</v>
      </c>
      <c r="E12" s="49">
        <v>381.25</v>
      </c>
      <c r="F12" s="49">
        <v>380.470428</v>
      </c>
      <c r="G12" s="49">
        <f t="shared" si="1"/>
        <v>-0.01840884715</v>
      </c>
      <c r="H12" s="49">
        <f>G12-FAMA!E15</f>
        <v>-0.0719959704</v>
      </c>
      <c r="J12" s="18">
        <f>FAMA!E3+FAMA!B3*K5+FAMA!C3*L5+FAMA!D3*M5+FAMA!E3*N5</f>
        <v>0.0271547616</v>
      </c>
      <c r="K12" s="45" t="s">
        <v>41</v>
      </c>
    </row>
    <row r="13">
      <c r="A13" s="48">
        <v>45159.0</v>
      </c>
      <c r="B13" s="49">
        <v>382.350006</v>
      </c>
      <c r="C13" s="49">
        <v>390.5</v>
      </c>
      <c r="D13" s="49">
        <v>381.950012</v>
      </c>
      <c r="E13" s="49">
        <v>388.399994</v>
      </c>
      <c r="F13" s="49">
        <v>387.605804</v>
      </c>
      <c r="G13" s="49">
        <f t="shared" si="1"/>
        <v>-0.007157480511</v>
      </c>
      <c r="H13" s="49">
        <f>G13-FAMA!E16</f>
        <v>-0.02501666523</v>
      </c>
    </row>
    <row r="14">
      <c r="A14" s="48">
        <v>45160.0</v>
      </c>
      <c r="B14" s="49">
        <v>388.549988</v>
      </c>
      <c r="C14" s="49">
        <v>392.600006</v>
      </c>
      <c r="D14" s="49">
        <v>386.600006</v>
      </c>
      <c r="E14" s="49">
        <v>391.200012</v>
      </c>
      <c r="F14" s="49">
        <v>390.400085</v>
      </c>
      <c r="G14" s="49">
        <f t="shared" si="1"/>
        <v>-0.009996208621</v>
      </c>
      <c r="H14" s="49">
        <f>G14-FAMA!E17</f>
        <v>-0.02785539334</v>
      </c>
    </row>
    <row r="15">
      <c r="A15" s="48">
        <v>45161.0</v>
      </c>
      <c r="B15" s="49">
        <v>392.049988</v>
      </c>
      <c r="C15" s="49">
        <v>397.850006</v>
      </c>
      <c r="D15" s="49">
        <v>391.25</v>
      </c>
      <c r="E15" s="49">
        <v>395.149994</v>
      </c>
      <c r="F15" s="49">
        <v>394.34201</v>
      </c>
      <c r="G15" s="49">
        <f t="shared" si="1"/>
        <v>0.01320511663</v>
      </c>
      <c r="H15" s="49">
        <f>G15-FAMA!E18</f>
        <v>-0.004587102147</v>
      </c>
    </row>
    <row r="16">
      <c r="A16" s="48">
        <v>45162.0</v>
      </c>
      <c r="B16" s="49">
        <v>399.950012</v>
      </c>
      <c r="C16" s="49">
        <v>399.950012</v>
      </c>
      <c r="D16" s="49">
        <v>389.0</v>
      </c>
      <c r="E16" s="49">
        <v>390.0</v>
      </c>
      <c r="F16" s="49">
        <v>389.202545</v>
      </c>
      <c r="G16" s="49">
        <f t="shared" si="1"/>
        <v>0.006321808264</v>
      </c>
      <c r="H16" s="49">
        <f>G16-FAMA!E19</f>
        <v>-0.01147041051</v>
      </c>
    </row>
    <row r="17">
      <c r="A17" s="48">
        <v>45163.0</v>
      </c>
      <c r="B17" s="49">
        <v>391.0</v>
      </c>
      <c r="C17" s="49">
        <v>393.549988</v>
      </c>
      <c r="D17" s="49">
        <v>385.0</v>
      </c>
      <c r="E17" s="49">
        <v>387.549988</v>
      </c>
      <c r="F17" s="49">
        <v>386.757538</v>
      </c>
      <c r="G17" s="49">
        <f t="shared" si="1"/>
        <v>-0.006409396395</v>
      </c>
      <c r="H17" s="49">
        <f>G17-FAMA!E20</f>
        <v>-0.05979555018</v>
      </c>
    </row>
    <row r="18">
      <c r="A18" s="48">
        <v>45166.0</v>
      </c>
      <c r="B18" s="49">
        <v>389.950012</v>
      </c>
      <c r="C18" s="49">
        <v>392.899994</v>
      </c>
      <c r="D18" s="49">
        <v>383.149994</v>
      </c>
      <c r="E18" s="49">
        <v>390.049988</v>
      </c>
      <c r="F18" s="49">
        <v>389.252411</v>
      </c>
      <c r="G18" s="49">
        <f t="shared" si="1"/>
        <v>-0.002174479692</v>
      </c>
      <c r="H18" s="49">
        <f>G18-FAMA!E21</f>
        <v>-0.01996669847</v>
      </c>
    </row>
    <row r="19">
      <c r="A19" s="48">
        <v>45167.0</v>
      </c>
      <c r="B19" s="49">
        <v>394.950012</v>
      </c>
      <c r="C19" s="49">
        <v>394.950012</v>
      </c>
      <c r="D19" s="49">
        <v>388.399994</v>
      </c>
      <c r="E19" s="49">
        <v>390.899994</v>
      </c>
      <c r="F19" s="49">
        <v>390.100677</v>
      </c>
      <c r="G19" s="49">
        <f t="shared" si="1"/>
        <v>-0.02348243802</v>
      </c>
      <c r="H19" s="49">
        <f>G19-FAMA!E22</f>
        <v>-0.0412746568</v>
      </c>
    </row>
    <row r="20">
      <c r="A20" s="48">
        <v>45168.0</v>
      </c>
      <c r="B20" s="49">
        <v>390.899994</v>
      </c>
      <c r="C20" s="49">
        <v>405.600006</v>
      </c>
      <c r="D20" s="49">
        <v>390.899994</v>
      </c>
      <c r="E20" s="49">
        <v>400.299988</v>
      </c>
      <c r="F20" s="49">
        <v>399.481476</v>
      </c>
      <c r="G20" s="49">
        <f t="shared" si="1"/>
        <v>0.001501080314</v>
      </c>
      <c r="H20" s="49">
        <f>G20-FAMA!E23</f>
        <v>-0.01630704756</v>
      </c>
    </row>
    <row r="21">
      <c r="A21" s="48">
        <v>45169.0</v>
      </c>
      <c r="B21" s="49">
        <v>400.0</v>
      </c>
      <c r="C21" s="49">
        <v>401.799988</v>
      </c>
      <c r="D21" s="49">
        <v>394.299988</v>
      </c>
      <c r="E21" s="49">
        <v>399.700012</v>
      </c>
      <c r="F21" s="49">
        <v>398.882721</v>
      </c>
      <c r="G21" s="49">
        <f t="shared" si="1"/>
        <v>0.008706668792</v>
      </c>
      <c r="H21" s="49">
        <f>G21-FAMA!E24</f>
        <v>-0.009101459084</v>
      </c>
    </row>
    <row r="22">
      <c r="A22" s="48">
        <v>45170.0</v>
      </c>
      <c r="B22" s="49">
        <v>400.0</v>
      </c>
      <c r="C22" s="49">
        <v>404.049988</v>
      </c>
      <c r="D22" s="49">
        <v>393.100006</v>
      </c>
      <c r="E22" s="49">
        <v>396.25</v>
      </c>
      <c r="F22" s="49">
        <v>395.439758</v>
      </c>
      <c r="G22" s="49">
        <f t="shared" si="1"/>
        <v>0.004308729376</v>
      </c>
      <c r="H22" s="49">
        <f>G22-FAMA!E25</f>
        <v>-0.0491251687</v>
      </c>
    </row>
    <row r="23">
      <c r="A23" s="48">
        <v>45173.0</v>
      </c>
      <c r="B23" s="49">
        <v>396.299988</v>
      </c>
      <c r="C23" s="49">
        <v>399.5</v>
      </c>
      <c r="D23" s="49">
        <v>390.5</v>
      </c>
      <c r="E23" s="49">
        <v>394.549988</v>
      </c>
      <c r="F23" s="49">
        <v>393.743225</v>
      </c>
      <c r="G23" s="49">
        <f t="shared" si="1"/>
        <v>-0.02915847858</v>
      </c>
      <c r="H23" s="49">
        <f>G23-FAMA!E26</f>
        <v>-0.04696660646</v>
      </c>
    </row>
    <row r="24">
      <c r="A24" s="48">
        <v>45174.0</v>
      </c>
      <c r="B24" s="49">
        <v>396.950012</v>
      </c>
      <c r="C24" s="49">
        <v>410.700012</v>
      </c>
      <c r="D24" s="49">
        <v>394.850006</v>
      </c>
      <c r="E24" s="49">
        <v>406.399994</v>
      </c>
      <c r="F24" s="49">
        <v>405.569</v>
      </c>
      <c r="G24" s="49">
        <f t="shared" si="1"/>
        <v>-0.001842091586</v>
      </c>
      <c r="H24" s="49">
        <f>G24-FAMA!E27</f>
        <v>-0.01965021946</v>
      </c>
    </row>
    <row r="25">
      <c r="A25" s="48">
        <v>45175.0</v>
      </c>
      <c r="B25" s="49">
        <v>407.049988</v>
      </c>
      <c r="C25" s="49">
        <v>411.0</v>
      </c>
      <c r="D25" s="49">
        <v>402.0</v>
      </c>
      <c r="E25" s="49">
        <v>407.149994</v>
      </c>
      <c r="F25" s="49">
        <v>406.317474</v>
      </c>
      <c r="G25" s="49">
        <f t="shared" si="1"/>
        <v>0.005184537673</v>
      </c>
      <c r="H25" s="49">
        <f>G25-FAMA!E28</f>
        <v>-0.01262051109</v>
      </c>
    </row>
    <row r="26">
      <c r="A26" s="48">
        <v>45176.0</v>
      </c>
      <c r="B26" s="49">
        <v>408.149994</v>
      </c>
      <c r="C26" s="49">
        <v>409.600006</v>
      </c>
      <c r="D26" s="49">
        <v>403.700012</v>
      </c>
      <c r="E26" s="49">
        <v>405.049988</v>
      </c>
      <c r="F26" s="49">
        <v>404.221771</v>
      </c>
      <c r="G26" s="49">
        <f t="shared" si="1"/>
        <v>-0.01279549854</v>
      </c>
      <c r="H26" s="49">
        <f>G26-FAMA!E29</f>
        <v>-0.03060054731</v>
      </c>
    </row>
    <row r="27">
      <c r="A27" s="48">
        <v>45177.0</v>
      </c>
      <c r="B27" s="49">
        <v>406.0</v>
      </c>
      <c r="C27" s="49">
        <v>411.0</v>
      </c>
      <c r="D27" s="49">
        <v>401.25</v>
      </c>
      <c r="E27" s="49">
        <v>410.299988</v>
      </c>
      <c r="F27" s="49">
        <v>409.461029</v>
      </c>
      <c r="G27" s="49">
        <f t="shared" si="1"/>
        <v>0.008479750103</v>
      </c>
      <c r="H27" s="49">
        <f>G27-FAMA!E30</f>
        <v>-0.04494490736</v>
      </c>
    </row>
    <row r="28">
      <c r="A28" s="48">
        <v>45180.0</v>
      </c>
      <c r="B28" s="49">
        <v>411.049988</v>
      </c>
      <c r="C28" s="49">
        <v>415.049988</v>
      </c>
      <c r="D28" s="49">
        <v>405.399994</v>
      </c>
      <c r="E28" s="49">
        <v>406.850006</v>
      </c>
      <c r="F28" s="49">
        <v>406.018097</v>
      </c>
      <c r="G28" s="49">
        <f t="shared" si="1"/>
        <v>0.05881591416</v>
      </c>
      <c r="H28" s="49">
        <f>G28-FAMA!E31</f>
        <v>0.04101086539</v>
      </c>
    </row>
    <row r="29">
      <c r="A29" s="48">
        <v>45181.0</v>
      </c>
      <c r="B29" s="49">
        <v>405.0</v>
      </c>
      <c r="C29" s="49">
        <v>405.450012</v>
      </c>
      <c r="D29" s="49">
        <v>377.75</v>
      </c>
      <c r="E29" s="49">
        <v>384.25</v>
      </c>
      <c r="F29" s="49">
        <v>383.464294</v>
      </c>
      <c r="G29" s="49">
        <f t="shared" si="1"/>
        <v>-0.009537336271</v>
      </c>
      <c r="H29" s="49">
        <f>G29-FAMA!E32</f>
        <v>-0.02734238504</v>
      </c>
    </row>
    <row r="30">
      <c r="A30" s="48">
        <v>45182.0</v>
      </c>
      <c r="B30" s="49">
        <v>378.049988</v>
      </c>
      <c r="C30" s="49">
        <v>394.700012</v>
      </c>
      <c r="D30" s="49">
        <v>378.049988</v>
      </c>
      <c r="E30" s="49">
        <v>387.950012</v>
      </c>
      <c r="F30" s="49">
        <v>387.156738</v>
      </c>
      <c r="G30" s="49">
        <f t="shared" si="1"/>
        <v>-0.02781605768</v>
      </c>
      <c r="H30" s="49">
        <f>G30-FAMA!E33</f>
        <v>-0.04569781728</v>
      </c>
    </row>
    <row r="31">
      <c r="A31" s="48">
        <v>45183.0</v>
      </c>
      <c r="B31" s="49">
        <v>389.75</v>
      </c>
      <c r="C31" s="49">
        <v>402.0</v>
      </c>
      <c r="D31" s="49">
        <v>388.0</v>
      </c>
      <c r="E31" s="49">
        <v>399.049988</v>
      </c>
      <c r="F31" s="49">
        <v>398.234039</v>
      </c>
      <c r="G31" s="49">
        <f t="shared" si="1"/>
        <v>-0.00436621103</v>
      </c>
      <c r="H31" s="49">
        <f>G31-FAMA!E34</f>
        <v>-0.02224797063</v>
      </c>
    </row>
    <row r="32">
      <c r="A32" s="48">
        <v>45184.0</v>
      </c>
      <c r="B32" s="49">
        <v>399.049988</v>
      </c>
      <c r="C32" s="49">
        <v>407.149994</v>
      </c>
      <c r="D32" s="49">
        <v>397.899994</v>
      </c>
      <c r="E32" s="49">
        <v>400.799988</v>
      </c>
      <c r="F32" s="49">
        <v>399.980438</v>
      </c>
      <c r="G32" s="49">
        <f t="shared" si="1"/>
        <v>0.01829258875</v>
      </c>
      <c r="H32" s="49">
        <f>G32-FAMA!E35</f>
        <v>-0.03536228334</v>
      </c>
    </row>
    <row r="33">
      <c r="A33" s="48">
        <v>45187.0</v>
      </c>
      <c r="B33" s="49">
        <v>400.799988</v>
      </c>
      <c r="C33" s="49">
        <v>405.450012</v>
      </c>
      <c r="D33" s="49">
        <v>391.649994</v>
      </c>
      <c r="E33" s="49">
        <v>393.600006</v>
      </c>
      <c r="F33" s="49">
        <v>392.795197</v>
      </c>
      <c r="G33" s="49">
        <f t="shared" si="1"/>
        <v>-0.003039419212</v>
      </c>
      <c r="H33" s="49">
        <f>G33-FAMA!E36</f>
        <v>-0.03880613598</v>
      </c>
    </row>
    <row r="34">
      <c r="A34" s="48">
        <v>45189.0</v>
      </c>
      <c r="B34" s="49">
        <v>390.899994</v>
      </c>
      <c r="C34" s="49">
        <v>396.0</v>
      </c>
      <c r="D34" s="49">
        <v>389.0</v>
      </c>
      <c r="E34" s="49">
        <v>394.799988</v>
      </c>
      <c r="F34" s="49">
        <v>393.992706</v>
      </c>
      <c r="G34" s="49">
        <f t="shared" si="1"/>
        <v>0.01088206984</v>
      </c>
      <c r="H34" s="49">
        <f>G34-FAMA!E37</f>
        <v>-0.006999689755</v>
      </c>
    </row>
    <row r="35">
      <c r="A35" s="48">
        <v>45190.0</v>
      </c>
      <c r="B35" s="49">
        <v>389.700012</v>
      </c>
      <c r="C35" s="49">
        <v>397.200012</v>
      </c>
      <c r="D35" s="49">
        <v>389.700012</v>
      </c>
      <c r="E35" s="49">
        <v>390.549988</v>
      </c>
      <c r="F35" s="49">
        <v>389.751404</v>
      </c>
      <c r="G35" s="49">
        <f t="shared" si="1"/>
        <v>0.01008665139</v>
      </c>
      <c r="H35" s="49">
        <f>G35-FAMA!E38</f>
        <v>-0.00812684737</v>
      </c>
    </row>
    <row r="36">
      <c r="A36" s="48">
        <v>45191.0</v>
      </c>
      <c r="B36" s="49">
        <v>388.899994</v>
      </c>
      <c r="C36" s="49">
        <v>390.299988</v>
      </c>
      <c r="D36" s="49">
        <v>382.0</v>
      </c>
      <c r="E36" s="49">
        <v>386.649994</v>
      </c>
      <c r="F36" s="49">
        <v>385.859375</v>
      </c>
      <c r="G36" s="49">
        <f t="shared" si="1"/>
        <v>-0.005274064222</v>
      </c>
      <c r="H36" s="49">
        <f>G36-FAMA!E39</f>
        <v>-0.05992451304</v>
      </c>
    </row>
    <row r="37">
      <c r="A37" s="48">
        <v>45194.0</v>
      </c>
      <c r="B37" s="49">
        <v>386.049988</v>
      </c>
      <c r="C37" s="49">
        <v>390.5</v>
      </c>
      <c r="D37" s="49">
        <v>379.799988</v>
      </c>
      <c r="E37" s="49">
        <v>388.700012</v>
      </c>
      <c r="F37" s="49">
        <v>387.905212</v>
      </c>
      <c r="G37" s="49">
        <f t="shared" si="1"/>
        <v>0.007908800004</v>
      </c>
      <c r="H37" s="49">
        <f>G37-FAMA!E40</f>
        <v>-0.01030469875</v>
      </c>
    </row>
    <row r="38">
      <c r="A38" s="48">
        <v>45195.0</v>
      </c>
      <c r="B38" s="49">
        <v>387.299988</v>
      </c>
      <c r="C38" s="49">
        <v>391.100006</v>
      </c>
      <c r="D38" s="49">
        <v>384.700012</v>
      </c>
      <c r="E38" s="49">
        <v>385.649994</v>
      </c>
      <c r="F38" s="49">
        <v>384.86142</v>
      </c>
      <c r="G38" s="49">
        <f t="shared" si="1"/>
        <v>-0.02268120118</v>
      </c>
      <c r="H38" s="49">
        <f>G38-FAMA!E41</f>
        <v>-0.04089469993</v>
      </c>
    </row>
    <row r="39">
      <c r="A39" s="48">
        <v>45196.0</v>
      </c>
      <c r="B39" s="49">
        <v>385.950012</v>
      </c>
      <c r="C39" s="49">
        <v>396.0</v>
      </c>
      <c r="D39" s="49">
        <v>384.399994</v>
      </c>
      <c r="E39" s="49">
        <v>394.600006</v>
      </c>
      <c r="F39" s="49">
        <v>393.793121</v>
      </c>
      <c r="G39" s="49">
        <f t="shared" si="1"/>
        <v>0.008949078601</v>
      </c>
      <c r="H39" s="49">
        <f>G39-FAMA!E42</f>
        <v>-0.009210097754</v>
      </c>
    </row>
    <row r="40">
      <c r="A40" s="48">
        <v>45197.0</v>
      </c>
      <c r="B40" s="49">
        <v>397.950012</v>
      </c>
      <c r="C40" s="49">
        <v>401.5</v>
      </c>
      <c r="D40" s="49">
        <v>390.0</v>
      </c>
      <c r="E40" s="49">
        <v>391.100006</v>
      </c>
      <c r="F40" s="49">
        <v>390.300293</v>
      </c>
      <c r="G40" s="49">
        <f t="shared" si="1"/>
        <v>-0.01037448773</v>
      </c>
      <c r="H40" s="49">
        <f>G40-FAMA!E43</f>
        <v>-0.02853366408</v>
      </c>
    </row>
    <row r="41">
      <c r="A41" s="48">
        <v>45198.0</v>
      </c>
      <c r="B41" s="49">
        <v>391.149994</v>
      </c>
      <c r="C41" s="49">
        <v>400.5</v>
      </c>
      <c r="D41" s="49">
        <v>391.149994</v>
      </c>
      <c r="E41" s="49">
        <v>395.200012</v>
      </c>
      <c r="F41" s="49">
        <v>394.391907</v>
      </c>
      <c r="G41" s="49">
        <f t="shared" si="1"/>
        <v>-0.00553596758</v>
      </c>
      <c r="H41" s="49">
        <f>G41-FAMA!E44</f>
        <v>-0.06002338991</v>
      </c>
    </row>
    <row r="42">
      <c r="A42" s="48">
        <v>45202.0</v>
      </c>
      <c r="B42" s="49">
        <v>390.049988</v>
      </c>
      <c r="C42" s="49">
        <v>399.649994</v>
      </c>
      <c r="D42" s="49">
        <v>390.049988</v>
      </c>
      <c r="E42" s="49">
        <v>397.399994</v>
      </c>
      <c r="F42" s="49">
        <v>396.587402</v>
      </c>
      <c r="G42" s="49">
        <f t="shared" si="1"/>
        <v>0.01727891583</v>
      </c>
      <c r="H42" s="49">
        <f>G42-FAMA!E45</f>
        <v>-0.0008802605296</v>
      </c>
    </row>
    <row r="43">
      <c r="A43" s="48">
        <v>45203.0</v>
      </c>
      <c r="B43" s="49">
        <v>394.049988</v>
      </c>
      <c r="C43" s="49">
        <v>396.549988</v>
      </c>
      <c r="D43" s="49">
        <v>386.5</v>
      </c>
      <c r="E43" s="49">
        <v>390.649994</v>
      </c>
      <c r="F43" s="49">
        <v>389.851196</v>
      </c>
      <c r="G43" s="49">
        <f t="shared" si="1"/>
        <v>-0.01001014185</v>
      </c>
      <c r="H43" s="49">
        <f>G43-FAMA!E46</f>
        <v>-0.0281693182</v>
      </c>
    </row>
    <row r="44">
      <c r="A44" s="48">
        <v>45204.0</v>
      </c>
      <c r="B44" s="49">
        <v>398.5</v>
      </c>
      <c r="C44" s="49">
        <v>398.5</v>
      </c>
      <c r="D44" s="49">
        <v>390.799988</v>
      </c>
      <c r="E44" s="49">
        <v>394.600006</v>
      </c>
      <c r="F44" s="49">
        <v>393.793121</v>
      </c>
      <c r="G44" s="49">
        <f t="shared" si="1"/>
        <v>-0.009910932013</v>
      </c>
      <c r="H44" s="49">
        <f>G44-FAMA!E47</f>
        <v>-0.02798193971</v>
      </c>
    </row>
    <row r="45">
      <c r="A45" s="48">
        <v>45205.0</v>
      </c>
      <c r="B45" s="49">
        <v>394.049988</v>
      </c>
      <c r="C45" s="49">
        <v>404.200012</v>
      </c>
      <c r="D45" s="49">
        <v>394.049988</v>
      </c>
      <c r="E45" s="49">
        <v>398.549988</v>
      </c>
      <c r="F45" s="49">
        <v>397.735046</v>
      </c>
      <c r="G45" s="49">
        <f t="shared" si="1"/>
        <v>0.001004616054</v>
      </c>
      <c r="H45" s="49">
        <f>G45-FAMA!E48</f>
        <v>-0.01706639164</v>
      </c>
    </row>
    <row r="46">
      <c r="A46" s="48">
        <v>45208.0</v>
      </c>
      <c r="B46" s="49">
        <v>386.149994</v>
      </c>
      <c r="C46" s="49">
        <v>402.0</v>
      </c>
      <c r="D46" s="49">
        <v>386.149994</v>
      </c>
      <c r="E46" s="49">
        <v>398.149994</v>
      </c>
      <c r="F46" s="49">
        <v>397.335876</v>
      </c>
      <c r="G46" s="49">
        <f t="shared" si="1"/>
        <v>-0.004998127034</v>
      </c>
      <c r="H46" s="49">
        <f>G46-FAMA!E49</f>
        <v>-0.05922094756</v>
      </c>
    </row>
    <row r="47">
      <c r="A47" s="48">
        <v>45209.0</v>
      </c>
      <c r="B47" s="49">
        <v>398.149994</v>
      </c>
      <c r="C47" s="49">
        <v>405.299988</v>
      </c>
      <c r="D47" s="49">
        <v>398.149994</v>
      </c>
      <c r="E47" s="49">
        <v>400.149994</v>
      </c>
      <c r="F47" s="49">
        <v>399.331787</v>
      </c>
      <c r="G47" s="49">
        <f t="shared" si="1"/>
        <v>-0.000624281063</v>
      </c>
      <c r="H47" s="49">
        <f>G47-FAMA!E50</f>
        <v>-0.01869528876</v>
      </c>
    </row>
    <row r="48">
      <c r="A48" s="48">
        <v>45210.0</v>
      </c>
      <c r="B48" s="49">
        <v>400.0</v>
      </c>
      <c r="C48" s="49">
        <v>407.399994</v>
      </c>
      <c r="D48" s="49">
        <v>399.399994</v>
      </c>
      <c r="E48" s="49">
        <v>400.399994</v>
      </c>
      <c r="F48" s="49">
        <v>399.581238</v>
      </c>
      <c r="G48" s="49">
        <f t="shared" si="1"/>
        <v>-0.002491357365</v>
      </c>
      <c r="H48" s="49">
        <f>G48-FAMA!E51</f>
        <v>-0.02056236506</v>
      </c>
    </row>
    <row r="49">
      <c r="A49" s="48">
        <v>45211.0</v>
      </c>
      <c r="B49" s="49">
        <v>400.450012</v>
      </c>
      <c r="C49" s="49">
        <v>402.450012</v>
      </c>
      <c r="D49" s="49">
        <v>395.850006</v>
      </c>
      <c r="E49" s="49">
        <v>401.399994</v>
      </c>
      <c r="F49" s="49">
        <v>400.579224</v>
      </c>
      <c r="G49" s="49">
        <f t="shared" si="1"/>
        <v>-0.006681536435</v>
      </c>
      <c r="H49" s="49">
        <f>G49-FAMA!E52</f>
        <v>-0.02469511676</v>
      </c>
    </row>
    <row r="50">
      <c r="A50" s="48">
        <v>45212.0</v>
      </c>
      <c r="B50" s="49">
        <v>399.0</v>
      </c>
      <c r="C50" s="49">
        <v>409.0</v>
      </c>
      <c r="D50" s="49">
        <v>399.0</v>
      </c>
      <c r="E50" s="49">
        <v>404.100006</v>
      </c>
      <c r="F50" s="49">
        <v>403.273712</v>
      </c>
      <c r="G50" s="49">
        <f t="shared" si="1"/>
        <v>0.01392551664</v>
      </c>
      <c r="H50" s="49">
        <f>G50-FAMA!E53</f>
        <v>-0.004088063689</v>
      </c>
    </row>
    <row r="51">
      <c r="A51" s="48">
        <v>45215.0</v>
      </c>
      <c r="B51" s="49">
        <v>407.0</v>
      </c>
      <c r="C51" s="49">
        <v>410.549988</v>
      </c>
      <c r="D51" s="49">
        <v>395.799988</v>
      </c>
      <c r="E51" s="49">
        <v>398.549988</v>
      </c>
      <c r="F51" s="49">
        <v>397.735046</v>
      </c>
      <c r="G51" s="49">
        <f t="shared" si="1"/>
        <v>-0.003998532178</v>
      </c>
      <c r="H51" s="49">
        <f>G51-FAMA!E54</f>
        <v>-0.05804900841</v>
      </c>
    </row>
    <row r="52">
      <c r="A52" s="48">
        <v>45216.0</v>
      </c>
      <c r="B52" s="49">
        <v>403.950012</v>
      </c>
      <c r="C52" s="49">
        <v>403.950012</v>
      </c>
      <c r="D52" s="49">
        <v>398.850006</v>
      </c>
      <c r="E52" s="49">
        <v>400.149994</v>
      </c>
      <c r="F52" s="49">
        <v>399.331787</v>
      </c>
      <c r="G52" s="49">
        <f t="shared" si="1"/>
        <v>0.002630914544</v>
      </c>
      <c r="H52" s="49">
        <f>G52-FAMA!E55</f>
        <v>-0.01538266578</v>
      </c>
    </row>
    <row r="53">
      <c r="A53" s="48">
        <v>45217.0</v>
      </c>
      <c r="B53" s="49">
        <v>399.799988</v>
      </c>
      <c r="C53" s="49">
        <v>403.299988</v>
      </c>
      <c r="D53" s="49">
        <v>396.899994</v>
      </c>
      <c r="E53" s="49">
        <v>399.100006</v>
      </c>
      <c r="F53" s="49">
        <v>398.283936</v>
      </c>
      <c r="G53" s="49">
        <f t="shared" si="1"/>
        <v>0.008082834493</v>
      </c>
      <c r="H53" s="49">
        <f>G53-FAMA!E56</f>
        <v>-0.009930745832</v>
      </c>
    </row>
    <row r="54">
      <c r="A54" s="48">
        <v>45218.0</v>
      </c>
      <c r="B54" s="49">
        <v>396.100006</v>
      </c>
      <c r="C54" s="49">
        <v>401.649994</v>
      </c>
      <c r="D54" s="49">
        <v>394.100006</v>
      </c>
      <c r="E54" s="49">
        <v>395.899994</v>
      </c>
      <c r="F54" s="49">
        <v>395.090485</v>
      </c>
      <c r="G54" s="49">
        <f t="shared" si="1"/>
        <v>-0.00938315268</v>
      </c>
      <c r="H54" s="49">
        <f>G54-FAMA!E57</f>
        <v>-0.02751798296</v>
      </c>
    </row>
    <row r="55">
      <c r="A55" s="48">
        <v>45219.0</v>
      </c>
      <c r="B55" s="49">
        <v>395.049988</v>
      </c>
      <c r="C55" s="49">
        <v>411.850006</v>
      </c>
      <c r="D55" s="49">
        <v>386.200012</v>
      </c>
      <c r="E55" s="49">
        <v>399.649994</v>
      </c>
      <c r="F55" s="49">
        <v>398.832794</v>
      </c>
      <c r="G55" s="49">
        <f t="shared" si="1"/>
        <v>0.1052266866</v>
      </c>
      <c r="H55" s="49">
        <f>G55-FAMA!E58</f>
        <v>0.08709185632</v>
      </c>
    </row>
    <row r="56">
      <c r="A56" s="48">
        <v>45222.0</v>
      </c>
      <c r="B56" s="49">
        <v>389.899994</v>
      </c>
      <c r="C56" s="49">
        <v>400.950012</v>
      </c>
      <c r="D56" s="49">
        <v>355.25</v>
      </c>
      <c r="E56" s="49">
        <v>361.600006</v>
      </c>
      <c r="F56" s="49">
        <v>360.860626</v>
      </c>
      <c r="G56" s="49">
        <f t="shared" si="1"/>
        <v>0.01402131138</v>
      </c>
      <c r="H56" s="49">
        <f>G56-FAMA!E59</f>
        <v>-0.04039304622</v>
      </c>
    </row>
    <row r="57">
      <c r="A57" s="48">
        <v>45224.0</v>
      </c>
      <c r="B57" s="49">
        <v>365.149994</v>
      </c>
      <c r="C57" s="49">
        <v>367.850006</v>
      </c>
      <c r="D57" s="49">
        <v>352.0</v>
      </c>
      <c r="E57" s="49">
        <v>356.600006</v>
      </c>
      <c r="F57" s="49">
        <v>355.87085</v>
      </c>
      <c r="G57" s="49">
        <f t="shared" si="1"/>
        <v>-0.008066766884</v>
      </c>
      <c r="H57" s="49">
        <f>G57-FAMA!E60</f>
        <v>-0.04433971617</v>
      </c>
    </row>
    <row r="58">
      <c r="A58" s="48">
        <v>45225.0</v>
      </c>
      <c r="B58" s="49">
        <v>355.350006</v>
      </c>
      <c r="C58" s="49">
        <v>362.0</v>
      </c>
      <c r="D58" s="49">
        <v>349.799988</v>
      </c>
      <c r="E58" s="49">
        <v>359.5</v>
      </c>
      <c r="F58" s="49">
        <v>358.764923</v>
      </c>
      <c r="G58" s="49">
        <f t="shared" si="1"/>
        <v>0.00686191847</v>
      </c>
      <c r="H58" s="49">
        <f>G58-FAMA!E61</f>
        <v>-0.01129187631</v>
      </c>
    </row>
    <row r="59">
      <c r="A59" s="48">
        <v>45226.0</v>
      </c>
      <c r="B59" s="49">
        <v>361.0</v>
      </c>
      <c r="C59" s="49">
        <v>363.649994</v>
      </c>
      <c r="D59" s="49">
        <v>356.299988</v>
      </c>
      <c r="E59" s="49">
        <v>357.049988</v>
      </c>
      <c r="F59" s="49">
        <v>356.319885</v>
      </c>
      <c r="G59" s="49">
        <f t="shared" si="1"/>
        <v>-0.01312890719</v>
      </c>
      <c r="H59" s="49">
        <f>G59-FAMA!E62</f>
        <v>-0.03128270197</v>
      </c>
    </row>
    <row r="60">
      <c r="A60" s="48">
        <v>45229.0</v>
      </c>
      <c r="B60" s="49">
        <v>358.399994</v>
      </c>
      <c r="C60" s="49">
        <v>364.700012</v>
      </c>
      <c r="D60" s="49">
        <v>353.0</v>
      </c>
      <c r="E60" s="49">
        <v>361.799988</v>
      </c>
      <c r="F60" s="49">
        <v>361.060211</v>
      </c>
      <c r="G60" s="49">
        <f t="shared" si="1"/>
        <v>0.000829848952</v>
      </c>
      <c r="H60" s="49">
        <f>G60-FAMA!E63</f>
        <v>-0.05364142279</v>
      </c>
    </row>
    <row r="61">
      <c r="A61" s="48">
        <v>45230.0</v>
      </c>
      <c r="B61" s="49">
        <v>363.850006</v>
      </c>
      <c r="C61" s="49">
        <v>364.799988</v>
      </c>
      <c r="D61" s="49">
        <v>360.25</v>
      </c>
      <c r="E61" s="49">
        <v>361.5</v>
      </c>
      <c r="F61" s="49">
        <v>360.760834</v>
      </c>
      <c r="G61" s="49">
        <f t="shared" si="1"/>
        <v>0.006963832704</v>
      </c>
      <c r="H61" s="49">
        <f>G61-FAMA!E64</f>
        <v>-0.01118996207</v>
      </c>
    </row>
    <row r="62">
      <c r="A62" s="48">
        <v>45231.0</v>
      </c>
      <c r="B62" s="49">
        <v>361.549988</v>
      </c>
      <c r="C62" s="49">
        <v>362.200012</v>
      </c>
      <c r="D62" s="49">
        <v>357.149994</v>
      </c>
      <c r="E62" s="49">
        <v>359.0</v>
      </c>
      <c r="F62" s="49">
        <v>358.26593</v>
      </c>
      <c r="G62" s="49">
        <f t="shared" si="1"/>
        <v>-0.009802565705</v>
      </c>
      <c r="H62" s="49">
        <f>G62-FAMA!E65</f>
        <v>-0.02795636048</v>
      </c>
    </row>
    <row r="63">
      <c r="A63" s="48">
        <v>45232.0</v>
      </c>
      <c r="B63" s="49">
        <v>359.299988</v>
      </c>
      <c r="C63" s="49">
        <v>366.25</v>
      </c>
      <c r="D63" s="49">
        <v>359.299988</v>
      </c>
      <c r="E63" s="49">
        <v>362.149994</v>
      </c>
      <c r="F63" s="49">
        <v>361.812622</v>
      </c>
      <c r="G63" s="49">
        <f t="shared" si="1"/>
        <v>-0.004808965002</v>
      </c>
      <c r="H63" s="49">
        <f>G63-FAMA!E66</f>
        <v>-0.02296275978</v>
      </c>
    </row>
    <row r="64">
      <c r="A64" s="48">
        <v>45233.0</v>
      </c>
      <c r="B64" s="49">
        <v>364.0</v>
      </c>
      <c r="C64" s="49">
        <v>367.899994</v>
      </c>
      <c r="D64" s="49">
        <v>363.049988</v>
      </c>
      <c r="E64" s="49">
        <v>363.899994</v>
      </c>
      <c r="F64" s="49">
        <v>363.560974</v>
      </c>
      <c r="G64" s="49">
        <f t="shared" si="1"/>
        <v>-0.02269373214</v>
      </c>
      <c r="H64" s="49">
        <f>G64-FAMA!E67</f>
        <v>-0.04087315253</v>
      </c>
    </row>
    <row r="65">
      <c r="A65" s="48">
        <v>45236.0</v>
      </c>
      <c r="B65" s="49">
        <v>362.799988</v>
      </c>
      <c r="C65" s="49">
        <v>373.5</v>
      </c>
      <c r="D65" s="49">
        <v>362.799988</v>
      </c>
      <c r="E65" s="49">
        <v>372.350006</v>
      </c>
      <c r="F65" s="49">
        <v>372.003113</v>
      </c>
      <c r="G65" s="49">
        <f t="shared" si="1"/>
        <v>0.006079411147</v>
      </c>
      <c r="H65" s="49">
        <f>G65-FAMA!E68</f>
        <v>-0.06665810231</v>
      </c>
    </row>
    <row r="66">
      <c r="A66" s="48">
        <v>45237.0</v>
      </c>
      <c r="B66" s="49">
        <v>370.149994</v>
      </c>
      <c r="C66" s="49">
        <v>373.75</v>
      </c>
      <c r="D66" s="49">
        <v>369.100006</v>
      </c>
      <c r="E66" s="49">
        <v>370.100006</v>
      </c>
      <c r="F66" s="49">
        <v>369.755219</v>
      </c>
      <c r="G66" s="49">
        <f t="shared" si="1"/>
        <v>-0.003500210344</v>
      </c>
      <c r="H66" s="49">
        <f>G66-FAMA!E69</f>
        <v>-0.02167963074</v>
      </c>
    </row>
    <row r="67">
      <c r="A67" s="48">
        <v>45238.0</v>
      </c>
      <c r="B67" s="49">
        <v>368.049988</v>
      </c>
      <c r="C67" s="49">
        <v>378.5</v>
      </c>
      <c r="D67" s="49">
        <v>368.049988</v>
      </c>
      <c r="E67" s="49">
        <v>371.399994</v>
      </c>
      <c r="F67" s="49">
        <v>371.053986</v>
      </c>
      <c r="G67" s="49">
        <f t="shared" si="1"/>
        <v>0.004598265307</v>
      </c>
      <c r="H67" s="49">
        <f>G67-FAMA!E70</f>
        <v>-0.01357910512</v>
      </c>
    </row>
    <row r="68">
      <c r="A68" s="48">
        <v>45239.0</v>
      </c>
      <c r="B68" s="49">
        <v>368.200012</v>
      </c>
      <c r="C68" s="49">
        <v>375.350006</v>
      </c>
      <c r="D68" s="49">
        <v>368.200012</v>
      </c>
      <c r="E68" s="49">
        <v>369.700012</v>
      </c>
      <c r="F68" s="49">
        <v>369.355591</v>
      </c>
      <c r="G68" s="49">
        <f t="shared" si="1"/>
        <v>0.002304473004</v>
      </c>
      <c r="H68" s="49">
        <f>G68-FAMA!E71</f>
        <v>-0.01587289743</v>
      </c>
    </row>
    <row r="69">
      <c r="A69" s="48">
        <v>45240.0</v>
      </c>
      <c r="B69" s="49">
        <v>368.049988</v>
      </c>
      <c r="C69" s="49">
        <v>371.25</v>
      </c>
      <c r="D69" s="49">
        <v>365.299988</v>
      </c>
      <c r="E69" s="49">
        <v>368.850006</v>
      </c>
      <c r="F69" s="49">
        <v>368.506378</v>
      </c>
      <c r="G69" s="49">
        <f t="shared" si="1"/>
        <v>-0.01033000202</v>
      </c>
      <c r="H69" s="49">
        <f>G69-FAMA!E72</f>
        <v>-0.06487202642</v>
      </c>
    </row>
    <row r="70">
      <c r="A70" s="48">
        <v>45243.0</v>
      </c>
      <c r="B70" s="49">
        <v>369.299988</v>
      </c>
      <c r="C70" s="49">
        <v>374.0</v>
      </c>
      <c r="D70" s="49">
        <v>368.0</v>
      </c>
      <c r="E70" s="49">
        <v>372.700012</v>
      </c>
      <c r="F70" s="49">
        <v>372.352783</v>
      </c>
      <c r="G70" s="49">
        <f t="shared" si="1"/>
        <v>0.007705843415</v>
      </c>
      <c r="H70" s="49">
        <f>G70-FAMA!E73</f>
        <v>-0.01047152702</v>
      </c>
    </row>
    <row r="71">
      <c r="A71" s="48">
        <v>45245.0</v>
      </c>
      <c r="B71" s="49">
        <v>371.049988</v>
      </c>
      <c r="C71" s="49">
        <v>375.149994</v>
      </c>
      <c r="D71" s="49">
        <v>368.549988</v>
      </c>
      <c r="E71" s="49">
        <v>369.850006</v>
      </c>
      <c r="F71" s="49">
        <v>369.505432</v>
      </c>
      <c r="G71" s="49">
        <f t="shared" si="1"/>
        <v>-0.009241873132</v>
      </c>
      <c r="H71" s="49">
        <f>G71-FAMA!E74</f>
        <v>-0.02741924356</v>
      </c>
    </row>
    <row r="72">
      <c r="A72" s="48">
        <v>45246.0</v>
      </c>
      <c r="B72" s="49">
        <v>375.799988</v>
      </c>
      <c r="C72" s="49">
        <v>375.799988</v>
      </c>
      <c r="D72" s="49">
        <v>369.0</v>
      </c>
      <c r="E72" s="49">
        <v>373.299988</v>
      </c>
      <c r="F72" s="49">
        <v>372.952209</v>
      </c>
      <c r="G72" s="49">
        <f t="shared" si="1"/>
        <v>0.01083130977</v>
      </c>
      <c r="H72" s="49">
        <f>G72-FAMA!E75</f>
        <v>-0.007399098489</v>
      </c>
    </row>
    <row r="73">
      <c r="A73" s="48">
        <v>45247.0</v>
      </c>
      <c r="B73" s="49">
        <v>372.5</v>
      </c>
      <c r="C73" s="49">
        <v>373.950012</v>
      </c>
      <c r="D73" s="49">
        <v>368.0</v>
      </c>
      <c r="E73" s="49">
        <v>369.299988</v>
      </c>
      <c r="F73" s="49">
        <v>368.955933</v>
      </c>
      <c r="G73" s="49">
        <f t="shared" si="1"/>
        <v>0.003941714642</v>
      </c>
      <c r="H73" s="49">
        <f>G73-FAMA!E76</f>
        <v>-0.01428869361</v>
      </c>
    </row>
    <row r="74">
      <c r="A74" s="48">
        <v>45250.0</v>
      </c>
      <c r="B74" s="49">
        <v>372.149994</v>
      </c>
      <c r="C74" s="49">
        <v>372.149994</v>
      </c>
      <c r="D74" s="49">
        <v>366.25</v>
      </c>
      <c r="E74" s="49">
        <v>367.850006</v>
      </c>
      <c r="F74" s="49">
        <v>367.507324</v>
      </c>
      <c r="G74" s="49">
        <f t="shared" si="1"/>
        <v>-0.01552243991</v>
      </c>
      <c r="H74" s="49">
        <f>G74-FAMA!E77</f>
        <v>-0.07022363571</v>
      </c>
    </row>
    <row r="75">
      <c r="A75" s="48">
        <v>45251.0</v>
      </c>
      <c r="B75" s="49">
        <v>368.049988</v>
      </c>
      <c r="C75" s="49">
        <v>382.799988</v>
      </c>
      <c r="D75" s="49">
        <v>367.850006</v>
      </c>
      <c r="E75" s="49">
        <v>373.649994</v>
      </c>
      <c r="F75" s="49">
        <v>373.30188</v>
      </c>
      <c r="G75" s="49">
        <f t="shared" si="1"/>
        <v>-0.00173662723</v>
      </c>
      <c r="H75" s="49">
        <f>G75-FAMA!E78</f>
        <v>-0.01996703548</v>
      </c>
    </row>
    <row r="76">
      <c r="A76" s="48">
        <v>45252.0</v>
      </c>
      <c r="B76" s="49">
        <v>374.950012</v>
      </c>
      <c r="C76" s="49">
        <v>378.950012</v>
      </c>
      <c r="D76" s="49">
        <v>371.950012</v>
      </c>
      <c r="E76" s="49">
        <v>374.299988</v>
      </c>
      <c r="F76" s="49">
        <v>373.951294</v>
      </c>
      <c r="G76" s="49">
        <f t="shared" si="1"/>
        <v>0.01340188255</v>
      </c>
      <c r="H76" s="49">
        <f>G76-FAMA!E79</f>
        <v>-0.004828525704</v>
      </c>
    </row>
    <row r="77">
      <c r="A77" s="48">
        <v>45253.0</v>
      </c>
      <c r="B77" s="49">
        <v>375.0</v>
      </c>
      <c r="C77" s="49">
        <v>375.549988</v>
      </c>
      <c r="D77" s="49">
        <v>368.450012</v>
      </c>
      <c r="E77" s="49">
        <v>369.350006</v>
      </c>
      <c r="F77" s="49">
        <v>369.00592</v>
      </c>
      <c r="G77" s="49">
        <f t="shared" si="1"/>
        <v>-0.008722508297</v>
      </c>
      <c r="H77" s="49">
        <f>G77-FAMA!E80</f>
        <v>-0.02697418005</v>
      </c>
    </row>
    <row r="78">
      <c r="A78" s="48">
        <v>45254.0</v>
      </c>
      <c r="B78" s="49">
        <v>369.700012</v>
      </c>
      <c r="C78" s="49">
        <v>378.850006</v>
      </c>
      <c r="D78" s="49">
        <v>369.700012</v>
      </c>
      <c r="E78" s="49">
        <v>372.600006</v>
      </c>
      <c r="F78" s="49">
        <v>372.252899</v>
      </c>
      <c r="G78" s="49">
        <f t="shared" si="1"/>
        <v>0.005396657141</v>
      </c>
      <c r="H78" s="49">
        <f>G78-FAMA!E81</f>
        <v>-0.01285501461</v>
      </c>
    </row>
    <row r="79">
      <c r="A79" s="48">
        <v>45258.0</v>
      </c>
      <c r="B79" s="49">
        <v>370.549988</v>
      </c>
      <c r="C79" s="49">
        <v>374.600006</v>
      </c>
      <c r="D79" s="49">
        <v>369.299988</v>
      </c>
      <c r="E79" s="49">
        <v>370.600006</v>
      </c>
      <c r="F79" s="49">
        <v>370.254761</v>
      </c>
      <c r="G79" s="49">
        <f t="shared" si="1"/>
        <v>-0.01107400712</v>
      </c>
      <c r="H79" s="49">
        <f>G79-FAMA!E82</f>
        <v>-0.06583901669</v>
      </c>
    </row>
    <row r="80">
      <c r="A80" s="48">
        <v>45259.0</v>
      </c>
      <c r="B80" s="49">
        <v>373.549988</v>
      </c>
      <c r="C80" s="49">
        <v>376.450012</v>
      </c>
      <c r="D80" s="49">
        <v>372.25</v>
      </c>
      <c r="E80" s="49">
        <v>374.75</v>
      </c>
      <c r="F80" s="49">
        <v>374.400879</v>
      </c>
      <c r="G80" s="49">
        <f t="shared" si="1"/>
        <v>-0.01614593233</v>
      </c>
      <c r="H80" s="49">
        <f>G80-FAMA!E83</f>
        <v>-0.05265260707</v>
      </c>
    </row>
    <row r="81">
      <c r="A81" s="48">
        <v>45260.0</v>
      </c>
      <c r="B81" s="49">
        <v>377.649994</v>
      </c>
      <c r="C81" s="49">
        <v>381.75</v>
      </c>
      <c r="D81" s="49">
        <v>374.700012</v>
      </c>
      <c r="E81" s="49">
        <v>380.899994</v>
      </c>
      <c r="F81" s="49">
        <v>380.545135</v>
      </c>
      <c r="G81" s="49">
        <f t="shared" si="1"/>
        <v>0.005676519937</v>
      </c>
      <c r="H81" s="49">
        <f>G81-FAMA!E84</f>
        <v>-0.01268246891</v>
      </c>
    </row>
    <row r="82">
      <c r="A82" s="48">
        <v>45261.0</v>
      </c>
      <c r="B82" s="49">
        <v>380.950012</v>
      </c>
      <c r="C82" s="49">
        <v>386.200012</v>
      </c>
      <c r="D82" s="49">
        <v>378.0</v>
      </c>
      <c r="E82" s="49">
        <v>378.75</v>
      </c>
      <c r="F82" s="49">
        <v>378.397156</v>
      </c>
      <c r="G82" s="49">
        <f t="shared" si="1"/>
        <v>-0.001186719988</v>
      </c>
      <c r="H82" s="49">
        <f>G82-FAMA!E85</f>
        <v>-0.01954570884</v>
      </c>
    </row>
    <row r="83">
      <c r="A83" s="48">
        <v>45264.0</v>
      </c>
      <c r="B83" s="49">
        <v>384.950012</v>
      </c>
      <c r="C83" s="49">
        <v>384.950012</v>
      </c>
      <c r="D83" s="49">
        <v>376.799988</v>
      </c>
      <c r="E83" s="49">
        <v>379.200012</v>
      </c>
      <c r="F83" s="49">
        <v>378.846741</v>
      </c>
      <c r="G83" s="49">
        <f t="shared" si="1"/>
        <v>0.008644784498</v>
      </c>
      <c r="H83" s="49">
        <f>G83-FAMA!E86</f>
        <v>-0.04644229424</v>
      </c>
    </row>
    <row r="84">
      <c r="A84" s="48">
        <v>45265.0</v>
      </c>
      <c r="B84" s="49">
        <v>375.0</v>
      </c>
      <c r="C84" s="49">
        <v>385.299988</v>
      </c>
      <c r="D84" s="49">
        <v>375.0</v>
      </c>
      <c r="E84" s="49">
        <v>375.950012</v>
      </c>
      <c r="F84" s="49">
        <v>375.599762</v>
      </c>
      <c r="G84" s="49">
        <f t="shared" si="1"/>
        <v>-0.008178327453</v>
      </c>
      <c r="H84" s="49">
        <f>G84-FAMA!E87</f>
        <v>-0.0265373163</v>
      </c>
    </row>
    <row r="85">
      <c r="A85" s="48">
        <v>45266.0</v>
      </c>
      <c r="B85" s="49">
        <v>379.950012</v>
      </c>
      <c r="C85" s="49">
        <v>381.399994</v>
      </c>
      <c r="D85" s="49">
        <v>375.700012</v>
      </c>
      <c r="E85" s="49">
        <v>379.049988</v>
      </c>
      <c r="F85" s="49">
        <v>378.696869</v>
      </c>
      <c r="G85" s="49">
        <f t="shared" si="1"/>
        <v>-0.02745349919</v>
      </c>
      <c r="H85" s="49">
        <f>G85-FAMA!E88</f>
        <v>-0.04581248804</v>
      </c>
    </row>
    <row r="86">
      <c r="A86" s="48">
        <v>45267.0</v>
      </c>
      <c r="B86" s="49">
        <v>377.25</v>
      </c>
      <c r="C86" s="49">
        <v>391.899994</v>
      </c>
      <c r="D86" s="49">
        <v>376.0</v>
      </c>
      <c r="E86" s="49">
        <v>389.75</v>
      </c>
      <c r="F86" s="49">
        <v>389.386902</v>
      </c>
      <c r="G86" s="49">
        <f t="shared" si="1"/>
        <v>0.01576746918</v>
      </c>
      <c r="H86" s="49">
        <f>G86-FAMA!E89</f>
        <v>-0.00258537376</v>
      </c>
    </row>
    <row r="87">
      <c r="A87" s="48">
        <v>45268.0</v>
      </c>
      <c r="B87" s="49">
        <v>393.450012</v>
      </c>
      <c r="C87" s="49">
        <v>396.149994</v>
      </c>
      <c r="D87" s="49">
        <v>381.899994</v>
      </c>
      <c r="E87" s="49">
        <v>383.700012</v>
      </c>
      <c r="F87" s="49">
        <v>383.34256</v>
      </c>
      <c r="G87" s="49">
        <f t="shared" si="1"/>
        <v>-0.01779074902</v>
      </c>
      <c r="H87" s="49">
        <f>G87-FAMA!E90</f>
        <v>-0.03614359196</v>
      </c>
    </row>
    <row r="88">
      <c r="A88" s="48">
        <v>45271.0</v>
      </c>
      <c r="B88" s="49">
        <v>386.850006</v>
      </c>
      <c r="C88" s="49">
        <v>393.899994</v>
      </c>
      <c r="D88" s="49">
        <v>382.0</v>
      </c>
      <c r="E88" s="49">
        <v>390.649994</v>
      </c>
      <c r="F88" s="49">
        <v>390.286041</v>
      </c>
      <c r="G88" s="49">
        <f t="shared" si="1"/>
        <v>0.006700132075</v>
      </c>
      <c r="H88" s="49">
        <f>G88-FAMA!E91</f>
        <v>-0.04836850217</v>
      </c>
    </row>
    <row r="89">
      <c r="A89" s="48">
        <v>45272.0</v>
      </c>
      <c r="B89" s="49">
        <v>394.149994</v>
      </c>
      <c r="C89" s="49">
        <v>396.75</v>
      </c>
      <c r="D89" s="49">
        <v>387.25</v>
      </c>
      <c r="E89" s="49">
        <v>388.049988</v>
      </c>
      <c r="F89" s="49">
        <v>387.688477</v>
      </c>
      <c r="G89" s="49">
        <f t="shared" si="1"/>
        <v>0.01783608202</v>
      </c>
      <c r="H89" s="49">
        <f>G89-FAMA!E92</f>
        <v>-0.0005167609215</v>
      </c>
    </row>
    <row r="90">
      <c r="A90" s="48">
        <v>45273.0</v>
      </c>
      <c r="B90" s="49">
        <v>376.75</v>
      </c>
      <c r="C90" s="49">
        <v>383.950012</v>
      </c>
      <c r="D90" s="49">
        <v>373.149994</v>
      </c>
      <c r="E90" s="49">
        <v>381.25</v>
      </c>
      <c r="F90" s="49">
        <v>380.894806</v>
      </c>
      <c r="G90" s="49">
        <f t="shared" si="1"/>
        <v>-0.01076807271</v>
      </c>
      <c r="H90" s="49">
        <f>G90-FAMA!E93</f>
        <v>-0.02912091565</v>
      </c>
    </row>
    <row r="91">
      <c r="A91" s="48">
        <v>45274.0</v>
      </c>
      <c r="B91" s="49">
        <v>384.149994</v>
      </c>
      <c r="C91" s="49">
        <v>388.25</v>
      </c>
      <c r="D91" s="49">
        <v>381.350006</v>
      </c>
      <c r="E91" s="49">
        <v>385.399994</v>
      </c>
      <c r="F91" s="49">
        <v>385.040955</v>
      </c>
      <c r="G91" s="49">
        <f t="shared" si="1"/>
        <v>-0.0001297278083</v>
      </c>
      <c r="H91" s="49">
        <f>G91-FAMA!E94</f>
        <v>-0.01845593689</v>
      </c>
    </row>
    <row r="92">
      <c r="A92" s="48">
        <v>45275.0</v>
      </c>
      <c r="B92" s="49">
        <v>382.100006</v>
      </c>
      <c r="C92" s="49">
        <v>388.549988</v>
      </c>
      <c r="D92" s="49">
        <v>382.100006</v>
      </c>
      <c r="E92" s="49">
        <v>385.450012</v>
      </c>
      <c r="F92" s="49">
        <v>385.090912</v>
      </c>
      <c r="G92" s="49">
        <f t="shared" si="1"/>
        <v>-0.03456479977</v>
      </c>
      <c r="H92" s="49">
        <f>G92-FAMA!E95</f>
        <v>-0.05289100885</v>
      </c>
    </row>
    <row r="93">
      <c r="A93" s="48">
        <v>45278.0</v>
      </c>
      <c r="B93" s="49">
        <v>385.5</v>
      </c>
      <c r="C93" s="49">
        <v>401.700012</v>
      </c>
      <c r="D93" s="49">
        <v>385.5</v>
      </c>
      <c r="E93" s="49">
        <v>399.25</v>
      </c>
      <c r="F93" s="49">
        <v>398.878052</v>
      </c>
      <c r="G93" s="49">
        <f t="shared" si="1"/>
        <v>0.002259340987</v>
      </c>
      <c r="H93" s="49">
        <f>G93-FAMA!E96</f>
        <v>-0.03439643567</v>
      </c>
    </row>
    <row r="94">
      <c r="A94" s="48">
        <v>45279.0</v>
      </c>
      <c r="B94" s="49">
        <v>401.549988</v>
      </c>
      <c r="C94" s="49">
        <v>402.5</v>
      </c>
      <c r="D94" s="49">
        <v>394.649994</v>
      </c>
      <c r="E94" s="49">
        <v>398.350006</v>
      </c>
      <c r="F94" s="49">
        <v>397.978882</v>
      </c>
      <c r="G94" s="49">
        <f t="shared" si="1"/>
        <v>0.02733718686</v>
      </c>
      <c r="H94" s="49">
        <f>G94-FAMA!E97</f>
        <v>0.009010977779</v>
      </c>
    </row>
    <row r="95">
      <c r="A95" s="48">
        <v>45280.0</v>
      </c>
      <c r="B95" s="49">
        <v>400.100006</v>
      </c>
      <c r="C95" s="49">
        <v>401.5</v>
      </c>
      <c r="D95" s="49">
        <v>386.399994</v>
      </c>
      <c r="E95" s="49">
        <v>387.75</v>
      </c>
      <c r="F95" s="49">
        <v>387.388763</v>
      </c>
      <c r="G95" s="49">
        <f t="shared" si="1"/>
        <v>-0.02342270604</v>
      </c>
      <c r="H95" s="49">
        <f>G95-FAMA!E98</f>
        <v>-0.06007848269</v>
      </c>
    </row>
    <row r="96">
      <c r="A96" s="48">
        <v>45281.0</v>
      </c>
      <c r="B96" s="49">
        <v>381.049988</v>
      </c>
      <c r="C96" s="49">
        <v>399.149994</v>
      </c>
      <c r="D96" s="49">
        <v>380.350006</v>
      </c>
      <c r="E96" s="49">
        <v>397.049988</v>
      </c>
      <c r="F96" s="49">
        <v>396.680084</v>
      </c>
      <c r="G96" s="49">
        <f t="shared" si="1"/>
        <v>-0.04382909064</v>
      </c>
      <c r="H96" s="49">
        <f>G96-FAMA!E99</f>
        <v>-0.06219448133</v>
      </c>
    </row>
    <row r="97">
      <c r="A97" s="48">
        <v>45282.0</v>
      </c>
      <c r="B97" s="49">
        <v>397.649994</v>
      </c>
      <c r="C97" s="49">
        <v>421.899994</v>
      </c>
      <c r="D97" s="49">
        <v>397.649994</v>
      </c>
      <c r="E97" s="49">
        <v>415.25</v>
      </c>
      <c r="F97" s="49">
        <v>414.863159</v>
      </c>
      <c r="G97" s="49">
        <f t="shared" si="1"/>
        <v>-0.04627920987</v>
      </c>
      <c r="H97" s="49">
        <f>G97-FAMA!E100</f>
        <v>-0.06464460056</v>
      </c>
    </row>
    <row r="98">
      <c r="A98" s="48">
        <v>45286.0</v>
      </c>
      <c r="B98" s="49">
        <v>419.75</v>
      </c>
      <c r="C98" s="49">
        <v>436.5</v>
      </c>
      <c r="D98" s="49">
        <v>416.450012</v>
      </c>
      <c r="E98" s="49">
        <v>435.399994</v>
      </c>
      <c r="F98" s="49">
        <v>434.994354</v>
      </c>
      <c r="G98" s="49">
        <f t="shared" si="1"/>
        <v>0.007520480621</v>
      </c>
      <c r="H98" s="49">
        <f>G98-FAMA!E101</f>
        <v>-0.0475858107</v>
      </c>
    </row>
    <row r="99">
      <c r="A99" s="48">
        <v>45287.0</v>
      </c>
      <c r="B99" s="49">
        <v>438.950012</v>
      </c>
      <c r="C99" s="49">
        <v>439.0</v>
      </c>
      <c r="D99" s="49">
        <v>426.25</v>
      </c>
      <c r="E99" s="49">
        <v>432.149994</v>
      </c>
      <c r="F99" s="49">
        <v>431.747406</v>
      </c>
      <c r="G99" s="49">
        <f t="shared" si="1"/>
        <v>0.01289112105</v>
      </c>
      <c r="H99" s="49">
        <f>G99-FAMA!E102</f>
        <v>-0.005474269643</v>
      </c>
    </row>
    <row r="100">
      <c r="A100" s="48">
        <v>45288.0</v>
      </c>
      <c r="B100" s="49">
        <v>432.450012</v>
      </c>
      <c r="C100" s="49">
        <v>434.600006</v>
      </c>
      <c r="D100" s="49">
        <v>423.0</v>
      </c>
      <c r="E100" s="49">
        <v>426.649994</v>
      </c>
      <c r="F100" s="49">
        <v>426.252533</v>
      </c>
      <c r="G100" s="49">
        <f t="shared" si="1"/>
        <v>-0.008136686343</v>
      </c>
      <c r="H100" s="49">
        <f>G100-FAMA!E103</f>
        <v>-0.02650207703</v>
      </c>
    </row>
    <row r="101">
      <c r="A101" s="48">
        <v>45289.0</v>
      </c>
      <c r="B101" s="49">
        <v>426.649994</v>
      </c>
      <c r="C101" s="49">
        <v>432.899994</v>
      </c>
      <c r="D101" s="49">
        <v>424.850006</v>
      </c>
      <c r="E101" s="49">
        <v>430.149994</v>
      </c>
      <c r="F101" s="49">
        <v>429.749268</v>
      </c>
      <c r="G101" s="49">
        <f t="shared" si="1"/>
        <v>-0.007269786707</v>
      </c>
      <c r="H101" s="49">
        <f>G101-FAMA!E104</f>
        <v>-0.02566078328</v>
      </c>
    </row>
    <row r="102">
      <c r="A102" s="48">
        <v>45292.0</v>
      </c>
      <c r="B102" s="49">
        <v>430.5</v>
      </c>
      <c r="C102" s="49">
        <v>441.149994</v>
      </c>
      <c r="D102" s="49">
        <v>429.450012</v>
      </c>
      <c r="E102" s="49">
        <v>433.299988</v>
      </c>
      <c r="F102" s="49">
        <v>432.896332</v>
      </c>
      <c r="G102" s="49">
        <f t="shared" si="1"/>
        <v>-0.005165859652</v>
      </c>
      <c r="H102" s="49">
        <f>G102-FAMA!E105</f>
        <v>-0.02355685622</v>
      </c>
    </row>
    <row r="103">
      <c r="A103" s="48">
        <v>45293.0</v>
      </c>
      <c r="B103" s="49">
        <v>432.549988</v>
      </c>
      <c r="C103" s="49">
        <v>444.5</v>
      </c>
      <c r="D103" s="49">
        <v>431.25</v>
      </c>
      <c r="E103" s="49">
        <v>435.549988</v>
      </c>
      <c r="F103" s="49">
        <v>435.144226</v>
      </c>
      <c r="G103" s="49">
        <f t="shared" si="1"/>
        <v>0.01349619392</v>
      </c>
      <c r="H103" s="49">
        <f>G103-FAMA!E106</f>
        <v>-0.06008808857</v>
      </c>
    </row>
    <row r="104">
      <c r="A104" s="48">
        <v>45294.0</v>
      </c>
      <c r="B104" s="49">
        <v>435.700012</v>
      </c>
      <c r="C104" s="49">
        <v>437.049988</v>
      </c>
      <c r="D104" s="49">
        <v>425.75</v>
      </c>
      <c r="E104" s="49">
        <v>429.75</v>
      </c>
      <c r="F104" s="49">
        <v>429.34964</v>
      </c>
      <c r="G104" s="49">
        <f t="shared" si="1"/>
        <v>-0.001974001079</v>
      </c>
      <c r="H104" s="49">
        <f>G104-FAMA!E107</f>
        <v>-0.02036499765</v>
      </c>
    </row>
    <row r="105">
      <c r="A105" s="48">
        <v>45295.0</v>
      </c>
      <c r="B105" s="49">
        <v>430.5</v>
      </c>
      <c r="C105" s="49">
        <v>434.0</v>
      </c>
      <c r="D105" s="49">
        <v>429.049988</v>
      </c>
      <c r="E105" s="49">
        <v>430.600006</v>
      </c>
      <c r="F105" s="49">
        <v>430.198853</v>
      </c>
      <c r="G105" s="49">
        <f t="shared" si="1"/>
        <v>0.008549027778</v>
      </c>
      <c r="H105" s="49">
        <f>G105-FAMA!E108</f>
        <v>-0.009873972779</v>
      </c>
    </row>
    <row r="106">
      <c r="A106" s="48">
        <v>45296.0</v>
      </c>
      <c r="B106" s="49">
        <v>432.899994</v>
      </c>
      <c r="C106" s="49">
        <v>433.350006</v>
      </c>
      <c r="D106" s="49">
        <v>421.850006</v>
      </c>
      <c r="E106" s="49">
        <v>426.950012</v>
      </c>
      <c r="F106" s="49">
        <v>426.552246</v>
      </c>
      <c r="G106" s="49">
        <f t="shared" si="1"/>
        <v>0.02092301227</v>
      </c>
      <c r="H106" s="49">
        <f>G106-FAMA!E109</f>
        <v>0.002500011712</v>
      </c>
    </row>
    <row r="107">
      <c r="A107" s="48">
        <v>45299.0</v>
      </c>
      <c r="B107" s="49">
        <v>427.100006</v>
      </c>
      <c r="C107" s="49">
        <v>428.100006</v>
      </c>
      <c r="D107" s="49">
        <v>416.100006</v>
      </c>
      <c r="E107" s="49">
        <v>418.200012</v>
      </c>
      <c r="F107" s="49">
        <v>417.810394</v>
      </c>
      <c r="G107" s="49">
        <f t="shared" si="1"/>
        <v>-0.01460883652</v>
      </c>
      <c r="H107" s="49">
        <f>G107-FAMA!E110</f>
        <v>-0.06988802102</v>
      </c>
    </row>
    <row r="108">
      <c r="A108" s="48">
        <v>45300.0</v>
      </c>
      <c r="B108" s="49">
        <v>425.450012</v>
      </c>
      <c r="C108" s="49">
        <v>428.5</v>
      </c>
      <c r="D108" s="49">
        <v>418.700012</v>
      </c>
      <c r="E108" s="49">
        <v>424.399994</v>
      </c>
      <c r="F108" s="49">
        <v>424.004608</v>
      </c>
      <c r="G108" s="49">
        <f t="shared" si="1"/>
        <v>0.01300862147</v>
      </c>
      <c r="H108" s="49">
        <f>G108-FAMA!E111</f>
        <v>-0.005414379085</v>
      </c>
    </row>
    <row r="109">
      <c r="A109" s="48">
        <v>45301.0</v>
      </c>
      <c r="B109" s="49">
        <v>426.549988</v>
      </c>
      <c r="C109" s="49">
        <v>430.5</v>
      </c>
      <c r="D109" s="49">
        <v>415.649994</v>
      </c>
      <c r="E109" s="49">
        <v>418.950012</v>
      </c>
      <c r="F109" s="49">
        <v>418.559723</v>
      </c>
      <c r="G109" s="49">
        <f t="shared" si="1"/>
        <v>-0.009105867617</v>
      </c>
      <c r="H109" s="49">
        <f>G109-FAMA!E112</f>
        <v>-0.02752886817</v>
      </c>
    </row>
    <row r="110">
      <c r="A110" s="48">
        <v>45302.0</v>
      </c>
      <c r="B110" s="49">
        <v>418.350006</v>
      </c>
      <c r="C110" s="49">
        <v>425.75</v>
      </c>
      <c r="D110" s="49">
        <v>418.350006</v>
      </c>
      <c r="E110" s="49">
        <v>422.799988</v>
      </c>
      <c r="F110" s="49">
        <v>422.406097</v>
      </c>
      <c r="G110" s="49">
        <f t="shared" si="1"/>
        <v>0.01585766275</v>
      </c>
      <c r="H110" s="49">
        <f>G110-FAMA!E113</f>
        <v>-0.002552536656</v>
      </c>
    </row>
    <row r="111">
      <c r="A111" s="48">
        <v>45303.0</v>
      </c>
      <c r="B111" s="49">
        <v>423.799988</v>
      </c>
      <c r="C111" s="49">
        <v>424.0</v>
      </c>
      <c r="D111" s="49">
        <v>415.450012</v>
      </c>
      <c r="E111" s="49">
        <v>416.200012</v>
      </c>
      <c r="F111" s="49">
        <v>415.812286</v>
      </c>
      <c r="G111" s="49">
        <f t="shared" si="1"/>
        <v>-0.01128400023</v>
      </c>
      <c r="H111" s="49">
        <f>G111-FAMA!E114</f>
        <v>-0.02969419964</v>
      </c>
    </row>
    <row r="112">
      <c r="A112" s="48">
        <v>45306.0</v>
      </c>
      <c r="B112" s="49">
        <v>416.399994</v>
      </c>
      <c r="C112" s="49">
        <v>428.0</v>
      </c>
      <c r="D112" s="49">
        <v>413.149994</v>
      </c>
      <c r="E112" s="49">
        <v>420.950012</v>
      </c>
      <c r="F112" s="49">
        <v>420.557861</v>
      </c>
      <c r="G112" s="49">
        <f t="shared" si="1"/>
        <v>0.01494881246</v>
      </c>
      <c r="H112" s="49">
        <f>G112-FAMA!E115</f>
        <v>-0.04029195446</v>
      </c>
    </row>
    <row r="113">
      <c r="A113" s="48">
        <v>45307.0</v>
      </c>
      <c r="B113" s="49">
        <v>422.049988</v>
      </c>
      <c r="C113" s="49">
        <v>423.049988</v>
      </c>
      <c r="D113" s="49">
        <v>411.100006</v>
      </c>
      <c r="E113" s="49">
        <v>414.75</v>
      </c>
      <c r="F113" s="49">
        <v>414.363617</v>
      </c>
      <c r="G113" s="49">
        <f t="shared" si="1"/>
        <v>0.00753073289</v>
      </c>
      <c r="H113" s="49">
        <f>G113-FAMA!E116</f>
        <v>-0.01087946652</v>
      </c>
    </row>
    <row r="114">
      <c r="A114" s="48">
        <v>45308.0</v>
      </c>
      <c r="B114" s="49">
        <v>414.5</v>
      </c>
      <c r="C114" s="49">
        <v>415.950012</v>
      </c>
      <c r="D114" s="49">
        <v>406.100006</v>
      </c>
      <c r="E114" s="49">
        <v>411.649994</v>
      </c>
      <c r="F114" s="49">
        <v>411.266479</v>
      </c>
      <c r="G114" s="49">
        <f t="shared" si="1"/>
        <v>0</v>
      </c>
      <c r="H114" s="49">
        <f>G114-FAMA!E117</f>
        <v>-0.01841019941</v>
      </c>
    </row>
    <row r="115">
      <c r="A115" s="48">
        <v>45309.0</v>
      </c>
      <c r="B115" s="49">
        <v>414.5</v>
      </c>
      <c r="C115" s="49">
        <v>415.950012</v>
      </c>
      <c r="D115" s="49">
        <v>406.100006</v>
      </c>
      <c r="E115" s="49">
        <v>411.649994</v>
      </c>
      <c r="F115" s="49">
        <v>411.266479</v>
      </c>
      <c r="G115" s="49">
        <f t="shared" si="1"/>
        <v>-0.001334409024</v>
      </c>
      <c r="H115" s="49">
        <f>G115-FAMA!E118</f>
        <v>-0.01980400072</v>
      </c>
    </row>
    <row r="116">
      <c r="A116" s="48">
        <v>45310.0</v>
      </c>
      <c r="B116" s="49">
        <v>415.850006</v>
      </c>
      <c r="C116" s="49">
        <v>419.75</v>
      </c>
      <c r="D116" s="49">
        <v>410.850006</v>
      </c>
      <c r="E116" s="49">
        <v>412.200012</v>
      </c>
      <c r="F116" s="49">
        <v>411.81601</v>
      </c>
      <c r="G116" s="49">
        <f t="shared" si="1"/>
        <v>0.03269455316</v>
      </c>
      <c r="H116" s="49">
        <f>G116-FAMA!E119</f>
        <v>0.01422496147</v>
      </c>
    </row>
    <row r="117">
      <c r="A117" s="48">
        <v>45314.0</v>
      </c>
      <c r="B117" s="49">
        <v>402.200012</v>
      </c>
      <c r="C117" s="49">
        <v>408.5</v>
      </c>
      <c r="D117" s="49">
        <v>394.25</v>
      </c>
      <c r="E117" s="49">
        <v>399.149994</v>
      </c>
      <c r="F117" s="49">
        <v>398.778137</v>
      </c>
      <c r="G117" s="49">
        <f t="shared" si="1"/>
        <v>0.001505497482</v>
      </c>
      <c r="H117" s="49">
        <f>G117-FAMA!E120</f>
        <v>-0.05391351201</v>
      </c>
    </row>
    <row r="118">
      <c r="A118" s="48">
        <v>45315.0</v>
      </c>
      <c r="B118" s="49">
        <v>399.299988</v>
      </c>
      <c r="C118" s="49">
        <v>409.899994</v>
      </c>
      <c r="D118" s="49">
        <v>385.0</v>
      </c>
      <c r="E118" s="49">
        <v>398.549988</v>
      </c>
      <c r="F118" s="49">
        <v>398.17868</v>
      </c>
      <c r="G118" s="49">
        <f t="shared" si="1"/>
        <v>0.05283314178</v>
      </c>
      <c r="H118" s="49">
        <f>G118-FAMA!E121</f>
        <v>0.03436355009</v>
      </c>
    </row>
    <row r="119">
      <c r="A119" s="48">
        <v>45316.0</v>
      </c>
      <c r="B119" s="49">
        <v>358.700012</v>
      </c>
      <c r="C119" s="49">
        <v>386.450012</v>
      </c>
      <c r="D119" s="49">
        <v>358.700012</v>
      </c>
      <c r="E119" s="49">
        <v>378.549988</v>
      </c>
      <c r="F119" s="49">
        <v>378.197327</v>
      </c>
      <c r="G119" s="49">
        <f t="shared" si="1"/>
        <v>0.01135450811</v>
      </c>
      <c r="H119" s="49">
        <f>G119-FAMA!E122</f>
        <v>-0.007115083588</v>
      </c>
    </row>
    <row r="120">
      <c r="A120" s="48">
        <v>45320.0</v>
      </c>
      <c r="B120" s="49">
        <v>376.200012</v>
      </c>
      <c r="C120" s="49">
        <v>383.25</v>
      </c>
      <c r="D120" s="49">
        <v>371.299988</v>
      </c>
      <c r="E120" s="49">
        <v>374.299988</v>
      </c>
      <c r="F120" s="49">
        <v>373.951294</v>
      </c>
      <c r="G120" s="49">
        <f t="shared" si="1"/>
        <v>0.01134825091</v>
      </c>
      <c r="H120" s="49">
        <f>G120-FAMA!E123</f>
        <v>-0.007034295984</v>
      </c>
    </row>
    <row r="121">
      <c r="A121" s="48">
        <v>45321.0</v>
      </c>
      <c r="B121" s="49">
        <v>376.399994</v>
      </c>
      <c r="C121" s="49">
        <v>377.100006</v>
      </c>
      <c r="D121" s="49">
        <v>368.25</v>
      </c>
      <c r="E121" s="49">
        <v>370.100006</v>
      </c>
      <c r="F121" s="49">
        <v>369.755219</v>
      </c>
      <c r="G121" s="49">
        <f t="shared" si="1"/>
        <v>-0.02886379863</v>
      </c>
      <c r="H121" s="49">
        <f>G121-FAMA!E124</f>
        <v>-0.04724634552</v>
      </c>
    </row>
    <row r="122">
      <c r="A122" s="48">
        <v>45322.0</v>
      </c>
      <c r="B122" s="49">
        <v>374.850006</v>
      </c>
      <c r="C122" s="49">
        <v>383.899994</v>
      </c>
      <c r="D122" s="49">
        <v>371.149994</v>
      </c>
      <c r="E122" s="49">
        <v>381.100006</v>
      </c>
      <c r="F122" s="49">
        <v>380.744965</v>
      </c>
      <c r="G122" s="49">
        <f t="shared" si="1"/>
        <v>-0.02156612671</v>
      </c>
      <c r="H122" s="49">
        <f>G122-FAMA!E125</f>
        <v>-0.09511659185</v>
      </c>
    </row>
    <row r="123">
      <c r="A123" s="48">
        <v>45323.0</v>
      </c>
      <c r="B123" s="49">
        <v>381.75</v>
      </c>
      <c r="C123" s="49">
        <v>391.5</v>
      </c>
      <c r="D123" s="49">
        <v>380.0</v>
      </c>
      <c r="E123" s="49">
        <v>389.5</v>
      </c>
      <c r="F123" s="49">
        <v>389.137146</v>
      </c>
      <c r="G123" s="49">
        <f t="shared" si="1"/>
        <v>-0.006884228263</v>
      </c>
      <c r="H123" s="49">
        <f>G123-FAMA!E126</f>
        <v>-0.02526677516</v>
      </c>
    </row>
    <row r="124">
      <c r="A124" s="48">
        <v>45324.0</v>
      </c>
      <c r="B124" s="49">
        <v>389.5</v>
      </c>
      <c r="C124" s="49">
        <v>395.100006</v>
      </c>
      <c r="D124" s="49">
        <v>389.350006</v>
      </c>
      <c r="E124" s="49">
        <v>392.200012</v>
      </c>
      <c r="F124" s="49">
        <v>391.834625</v>
      </c>
      <c r="G124" s="49">
        <f t="shared" si="1"/>
        <v>0.01514169216</v>
      </c>
      <c r="H124" s="49">
        <f>G124-FAMA!E127</f>
        <v>-0.00320474864</v>
      </c>
    </row>
    <row r="125">
      <c r="A125" s="48">
        <v>45327.0</v>
      </c>
      <c r="B125" s="49">
        <v>392.799988</v>
      </c>
      <c r="C125" s="49">
        <v>395.75</v>
      </c>
      <c r="D125" s="49">
        <v>385.049988</v>
      </c>
      <c r="E125" s="49">
        <v>386.350006</v>
      </c>
      <c r="F125" s="49">
        <v>385.990082</v>
      </c>
      <c r="G125" s="49">
        <f t="shared" si="1"/>
        <v>-0.03134007075</v>
      </c>
      <c r="H125" s="49">
        <f>G125-FAMA!E128</f>
        <v>-0.04968651155</v>
      </c>
    </row>
    <row r="126">
      <c r="A126" s="48">
        <v>45328.0</v>
      </c>
      <c r="B126" s="49">
        <v>389.950012</v>
      </c>
      <c r="C126" s="49">
        <v>399.950012</v>
      </c>
      <c r="D126" s="49">
        <v>387.25</v>
      </c>
      <c r="E126" s="49">
        <v>398.850006</v>
      </c>
      <c r="F126" s="49">
        <v>398.478424</v>
      </c>
      <c r="G126" s="49">
        <f t="shared" si="1"/>
        <v>0.001129528707</v>
      </c>
      <c r="H126" s="49">
        <f>G126-FAMA!E129</f>
        <v>-0.05391989208</v>
      </c>
    </row>
    <row r="127">
      <c r="A127" s="48">
        <v>45329.0</v>
      </c>
      <c r="B127" s="49">
        <v>400.399994</v>
      </c>
      <c r="C127" s="49">
        <v>402.5</v>
      </c>
      <c r="D127" s="49">
        <v>396.200012</v>
      </c>
      <c r="E127" s="49">
        <v>398.399994</v>
      </c>
      <c r="F127" s="49">
        <v>398.028839</v>
      </c>
      <c r="G127" s="49">
        <f t="shared" si="1"/>
        <v>0.00745981329</v>
      </c>
      <c r="H127" s="49">
        <f>G127-FAMA!E130</f>
        <v>-0.01088662751</v>
      </c>
    </row>
    <row r="128">
      <c r="A128" s="48">
        <v>45330.0</v>
      </c>
      <c r="B128" s="49">
        <v>390.450012</v>
      </c>
      <c r="C128" s="49">
        <v>400.0</v>
      </c>
      <c r="D128" s="49">
        <v>390.450012</v>
      </c>
      <c r="E128" s="49">
        <v>395.450012</v>
      </c>
      <c r="F128" s="49">
        <v>395.081604</v>
      </c>
      <c r="G128" s="49">
        <f t="shared" si="1"/>
        <v>0.00725931246</v>
      </c>
      <c r="H128" s="49">
        <f>G128-FAMA!E131</f>
        <v>-0.01108712834</v>
      </c>
    </row>
    <row r="129">
      <c r="A129" s="48">
        <v>45331.0</v>
      </c>
      <c r="B129" s="49">
        <v>396.0</v>
      </c>
      <c r="C129" s="49">
        <v>396.0</v>
      </c>
      <c r="D129" s="49">
        <v>385.75</v>
      </c>
      <c r="E129" s="49">
        <v>392.600006</v>
      </c>
      <c r="F129" s="49">
        <v>392.234253</v>
      </c>
      <c r="G129" s="49">
        <f t="shared" si="1"/>
        <v>0.003578696781</v>
      </c>
      <c r="H129" s="49">
        <f>G129-FAMA!E132</f>
        <v>-0.01478771819</v>
      </c>
    </row>
    <row r="130">
      <c r="A130" s="48">
        <v>45334.0</v>
      </c>
      <c r="B130" s="49">
        <v>394.950012</v>
      </c>
      <c r="C130" s="49">
        <v>403.399994</v>
      </c>
      <c r="D130" s="49">
        <v>389.299988</v>
      </c>
      <c r="E130" s="49">
        <v>391.200012</v>
      </c>
      <c r="F130" s="49">
        <v>390.835571</v>
      </c>
      <c r="G130" s="49">
        <f t="shared" si="1"/>
        <v>-0.003312046088</v>
      </c>
      <c r="H130" s="49">
        <f>G130-FAMA!E133</f>
        <v>-0.02167846106</v>
      </c>
    </row>
    <row r="131">
      <c r="A131" s="48">
        <v>45335.0</v>
      </c>
      <c r="B131" s="49">
        <v>390.100006</v>
      </c>
      <c r="C131" s="49">
        <v>394.0</v>
      </c>
      <c r="D131" s="49">
        <v>385.0</v>
      </c>
      <c r="E131" s="49">
        <v>392.5</v>
      </c>
      <c r="F131" s="49">
        <v>392.134338</v>
      </c>
      <c r="G131" s="49">
        <f t="shared" si="1"/>
        <v>0.002298285209</v>
      </c>
      <c r="H131" s="49">
        <f>G131-FAMA!E134</f>
        <v>-0.05281108008</v>
      </c>
    </row>
    <row r="132">
      <c r="A132" s="48">
        <v>45336.0</v>
      </c>
      <c r="B132" s="49">
        <v>392.299988</v>
      </c>
      <c r="C132" s="49">
        <v>394.649994</v>
      </c>
      <c r="D132" s="49">
        <v>387.149994</v>
      </c>
      <c r="E132" s="49">
        <v>391.600006</v>
      </c>
      <c r="F132" s="49">
        <v>391.235168</v>
      </c>
      <c r="G132" s="49">
        <f t="shared" si="1"/>
        <v>-0.001657158838</v>
      </c>
      <c r="H132" s="49">
        <f>G132-FAMA!E135</f>
        <v>-0.02002357381</v>
      </c>
    </row>
    <row r="133">
      <c r="A133" s="48">
        <v>45337.0</v>
      </c>
      <c r="B133" s="49">
        <v>391.649994</v>
      </c>
      <c r="C133" s="49">
        <v>398.299988</v>
      </c>
      <c r="D133" s="49">
        <v>390.899994</v>
      </c>
      <c r="E133" s="49">
        <v>392.25</v>
      </c>
      <c r="F133" s="49">
        <v>391.884583</v>
      </c>
      <c r="G133" s="49">
        <f t="shared" si="1"/>
        <v>-0.01851617656</v>
      </c>
      <c r="H133" s="49">
        <f>G133-FAMA!E136</f>
        <v>-0.03688259153</v>
      </c>
    </row>
    <row r="134">
      <c r="A134" s="48">
        <v>45338.0</v>
      </c>
      <c r="B134" s="49">
        <v>392.25</v>
      </c>
      <c r="C134" s="49">
        <v>403.0</v>
      </c>
      <c r="D134" s="49">
        <v>391.450012</v>
      </c>
      <c r="E134" s="49">
        <v>399.649994</v>
      </c>
      <c r="F134" s="49">
        <v>399.277679</v>
      </c>
      <c r="G134" s="49">
        <f t="shared" si="1"/>
        <v>-0.01576154592</v>
      </c>
      <c r="H134" s="49">
        <f>G134-FAMA!E137</f>
        <v>-0.03410158444</v>
      </c>
    </row>
    <row r="135">
      <c r="A135" s="48">
        <v>45341.0</v>
      </c>
      <c r="B135" s="49">
        <v>399.649994</v>
      </c>
      <c r="C135" s="49">
        <v>411.399994</v>
      </c>
      <c r="D135" s="49">
        <v>398.200012</v>
      </c>
      <c r="E135" s="49">
        <v>406.049988</v>
      </c>
      <c r="F135" s="49">
        <v>405.671692</v>
      </c>
      <c r="G135" s="49">
        <f t="shared" si="1"/>
        <v>0.01221483479</v>
      </c>
      <c r="H135" s="49">
        <f>G135-FAMA!E138</f>
        <v>-0.006125203728</v>
      </c>
    </row>
    <row r="136">
      <c r="A136" s="48">
        <v>45342.0</v>
      </c>
      <c r="B136" s="49">
        <v>409.100006</v>
      </c>
      <c r="C136" s="49">
        <v>413.350006</v>
      </c>
      <c r="D136" s="49">
        <v>397.049988</v>
      </c>
      <c r="E136" s="49">
        <v>401.149994</v>
      </c>
      <c r="F136" s="49">
        <v>400.776276</v>
      </c>
      <c r="G136" s="49">
        <f t="shared" si="1"/>
        <v>0.01454227907</v>
      </c>
      <c r="H136" s="49">
        <f>G136-FAMA!E139</f>
        <v>-0.04048792782</v>
      </c>
    </row>
    <row r="137">
      <c r="A137" s="48">
        <v>45343.0</v>
      </c>
      <c r="B137" s="49">
        <v>404.700012</v>
      </c>
      <c r="C137" s="49">
        <v>406.25</v>
      </c>
      <c r="D137" s="49">
        <v>392.5</v>
      </c>
      <c r="E137" s="49">
        <v>395.399994</v>
      </c>
      <c r="F137" s="49">
        <v>395.031616</v>
      </c>
      <c r="G137" s="49">
        <f t="shared" si="1"/>
        <v>-0.01187054966</v>
      </c>
      <c r="H137" s="49">
        <f>G137-FAMA!E140</f>
        <v>-0.03021058818</v>
      </c>
    </row>
    <row r="138">
      <c r="A138" s="48">
        <v>45344.0</v>
      </c>
      <c r="B138" s="49">
        <v>396.950012</v>
      </c>
      <c r="C138" s="49">
        <v>400.799988</v>
      </c>
      <c r="D138" s="49">
        <v>392.5</v>
      </c>
      <c r="E138" s="49">
        <v>400.149994</v>
      </c>
      <c r="F138" s="49">
        <v>399.777191</v>
      </c>
      <c r="G138" s="49">
        <f t="shared" si="1"/>
        <v>0.003385109528</v>
      </c>
      <c r="H138" s="49">
        <f>G138-FAMA!E141</f>
        <v>-0.01495492899</v>
      </c>
    </row>
    <row r="139">
      <c r="A139" s="48">
        <v>45345.0</v>
      </c>
      <c r="B139" s="49">
        <v>400.549988</v>
      </c>
      <c r="C139" s="49">
        <v>404.0</v>
      </c>
      <c r="D139" s="49">
        <v>397.0</v>
      </c>
      <c r="E139" s="49">
        <v>398.799988</v>
      </c>
      <c r="F139" s="49">
        <v>398.428467</v>
      </c>
      <c r="G139" s="49">
        <f t="shared" si="1"/>
        <v>0.008981655332</v>
      </c>
      <c r="H139" s="49">
        <f>G139-FAMA!E142</f>
        <v>-0.009466689737</v>
      </c>
    </row>
    <row r="140">
      <c r="A140" s="48">
        <v>45348.0</v>
      </c>
      <c r="B140" s="49">
        <v>394.600006</v>
      </c>
      <c r="C140" s="49">
        <v>400.850006</v>
      </c>
      <c r="D140" s="49">
        <v>393.399994</v>
      </c>
      <c r="E140" s="49">
        <v>395.25</v>
      </c>
      <c r="F140" s="49">
        <v>394.881775</v>
      </c>
      <c r="G140" s="49">
        <f t="shared" si="1"/>
        <v>-0.01249216553</v>
      </c>
      <c r="H140" s="49">
        <f>G140-FAMA!E143</f>
        <v>-0.0309405106</v>
      </c>
    </row>
    <row r="141">
      <c r="A141" s="48">
        <v>45349.0</v>
      </c>
      <c r="B141" s="49">
        <v>395.399994</v>
      </c>
      <c r="C141" s="49">
        <v>403.399994</v>
      </c>
      <c r="D141" s="49">
        <v>395.149994</v>
      </c>
      <c r="E141" s="49">
        <v>400.25</v>
      </c>
      <c r="F141" s="49">
        <v>399.877106</v>
      </c>
      <c r="G141" s="49">
        <f t="shared" si="1"/>
        <v>-0.01185039844</v>
      </c>
      <c r="H141" s="49">
        <f>G141-FAMA!E144</f>
        <v>-0.03029874351</v>
      </c>
    </row>
    <row r="142">
      <c r="A142" s="48">
        <v>45350.0</v>
      </c>
      <c r="B142" s="49">
        <v>399.799988</v>
      </c>
      <c r="C142" s="49">
        <v>408.549988</v>
      </c>
      <c r="D142" s="49">
        <v>396.600006</v>
      </c>
      <c r="E142" s="49">
        <v>405.049988</v>
      </c>
      <c r="F142" s="49">
        <v>404.672638</v>
      </c>
      <c r="G142" s="49">
        <f t="shared" si="1"/>
        <v>-0.002708341303</v>
      </c>
      <c r="H142" s="49">
        <f>G142-FAMA!E145</f>
        <v>-0.05806358738</v>
      </c>
    </row>
    <row r="143">
      <c r="A143" s="48">
        <v>45351.0</v>
      </c>
      <c r="B143" s="49">
        <v>405.200012</v>
      </c>
      <c r="C143" s="49">
        <v>409.600006</v>
      </c>
      <c r="D143" s="49">
        <v>401.450012</v>
      </c>
      <c r="E143" s="49">
        <v>406.149994</v>
      </c>
      <c r="F143" s="49">
        <v>405.771606</v>
      </c>
      <c r="G143" s="49">
        <f t="shared" si="1"/>
        <v>-0.008422905427</v>
      </c>
      <c r="H143" s="49">
        <f>G143-FAMA!E146</f>
        <v>-0.0268712505</v>
      </c>
    </row>
    <row r="144">
      <c r="A144" s="48">
        <v>45352.0</v>
      </c>
      <c r="B144" s="49">
        <v>406.149994</v>
      </c>
      <c r="C144" s="49">
        <v>412.0</v>
      </c>
      <c r="D144" s="49">
        <v>405.049988</v>
      </c>
      <c r="E144" s="49">
        <v>409.600006</v>
      </c>
      <c r="F144" s="49">
        <v>409.218414</v>
      </c>
      <c r="G144" s="49">
        <f t="shared" si="1"/>
        <v>-0.01880463576</v>
      </c>
      <c r="H144" s="49">
        <f>G144-FAMA!E147</f>
        <v>-0.03738171531</v>
      </c>
    </row>
    <row r="145">
      <c r="A145" s="48">
        <v>45355.0</v>
      </c>
      <c r="B145" s="49">
        <v>408.450012</v>
      </c>
      <c r="C145" s="49">
        <v>418.600006</v>
      </c>
      <c r="D145" s="49">
        <v>408.450012</v>
      </c>
      <c r="E145" s="49">
        <v>417.450012</v>
      </c>
      <c r="F145" s="49">
        <v>417.061096</v>
      </c>
      <c r="G145" s="49">
        <f t="shared" si="1"/>
        <v>-0.006071460848</v>
      </c>
      <c r="H145" s="49">
        <f>G145-FAMA!E148</f>
        <v>-0.08040048808</v>
      </c>
    </row>
    <row r="146">
      <c r="A146" s="48">
        <v>45356.0</v>
      </c>
      <c r="B146" s="49">
        <v>418.850006</v>
      </c>
      <c r="C146" s="49">
        <v>422.25</v>
      </c>
      <c r="D146" s="49">
        <v>418.0</v>
      </c>
      <c r="E146" s="49">
        <v>420.0</v>
      </c>
      <c r="F146" s="49">
        <v>419.608734</v>
      </c>
      <c r="G146" s="49">
        <f t="shared" si="1"/>
        <v>0.0231425093</v>
      </c>
      <c r="H146" s="49">
        <f>G146-FAMA!E149</f>
        <v>0.004565429747</v>
      </c>
    </row>
    <row r="147">
      <c r="A147" s="48">
        <v>45357.0</v>
      </c>
      <c r="B147" s="49">
        <v>420.149994</v>
      </c>
      <c r="C147" s="49">
        <v>420.149994</v>
      </c>
      <c r="D147" s="49">
        <v>403.0</v>
      </c>
      <c r="E147" s="49">
        <v>410.5</v>
      </c>
      <c r="F147" s="49">
        <v>410.117584</v>
      </c>
      <c r="G147" s="49">
        <f t="shared" si="1"/>
        <v>-0.02748159191</v>
      </c>
      <c r="H147" s="49">
        <f>G147-FAMA!E150</f>
        <v>-0.04605867146</v>
      </c>
    </row>
    <row r="148">
      <c r="A148" s="48">
        <v>45358.0</v>
      </c>
      <c r="B148" s="49">
        <v>410.049988</v>
      </c>
      <c r="C148" s="49">
        <v>424.899994</v>
      </c>
      <c r="D148" s="49">
        <v>407.049988</v>
      </c>
      <c r="E148" s="49">
        <v>422.100006</v>
      </c>
      <c r="F148" s="49">
        <v>421.706757</v>
      </c>
      <c r="G148" s="49">
        <f t="shared" si="1"/>
        <v>0.03076921968</v>
      </c>
      <c r="H148" s="49">
        <f>G148-FAMA!E151</f>
        <v>0.01212945831</v>
      </c>
    </row>
    <row r="149">
      <c r="A149" s="48">
        <v>45362.0</v>
      </c>
      <c r="B149" s="49">
        <v>422.649994</v>
      </c>
      <c r="C149" s="49">
        <v>426.299988</v>
      </c>
      <c r="D149" s="49">
        <v>408.549988</v>
      </c>
      <c r="E149" s="49">
        <v>409.5</v>
      </c>
      <c r="F149" s="49">
        <v>409.1185</v>
      </c>
      <c r="G149" s="49">
        <f t="shared" si="1"/>
        <v>-0.007393020276</v>
      </c>
      <c r="H149" s="49">
        <f>G149-FAMA!E152</f>
        <v>-0.02603278165</v>
      </c>
    </row>
    <row r="150">
      <c r="A150" s="48">
        <v>45363.0</v>
      </c>
      <c r="B150" s="49">
        <v>410.350006</v>
      </c>
      <c r="C150" s="49">
        <v>420.600006</v>
      </c>
      <c r="D150" s="49">
        <v>405.100006</v>
      </c>
      <c r="E150" s="49">
        <v>412.549988</v>
      </c>
      <c r="F150" s="49">
        <v>412.165649</v>
      </c>
      <c r="G150" s="49">
        <f t="shared" si="1"/>
        <v>0.03021597334</v>
      </c>
      <c r="H150" s="49">
        <f>G150-FAMA!E153</f>
        <v>-0.02571373464</v>
      </c>
    </row>
    <row r="151">
      <c r="A151" s="48">
        <v>45364.0</v>
      </c>
      <c r="B151" s="49">
        <v>414.399994</v>
      </c>
      <c r="C151" s="49">
        <v>418.200012</v>
      </c>
      <c r="D151" s="49">
        <v>394.0</v>
      </c>
      <c r="E151" s="49">
        <v>400.450012</v>
      </c>
      <c r="F151" s="49">
        <v>400.076935</v>
      </c>
      <c r="G151" s="49">
        <f t="shared" si="1"/>
        <v>-0.0006239553517</v>
      </c>
      <c r="H151" s="49">
        <f>G151-FAMA!E154</f>
        <v>-0.01926371672</v>
      </c>
    </row>
    <row r="152">
      <c r="A152" s="48">
        <v>45365.0</v>
      </c>
      <c r="B152" s="49">
        <v>395.0</v>
      </c>
      <c r="C152" s="49">
        <v>407.0</v>
      </c>
      <c r="D152" s="49">
        <v>393.700012</v>
      </c>
      <c r="E152" s="49">
        <v>400.700012</v>
      </c>
      <c r="F152" s="49">
        <v>400.326721</v>
      </c>
      <c r="G152" s="49">
        <f t="shared" si="1"/>
        <v>0.002125806787</v>
      </c>
      <c r="H152" s="49">
        <f>G152-FAMA!E155</f>
        <v>-0.01651395458</v>
      </c>
    </row>
    <row r="153">
      <c r="A153" s="48">
        <v>45366.0</v>
      </c>
      <c r="B153" s="49">
        <v>402.0</v>
      </c>
      <c r="C153" s="49">
        <v>403.0</v>
      </c>
      <c r="D153" s="49">
        <v>389.549988</v>
      </c>
      <c r="E153" s="49">
        <v>399.850006</v>
      </c>
      <c r="F153" s="49">
        <v>399.477509</v>
      </c>
      <c r="G153" s="49">
        <f t="shared" si="1"/>
        <v>0.006545042757</v>
      </c>
      <c r="H153" s="49">
        <f>G153-FAMA!E156</f>
        <v>-0.01201821928</v>
      </c>
    </row>
    <row r="154">
      <c r="A154" s="48">
        <v>45369.0</v>
      </c>
      <c r="B154" s="49">
        <v>400.149994</v>
      </c>
      <c r="C154" s="49">
        <v>400.899994</v>
      </c>
      <c r="D154" s="49">
        <v>394.0</v>
      </c>
      <c r="E154" s="49">
        <v>397.25</v>
      </c>
      <c r="F154" s="49">
        <v>396.879913</v>
      </c>
      <c r="G154" s="49">
        <f t="shared" si="1"/>
        <v>0.02463237633</v>
      </c>
      <c r="H154" s="49">
        <f>G154-FAMA!E157</f>
        <v>0.006069114291</v>
      </c>
    </row>
    <row r="155">
      <c r="A155" s="48">
        <v>45370.0</v>
      </c>
      <c r="B155" s="49">
        <v>398.75</v>
      </c>
      <c r="C155" s="49">
        <v>398.75</v>
      </c>
      <c r="D155" s="49">
        <v>386.5</v>
      </c>
      <c r="E155" s="49">
        <v>387.700012</v>
      </c>
      <c r="F155" s="49">
        <v>387.338837</v>
      </c>
      <c r="G155" s="49">
        <f t="shared" si="1"/>
        <v>0.02322522717</v>
      </c>
      <c r="H155" s="49">
        <f>G155-FAMA!E158</f>
        <v>-0.03247489743</v>
      </c>
    </row>
    <row r="156">
      <c r="A156" s="48">
        <v>45371.0</v>
      </c>
      <c r="B156" s="49">
        <v>390.399994</v>
      </c>
      <c r="C156" s="49">
        <v>390.399994</v>
      </c>
      <c r="D156" s="49">
        <v>372.200012</v>
      </c>
      <c r="E156" s="49">
        <v>378.899994</v>
      </c>
      <c r="F156" s="49">
        <v>378.546997</v>
      </c>
      <c r="G156" s="49">
        <f t="shared" si="1"/>
        <v>-0.01289570272</v>
      </c>
      <c r="H156" s="49">
        <f>G156-FAMA!E159</f>
        <v>-0.03145896476</v>
      </c>
    </row>
    <row r="157">
      <c r="A157" s="48">
        <v>45372.0</v>
      </c>
      <c r="B157" s="49">
        <v>380.549988</v>
      </c>
      <c r="C157" s="49">
        <v>385.549988</v>
      </c>
      <c r="D157" s="49">
        <v>379.700012</v>
      </c>
      <c r="E157" s="49">
        <v>383.850006</v>
      </c>
      <c r="F157" s="49">
        <v>383.492401</v>
      </c>
      <c r="G157" s="49">
        <f t="shared" si="1"/>
        <v>-0.03640012487</v>
      </c>
      <c r="H157" s="49">
        <f>G157-FAMA!E160</f>
        <v>-0.05496338691</v>
      </c>
    </row>
    <row r="158">
      <c r="A158" s="48">
        <v>45373.0</v>
      </c>
      <c r="B158" s="49">
        <v>385.049988</v>
      </c>
      <c r="C158" s="49">
        <v>400.600006</v>
      </c>
      <c r="D158" s="49">
        <v>383.5</v>
      </c>
      <c r="E158" s="49">
        <v>398.350006</v>
      </c>
      <c r="F158" s="49">
        <v>397.978882</v>
      </c>
      <c r="G158" s="49">
        <f t="shared" si="1"/>
        <v>0.002516636689</v>
      </c>
      <c r="H158" s="49">
        <f>G158-FAMA!E161</f>
        <v>-0.01613898475</v>
      </c>
    </row>
    <row r="159">
      <c r="A159" s="48">
        <v>45377.0</v>
      </c>
      <c r="B159" s="49">
        <v>398.299988</v>
      </c>
      <c r="C159" s="49">
        <v>405.0</v>
      </c>
      <c r="D159" s="49">
        <v>395.0</v>
      </c>
      <c r="E159" s="49">
        <v>397.350006</v>
      </c>
      <c r="F159" s="49">
        <v>396.979828</v>
      </c>
      <c r="G159" s="49">
        <f t="shared" si="1"/>
        <v>0.01313105752</v>
      </c>
      <c r="H159" s="49">
        <f>G159-FAMA!E162</f>
        <v>-0.005524563918</v>
      </c>
    </row>
    <row r="160">
      <c r="A160" s="48">
        <v>45378.0</v>
      </c>
      <c r="B160" s="49">
        <v>397.399994</v>
      </c>
      <c r="C160" s="49">
        <v>399.600006</v>
      </c>
      <c r="D160" s="49">
        <v>390.700012</v>
      </c>
      <c r="E160" s="49">
        <v>392.200012</v>
      </c>
      <c r="F160" s="49">
        <v>391.834625</v>
      </c>
      <c r="G160" s="49">
        <f t="shared" si="1"/>
        <v>0.001148702567</v>
      </c>
      <c r="H160" s="49">
        <f>G160-FAMA!E163</f>
        <v>-0.05482860337</v>
      </c>
    </row>
    <row r="161">
      <c r="A161" s="48">
        <v>45379.0</v>
      </c>
      <c r="B161" s="49">
        <v>392.0</v>
      </c>
      <c r="C161" s="49">
        <v>395.950012</v>
      </c>
      <c r="D161" s="49">
        <v>389.450012</v>
      </c>
      <c r="E161" s="49">
        <v>391.75</v>
      </c>
      <c r="F161" s="49">
        <v>391.38504</v>
      </c>
      <c r="G161" s="49">
        <f t="shared" si="1"/>
        <v>-0.03355128054</v>
      </c>
      <c r="H161" s="49">
        <f>G161-FAMA!E164</f>
        <v>-0.05220690198</v>
      </c>
    </row>
    <row r="162">
      <c r="A162" s="48">
        <v>45383.0</v>
      </c>
      <c r="B162" s="49">
        <v>392.75</v>
      </c>
      <c r="C162" s="49">
        <v>406.100006</v>
      </c>
      <c r="D162" s="49">
        <v>392.75</v>
      </c>
      <c r="E162" s="49">
        <v>405.350006</v>
      </c>
      <c r="F162" s="49">
        <v>404.972382</v>
      </c>
      <c r="G162" s="49">
        <f t="shared" si="1"/>
        <v>-0.02360590799</v>
      </c>
      <c r="H162" s="49">
        <f>G162-FAMA!E165</f>
        <v>-0.04226152943</v>
      </c>
    </row>
    <row r="163">
      <c r="A163" s="48">
        <v>45384.0</v>
      </c>
      <c r="B163" s="49">
        <v>405.5</v>
      </c>
      <c r="C163" s="49">
        <v>416.850006</v>
      </c>
      <c r="D163" s="49">
        <v>405.350006</v>
      </c>
      <c r="E163" s="49">
        <v>415.149994</v>
      </c>
      <c r="F163" s="49">
        <v>414.763245</v>
      </c>
      <c r="G163" s="49">
        <f t="shared" si="1"/>
        <v>-0.05583352469</v>
      </c>
      <c r="H163" s="49">
        <f>G163-FAMA!E166</f>
        <v>-0.07440625436</v>
      </c>
    </row>
    <row r="164">
      <c r="A164" s="48">
        <v>45385.0</v>
      </c>
      <c r="B164" s="49">
        <v>417.200012</v>
      </c>
      <c r="C164" s="49">
        <v>448.0</v>
      </c>
      <c r="D164" s="49">
        <v>411.700012</v>
      </c>
      <c r="E164" s="49">
        <v>439.700012</v>
      </c>
      <c r="F164" s="49">
        <v>439.290375</v>
      </c>
      <c r="G164" s="49">
        <f t="shared" si="1"/>
        <v>0.005718229802</v>
      </c>
      <c r="H164" s="49">
        <f>G164-FAMA!E167</f>
        <v>-0.01285449987</v>
      </c>
    </row>
    <row r="165">
      <c r="A165" s="48">
        <v>45386.0</v>
      </c>
      <c r="B165" s="49">
        <v>442.950012</v>
      </c>
      <c r="C165" s="49">
        <v>453.5</v>
      </c>
      <c r="D165" s="49">
        <v>435.0</v>
      </c>
      <c r="E165" s="49">
        <v>437.200012</v>
      </c>
      <c r="F165" s="49">
        <v>436.792694</v>
      </c>
      <c r="G165" s="49">
        <f t="shared" si="1"/>
        <v>-0.003305573644</v>
      </c>
      <c r="H165" s="49">
        <f>G165-FAMA!E168</f>
        <v>-0.05903411167</v>
      </c>
    </row>
    <row r="166">
      <c r="A166" s="48">
        <v>45387.0</v>
      </c>
      <c r="B166" s="49">
        <v>436.950012</v>
      </c>
      <c r="C166" s="49">
        <v>445.75</v>
      </c>
      <c r="D166" s="49">
        <v>431.549988</v>
      </c>
      <c r="E166" s="49">
        <v>438.649994</v>
      </c>
      <c r="F166" s="49">
        <v>438.241333</v>
      </c>
      <c r="G166" s="49">
        <f t="shared" si="1"/>
        <v>-0.05043841546</v>
      </c>
      <c r="H166" s="49">
        <f>G166-FAMA!E169</f>
        <v>-0.06901114512</v>
      </c>
    </row>
    <row r="167">
      <c r="A167" s="48">
        <v>45390.0</v>
      </c>
      <c r="B167" s="49">
        <v>441.049988</v>
      </c>
      <c r="C167" s="49">
        <v>466.0</v>
      </c>
      <c r="D167" s="49">
        <v>441.049988</v>
      </c>
      <c r="E167" s="49">
        <v>461.950012</v>
      </c>
      <c r="F167" s="49">
        <v>461.519653</v>
      </c>
      <c r="G167" s="49">
        <f t="shared" si="1"/>
        <v>0.01773520704</v>
      </c>
      <c r="H167" s="49">
        <f>G167-FAMA!E170</f>
        <v>-0.0008375226297</v>
      </c>
    </row>
    <row r="168">
      <c r="A168" s="48">
        <v>45391.0</v>
      </c>
      <c r="B168" s="49">
        <v>468.950012</v>
      </c>
      <c r="C168" s="49">
        <v>468.950012</v>
      </c>
      <c r="D168" s="49">
        <v>451.600006</v>
      </c>
      <c r="E168" s="49">
        <v>453.899994</v>
      </c>
      <c r="F168" s="49">
        <v>453.477142</v>
      </c>
      <c r="G168" s="49">
        <f t="shared" si="1"/>
        <v>-0.01089559634</v>
      </c>
      <c r="H168" s="49">
        <f>G168-FAMA!E171</f>
        <v>-0.02931731681</v>
      </c>
    </row>
    <row r="169">
      <c r="A169" s="48">
        <v>45392.0</v>
      </c>
      <c r="B169" s="49">
        <v>454.200012</v>
      </c>
      <c r="C169" s="49">
        <v>470.899994</v>
      </c>
      <c r="D169" s="49">
        <v>452.899994</v>
      </c>
      <c r="E169" s="49">
        <v>458.899994</v>
      </c>
      <c r="F169" s="49">
        <v>458.472473</v>
      </c>
      <c r="G169" s="49">
        <f t="shared" si="1"/>
        <v>0.03823527442</v>
      </c>
      <c r="H169" s="49">
        <f>G169-FAMA!E172</f>
        <v>0.01981355395</v>
      </c>
    </row>
    <row r="170">
      <c r="A170" s="48">
        <v>45394.0</v>
      </c>
      <c r="B170" s="49">
        <v>441.350006</v>
      </c>
      <c r="C170" s="49">
        <v>456.100006</v>
      </c>
      <c r="D170" s="49">
        <v>440.0</v>
      </c>
      <c r="E170" s="49">
        <v>442.0</v>
      </c>
      <c r="F170" s="49">
        <v>441.588226</v>
      </c>
      <c r="G170" s="49">
        <f t="shared" si="1"/>
        <v>0.02778748046</v>
      </c>
      <c r="H170" s="49">
        <f>G170-FAMA!E173</f>
        <v>0.009365759988</v>
      </c>
    </row>
    <row r="171">
      <c r="A171" s="48">
        <v>45397.0</v>
      </c>
      <c r="B171" s="49">
        <v>415.200012</v>
      </c>
      <c r="C171" s="49">
        <v>439.600006</v>
      </c>
      <c r="D171" s="49">
        <v>415.200012</v>
      </c>
      <c r="E171" s="49">
        <v>430.049988</v>
      </c>
      <c r="F171" s="49">
        <v>429.649353</v>
      </c>
      <c r="G171" s="49">
        <f t="shared" si="1"/>
        <v>-0.02890371581</v>
      </c>
      <c r="H171" s="49">
        <f>G171-FAMA!E174</f>
        <v>-0.06575055034</v>
      </c>
    </row>
    <row r="172">
      <c r="A172" s="48">
        <v>45398.0</v>
      </c>
      <c r="B172" s="49">
        <v>428.299988</v>
      </c>
      <c r="C172" s="49">
        <v>445.100006</v>
      </c>
      <c r="D172" s="49">
        <v>426.5</v>
      </c>
      <c r="E172" s="49">
        <v>442.850006</v>
      </c>
      <c r="F172" s="49">
        <v>442.437439</v>
      </c>
      <c r="G172" s="49">
        <f t="shared" si="1"/>
        <v>0.0258281342</v>
      </c>
      <c r="H172" s="49">
        <f>G172-FAMA!E175</f>
        <v>0.007406413729</v>
      </c>
    </row>
    <row r="173">
      <c r="A173" s="48">
        <v>45400.0</v>
      </c>
      <c r="B173" s="49">
        <v>443.549988</v>
      </c>
      <c r="C173" s="49">
        <v>446.200012</v>
      </c>
      <c r="D173" s="49">
        <v>430.100006</v>
      </c>
      <c r="E173" s="49">
        <v>431.700012</v>
      </c>
      <c r="F173" s="49">
        <v>431.297821</v>
      </c>
      <c r="G173" s="49">
        <f t="shared" si="1"/>
        <v>0.01278590785</v>
      </c>
      <c r="H173" s="49">
        <f>G173-FAMA!E176</f>
        <v>-0.005635812621</v>
      </c>
    </row>
    <row r="174">
      <c r="A174" s="48">
        <v>45401.0</v>
      </c>
      <c r="B174" s="49">
        <v>429.850006</v>
      </c>
      <c r="C174" s="49">
        <v>431.450012</v>
      </c>
      <c r="D174" s="49">
        <v>423.200012</v>
      </c>
      <c r="E174" s="49">
        <v>426.25</v>
      </c>
      <c r="F174" s="49">
        <v>425.852905</v>
      </c>
      <c r="G174" s="49">
        <f t="shared" si="1"/>
        <v>-0.008951387425</v>
      </c>
      <c r="H174" s="49">
        <f>G174-FAMA!E177</f>
        <v>-0.02721791703</v>
      </c>
    </row>
    <row r="175">
      <c r="A175" s="48">
        <v>45404.0</v>
      </c>
      <c r="B175" s="49">
        <v>434.5</v>
      </c>
      <c r="C175" s="49">
        <v>437.049988</v>
      </c>
      <c r="D175" s="49">
        <v>428.0</v>
      </c>
      <c r="E175" s="49">
        <v>430.100006</v>
      </c>
      <c r="F175" s="49">
        <v>429.69931</v>
      </c>
      <c r="G175" s="49">
        <f t="shared" si="1"/>
        <v>-0.006697484152</v>
      </c>
      <c r="H175" s="49">
        <f>G175-FAMA!E178</f>
        <v>-0.07978362496</v>
      </c>
    </row>
    <row r="176">
      <c r="A176" s="48">
        <v>45405.0</v>
      </c>
      <c r="B176" s="49">
        <v>434.299988</v>
      </c>
      <c r="C176" s="49">
        <v>439.200012</v>
      </c>
      <c r="D176" s="49">
        <v>430.049988</v>
      </c>
      <c r="E176" s="49">
        <v>433.0</v>
      </c>
      <c r="F176" s="49">
        <v>432.596619</v>
      </c>
      <c r="G176" s="49">
        <f t="shared" si="1"/>
        <v>-0.003222802182</v>
      </c>
      <c r="H176" s="49">
        <f>G176-FAMA!E179</f>
        <v>-0.02148933178</v>
      </c>
    </row>
    <row r="177">
      <c r="A177" s="48">
        <v>45406.0</v>
      </c>
      <c r="B177" s="49">
        <v>434.450012</v>
      </c>
      <c r="C177" s="49">
        <v>438.200012</v>
      </c>
      <c r="D177" s="49">
        <v>433.0</v>
      </c>
      <c r="E177" s="49">
        <v>434.399994</v>
      </c>
      <c r="F177" s="49">
        <v>433.9953</v>
      </c>
      <c r="G177" s="49">
        <f t="shared" si="1"/>
        <v>0.02139666078</v>
      </c>
      <c r="H177" s="49">
        <f>G177-FAMA!E180</f>
        <v>0.003130131173</v>
      </c>
    </row>
    <row r="178">
      <c r="A178" s="48">
        <v>45407.0</v>
      </c>
      <c r="B178" s="49">
        <v>432.25</v>
      </c>
      <c r="C178" s="49">
        <v>438.299988</v>
      </c>
      <c r="D178" s="49">
        <v>420.200012</v>
      </c>
      <c r="E178" s="49">
        <v>425.299988</v>
      </c>
      <c r="F178" s="49">
        <v>424.903778</v>
      </c>
      <c r="G178" s="49">
        <f t="shared" si="1"/>
        <v>-0.0269961001</v>
      </c>
      <c r="H178" s="49">
        <f>G178-FAMA!E181</f>
        <v>-0.04520959885</v>
      </c>
    </row>
    <row r="179">
      <c r="A179" s="48">
        <v>45408.0</v>
      </c>
      <c r="B179" s="49">
        <v>420.200012</v>
      </c>
      <c r="C179" s="49">
        <v>443.600006</v>
      </c>
      <c r="D179" s="49">
        <v>415.200012</v>
      </c>
      <c r="E179" s="49">
        <v>437.100006</v>
      </c>
      <c r="F179" s="49">
        <v>436.69278</v>
      </c>
      <c r="G179" s="49">
        <f t="shared" si="1"/>
        <v>-0.01420838378</v>
      </c>
      <c r="H179" s="49">
        <f>G179-FAMA!E182</f>
        <v>-0.03242188254</v>
      </c>
    </row>
    <row r="180">
      <c r="A180" s="48">
        <v>45411.0</v>
      </c>
      <c r="B180" s="49">
        <v>438.0</v>
      </c>
      <c r="C180" s="49">
        <v>446.0</v>
      </c>
      <c r="D180" s="49">
        <v>430.700012</v>
      </c>
      <c r="E180" s="49">
        <v>443.399994</v>
      </c>
      <c r="F180" s="49">
        <v>442.986908</v>
      </c>
      <c r="G180" s="49">
        <f t="shared" si="1"/>
        <v>-0.01521379153</v>
      </c>
      <c r="H180" s="49">
        <f>G180-FAMA!E183</f>
        <v>-0.06986424035</v>
      </c>
    </row>
    <row r="181">
      <c r="A181" s="48">
        <v>45412.0</v>
      </c>
      <c r="B181" s="49">
        <v>445.5</v>
      </c>
      <c r="C181" s="49">
        <v>455.149994</v>
      </c>
      <c r="D181" s="49">
        <v>440.5</v>
      </c>
      <c r="E181" s="49">
        <v>450.25</v>
      </c>
      <c r="F181" s="49">
        <v>449.830536</v>
      </c>
      <c r="G181" s="49">
        <f t="shared" si="1"/>
        <v>0.001222996116</v>
      </c>
      <c r="H181" s="49">
        <f>G181-FAMA!E184</f>
        <v>-0.01699050264</v>
      </c>
    </row>
    <row r="182">
      <c r="A182" s="48">
        <v>45414.0</v>
      </c>
      <c r="B182" s="49">
        <v>455.0</v>
      </c>
      <c r="C182" s="49">
        <v>457.0</v>
      </c>
      <c r="D182" s="49">
        <v>448.299988</v>
      </c>
      <c r="E182" s="49">
        <v>449.700012</v>
      </c>
      <c r="F182" s="49">
        <v>449.281067</v>
      </c>
      <c r="G182" s="49">
        <f t="shared" si="1"/>
        <v>0.005365600283</v>
      </c>
      <c r="H182" s="49">
        <f>G182-FAMA!E185</f>
        <v>-0.01284789847</v>
      </c>
    </row>
    <row r="183">
      <c r="A183" s="48">
        <v>45415.0</v>
      </c>
      <c r="B183" s="49">
        <v>451.25</v>
      </c>
      <c r="C183" s="49">
        <v>453.700012</v>
      </c>
      <c r="D183" s="49">
        <v>442.149994</v>
      </c>
      <c r="E183" s="49">
        <v>447.299988</v>
      </c>
      <c r="F183" s="49">
        <v>446.88327</v>
      </c>
      <c r="G183" s="49">
        <f t="shared" si="1"/>
        <v>0.01960328345</v>
      </c>
      <c r="H183" s="49">
        <f>G183-FAMA!E186</f>
        <v>0.001388759848</v>
      </c>
    </row>
    <row r="184">
      <c r="A184" s="48">
        <v>45418.0</v>
      </c>
      <c r="B184" s="49">
        <v>447.049988</v>
      </c>
      <c r="C184" s="49">
        <v>448.5</v>
      </c>
      <c r="D184" s="49">
        <v>436.549988</v>
      </c>
      <c r="E184" s="49">
        <v>438.700012</v>
      </c>
      <c r="F184" s="49">
        <v>438.291321</v>
      </c>
      <c r="G184" s="49">
        <f t="shared" si="1"/>
        <v>0.02177715057</v>
      </c>
      <c r="H184" s="49">
        <f>G184-FAMA!E187</f>
        <v>0.00356262697</v>
      </c>
    </row>
    <row r="185">
      <c r="A185" s="48">
        <v>45419.0</v>
      </c>
      <c r="B185" s="49">
        <v>439.899994</v>
      </c>
      <c r="C185" s="49">
        <v>439.899994</v>
      </c>
      <c r="D185" s="49">
        <v>424.5</v>
      </c>
      <c r="E185" s="49">
        <v>429.350006</v>
      </c>
      <c r="F185" s="49">
        <v>428.950012</v>
      </c>
      <c r="G185" s="49">
        <f t="shared" si="1"/>
        <v>-0.01197738586</v>
      </c>
      <c r="H185" s="49">
        <f>G185-FAMA!E188</f>
        <v>-0.08485538883</v>
      </c>
    </row>
    <row r="186">
      <c r="A186" s="48">
        <v>45420.0</v>
      </c>
      <c r="B186" s="49">
        <v>429.899994</v>
      </c>
      <c r="C186" s="49">
        <v>435.799988</v>
      </c>
      <c r="D186" s="49">
        <v>425.5</v>
      </c>
      <c r="E186" s="49">
        <v>434.149994</v>
      </c>
      <c r="F186" s="49">
        <v>434.149994</v>
      </c>
      <c r="G186" s="49">
        <f t="shared" si="1"/>
        <v>0.01662570238</v>
      </c>
      <c r="H186" s="49">
        <f>G186-FAMA!E189</f>
        <v>-0.001588821228</v>
      </c>
    </row>
    <row r="187">
      <c r="A187" s="48">
        <v>45421.0</v>
      </c>
      <c r="B187" s="49">
        <v>400.0</v>
      </c>
      <c r="C187" s="49">
        <v>439.950012</v>
      </c>
      <c r="D187" s="49">
        <v>400.0</v>
      </c>
      <c r="E187" s="49">
        <v>427.049988</v>
      </c>
      <c r="F187" s="49">
        <v>427.049988</v>
      </c>
      <c r="G187" s="49">
        <f t="shared" si="1"/>
        <v>-0.02366256548</v>
      </c>
      <c r="H187" s="49">
        <f>G187-FAMA!E190</f>
        <v>-0.04187708909</v>
      </c>
    </row>
    <row r="188">
      <c r="A188" s="48">
        <v>45422.0</v>
      </c>
      <c r="B188" s="49">
        <v>427.100006</v>
      </c>
      <c r="C188" s="49">
        <v>439.5</v>
      </c>
      <c r="D188" s="49">
        <v>427.100006</v>
      </c>
      <c r="E188" s="49">
        <v>437.399994</v>
      </c>
      <c r="F188" s="49">
        <v>437.399994</v>
      </c>
      <c r="G188" s="49">
        <f t="shared" si="1"/>
        <v>0.009928395152</v>
      </c>
      <c r="H188" s="49">
        <f>G188-FAMA!E191</f>
        <v>-0.04512102564</v>
      </c>
    </row>
    <row r="189">
      <c r="A189" s="48">
        <v>45425.0</v>
      </c>
      <c r="B189" s="49">
        <v>432.200012</v>
      </c>
      <c r="C189" s="49">
        <v>435.149994</v>
      </c>
      <c r="D189" s="49">
        <v>425.049988</v>
      </c>
      <c r="E189" s="49">
        <v>433.100006</v>
      </c>
      <c r="F189" s="49">
        <v>433.100006</v>
      </c>
      <c r="G189" s="49">
        <f t="shared" si="1"/>
        <v>-0.0006921735213</v>
      </c>
      <c r="H189" s="49">
        <f>G189-FAMA!E192</f>
        <v>-0.01903861433</v>
      </c>
    </row>
    <row r="190">
      <c r="A190" s="48">
        <v>45426.0</v>
      </c>
      <c r="B190" s="49">
        <v>439.899994</v>
      </c>
      <c r="C190" s="49">
        <v>439.899994</v>
      </c>
      <c r="D190" s="49">
        <v>429.149994</v>
      </c>
      <c r="E190" s="49">
        <v>433.399994</v>
      </c>
      <c r="F190" s="49">
        <v>433.399994</v>
      </c>
      <c r="G190" s="49">
        <f t="shared" si="1"/>
        <v>-0.009484616875</v>
      </c>
      <c r="H190" s="49">
        <f>G190-FAMA!E193</f>
        <v>-0.02783105768</v>
      </c>
    </row>
    <row r="191">
      <c r="A191" s="48">
        <v>45427.0</v>
      </c>
      <c r="B191" s="49">
        <v>432.649994</v>
      </c>
      <c r="C191" s="49">
        <v>440.399994</v>
      </c>
      <c r="D191" s="49">
        <v>430.299988</v>
      </c>
      <c r="E191" s="49">
        <v>437.549988</v>
      </c>
      <c r="F191" s="49">
        <v>437.549988</v>
      </c>
      <c r="G191" s="49">
        <f t="shared" si="1"/>
        <v>-0.01174480407</v>
      </c>
      <c r="H191" s="49">
        <f>G191-FAMA!E194</f>
        <v>-0.03011121904</v>
      </c>
    </row>
    <row r="192">
      <c r="A192" s="48">
        <v>45428.0</v>
      </c>
      <c r="B192" s="49">
        <v>439.149994</v>
      </c>
      <c r="C192" s="49">
        <v>445.0</v>
      </c>
      <c r="D192" s="49">
        <v>436.0</v>
      </c>
      <c r="E192" s="49">
        <v>442.75</v>
      </c>
      <c r="F192" s="49">
        <v>442.75</v>
      </c>
      <c r="G192" s="49">
        <f t="shared" si="1"/>
        <v>0.006364332137</v>
      </c>
      <c r="H192" s="49">
        <f>G192-FAMA!E195</f>
        <v>-0.01200208283</v>
      </c>
    </row>
    <row r="193">
      <c r="A193" s="48">
        <v>45429.0</v>
      </c>
      <c r="B193" s="49">
        <v>442.049988</v>
      </c>
      <c r="C193" s="49">
        <v>447.700012</v>
      </c>
      <c r="D193" s="49">
        <v>437.75</v>
      </c>
      <c r="E193" s="49">
        <v>439.950012</v>
      </c>
      <c r="F193" s="49">
        <v>439.950012</v>
      </c>
      <c r="G193" s="49">
        <f t="shared" si="1"/>
        <v>-0.02966471588</v>
      </c>
      <c r="H193" s="49">
        <f>G193-FAMA!E196</f>
        <v>-0.08477408117</v>
      </c>
    </row>
    <row r="194">
      <c r="A194" s="48">
        <v>45433.0</v>
      </c>
      <c r="B194" s="49">
        <v>441.100006</v>
      </c>
      <c r="C194" s="49">
        <v>455.5</v>
      </c>
      <c r="D194" s="49">
        <v>440.75</v>
      </c>
      <c r="E194" s="49">
        <v>453.399994</v>
      </c>
      <c r="F194" s="49">
        <v>453.399994</v>
      </c>
      <c r="G194" s="49">
        <f t="shared" si="1"/>
        <v>-0.006790812705</v>
      </c>
      <c r="H194" s="49">
        <f>G194-FAMA!E197</f>
        <v>-0.02515722768</v>
      </c>
    </row>
    <row r="195">
      <c r="A195" s="48">
        <v>45434.0</v>
      </c>
      <c r="B195" s="49">
        <v>454.75</v>
      </c>
      <c r="C195" s="49">
        <v>460.5</v>
      </c>
      <c r="D195" s="49">
        <v>451.549988</v>
      </c>
      <c r="E195" s="49">
        <v>456.5</v>
      </c>
      <c r="F195" s="49">
        <v>456.5</v>
      </c>
      <c r="G195" s="49">
        <f t="shared" si="1"/>
        <v>0.01478269181</v>
      </c>
      <c r="H195" s="49">
        <f>G195-FAMA!E198</f>
        <v>-0.003583723161</v>
      </c>
    </row>
    <row r="196">
      <c r="A196" s="48">
        <v>45435.0</v>
      </c>
      <c r="B196" s="49">
        <v>459.75</v>
      </c>
      <c r="C196" s="49">
        <v>459.75</v>
      </c>
      <c r="D196" s="49">
        <v>444.799988</v>
      </c>
      <c r="E196" s="49">
        <v>449.850006</v>
      </c>
      <c r="F196" s="49">
        <v>449.850006</v>
      </c>
      <c r="G196" s="49">
        <f t="shared" si="1"/>
        <v>0.02600066983</v>
      </c>
      <c r="H196" s="49">
        <f>G196-FAMA!E199</f>
        <v>0.007660631312</v>
      </c>
    </row>
    <row r="197">
      <c r="A197" s="48">
        <v>45436.0</v>
      </c>
      <c r="B197" s="49">
        <v>449.75</v>
      </c>
      <c r="C197" s="49">
        <v>450.5</v>
      </c>
      <c r="D197" s="49">
        <v>430.600006</v>
      </c>
      <c r="E197" s="49">
        <v>438.450012</v>
      </c>
      <c r="F197" s="49">
        <v>438.450012</v>
      </c>
      <c r="G197" s="49">
        <f t="shared" si="1"/>
        <v>-0.005669576895</v>
      </c>
      <c r="H197" s="49">
        <f>G197-FAMA!E200</f>
        <v>-0.02400961542</v>
      </c>
    </row>
    <row r="198">
      <c r="A198" s="48">
        <v>45439.0</v>
      </c>
      <c r="B198" s="49">
        <v>432.850006</v>
      </c>
      <c r="C198" s="49">
        <v>445.200012</v>
      </c>
      <c r="D198" s="49">
        <v>432.850006</v>
      </c>
      <c r="E198" s="49">
        <v>440.950012</v>
      </c>
      <c r="F198" s="49">
        <v>440.950012</v>
      </c>
      <c r="G198" s="49">
        <f t="shared" si="1"/>
        <v>-0.01187672381</v>
      </c>
      <c r="H198" s="49">
        <f>G198-FAMA!E201</f>
        <v>-0.0669069307</v>
      </c>
    </row>
    <row r="199">
      <c r="A199" s="48">
        <v>45440.0</v>
      </c>
      <c r="B199" s="49">
        <v>444.0</v>
      </c>
      <c r="C199" s="49">
        <v>448.950012</v>
      </c>
      <c r="D199" s="49">
        <v>441.399994</v>
      </c>
      <c r="E199" s="49">
        <v>446.25</v>
      </c>
      <c r="F199" s="49">
        <v>446.25</v>
      </c>
      <c r="G199" s="49">
        <f t="shared" si="1"/>
        <v>0.01385892556</v>
      </c>
      <c r="H199" s="49">
        <f>G199-FAMA!E202</f>
        <v>-0.004481112965</v>
      </c>
    </row>
    <row r="200">
      <c r="A200" s="48">
        <v>45441.0</v>
      </c>
      <c r="B200" s="49">
        <v>450.0</v>
      </c>
      <c r="C200" s="49">
        <v>450.0</v>
      </c>
      <c r="D200" s="49">
        <v>439.350006</v>
      </c>
      <c r="E200" s="49">
        <v>440.149994</v>
      </c>
      <c r="F200" s="49">
        <v>440.149994</v>
      </c>
      <c r="G200" s="49">
        <f t="shared" si="1"/>
        <v>0.03055487665</v>
      </c>
      <c r="H200" s="49">
        <f>G200-FAMA!E203</f>
        <v>0.01221483813</v>
      </c>
    </row>
    <row r="201">
      <c r="A201" s="48">
        <v>45442.0</v>
      </c>
      <c r="B201" s="49">
        <v>440.850006</v>
      </c>
      <c r="C201" s="49">
        <v>440.950012</v>
      </c>
      <c r="D201" s="49">
        <v>425.75</v>
      </c>
      <c r="E201" s="49">
        <v>427.100006</v>
      </c>
      <c r="F201" s="49">
        <v>427.100006</v>
      </c>
      <c r="G201" s="49">
        <f t="shared" si="1"/>
        <v>0.01921016163</v>
      </c>
      <c r="H201" s="49">
        <f>G201-FAMA!E204</f>
        <v>0.0007618165593</v>
      </c>
    </row>
    <row r="202">
      <c r="A202" s="48">
        <v>45443.0</v>
      </c>
      <c r="B202" s="49">
        <v>429.350006</v>
      </c>
      <c r="C202" s="49">
        <v>432.25</v>
      </c>
      <c r="D202" s="49">
        <v>416.5</v>
      </c>
      <c r="E202" s="49">
        <v>419.049988</v>
      </c>
      <c r="F202" s="49">
        <v>419.049988</v>
      </c>
      <c r="G202" s="49">
        <f t="shared" si="1"/>
        <v>-0.01861829508</v>
      </c>
      <c r="H202" s="49">
        <f>G202-FAMA!E205</f>
        <v>-0.03706664015</v>
      </c>
    </row>
    <row r="203">
      <c r="A203" s="48">
        <v>45446.0</v>
      </c>
      <c r="B203" s="49">
        <v>422.600006</v>
      </c>
      <c r="C203" s="49">
        <v>428.850006</v>
      </c>
      <c r="D203" s="49">
        <v>418.0</v>
      </c>
      <c r="E203" s="49">
        <v>427.0</v>
      </c>
      <c r="F203" s="49">
        <v>427.0</v>
      </c>
      <c r="G203" s="49">
        <f t="shared" si="1"/>
        <v>0.05719239005</v>
      </c>
      <c r="H203" s="49">
        <f>G203-FAMA!E206</f>
        <v>0.03874404499</v>
      </c>
    </row>
    <row r="204">
      <c r="A204" s="48">
        <v>45447.0</v>
      </c>
      <c r="B204" s="49">
        <v>425.0</v>
      </c>
      <c r="C204" s="49">
        <v>429.25</v>
      </c>
      <c r="D204" s="49">
        <v>386.850006</v>
      </c>
      <c r="E204" s="49">
        <v>403.899994</v>
      </c>
      <c r="F204" s="49">
        <v>403.899994</v>
      </c>
      <c r="G204" s="49">
        <f t="shared" si="1"/>
        <v>-0.05332239616</v>
      </c>
      <c r="H204" s="49">
        <f>G204-FAMA!E207</f>
        <v>-0.1086776422</v>
      </c>
    </row>
    <row r="205">
      <c r="A205" s="48">
        <v>45448.0</v>
      </c>
      <c r="B205" s="49">
        <v>412.350006</v>
      </c>
      <c r="C205" s="49">
        <v>435.0</v>
      </c>
      <c r="D205" s="49">
        <v>406.0</v>
      </c>
      <c r="E205" s="49">
        <v>426.649994</v>
      </c>
      <c r="F205" s="49">
        <v>426.649994</v>
      </c>
      <c r="G205" s="49">
        <f t="shared" si="1"/>
        <v>-0.003736149445</v>
      </c>
      <c r="H205" s="49">
        <f>G205-FAMA!E208</f>
        <v>-0.02218449451</v>
      </c>
    </row>
    <row r="206">
      <c r="A206" s="48">
        <v>45449.0</v>
      </c>
      <c r="B206" s="49">
        <v>430.0</v>
      </c>
      <c r="C206" s="49">
        <v>440.0</v>
      </c>
      <c r="D206" s="49">
        <v>425.200012</v>
      </c>
      <c r="E206" s="49">
        <v>428.25</v>
      </c>
      <c r="F206" s="49">
        <v>428.25</v>
      </c>
      <c r="G206" s="49">
        <f t="shared" si="1"/>
        <v>-0.02259498833</v>
      </c>
      <c r="H206" s="49">
        <f>G206-FAMA!E209</f>
        <v>-0.04117206788</v>
      </c>
    </row>
    <row r="207">
      <c r="A207" s="48">
        <v>45450.0</v>
      </c>
      <c r="B207" s="49">
        <v>430.399994</v>
      </c>
      <c r="C207" s="49">
        <v>445.100006</v>
      </c>
      <c r="D207" s="49">
        <v>427.700012</v>
      </c>
      <c r="E207" s="49">
        <v>438.149994</v>
      </c>
      <c r="F207" s="49">
        <v>438.149994</v>
      </c>
      <c r="G207" s="49">
        <f t="shared" si="1"/>
        <v>-0.01217448799</v>
      </c>
      <c r="H207" s="49">
        <f>G207-FAMA!E210</f>
        <v>-0.08650351522</v>
      </c>
    </row>
    <row r="208">
      <c r="A208" s="48">
        <v>45453.0</v>
      </c>
      <c r="B208" s="49">
        <v>439.0</v>
      </c>
      <c r="C208" s="49">
        <v>447.5</v>
      </c>
      <c r="D208" s="49">
        <v>435.799988</v>
      </c>
      <c r="E208" s="49">
        <v>443.549988</v>
      </c>
      <c r="F208" s="49">
        <v>443.549988</v>
      </c>
      <c r="G208" s="49">
        <f t="shared" si="1"/>
        <v>0.003961068464</v>
      </c>
      <c r="H208" s="49">
        <f>G208-FAMA!E211</f>
        <v>-0.01461601108</v>
      </c>
    </row>
    <row r="209">
      <c r="A209" s="48">
        <v>45454.0</v>
      </c>
      <c r="B209" s="49">
        <v>442.049988</v>
      </c>
      <c r="C209" s="49">
        <v>447.0</v>
      </c>
      <c r="D209" s="49">
        <v>439.799988</v>
      </c>
      <c r="E209" s="49">
        <v>441.799988</v>
      </c>
      <c r="F209" s="49">
        <v>441.799988</v>
      </c>
      <c r="G209" s="49">
        <f t="shared" si="1"/>
        <v>0.00660741408</v>
      </c>
      <c r="H209" s="49">
        <f>G209-FAMA!E212</f>
        <v>-0.01196966547</v>
      </c>
    </row>
    <row r="210">
      <c r="A210" s="48">
        <v>45455.0</v>
      </c>
      <c r="B210" s="49">
        <v>442.0</v>
      </c>
      <c r="C210" s="49">
        <v>443.799988</v>
      </c>
      <c r="D210" s="49">
        <v>434.149994</v>
      </c>
      <c r="E210" s="49">
        <v>438.899994</v>
      </c>
      <c r="F210" s="49">
        <v>438.899994</v>
      </c>
      <c r="G210" s="49">
        <f t="shared" si="1"/>
        <v>-0.001592383964</v>
      </c>
      <c r="H210" s="49">
        <f>G210-FAMA!E213</f>
        <v>-0.02023214533</v>
      </c>
    </row>
    <row r="211">
      <c r="A211" s="48">
        <v>45456.0</v>
      </c>
      <c r="B211" s="49">
        <v>441.549988</v>
      </c>
      <c r="C211" s="49">
        <v>443.0</v>
      </c>
      <c r="D211" s="49">
        <v>433.25</v>
      </c>
      <c r="E211" s="49">
        <v>439.600006</v>
      </c>
      <c r="F211" s="49">
        <v>439.600006</v>
      </c>
      <c r="G211" s="49">
        <f t="shared" si="1"/>
        <v>0.01162125909</v>
      </c>
      <c r="H211" s="49">
        <f>G211-FAMA!E214</f>
        <v>-0.007018502276</v>
      </c>
    </row>
    <row r="212">
      <c r="A212" s="48">
        <v>45457.0</v>
      </c>
      <c r="B212" s="49">
        <v>440.0</v>
      </c>
      <c r="C212" s="49">
        <v>441.75</v>
      </c>
      <c r="D212" s="49">
        <v>434.0</v>
      </c>
      <c r="E212" s="49">
        <v>434.549988</v>
      </c>
      <c r="F212" s="49">
        <v>434.549988</v>
      </c>
      <c r="G212" s="49">
        <f t="shared" si="1"/>
        <v>0.01530371028</v>
      </c>
      <c r="H212" s="49">
        <f>G212-FAMA!E215</f>
        <v>-0.0406259977</v>
      </c>
    </row>
    <row r="213">
      <c r="A213" s="48">
        <v>45461.0</v>
      </c>
      <c r="B213" s="49">
        <v>434.600006</v>
      </c>
      <c r="C213" s="49">
        <v>436.0</v>
      </c>
      <c r="D213" s="49">
        <v>426.600006</v>
      </c>
      <c r="E213" s="49">
        <v>428.0</v>
      </c>
      <c r="F213" s="49">
        <v>428.0</v>
      </c>
      <c r="G213" s="49">
        <f t="shared" si="1"/>
        <v>-0.004882599327</v>
      </c>
      <c r="H213" s="49">
        <f>G213-FAMA!E216</f>
        <v>-0.0235223607</v>
      </c>
    </row>
    <row r="214">
      <c r="A214" s="48">
        <v>45462.0</v>
      </c>
      <c r="B214" s="49">
        <v>432.149994</v>
      </c>
      <c r="C214" s="49">
        <v>435.799988</v>
      </c>
      <c r="D214" s="49">
        <v>426.299988</v>
      </c>
      <c r="E214" s="49">
        <v>430.100006</v>
      </c>
      <c r="F214" s="49">
        <v>430.100006</v>
      </c>
      <c r="G214" s="49">
        <f t="shared" si="1"/>
        <v>-0.005893881972</v>
      </c>
      <c r="H214" s="49">
        <f>G214-FAMA!E217</f>
        <v>-0.02453364334</v>
      </c>
    </row>
    <row r="215">
      <c r="A215" s="48">
        <v>45463.0</v>
      </c>
      <c r="B215" s="49">
        <v>430.5</v>
      </c>
      <c r="C215" s="49">
        <v>433.399994</v>
      </c>
      <c r="D215" s="49">
        <v>427.5</v>
      </c>
      <c r="E215" s="49">
        <v>432.649994</v>
      </c>
      <c r="F215" s="49">
        <v>432.649994</v>
      </c>
      <c r="G215" s="49">
        <f t="shared" si="1"/>
        <v>0.006748095404</v>
      </c>
      <c r="H215" s="49">
        <f>G215-FAMA!E218</f>
        <v>-0.01181516663</v>
      </c>
    </row>
    <row r="216">
      <c r="A216" s="48">
        <v>45464.0</v>
      </c>
      <c r="B216" s="49">
        <v>432.0</v>
      </c>
      <c r="C216" s="49">
        <v>437.649994</v>
      </c>
      <c r="D216" s="49">
        <v>429.0</v>
      </c>
      <c r="E216" s="49">
        <v>429.75</v>
      </c>
      <c r="F216" s="49">
        <v>429.75</v>
      </c>
      <c r="G216" s="49">
        <f t="shared" si="1"/>
        <v>0.001048246011</v>
      </c>
      <c r="H216" s="49">
        <f>G216-FAMA!E219</f>
        <v>-0.01751501603</v>
      </c>
    </row>
    <row r="217">
      <c r="A217" s="48">
        <v>45467.0</v>
      </c>
      <c r="B217" s="49">
        <v>430.0</v>
      </c>
      <c r="C217" s="49">
        <v>431.049988</v>
      </c>
      <c r="D217" s="49">
        <v>423.25</v>
      </c>
      <c r="E217" s="49">
        <v>429.299988</v>
      </c>
      <c r="F217" s="49">
        <v>429.299988</v>
      </c>
      <c r="G217" s="49">
        <f t="shared" si="1"/>
        <v>0.00503334667</v>
      </c>
      <c r="H217" s="49">
        <f>G217-FAMA!E220</f>
        <v>-0.05066677793</v>
      </c>
    </row>
    <row r="218">
      <c r="A218" s="48">
        <v>45468.0</v>
      </c>
      <c r="B218" s="49">
        <v>421.149994</v>
      </c>
      <c r="C218" s="49">
        <v>432.0</v>
      </c>
      <c r="D218" s="49">
        <v>421.149994</v>
      </c>
      <c r="E218" s="49">
        <v>427.149994</v>
      </c>
      <c r="F218" s="49">
        <v>427.149994</v>
      </c>
      <c r="G218" s="49">
        <f t="shared" si="1"/>
        <v>-0.0002340690462</v>
      </c>
      <c r="H218" s="49">
        <f>G218-FAMA!E221</f>
        <v>-0.01879733109</v>
      </c>
    </row>
    <row r="219">
      <c r="A219" s="48">
        <v>45469.0</v>
      </c>
      <c r="B219" s="49">
        <v>427.149994</v>
      </c>
      <c r="C219" s="49">
        <v>433.549988</v>
      </c>
      <c r="D219" s="49">
        <v>423.799988</v>
      </c>
      <c r="E219" s="49">
        <v>427.25</v>
      </c>
      <c r="F219" s="49">
        <v>427.25</v>
      </c>
      <c r="G219" s="49">
        <f t="shared" si="1"/>
        <v>0.008259587021</v>
      </c>
      <c r="H219" s="49">
        <f>G219-FAMA!E222</f>
        <v>-0.01030367502</v>
      </c>
    </row>
    <row r="220">
      <c r="A220" s="48">
        <v>45470.0</v>
      </c>
      <c r="B220" s="49">
        <v>430.0</v>
      </c>
      <c r="C220" s="49">
        <v>430.549988</v>
      </c>
      <c r="D220" s="49">
        <v>419.950012</v>
      </c>
      <c r="E220" s="49">
        <v>423.75</v>
      </c>
      <c r="F220" s="49">
        <v>423.75</v>
      </c>
      <c r="G220" s="49">
        <f t="shared" si="1"/>
        <v>-0.001178550383</v>
      </c>
      <c r="H220" s="49">
        <f>G220-FAMA!E223</f>
        <v>-0.01983417182</v>
      </c>
    </row>
    <row r="221">
      <c r="A221" s="48">
        <v>45471.0</v>
      </c>
      <c r="B221" s="49">
        <v>430.950012</v>
      </c>
      <c r="C221" s="49">
        <v>430.950012</v>
      </c>
      <c r="D221" s="49">
        <v>423.549988</v>
      </c>
      <c r="E221" s="49">
        <v>424.25</v>
      </c>
      <c r="F221" s="49">
        <v>424.25</v>
      </c>
      <c r="G221" s="49">
        <f t="shared" si="1"/>
        <v>-0.01623188406</v>
      </c>
      <c r="H221" s="49">
        <f>G221-FAMA!E224</f>
        <v>-0.0348875055</v>
      </c>
    </row>
    <row r="222">
      <c r="A222" s="48">
        <v>45474.0</v>
      </c>
      <c r="B222" s="49">
        <v>429.950012</v>
      </c>
      <c r="C222" s="49">
        <v>432.25</v>
      </c>
      <c r="D222" s="49">
        <v>424.899994</v>
      </c>
      <c r="E222" s="49">
        <v>431.25</v>
      </c>
      <c r="F222" s="49">
        <v>431.25</v>
      </c>
      <c r="G222" s="49">
        <f t="shared" si="1"/>
        <v>-0.01417307539</v>
      </c>
      <c r="H222" s="49">
        <f>G222-FAMA!E225</f>
        <v>-0.07015038133</v>
      </c>
    </row>
    <row r="223">
      <c r="A223" s="48">
        <v>45475.0</v>
      </c>
      <c r="B223" s="49">
        <v>432.450012</v>
      </c>
      <c r="C223" s="49">
        <v>443.399994</v>
      </c>
      <c r="D223" s="49">
        <v>428.600006</v>
      </c>
      <c r="E223" s="49">
        <v>437.450012</v>
      </c>
      <c r="F223" s="49">
        <v>437.450012</v>
      </c>
      <c r="G223" s="49">
        <f t="shared" si="1"/>
        <v>0.002291213134</v>
      </c>
      <c r="H223" s="49">
        <f>G223-FAMA!E226</f>
        <v>-0.01636440831</v>
      </c>
    </row>
    <row r="224">
      <c r="A224" s="48">
        <v>45476.0</v>
      </c>
      <c r="B224" s="49">
        <v>440.0</v>
      </c>
      <c r="C224" s="49">
        <v>441.350006</v>
      </c>
      <c r="D224" s="49">
        <v>434.450012</v>
      </c>
      <c r="E224" s="49">
        <v>436.450012</v>
      </c>
      <c r="F224" s="49">
        <v>436.450012</v>
      </c>
      <c r="G224" s="49">
        <f t="shared" si="1"/>
        <v>-0.03918544414</v>
      </c>
      <c r="H224" s="49">
        <f>G224-FAMA!E227</f>
        <v>-0.05784106558</v>
      </c>
    </row>
    <row r="225">
      <c r="A225" s="48">
        <v>45477.0</v>
      </c>
      <c r="B225" s="49">
        <v>438.25</v>
      </c>
      <c r="C225" s="49">
        <v>460.399994</v>
      </c>
      <c r="D225" s="49">
        <v>436.399994</v>
      </c>
      <c r="E225" s="49">
        <v>454.25</v>
      </c>
      <c r="F225" s="49">
        <v>454.25</v>
      </c>
      <c r="G225" s="49" t="str">
        <f t="shared" si="1"/>
        <v>#DIV/0!</v>
      </c>
      <c r="H225" s="49" t="str">
        <f>G225-FAMA!E228</f>
        <v>#DIV/0!</v>
      </c>
    </row>
    <row r="226">
      <c r="G226" s="49"/>
      <c r="H226" s="49"/>
    </row>
  </sheetData>
  <conditionalFormatting sqref="K4:N4">
    <cfRule type="notContainsBlanks" dxfId="0" priority="1">
      <formula>LEN(TRIM(K4))&gt;0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65" t="s">
        <v>68</v>
      </c>
      <c r="C1" s="65" t="s">
        <v>69</v>
      </c>
      <c r="D1" s="65" t="s">
        <v>70</v>
      </c>
      <c r="E1" s="65" t="s">
        <v>71</v>
      </c>
      <c r="F1" s="65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403.899994</v>
      </c>
      <c r="C2" s="49">
        <v>409.200012</v>
      </c>
      <c r="D2" s="49">
        <v>398.75</v>
      </c>
      <c r="E2" s="49">
        <v>407.700012</v>
      </c>
      <c r="F2" s="49">
        <v>407.700012</v>
      </c>
      <c r="G2" s="67">
        <f t="shared" ref="G2:G225" si="1">(F2/F3-1)</f>
        <v>0.01848619591</v>
      </c>
      <c r="H2" s="68">
        <f>G2-FAMA!E5</f>
        <v>-0.03525489396</v>
      </c>
    </row>
    <row r="3">
      <c r="A3" s="48">
        <v>45142.0</v>
      </c>
      <c r="B3" s="49">
        <v>409.0</v>
      </c>
      <c r="C3" s="49">
        <v>411.850006</v>
      </c>
      <c r="D3" s="49">
        <v>398.75</v>
      </c>
      <c r="E3" s="49">
        <v>400.299988</v>
      </c>
      <c r="F3" s="49">
        <v>400.299988</v>
      </c>
      <c r="G3" s="67">
        <f t="shared" si="1"/>
        <v>0.002755450819</v>
      </c>
      <c r="H3" s="68">
        <f>G3-FAMA!E6</f>
        <v>-0.01515503775</v>
      </c>
    </row>
    <row r="4">
      <c r="A4" s="48">
        <v>45145.0</v>
      </c>
      <c r="B4" s="49">
        <v>399.049988</v>
      </c>
      <c r="C4" s="49">
        <v>405.100006</v>
      </c>
      <c r="D4" s="49">
        <v>398.350006</v>
      </c>
      <c r="E4" s="49">
        <v>399.200012</v>
      </c>
      <c r="F4" s="49">
        <v>399.200012</v>
      </c>
      <c r="G4" s="67">
        <f t="shared" si="1"/>
        <v>-0.01395577107</v>
      </c>
      <c r="H4" s="68">
        <f>G4-FAMA!E7</f>
        <v>-0.03186625964</v>
      </c>
      <c r="J4" s="33">
        <f t="array" ref="J4:N8">linest(H2:H224,FAMA!B5:E227,true,true)</f>
        <v>-0.9788904083</v>
      </c>
      <c r="K4" s="33">
        <v>3.2270053042723386E-4</v>
      </c>
      <c r="L4" s="33">
        <v>-2.197502829377588E-4</v>
      </c>
      <c r="M4" s="33">
        <v>5.831436118612552E-4</v>
      </c>
      <c r="N4" s="33">
        <v>-0.002017698322926747</v>
      </c>
    </row>
    <row r="5">
      <c r="A5" s="48">
        <v>45146.0</v>
      </c>
      <c r="B5" s="49">
        <v>400.0</v>
      </c>
      <c r="C5" s="49">
        <v>408.200012</v>
      </c>
      <c r="D5" s="49">
        <v>399.25</v>
      </c>
      <c r="E5" s="49">
        <v>404.850006</v>
      </c>
      <c r="F5" s="49">
        <v>404.850006</v>
      </c>
      <c r="G5" s="67">
        <f t="shared" si="1"/>
        <v>0.005089419218</v>
      </c>
      <c r="H5" s="68">
        <f>G5-FAMA!E8</f>
        <v>-0.01271870866</v>
      </c>
      <c r="J5" s="33">
        <v>0.10459427518967826</v>
      </c>
      <c r="K5" s="33">
        <v>0.0027982838451540235</v>
      </c>
      <c r="L5" s="33">
        <v>0.0021454791847199104</v>
      </c>
      <c r="M5" s="33">
        <v>0.0025099394125270447</v>
      </c>
      <c r="N5" s="33">
        <v>0.0032545375293851243</v>
      </c>
    </row>
    <row r="6">
      <c r="A6" s="48">
        <v>45147.0</v>
      </c>
      <c r="B6" s="49">
        <v>400.25</v>
      </c>
      <c r="C6" s="49">
        <v>407.950012</v>
      </c>
      <c r="D6" s="49">
        <v>400.25</v>
      </c>
      <c r="E6" s="49">
        <v>402.799988</v>
      </c>
      <c r="F6" s="49">
        <v>402.799988</v>
      </c>
      <c r="G6" s="67">
        <f t="shared" si="1"/>
        <v>-0.02469736562</v>
      </c>
      <c r="H6" s="68">
        <f>G6-FAMA!E9</f>
        <v>-0.04250549349</v>
      </c>
      <c r="J6" s="33">
        <v>0.2982431220885341</v>
      </c>
      <c r="K6" s="33">
        <v>0.024675875723610706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405.0</v>
      </c>
      <c r="C7" s="49">
        <v>428.649994</v>
      </c>
      <c r="D7" s="49">
        <v>398.149994</v>
      </c>
      <c r="E7" s="49">
        <v>413.0</v>
      </c>
      <c r="F7" s="49">
        <v>413.0</v>
      </c>
      <c r="G7" s="67">
        <f t="shared" si="1"/>
        <v>0.009409766727</v>
      </c>
      <c r="H7" s="68">
        <f>G7-FAMA!E10</f>
        <v>-0.04402413135</v>
      </c>
      <c r="J7" s="33">
        <v>23.162224219590417</v>
      </c>
      <c r="K7" s="33">
        <v>218.0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419.0</v>
      </c>
      <c r="C8" s="49">
        <v>420.5</v>
      </c>
      <c r="D8" s="49">
        <v>408.0</v>
      </c>
      <c r="E8" s="49">
        <v>409.149994</v>
      </c>
      <c r="F8" s="49">
        <v>409.149994</v>
      </c>
      <c r="G8" s="67">
        <f t="shared" si="1"/>
        <v>0.005653159558</v>
      </c>
      <c r="H8" s="68">
        <f>G8-FAMA!E11</f>
        <v>-0.01215496832</v>
      </c>
      <c r="J8" s="33">
        <v>0.05641380608917501</v>
      </c>
      <c r="K8" s="33">
        <v>0.13273994771450348</v>
      </c>
      <c r="L8" s="33" t="e">
        <v>#N/A</v>
      </c>
      <c r="M8" s="33" t="e">
        <v>#N/A</v>
      </c>
      <c r="N8" s="33" t="e">
        <v>#N/A</v>
      </c>
    </row>
    <row r="9">
      <c r="A9" s="48">
        <v>45152.0</v>
      </c>
      <c r="B9" s="49">
        <v>410.0</v>
      </c>
      <c r="C9" s="49">
        <v>411.0</v>
      </c>
      <c r="D9" s="49">
        <v>403.0</v>
      </c>
      <c r="E9" s="49">
        <v>406.850006</v>
      </c>
      <c r="F9" s="49">
        <v>406.850006</v>
      </c>
      <c r="G9" s="67">
        <f t="shared" si="1"/>
        <v>0.01547488355</v>
      </c>
      <c r="H9" s="68">
        <f>G9-FAMA!E12</f>
        <v>-0.00233324433</v>
      </c>
    </row>
    <row r="10">
      <c r="A10" s="48">
        <v>45154.0</v>
      </c>
      <c r="B10" s="49">
        <v>402.950012</v>
      </c>
      <c r="C10" s="49">
        <v>409.850006</v>
      </c>
      <c r="D10" s="49">
        <v>396.5</v>
      </c>
      <c r="E10" s="49">
        <v>400.649994</v>
      </c>
      <c r="F10" s="49">
        <v>400.649994</v>
      </c>
      <c r="G10" s="67">
        <f t="shared" si="1"/>
        <v>-0.01596463243</v>
      </c>
      <c r="H10" s="68">
        <f>G10-FAMA!E13</f>
        <v>-0.03382381716</v>
      </c>
    </row>
    <row r="11">
      <c r="A11" s="48">
        <v>45155.0</v>
      </c>
      <c r="B11" s="49">
        <v>400.049988</v>
      </c>
      <c r="C11" s="49">
        <v>409.850006</v>
      </c>
      <c r="D11" s="49">
        <v>400.049988</v>
      </c>
      <c r="E11" s="49">
        <v>407.149994</v>
      </c>
      <c r="F11" s="49">
        <v>407.149994</v>
      </c>
      <c r="G11" s="67">
        <f t="shared" si="1"/>
        <v>0.01508349018</v>
      </c>
      <c r="H11" s="68">
        <f>G11-FAMA!E14</f>
        <v>-0.002775694547</v>
      </c>
      <c r="J11" s="18">
        <f>FAMA!E3+FAMA!B3*K5+FAMA!C3*L5+FAMA!D3*M5+FAMA!E3*N5</f>
        <v>0.02747821312</v>
      </c>
      <c r="K11" s="45" t="s">
        <v>41</v>
      </c>
    </row>
    <row r="12">
      <c r="A12" s="48">
        <v>45156.0</v>
      </c>
      <c r="B12" s="49">
        <v>406.049988</v>
      </c>
      <c r="C12" s="49">
        <v>408.850006</v>
      </c>
      <c r="D12" s="49">
        <v>400.5</v>
      </c>
      <c r="E12" s="49">
        <v>401.100006</v>
      </c>
      <c r="F12" s="49">
        <v>401.100006</v>
      </c>
      <c r="G12" s="67">
        <f t="shared" si="1"/>
        <v>-0.01170383129</v>
      </c>
      <c r="H12" s="68">
        <f>G12-FAMA!E15</f>
        <v>-0.06529095455</v>
      </c>
    </row>
    <row r="13">
      <c r="A13" s="48">
        <v>45159.0</v>
      </c>
      <c r="B13" s="49">
        <v>401.549988</v>
      </c>
      <c r="C13" s="49">
        <v>409.950012</v>
      </c>
      <c r="D13" s="49">
        <v>400.049988</v>
      </c>
      <c r="E13" s="49">
        <v>405.850006</v>
      </c>
      <c r="F13" s="49">
        <v>405.850006</v>
      </c>
      <c r="G13" s="67">
        <f t="shared" si="1"/>
        <v>-0.02039580556</v>
      </c>
      <c r="H13" s="68">
        <f>G13-FAMA!E16</f>
        <v>-0.03825499029</v>
      </c>
    </row>
    <row r="14">
      <c r="A14" s="48">
        <v>45160.0</v>
      </c>
      <c r="B14" s="49">
        <v>403.799988</v>
      </c>
      <c r="C14" s="49">
        <v>419.899994</v>
      </c>
      <c r="D14" s="49">
        <v>403.799988</v>
      </c>
      <c r="E14" s="49">
        <v>414.299988</v>
      </c>
      <c r="F14" s="49">
        <v>414.299988</v>
      </c>
      <c r="G14" s="67">
        <f t="shared" si="1"/>
        <v>-0.0189438793</v>
      </c>
      <c r="H14" s="68">
        <f>G14-FAMA!E17</f>
        <v>-0.03680306402</v>
      </c>
    </row>
    <row r="15">
      <c r="A15" s="48">
        <v>45161.0</v>
      </c>
      <c r="B15" s="49">
        <v>420.0</v>
      </c>
      <c r="C15" s="49">
        <v>428.350006</v>
      </c>
      <c r="D15" s="49">
        <v>414.799988</v>
      </c>
      <c r="E15" s="49">
        <v>422.299988</v>
      </c>
      <c r="F15" s="49">
        <v>422.299988</v>
      </c>
      <c r="G15" s="67">
        <f t="shared" si="1"/>
        <v>-0.005416905246</v>
      </c>
      <c r="H15" s="68">
        <f>G15-FAMA!E18</f>
        <v>-0.02320912402</v>
      </c>
    </row>
    <row r="16">
      <c r="A16" s="48">
        <v>45162.0</v>
      </c>
      <c r="B16" s="49">
        <v>423.0</v>
      </c>
      <c r="C16" s="49">
        <v>437.0</v>
      </c>
      <c r="D16" s="49">
        <v>422.5</v>
      </c>
      <c r="E16" s="49">
        <v>424.600006</v>
      </c>
      <c r="F16" s="49">
        <v>424.600006</v>
      </c>
      <c r="G16" s="67">
        <f t="shared" si="1"/>
        <v>-0.002232362888</v>
      </c>
      <c r="H16" s="68">
        <f>G16-FAMA!E19</f>
        <v>-0.02002458167</v>
      </c>
    </row>
    <row r="17">
      <c r="A17" s="48">
        <v>45163.0</v>
      </c>
      <c r="B17" s="49">
        <v>423.649994</v>
      </c>
      <c r="C17" s="49">
        <v>430.200012</v>
      </c>
      <c r="D17" s="49">
        <v>416.0</v>
      </c>
      <c r="E17" s="49">
        <v>425.549988</v>
      </c>
      <c r="F17" s="49">
        <v>425.549988</v>
      </c>
      <c r="G17" s="67">
        <f t="shared" si="1"/>
        <v>0.01806217225</v>
      </c>
      <c r="H17" s="68">
        <f>G17-FAMA!E20</f>
        <v>-0.03532398154</v>
      </c>
    </row>
    <row r="18">
      <c r="A18" s="48">
        <v>45166.0</v>
      </c>
      <c r="B18" s="49">
        <v>435.950012</v>
      </c>
      <c r="C18" s="49">
        <v>435.950012</v>
      </c>
      <c r="D18" s="49">
        <v>414.049988</v>
      </c>
      <c r="E18" s="49">
        <v>418.0</v>
      </c>
      <c r="F18" s="49">
        <v>418.0</v>
      </c>
      <c r="G18" s="67">
        <f t="shared" si="1"/>
        <v>-0.02461787025</v>
      </c>
      <c r="H18" s="68">
        <f>G18-FAMA!E21</f>
        <v>-0.04241008903</v>
      </c>
    </row>
    <row r="19">
      <c r="A19" s="48">
        <v>45167.0</v>
      </c>
      <c r="B19" s="49">
        <v>418.350006</v>
      </c>
      <c r="C19" s="49">
        <v>432.0</v>
      </c>
      <c r="D19" s="49">
        <v>415.0</v>
      </c>
      <c r="E19" s="49">
        <v>428.549988</v>
      </c>
      <c r="F19" s="49">
        <v>428.549988</v>
      </c>
      <c r="G19" s="67">
        <f t="shared" si="1"/>
        <v>-0.001048979021</v>
      </c>
      <c r="H19" s="68">
        <f>G19-FAMA!E22</f>
        <v>-0.0188411978</v>
      </c>
    </row>
    <row r="20">
      <c r="A20" s="48">
        <v>45168.0</v>
      </c>
      <c r="B20" s="49">
        <v>428.25</v>
      </c>
      <c r="C20" s="49">
        <v>432.899994</v>
      </c>
      <c r="D20" s="49">
        <v>428.25</v>
      </c>
      <c r="E20" s="49">
        <v>429.0</v>
      </c>
      <c r="F20" s="49">
        <v>429.0</v>
      </c>
      <c r="G20" s="67">
        <f t="shared" si="1"/>
        <v>-0.01140687144</v>
      </c>
      <c r="H20" s="68">
        <f>G20-FAMA!E23</f>
        <v>-0.02921499932</v>
      </c>
    </row>
    <row r="21">
      <c r="A21" s="48">
        <v>45169.0</v>
      </c>
      <c r="B21" s="49">
        <v>429.049988</v>
      </c>
      <c r="C21" s="49">
        <v>437.950012</v>
      </c>
      <c r="D21" s="49">
        <v>429.049988</v>
      </c>
      <c r="E21" s="49">
        <v>433.950012</v>
      </c>
      <c r="F21" s="49">
        <v>433.950012</v>
      </c>
      <c r="G21" s="67">
        <f t="shared" si="1"/>
        <v>-0.008340936814</v>
      </c>
      <c r="H21" s="68">
        <f>G21-FAMA!E24</f>
        <v>-0.02614906469</v>
      </c>
    </row>
    <row r="22">
      <c r="A22" s="48">
        <v>45170.0</v>
      </c>
      <c r="B22" s="49">
        <v>434.049988</v>
      </c>
      <c r="C22" s="49">
        <v>443.899994</v>
      </c>
      <c r="D22" s="49">
        <v>433.700012</v>
      </c>
      <c r="E22" s="49">
        <v>437.600006</v>
      </c>
      <c r="F22" s="49">
        <v>437.600006</v>
      </c>
      <c r="G22" s="67">
        <f t="shared" si="1"/>
        <v>0.00539920965</v>
      </c>
      <c r="H22" s="68">
        <f>G22-FAMA!E25</f>
        <v>-0.04803468843</v>
      </c>
    </row>
    <row r="23">
      <c r="A23" s="48">
        <v>45173.0</v>
      </c>
      <c r="B23" s="49">
        <v>440.049988</v>
      </c>
      <c r="C23" s="49">
        <v>444.0</v>
      </c>
      <c r="D23" s="49">
        <v>433.25</v>
      </c>
      <c r="E23" s="49">
        <v>435.25</v>
      </c>
      <c r="F23" s="49">
        <v>435.25</v>
      </c>
      <c r="G23" s="67">
        <f t="shared" si="1"/>
        <v>-0.005824550182</v>
      </c>
      <c r="H23" s="68">
        <f>G23-FAMA!E26</f>
        <v>-0.02363267806</v>
      </c>
    </row>
    <row r="24">
      <c r="A24" s="48">
        <v>45174.0</v>
      </c>
      <c r="B24" s="49">
        <v>438.0</v>
      </c>
      <c r="C24" s="49">
        <v>447.549988</v>
      </c>
      <c r="D24" s="49">
        <v>434.549988</v>
      </c>
      <c r="E24" s="49">
        <v>437.799988</v>
      </c>
      <c r="F24" s="49">
        <v>437.799988</v>
      </c>
      <c r="G24" s="67">
        <f t="shared" si="1"/>
        <v>0.008407218819</v>
      </c>
      <c r="H24" s="68">
        <f>G24-FAMA!E27</f>
        <v>-0.009400909057</v>
      </c>
    </row>
    <row r="25">
      <c r="A25" s="48">
        <v>45175.0</v>
      </c>
      <c r="B25" s="49">
        <v>443.649994</v>
      </c>
      <c r="C25" s="49">
        <v>443.649994</v>
      </c>
      <c r="D25" s="49">
        <v>432.700012</v>
      </c>
      <c r="E25" s="49">
        <v>434.149994</v>
      </c>
      <c r="F25" s="49">
        <v>434.149994</v>
      </c>
      <c r="G25" s="67">
        <f t="shared" si="1"/>
        <v>-0.01116044672</v>
      </c>
      <c r="H25" s="68">
        <f>G25-FAMA!E28</f>
        <v>-0.02896549549</v>
      </c>
    </row>
    <row r="26">
      <c r="A26" s="48">
        <v>45176.0</v>
      </c>
      <c r="B26" s="49">
        <v>430.149994</v>
      </c>
      <c r="C26" s="49">
        <v>441.350006</v>
      </c>
      <c r="D26" s="49">
        <v>430.149994</v>
      </c>
      <c r="E26" s="49">
        <v>439.049988</v>
      </c>
      <c r="F26" s="49">
        <v>439.049988</v>
      </c>
      <c r="G26" s="67">
        <f t="shared" si="1"/>
        <v>-0.006898932275</v>
      </c>
      <c r="H26" s="68">
        <f>G26-FAMA!E29</f>
        <v>-0.02470398104</v>
      </c>
    </row>
    <row r="27">
      <c r="A27" s="48">
        <v>45177.0</v>
      </c>
      <c r="B27" s="49">
        <v>439.100006</v>
      </c>
      <c r="C27" s="49">
        <v>445.5</v>
      </c>
      <c r="D27" s="49">
        <v>437.5</v>
      </c>
      <c r="E27" s="49">
        <v>442.100006</v>
      </c>
      <c r="F27" s="49">
        <v>442.100006</v>
      </c>
      <c r="G27" s="67">
        <f t="shared" si="1"/>
        <v>0.004658602559</v>
      </c>
      <c r="H27" s="68">
        <f>G27-FAMA!E30</f>
        <v>-0.0487660549</v>
      </c>
    </row>
    <row r="28">
      <c r="A28" s="48">
        <v>45180.0</v>
      </c>
      <c r="B28" s="49">
        <v>442.100006</v>
      </c>
      <c r="C28" s="49">
        <v>445.549988</v>
      </c>
      <c r="D28" s="49">
        <v>439.0</v>
      </c>
      <c r="E28" s="49">
        <v>440.049988</v>
      </c>
      <c r="F28" s="49">
        <v>440.049988</v>
      </c>
      <c r="G28" s="67">
        <f t="shared" si="1"/>
        <v>0.02432491121</v>
      </c>
      <c r="H28" s="68">
        <f>G28-FAMA!E31</f>
        <v>0.006519862438</v>
      </c>
    </row>
    <row r="29">
      <c r="A29" s="48">
        <v>45181.0</v>
      </c>
      <c r="B29" s="49">
        <v>441.049988</v>
      </c>
      <c r="C29" s="49">
        <v>442.649994</v>
      </c>
      <c r="D29" s="49">
        <v>422.399994</v>
      </c>
      <c r="E29" s="49">
        <v>429.600006</v>
      </c>
      <c r="F29" s="49">
        <v>429.600006</v>
      </c>
      <c r="G29" s="67">
        <f t="shared" si="1"/>
        <v>-0.0004652908459</v>
      </c>
      <c r="H29" s="68">
        <f>G29-FAMA!E32</f>
        <v>-0.01827033961</v>
      </c>
    </row>
    <row r="30">
      <c r="A30" s="48">
        <v>45182.0</v>
      </c>
      <c r="B30" s="49">
        <v>426.049988</v>
      </c>
      <c r="C30" s="49">
        <v>433.600006</v>
      </c>
      <c r="D30" s="49">
        <v>424.850006</v>
      </c>
      <c r="E30" s="49">
        <v>429.799988</v>
      </c>
      <c r="F30" s="49">
        <v>429.799988</v>
      </c>
      <c r="G30" s="67">
        <f t="shared" si="1"/>
        <v>-0.06075178679</v>
      </c>
      <c r="H30" s="68">
        <f>G30-FAMA!E33</f>
        <v>-0.07863354639</v>
      </c>
    </row>
    <row r="31">
      <c r="A31" s="48">
        <v>45183.0</v>
      </c>
      <c r="B31" s="49">
        <v>439.950012</v>
      </c>
      <c r="C31" s="49">
        <v>487.850006</v>
      </c>
      <c r="D31" s="49">
        <v>436.149994</v>
      </c>
      <c r="E31" s="49">
        <v>457.600006</v>
      </c>
      <c r="F31" s="49">
        <v>457.600006</v>
      </c>
      <c r="G31" s="67">
        <f t="shared" si="1"/>
        <v>0.004830944289</v>
      </c>
      <c r="H31" s="68">
        <f>G31-FAMA!E34</f>
        <v>-0.01305081531</v>
      </c>
    </row>
    <row r="32">
      <c r="A32" s="48">
        <v>45184.0</v>
      </c>
      <c r="B32" s="49">
        <v>457.0</v>
      </c>
      <c r="C32" s="49">
        <v>463.5</v>
      </c>
      <c r="D32" s="49">
        <v>450.399994</v>
      </c>
      <c r="E32" s="49">
        <v>455.399994</v>
      </c>
      <c r="F32" s="49">
        <v>455.399994</v>
      </c>
      <c r="G32" s="67">
        <f t="shared" si="1"/>
        <v>0.02004699689</v>
      </c>
      <c r="H32" s="68">
        <f>G32-FAMA!E35</f>
        <v>-0.0336078752</v>
      </c>
    </row>
    <row r="33">
      <c r="A33" s="48">
        <v>45187.0</v>
      </c>
      <c r="B33" s="49">
        <v>456.75</v>
      </c>
      <c r="C33" s="49">
        <v>460.0</v>
      </c>
      <c r="D33" s="49">
        <v>444.0</v>
      </c>
      <c r="E33" s="49">
        <v>446.450012</v>
      </c>
      <c r="F33" s="49">
        <v>446.450012</v>
      </c>
      <c r="G33" s="67">
        <f t="shared" si="1"/>
        <v>0.004952193585</v>
      </c>
      <c r="H33" s="68">
        <f>G33-FAMA!E36</f>
        <v>-0.03081452319</v>
      </c>
    </row>
    <row r="34">
      <c r="A34" s="48">
        <v>45189.0</v>
      </c>
      <c r="B34" s="49">
        <v>444.049988</v>
      </c>
      <c r="C34" s="49">
        <v>448.0</v>
      </c>
      <c r="D34" s="49">
        <v>440.5</v>
      </c>
      <c r="E34" s="49">
        <v>444.25</v>
      </c>
      <c r="F34" s="49">
        <v>444.25</v>
      </c>
      <c r="G34" s="67">
        <f t="shared" si="1"/>
        <v>0.01845480921</v>
      </c>
      <c r="H34" s="68">
        <f>G34-FAMA!E37</f>
        <v>0.0005730496144</v>
      </c>
    </row>
    <row r="35">
      <c r="A35" s="48">
        <v>45190.0</v>
      </c>
      <c r="B35" s="49">
        <v>441.0</v>
      </c>
      <c r="C35" s="49">
        <v>447.799988</v>
      </c>
      <c r="D35" s="49">
        <v>431.649994</v>
      </c>
      <c r="E35" s="49">
        <v>436.200012</v>
      </c>
      <c r="F35" s="49">
        <v>436.200012</v>
      </c>
      <c r="G35" s="67">
        <f t="shared" si="1"/>
        <v>0.001492421118</v>
      </c>
      <c r="H35" s="68">
        <f>G35-FAMA!E38</f>
        <v>-0.01672107764</v>
      </c>
    </row>
    <row r="36">
      <c r="A36" s="48">
        <v>45191.0</v>
      </c>
      <c r="B36" s="49">
        <v>433.0</v>
      </c>
      <c r="C36" s="49">
        <v>444.149994</v>
      </c>
      <c r="D36" s="49">
        <v>433.0</v>
      </c>
      <c r="E36" s="49">
        <v>435.549988</v>
      </c>
      <c r="F36" s="49">
        <v>435.549988</v>
      </c>
      <c r="G36" s="67">
        <f t="shared" si="1"/>
        <v>0.007867624777</v>
      </c>
      <c r="H36" s="68">
        <f>G36-FAMA!E39</f>
        <v>-0.04678282404</v>
      </c>
    </row>
    <row r="37">
      <c r="A37" s="48">
        <v>45194.0</v>
      </c>
      <c r="B37" s="49">
        <v>433.149994</v>
      </c>
      <c r="C37" s="49">
        <v>440.899994</v>
      </c>
      <c r="D37" s="49">
        <v>429.5</v>
      </c>
      <c r="E37" s="49">
        <v>432.149994</v>
      </c>
      <c r="F37" s="49">
        <v>432.149994</v>
      </c>
      <c r="G37" s="67">
        <f t="shared" si="1"/>
        <v>-0.002999233969</v>
      </c>
      <c r="H37" s="68">
        <f>G37-FAMA!E40</f>
        <v>-0.02121273273</v>
      </c>
    </row>
    <row r="38">
      <c r="A38" s="48">
        <v>45195.0</v>
      </c>
      <c r="B38" s="49">
        <v>431.049988</v>
      </c>
      <c r="C38" s="49">
        <v>437.0</v>
      </c>
      <c r="D38" s="49">
        <v>429.549988</v>
      </c>
      <c r="E38" s="49">
        <v>433.450012</v>
      </c>
      <c r="F38" s="49">
        <v>433.450012</v>
      </c>
      <c r="G38" s="67">
        <f t="shared" si="1"/>
        <v>0.001154867736</v>
      </c>
      <c r="H38" s="68">
        <f>G38-FAMA!E41</f>
        <v>-0.01705863102</v>
      </c>
    </row>
    <row r="39">
      <c r="A39" s="48">
        <v>45196.0</v>
      </c>
      <c r="B39" s="49">
        <v>438.950012</v>
      </c>
      <c r="C39" s="49">
        <v>438.950012</v>
      </c>
      <c r="D39" s="49">
        <v>431.450012</v>
      </c>
      <c r="E39" s="49">
        <v>432.950012</v>
      </c>
      <c r="F39" s="49">
        <v>432.950012</v>
      </c>
      <c r="G39" s="67">
        <f t="shared" si="1"/>
        <v>-0.01265675713</v>
      </c>
      <c r="H39" s="68">
        <f>G39-FAMA!E42</f>
        <v>-0.03081593348</v>
      </c>
    </row>
    <row r="40">
      <c r="A40" s="48">
        <v>45197.0</v>
      </c>
      <c r="B40" s="49">
        <v>439.950012</v>
      </c>
      <c r="C40" s="49">
        <v>443.75</v>
      </c>
      <c r="D40" s="49">
        <v>435.049988</v>
      </c>
      <c r="E40" s="49">
        <v>438.5</v>
      </c>
      <c r="F40" s="49">
        <v>438.5</v>
      </c>
      <c r="G40" s="67">
        <f t="shared" si="1"/>
        <v>-0.006795016988</v>
      </c>
      <c r="H40" s="68">
        <f>G40-FAMA!E43</f>
        <v>-0.02495419334</v>
      </c>
    </row>
    <row r="41">
      <c r="A41" s="48">
        <v>45198.0</v>
      </c>
      <c r="B41" s="49">
        <v>440.049988</v>
      </c>
      <c r="C41" s="49">
        <v>443.0</v>
      </c>
      <c r="D41" s="49">
        <v>435.049988</v>
      </c>
      <c r="E41" s="49">
        <v>441.5</v>
      </c>
      <c r="F41" s="49">
        <v>441.5</v>
      </c>
      <c r="G41" s="67">
        <f t="shared" si="1"/>
        <v>-0.002935835671</v>
      </c>
      <c r="H41" s="68">
        <f>G41-FAMA!E44</f>
        <v>-0.057423258</v>
      </c>
    </row>
    <row r="42">
      <c r="A42" s="48">
        <v>45202.0</v>
      </c>
      <c r="B42" s="49">
        <v>441.549988</v>
      </c>
      <c r="C42" s="49">
        <v>444.75</v>
      </c>
      <c r="D42" s="49">
        <v>438.649994</v>
      </c>
      <c r="E42" s="49">
        <v>442.799988</v>
      </c>
      <c r="F42" s="49">
        <v>442.799988</v>
      </c>
      <c r="G42" s="67">
        <f t="shared" si="1"/>
        <v>0.002944480181</v>
      </c>
      <c r="H42" s="68">
        <f>G42-FAMA!E45</f>
        <v>-0.01521469617</v>
      </c>
    </row>
    <row r="43">
      <c r="A43" s="48">
        <v>45203.0</v>
      </c>
      <c r="B43" s="49">
        <v>443.950012</v>
      </c>
      <c r="C43" s="49">
        <v>450.799988</v>
      </c>
      <c r="D43" s="49">
        <v>440.399994</v>
      </c>
      <c r="E43" s="49">
        <v>441.5</v>
      </c>
      <c r="F43" s="49">
        <v>441.5</v>
      </c>
      <c r="G43" s="67">
        <f t="shared" si="1"/>
        <v>-0.001695873375</v>
      </c>
      <c r="H43" s="68">
        <f>G43-FAMA!E46</f>
        <v>-0.01985504973</v>
      </c>
    </row>
    <row r="44">
      <c r="A44" s="48">
        <v>45204.0</v>
      </c>
      <c r="B44" s="49">
        <v>440.649994</v>
      </c>
      <c r="C44" s="49">
        <v>448.549988</v>
      </c>
      <c r="D44" s="49">
        <v>439.299988</v>
      </c>
      <c r="E44" s="49">
        <v>442.25</v>
      </c>
      <c r="F44" s="49">
        <v>442.25</v>
      </c>
      <c r="G44" s="67">
        <f t="shared" si="1"/>
        <v>-0.008408071749</v>
      </c>
      <c r="H44" s="68">
        <f>G44-FAMA!E47</f>
        <v>-0.02647907945</v>
      </c>
    </row>
    <row r="45">
      <c r="A45" s="48">
        <v>45205.0</v>
      </c>
      <c r="B45" s="49">
        <v>446.549988</v>
      </c>
      <c r="C45" s="49">
        <v>448.0</v>
      </c>
      <c r="D45" s="49">
        <v>442.0</v>
      </c>
      <c r="E45" s="49">
        <v>446.0</v>
      </c>
      <c r="F45" s="49">
        <v>446.0</v>
      </c>
      <c r="G45" s="67">
        <f t="shared" si="1"/>
        <v>0.02859777174</v>
      </c>
      <c r="H45" s="68">
        <f>G45-FAMA!E48</f>
        <v>0.01052676405</v>
      </c>
    </row>
    <row r="46">
      <c r="A46" s="48">
        <v>45208.0</v>
      </c>
      <c r="B46" s="49">
        <v>432.25</v>
      </c>
      <c r="C46" s="49">
        <v>441.0</v>
      </c>
      <c r="D46" s="49">
        <v>431.299988</v>
      </c>
      <c r="E46" s="49">
        <v>433.600006</v>
      </c>
      <c r="F46" s="49">
        <v>433.600006</v>
      </c>
      <c r="G46" s="67">
        <f t="shared" si="1"/>
        <v>-0.01027162734</v>
      </c>
      <c r="H46" s="68">
        <f>G46-FAMA!E49</f>
        <v>-0.06449444786</v>
      </c>
    </row>
    <row r="47">
      <c r="A47" s="48">
        <v>45209.0</v>
      </c>
      <c r="B47" s="49">
        <v>433.049988</v>
      </c>
      <c r="C47" s="49">
        <v>442.700012</v>
      </c>
      <c r="D47" s="49">
        <v>433.049988</v>
      </c>
      <c r="E47" s="49">
        <v>438.100006</v>
      </c>
      <c r="F47" s="49">
        <v>438.100006</v>
      </c>
      <c r="G47" s="67">
        <f t="shared" si="1"/>
        <v>-0.008262578381</v>
      </c>
      <c r="H47" s="68">
        <f>G47-FAMA!E50</f>
        <v>-0.02633358608</v>
      </c>
    </row>
    <row r="48">
      <c r="A48" s="48">
        <v>45210.0</v>
      </c>
      <c r="B48" s="49">
        <v>441.950012</v>
      </c>
      <c r="C48" s="49">
        <v>446.600006</v>
      </c>
      <c r="D48" s="49">
        <v>439.950012</v>
      </c>
      <c r="E48" s="49">
        <v>441.75</v>
      </c>
      <c r="F48" s="49">
        <v>441.75</v>
      </c>
      <c r="G48" s="67">
        <f t="shared" si="1"/>
        <v>0.004319640728</v>
      </c>
      <c r="H48" s="68">
        <f>G48-FAMA!E51</f>
        <v>-0.01375136697</v>
      </c>
    </row>
    <row r="49">
      <c r="A49" s="48">
        <v>45211.0</v>
      </c>
      <c r="B49" s="49">
        <v>445.0</v>
      </c>
      <c r="C49" s="49">
        <v>446.950012</v>
      </c>
      <c r="D49" s="49">
        <v>438.0</v>
      </c>
      <c r="E49" s="49">
        <v>439.850006</v>
      </c>
      <c r="F49" s="49">
        <v>439.850006</v>
      </c>
      <c r="G49" s="67">
        <f t="shared" si="1"/>
        <v>0.01628932115</v>
      </c>
      <c r="H49" s="68">
        <f>G49-FAMA!E52</f>
        <v>-0.001724259171</v>
      </c>
    </row>
    <row r="50">
      <c r="A50" s="48">
        <v>45212.0</v>
      </c>
      <c r="B50" s="49">
        <v>438.600006</v>
      </c>
      <c r="C50" s="49">
        <v>440.5</v>
      </c>
      <c r="D50" s="49">
        <v>430.450012</v>
      </c>
      <c r="E50" s="49">
        <v>432.799988</v>
      </c>
      <c r="F50" s="49">
        <v>432.799988</v>
      </c>
      <c r="G50" s="67">
        <f t="shared" si="1"/>
        <v>0.00838764189</v>
      </c>
      <c r="H50" s="68">
        <f>G50-FAMA!E53</f>
        <v>-0.009625938435</v>
      </c>
    </row>
    <row r="51">
      <c r="A51" s="48">
        <v>45215.0</v>
      </c>
      <c r="B51" s="49">
        <v>431.0</v>
      </c>
      <c r="C51" s="49">
        <v>438.0</v>
      </c>
      <c r="D51" s="49">
        <v>428.600006</v>
      </c>
      <c r="E51" s="49">
        <v>429.200012</v>
      </c>
      <c r="F51" s="49">
        <v>429.200012</v>
      </c>
      <c r="G51" s="67">
        <f t="shared" si="1"/>
        <v>-0.001163602481</v>
      </c>
      <c r="H51" s="68">
        <f>G51-FAMA!E54</f>
        <v>-0.05521407871</v>
      </c>
    </row>
    <row r="52">
      <c r="A52" s="48">
        <v>45216.0</v>
      </c>
      <c r="B52" s="49">
        <v>431.299988</v>
      </c>
      <c r="C52" s="49">
        <v>436.649994</v>
      </c>
      <c r="D52" s="49">
        <v>429.200012</v>
      </c>
      <c r="E52" s="49">
        <v>429.700012</v>
      </c>
      <c r="F52" s="49">
        <v>429.700012</v>
      </c>
      <c r="G52" s="67">
        <f t="shared" si="1"/>
        <v>0.01320444688</v>
      </c>
      <c r="H52" s="68">
        <f>G52-FAMA!E55</f>
        <v>-0.004809133447</v>
      </c>
    </row>
    <row r="53">
      <c r="A53" s="48">
        <v>45217.0</v>
      </c>
      <c r="B53" s="49">
        <v>432.950012</v>
      </c>
      <c r="C53" s="49">
        <v>432.950012</v>
      </c>
      <c r="D53" s="49">
        <v>418.5</v>
      </c>
      <c r="E53" s="49">
        <v>424.100006</v>
      </c>
      <c r="F53" s="49">
        <v>424.100006</v>
      </c>
      <c r="G53" s="67">
        <f t="shared" si="1"/>
        <v>-0.01176741948</v>
      </c>
      <c r="H53" s="68">
        <f>G53-FAMA!E56</f>
        <v>-0.02978099981</v>
      </c>
    </row>
    <row r="54">
      <c r="A54" s="48">
        <v>45218.0</v>
      </c>
      <c r="B54" s="49">
        <v>418.049988</v>
      </c>
      <c r="C54" s="49">
        <v>430.149994</v>
      </c>
      <c r="D54" s="49">
        <v>418.049988</v>
      </c>
      <c r="E54" s="49">
        <v>429.149994</v>
      </c>
      <c r="F54" s="49">
        <v>429.149994</v>
      </c>
      <c r="G54" s="67">
        <f t="shared" si="1"/>
        <v>0.02667462679</v>
      </c>
      <c r="H54" s="68">
        <f>G54-FAMA!E57</f>
        <v>0.008539796513</v>
      </c>
    </row>
    <row r="55">
      <c r="A55" s="48">
        <v>45219.0</v>
      </c>
      <c r="B55" s="49">
        <v>424.299988</v>
      </c>
      <c r="C55" s="49">
        <v>428.950012</v>
      </c>
      <c r="D55" s="49">
        <v>416.350006</v>
      </c>
      <c r="E55" s="49">
        <v>418.0</v>
      </c>
      <c r="F55" s="49">
        <v>418.0</v>
      </c>
      <c r="G55" s="67">
        <f t="shared" si="1"/>
        <v>0.03490964647</v>
      </c>
      <c r="H55" s="68">
        <f>G55-FAMA!E58</f>
        <v>0.01677481619</v>
      </c>
    </row>
    <row r="56">
      <c r="A56" s="48">
        <v>45222.0</v>
      </c>
      <c r="B56" s="49">
        <v>419.950012</v>
      </c>
      <c r="C56" s="49">
        <v>420.649994</v>
      </c>
      <c r="D56" s="49">
        <v>397.0</v>
      </c>
      <c r="E56" s="49">
        <v>403.899994</v>
      </c>
      <c r="F56" s="49">
        <v>403.899994</v>
      </c>
      <c r="G56" s="67">
        <f t="shared" si="1"/>
        <v>0.03022575274</v>
      </c>
      <c r="H56" s="68">
        <f>G56-FAMA!E59</f>
        <v>-0.02418860486</v>
      </c>
    </row>
    <row r="57">
      <c r="A57" s="48">
        <v>45224.0</v>
      </c>
      <c r="B57" s="49">
        <v>413.5</v>
      </c>
      <c r="C57" s="49">
        <v>413.5</v>
      </c>
      <c r="D57" s="49">
        <v>388.549988</v>
      </c>
      <c r="E57" s="49">
        <v>392.049988</v>
      </c>
      <c r="F57" s="49">
        <v>392.049988</v>
      </c>
      <c r="G57" s="67">
        <f t="shared" si="1"/>
        <v>-0.01877111807</v>
      </c>
      <c r="H57" s="68">
        <f>G57-FAMA!E60</f>
        <v>-0.05504406735</v>
      </c>
    </row>
    <row r="58">
      <c r="A58" s="48">
        <v>45225.0</v>
      </c>
      <c r="B58" s="49">
        <v>388.049988</v>
      </c>
      <c r="C58" s="49">
        <v>405.100006</v>
      </c>
      <c r="D58" s="49">
        <v>385.700012</v>
      </c>
      <c r="E58" s="49">
        <v>399.549988</v>
      </c>
      <c r="F58" s="49">
        <v>399.549988</v>
      </c>
      <c r="G58" s="67">
        <f t="shared" si="1"/>
        <v>-0.0205908169</v>
      </c>
      <c r="H58" s="68">
        <f>G58-FAMA!E61</f>
        <v>-0.03874461167</v>
      </c>
    </row>
    <row r="59">
      <c r="A59" s="48">
        <v>45226.0</v>
      </c>
      <c r="B59" s="49">
        <v>401.0</v>
      </c>
      <c r="C59" s="49">
        <v>408.5</v>
      </c>
      <c r="D59" s="49">
        <v>401.0</v>
      </c>
      <c r="E59" s="49">
        <v>407.950012</v>
      </c>
      <c r="F59" s="49">
        <v>407.950012</v>
      </c>
      <c r="G59" s="67">
        <f t="shared" si="1"/>
        <v>0.01265981364</v>
      </c>
      <c r="H59" s="68">
        <f>G59-FAMA!E62</f>
        <v>-0.005493981139</v>
      </c>
    </row>
    <row r="60">
      <c r="A60" s="48">
        <v>45229.0</v>
      </c>
      <c r="B60" s="49">
        <v>407.950012</v>
      </c>
      <c r="C60" s="49">
        <v>408.850006</v>
      </c>
      <c r="D60" s="49">
        <v>401.0</v>
      </c>
      <c r="E60" s="49">
        <v>402.850006</v>
      </c>
      <c r="F60" s="49">
        <v>402.850006</v>
      </c>
      <c r="G60" s="67">
        <f t="shared" si="1"/>
        <v>-0.002105538704</v>
      </c>
      <c r="H60" s="68">
        <f>G60-FAMA!E63</f>
        <v>-0.05657681044</v>
      </c>
    </row>
    <row r="61">
      <c r="A61" s="48">
        <v>45230.0</v>
      </c>
      <c r="B61" s="49">
        <v>404.899994</v>
      </c>
      <c r="C61" s="49">
        <v>405.0</v>
      </c>
      <c r="D61" s="49">
        <v>400.5</v>
      </c>
      <c r="E61" s="49">
        <v>403.700012</v>
      </c>
      <c r="F61" s="49">
        <v>403.700012</v>
      </c>
      <c r="G61" s="67">
        <f t="shared" si="1"/>
        <v>0.008997765424</v>
      </c>
      <c r="H61" s="68">
        <f>G61-FAMA!E64</f>
        <v>-0.009156029353</v>
      </c>
    </row>
    <row r="62">
      <c r="A62" s="48">
        <v>45231.0</v>
      </c>
      <c r="B62" s="49">
        <v>406.0</v>
      </c>
      <c r="C62" s="49">
        <v>406.0</v>
      </c>
      <c r="D62" s="49">
        <v>398.0</v>
      </c>
      <c r="E62" s="49">
        <v>400.100006</v>
      </c>
      <c r="F62" s="49">
        <v>400.100006</v>
      </c>
      <c r="G62" s="67">
        <f t="shared" si="1"/>
        <v>-0.002493143817</v>
      </c>
      <c r="H62" s="68">
        <f>G62-FAMA!E65</f>
        <v>-0.02064693859</v>
      </c>
    </row>
    <row r="63">
      <c r="A63" s="48">
        <v>45232.0</v>
      </c>
      <c r="B63" s="49">
        <v>400.100006</v>
      </c>
      <c r="C63" s="49">
        <v>404.5</v>
      </c>
      <c r="D63" s="49">
        <v>400.0</v>
      </c>
      <c r="E63" s="49">
        <v>401.100006</v>
      </c>
      <c r="F63" s="49">
        <v>401.100006</v>
      </c>
      <c r="G63" s="67">
        <f t="shared" si="1"/>
        <v>-0.01060677865</v>
      </c>
      <c r="H63" s="68">
        <f>G63-FAMA!E66</f>
        <v>-0.02876057342</v>
      </c>
    </row>
    <row r="64">
      <c r="A64" s="48">
        <v>45233.0</v>
      </c>
      <c r="B64" s="49">
        <v>407.950012</v>
      </c>
      <c r="C64" s="49">
        <v>408.0</v>
      </c>
      <c r="D64" s="49">
        <v>402.200012</v>
      </c>
      <c r="E64" s="49">
        <v>405.399994</v>
      </c>
      <c r="F64" s="49">
        <v>405.399994</v>
      </c>
      <c r="G64" s="67">
        <f t="shared" si="1"/>
        <v>-0.005885223322</v>
      </c>
      <c r="H64" s="68">
        <f>G64-FAMA!E67</f>
        <v>-0.02406464371</v>
      </c>
    </row>
    <row r="65">
      <c r="A65" s="48">
        <v>45236.0</v>
      </c>
      <c r="B65" s="49">
        <v>412.950012</v>
      </c>
      <c r="C65" s="49">
        <v>412.950012</v>
      </c>
      <c r="D65" s="49">
        <v>404.649994</v>
      </c>
      <c r="E65" s="49">
        <v>407.799988</v>
      </c>
      <c r="F65" s="49">
        <v>407.799988</v>
      </c>
      <c r="G65" s="67">
        <f t="shared" si="1"/>
        <v>0.03201314486</v>
      </c>
      <c r="H65" s="68">
        <f>G65-FAMA!E68</f>
        <v>-0.04072436859</v>
      </c>
    </row>
    <row r="66">
      <c r="A66" s="48">
        <v>45237.0</v>
      </c>
      <c r="B66" s="49">
        <v>408.899994</v>
      </c>
      <c r="C66" s="49">
        <v>418.0</v>
      </c>
      <c r="D66" s="49">
        <v>392.299988</v>
      </c>
      <c r="E66" s="49">
        <v>395.149994</v>
      </c>
      <c r="F66" s="49">
        <v>395.149994</v>
      </c>
      <c r="G66" s="67">
        <f t="shared" si="1"/>
        <v>-0.01261873525</v>
      </c>
      <c r="H66" s="68">
        <f>G66-FAMA!E69</f>
        <v>-0.03079815565</v>
      </c>
    </row>
    <row r="67">
      <c r="A67" s="48">
        <v>45238.0</v>
      </c>
      <c r="B67" s="49">
        <v>395.25</v>
      </c>
      <c r="C67" s="49">
        <v>403.600006</v>
      </c>
      <c r="D67" s="49">
        <v>395.200012</v>
      </c>
      <c r="E67" s="49">
        <v>400.200012</v>
      </c>
      <c r="F67" s="49">
        <v>400.200012</v>
      </c>
      <c r="G67" s="67">
        <f t="shared" si="1"/>
        <v>0.01239570996</v>
      </c>
      <c r="H67" s="68">
        <f>G67-FAMA!E70</f>
        <v>-0.005781660468</v>
      </c>
    </row>
    <row r="68">
      <c r="A68" s="48">
        <v>45239.0</v>
      </c>
      <c r="B68" s="49">
        <v>400.049988</v>
      </c>
      <c r="C68" s="49">
        <v>402.799988</v>
      </c>
      <c r="D68" s="49">
        <v>394.0</v>
      </c>
      <c r="E68" s="49">
        <v>395.299988</v>
      </c>
      <c r="F68" s="49">
        <v>395.299988</v>
      </c>
      <c r="G68" s="67">
        <f t="shared" si="1"/>
        <v>-0.00101092744</v>
      </c>
      <c r="H68" s="68">
        <f>G68-FAMA!E71</f>
        <v>-0.01918829787</v>
      </c>
    </row>
    <row r="69">
      <c r="A69" s="48">
        <v>45240.0</v>
      </c>
      <c r="B69" s="49">
        <v>394.600006</v>
      </c>
      <c r="C69" s="49">
        <v>397.0</v>
      </c>
      <c r="D69" s="49">
        <v>393.5</v>
      </c>
      <c r="E69" s="49">
        <v>395.700012</v>
      </c>
      <c r="F69" s="49">
        <v>395.700012</v>
      </c>
      <c r="G69" s="67">
        <f t="shared" si="1"/>
        <v>0.00725469252</v>
      </c>
      <c r="H69" s="68">
        <f>G69-FAMA!E72</f>
        <v>-0.04728733188</v>
      </c>
    </row>
    <row r="70">
      <c r="A70" s="48">
        <v>45243.0</v>
      </c>
      <c r="B70" s="49">
        <v>402.850006</v>
      </c>
      <c r="C70" s="49">
        <v>402.899994</v>
      </c>
      <c r="D70" s="49">
        <v>391.25</v>
      </c>
      <c r="E70" s="49">
        <v>392.850006</v>
      </c>
      <c r="F70" s="49">
        <v>392.850006</v>
      </c>
      <c r="G70" s="67">
        <f t="shared" si="1"/>
        <v>0.009897187661</v>
      </c>
      <c r="H70" s="68">
        <f>G70-FAMA!E73</f>
        <v>-0.008280182771</v>
      </c>
    </row>
    <row r="71">
      <c r="A71" s="48">
        <v>45245.0</v>
      </c>
      <c r="B71" s="49">
        <v>399.950012</v>
      </c>
      <c r="C71" s="49">
        <v>399.950012</v>
      </c>
      <c r="D71" s="49">
        <v>388.0</v>
      </c>
      <c r="E71" s="49">
        <v>389.0</v>
      </c>
      <c r="F71" s="49">
        <v>389.0</v>
      </c>
      <c r="G71" s="67">
        <f t="shared" si="1"/>
        <v>-0.01131023475</v>
      </c>
      <c r="H71" s="68">
        <f>G71-FAMA!E74</f>
        <v>-0.02948760519</v>
      </c>
    </row>
    <row r="72">
      <c r="A72" s="48">
        <v>45246.0</v>
      </c>
      <c r="B72" s="49">
        <v>393.0</v>
      </c>
      <c r="C72" s="49">
        <v>396.350006</v>
      </c>
      <c r="D72" s="49">
        <v>391.350006</v>
      </c>
      <c r="E72" s="49">
        <v>393.450012</v>
      </c>
      <c r="F72" s="49">
        <v>393.450012</v>
      </c>
      <c r="G72" s="67">
        <f t="shared" si="1"/>
        <v>0.0066521836</v>
      </c>
      <c r="H72" s="68">
        <f>G72-FAMA!E75</f>
        <v>-0.01157822465</v>
      </c>
    </row>
    <row r="73">
      <c r="A73" s="48">
        <v>45247.0</v>
      </c>
      <c r="B73" s="49">
        <v>393.899994</v>
      </c>
      <c r="C73" s="49">
        <v>393.899994</v>
      </c>
      <c r="D73" s="49">
        <v>384.299988</v>
      </c>
      <c r="E73" s="49">
        <v>390.850006</v>
      </c>
      <c r="F73" s="49">
        <v>390.850006</v>
      </c>
      <c r="G73" s="67">
        <f t="shared" si="1"/>
        <v>-0.005344206479</v>
      </c>
      <c r="H73" s="68">
        <f>G73-FAMA!E76</f>
        <v>-0.02357461473</v>
      </c>
    </row>
    <row r="74">
      <c r="A74" s="48">
        <v>45250.0</v>
      </c>
      <c r="B74" s="49">
        <v>390.25</v>
      </c>
      <c r="C74" s="49">
        <v>397.0</v>
      </c>
      <c r="D74" s="49">
        <v>389.0</v>
      </c>
      <c r="E74" s="49">
        <v>392.950012</v>
      </c>
      <c r="F74" s="49">
        <v>392.950012</v>
      </c>
      <c r="G74" s="67">
        <f t="shared" si="1"/>
        <v>-0.008578261508</v>
      </c>
      <c r="H74" s="68">
        <f>G74-FAMA!E77</f>
        <v>-0.06327945731</v>
      </c>
    </row>
    <row r="75">
      <c r="A75" s="48">
        <v>45251.0</v>
      </c>
      <c r="B75" s="49">
        <v>395.950012</v>
      </c>
      <c r="C75" s="49">
        <v>401.450012</v>
      </c>
      <c r="D75" s="49">
        <v>394.450012</v>
      </c>
      <c r="E75" s="49">
        <v>396.350006</v>
      </c>
      <c r="F75" s="49">
        <v>396.350006</v>
      </c>
      <c r="G75" s="67">
        <f t="shared" si="1"/>
        <v>0.002529404287</v>
      </c>
      <c r="H75" s="68">
        <f>G75-FAMA!E78</f>
        <v>-0.01570100397</v>
      </c>
    </row>
    <row r="76">
      <c r="A76" s="48">
        <v>45252.0</v>
      </c>
      <c r="B76" s="49">
        <v>398.0</v>
      </c>
      <c r="C76" s="49">
        <v>398.950012</v>
      </c>
      <c r="D76" s="49">
        <v>392.049988</v>
      </c>
      <c r="E76" s="49">
        <v>395.350006</v>
      </c>
      <c r="F76" s="49">
        <v>395.350006</v>
      </c>
      <c r="G76" s="67">
        <f t="shared" si="1"/>
        <v>-0.0005055795881</v>
      </c>
      <c r="H76" s="68">
        <f>G76-FAMA!E79</f>
        <v>-0.01873598784</v>
      </c>
    </row>
    <row r="77">
      <c r="A77" s="48">
        <v>45253.0</v>
      </c>
      <c r="B77" s="49">
        <v>397.950012</v>
      </c>
      <c r="C77" s="49">
        <v>398.25</v>
      </c>
      <c r="D77" s="49">
        <v>393.25</v>
      </c>
      <c r="E77" s="49">
        <v>395.549988</v>
      </c>
      <c r="F77" s="49">
        <v>395.549988</v>
      </c>
      <c r="G77" s="67">
        <f t="shared" si="1"/>
        <v>-0.001640646089</v>
      </c>
      <c r="H77" s="68">
        <f>G77-FAMA!E80</f>
        <v>-0.01989231784</v>
      </c>
    </row>
    <row r="78">
      <c r="A78" s="48">
        <v>45254.0</v>
      </c>
      <c r="B78" s="49">
        <v>396.200012</v>
      </c>
      <c r="C78" s="49">
        <v>397.600006</v>
      </c>
      <c r="D78" s="49">
        <v>393.0</v>
      </c>
      <c r="E78" s="49">
        <v>396.200012</v>
      </c>
      <c r="F78" s="49">
        <v>396.200012</v>
      </c>
      <c r="G78" s="67">
        <f t="shared" si="1"/>
        <v>0.007373567476</v>
      </c>
      <c r="H78" s="68">
        <f>G78-FAMA!E81</f>
        <v>-0.01087810427</v>
      </c>
    </row>
    <row r="79">
      <c r="A79" s="48">
        <v>45258.0</v>
      </c>
      <c r="B79" s="49">
        <v>395.100006</v>
      </c>
      <c r="C79" s="49">
        <v>401.350006</v>
      </c>
      <c r="D79" s="49">
        <v>392.350006</v>
      </c>
      <c r="E79" s="49">
        <v>393.299988</v>
      </c>
      <c r="F79" s="49">
        <v>393.299988</v>
      </c>
      <c r="G79" s="67">
        <f t="shared" si="1"/>
        <v>0.007557274125</v>
      </c>
      <c r="H79" s="68">
        <f>G79-FAMA!E82</f>
        <v>-0.04720773544</v>
      </c>
    </row>
    <row r="80">
      <c r="A80" s="48">
        <v>45259.0</v>
      </c>
      <c r="B80" s="49">
        <v>391.049988</v>
      </c>
      <c r="C80" s="49">
        <v>395.600006</v>
      </c>
      <c r="D80" s="49">
        <v>389.399994</v>
      </c>
      <c r="E80" s="49">
        <v>390.350006</v>
      </c>
      <c r="F80" s="49">
        <v>390.350006</v>
      </c>
      <c r="G80" s="67">
        <f t="shared" si="1"/>
        <v>-0.004082168519</v>
      </c>
      <c r="H80" s="68">
        <f>G80-FAMA!E83</f>
        <v>-0.04058884326</v>
      </c>
    </row>
    <row r="81">
      <c r="A81" s="48">
        <v>45260.0</v>
      </c>
      <c r="B81" s="49">
        <v>389.049988</v>
      </c>
      <c r="C81" s="49">
        <v>393.399994</v>
      </c>
      <c r="D81" s="49">
        <v>389.049988</v>
      </c>
      <c r="E81" s="49">
        <v>391.950012</v>
      </c>
      <c r="F81" s="49">
        <v>391.950012</v>
      </c>
      <c r="G81" s="67">
        <f t="shared" si="1"/>
        <v>-0.007721488608</v>
      </c>
      <c r="H81" s="68">
        <f>G81-FAMA!E84</f>
        <v>-0.02608047746</v>
      </c>
    </row>
    <row r="82">
      <c r="A82" s="48">
        <v>45261.0</v>
      </c>
      <c r="B82" s="49">
        <v>390.549988</v>
      </c>
      <c r="C82" s="49">
        <v>399.0</v>
      </c>
      <c r="D82" s="49">
        <v>390.549988</v>
      </c>
      <c r="E82" s="49">
        <v>395.0</v>
      </c>
      <c r="F82" s="49">
        <v>395.0</v>
      </c>
      <c r="G82" s="67">
        <f t="shared" si="1"/>
        <v>-0.0001265358854</v>
      </c>
      <c r="H82" s="68">
        <f>G82-FAMA!E85</f>
        <v>-0.01848552473</v>
      </c>
    </row>
    <row r="83">
      <c r="A83" s="48">
        <v>45264.0</v>
      </c>
      <c r="B83" s="49">
        <v>397.149994</v>
      </c>
      <c r="C83" s="49">
        <v>400.0</v>
      </c>
      <c r="D83" s="49">
        <v>392.0</v>
      </c>
      <c r="E83" s="49">
        <v>395.049988</v>
      </c>
      <c r="F83" s="49">
        <v>395.049988</v>
      </c>
      <c r="G83" s="67">
        <f t="shared" si="1"/>
        <v>-0.006788213702</v>
      </c>
      <c r="H83" s="68">
        <f>G83-FAMA!E86</f>
        <v>-0.06187529244</v>
      </c>
    </row>
    <row r="84">
      <c r="A84" s="48">
        <v>45265.0</v>
      </c>
      <c r="B84" s="49">
        <v>391.049988</v>
      </c>
      <c r="C84" s="49">
        <v>398.899994</v>
      </c>
      <c r="D84" s="49">
        <v>391.049988</v>
      </c>
      <c r="E84" s="49">
        <v>397.75</v>
      </c>
      <c r="F84" s="49">
        <v>397.75</v>
      </c>
      <c r="G84" s="67">
        <f t="shared" si="1"/>
        <v>-0.0007536440373</v>
      </c>
      <c r="H84" s="68">
        <f>G84-FAMA!E87</f>
        <v>-0.01911263289</v>
      </c>
    </row>
    <row r="85">
      <c r="A85" s="48">
        <v>45266.0</v>
      </c>
      <c r="B85" s="49">
        <v>398.100006</v>
      </c>
      <c r="C85" s="49">
        <v>399.549988</v>
      </c>
      <c r="D85" s="49">
        <v>395.0</v>
      </c>
      <c r="E85" s="49">
        <v>398.049988</v>
      </c>
      <c r="F85" s="49">
        <v>398.049988</v>
      </c>
      <c r="G85" s="67">
        <f t="shared" si="1"/>
        <v>-0.01350684511</v>
      </c>
      <c r="H85" s="68">
        <f>G85-FAMA!E88</f>
        <v>-0.03186583395</v>
      </c>
    </row>
    <row r="86">
      <c r="A86" s="48">
        <v>45267.0</v>
      </c>
      <c r="B86" s="49">
        <v>399.549988</v>
      </c>
      <c r="C86" s="49">
        <v>407.049988</v>
      </c>
      <c r="D86" s="49">
        <v>396.200012</v>
      </c>
      <c r="E86" s="49">
        <v>403.5</v>
      </c>
      <c r="F86" s="49">
        <v>403.5</v>
      </c>
      <c r="G86" s="67">
        <f t="shared" si="1"/>
        <v>0.003731343284</v>
      </c>
      <c r="H86" s="68">
        <f>G86-FAMA!E89</f>
        <v>-0.01462149966</v>
      </c>
    </row>
    <row r="87">
      <c r="A87" s="48">
        <v>45268.0</v>
      </c>
      <c r="B87" s="49">
        <v>405.450012</v>
      </c>
      <c r="C87" s="49">
        <v>405.450012</v>
      </c>
      <c r="D87" s="49">
        <v>398.5</v>
      </c>
      <c r="E87" s="49">
        <v>402.0</v>
      </c>
      <c r="F87" s="49">
        <v>402.0</v>
      </c>
      <c r="G87" s="67">
        <f t="shared" si="1"/>
        <v>0.004121378732</v>
      </c>
      <c r="H87" s="68">
        <f>G87-FAMA!E90</f>
        <v>-0.01423146421</v>
      </c>
    </row>
    <row r="88">
      <c r="A88" s="48">
        <v>45271.0</v>
      </c>
      <c r="B88" s="49">
        <v>402.700012</v>
      </c>
      <c r="C88" s="49">
        <v>404.950012</v>
      </c>
      <c r="D88" s="49">
        <v>399.5</v>
      </c>
      <c r="E88" s="49">
        <v>400.350006</v>
      </c>
      <c r="F88" s="49">
        <v>400.350006</v>
      </c>
      <c r="G88" s="67">
        <f t="shared" si="1"/>
        <v>0.008438302267</v>
      </c>
      <c r="H88" s="68">
        <f>G88-FAMA!E91</f>
        <v>-0.04663033197</v>
      </c>
    </row>
    <row r="89">
      <c r="A89" s="48">
        <v>45272.0</v>
      </c>
      <c r="B89" s="49">
        <v>401.350006</v>
      </c>
      <c r="C89" s="49">
        <v>402.549988</v>
      </c>
      <c r="D89" s="49">
        <v>395.399994</v>
      </c>
      <c r="E89" s="49">
        <v>397.0</v>
      </c>
      <c r="F89" s="49">
        <v>397.0</v>
      </c>
      <c r="G89" s="67">
        <f t="shared" si="1"/>
        <v>-0.005760050261</v>
      </c>
      <c r="H89" s="68">
        <f>G89-FAMA!E92</f>
        <v>-0.0241128932</v>
      </c>
    </row>
    <row r="90">
      <c r="A90" s="48">
        <v>45273.0</v>
      </c>
      <c r="B90" s="49">
        <v>397.350006</v>
      </c>
      <c r="C90" s="49">
        <v>403.299988</v>
      </c>
      <c r="D90" s="49">
        <v>394.049988</v>
      </c>
      <c r="E90" s="49">
        <v>399.299988</v>
      </c>
      <c r="F90" s="49">
        <v>399.299988</v>
      </c>
      <c r="G90" s="67">
        <f t="shared" si="1"/>
        <v>0.006300403416</v>
      </c>
      <c r="H90" s="68">
        <f>G90-FAMA!E93</f>
        <v>-0.01205243952</v>
      </c>
    </row>
    <row r="91">
      <c r="A91" s="48">
        <v>45274.0</v>
      </c>
      <c r="B91" s="49">
        <v>404.899994</v>
      </c>
      <c r="C91" s="49">
        <v>404.899994</v>
      </c>
      <c r="D91" s="49">
        <v>395.299988</v>
      </c>
      <c r="E91" s="49">
        <v>396.799988</v>
      </c>
      <c r="F91" s="49">
        <v>396.799988</v>
      </c>
      <c r="G91" s="67">
        <f t="shared" si="1"/>
        <v>-0.004016079378</v>
      </c>
      <c r="H91" s="68">
        <f>G91-FAMA!E94</f>
        <v>-0.02234228845</v>
      </c>
    </row>
    <row r="92">
      <c r="A92" s="48">
        <v>45275.0</v>
      </c>
      <c r="B92" s="49">
        <v>398.899994</v>
      </c>
      <c r="C92" s="49">
        <v>403.899994</v>
      </c>
      <c r="D92" s="49">
        <v>396.799988</v>
      </c>
      <c r="E92" s="49">
        <v>398.399994</v>
      </c>
      <c r="F92" s="49">
        <v>398.399994</v>
      </c>
      <c r="G92" s="67">
        <f t="shared" si="1"/>
        <v>0.003905727546</v>
      </c>
      <c r="H92" s="68">
        <f>G92-FAMA!E95</f>
        <v>-0.01442048153</v>
      </c>
    </row>
    <row r="93">
      <c r="A93" s="48">
        <v>45278.0</v>
      </c>
      <c r="B93" s="49">
        <v>399.049988</v>
      </c>
      <c r="C93" s="49">
        <v>399.450012</v>
      </c>
      <c r="D93" s="49">
        <v>390.600006</v>
      </c>
      <c r="E93" s="49">
        <v>396.850006</v>
      </c>
      <c r="F93" s="49">
        <v>396.850006</v>
      </c>
      <c r="G93" s="67">
        <f t="shared" si="1"/>
        <v>-0.02157297798</v>
      </c>
      <c r="H93" s="68">
        <f>G93-FAMA!E96</f>
        <v>-0.05822875464</v>
      </c>
    </row>
    <row r="94">
      <c r="A94" s="48">
        <v>45279.0</v>
      </c>
      <c r="B94" s="49">
        <v>397.299988</v>
      </c>
      <c r="C94" s="49">
        <v>406.850006</v>
      </c>
      <c r="D94" s="49">
        <v>397.299988</v>
      </c>
      <c r="E94" s="49">
        <v>405.600006</v>
      </c>
      <c r="F94" s="49">
        <v>405.600006</v>
      </c>
      <c r="G94" s="67">
        <f t="shared" si="1"/>
        <v>0.0110931374</v>
      </c>
      <c r="H94" s="68">
        <f>G94-FAMA!E97</f>
        <v>-0.00723307168</v>
      </c>
    </row>
    <row r="95">
      <c r="A95" s="48">
        <v>45280.0</v>
      </c>
      <c r="B95" s="49">
        <v>409.350006</v>
      </c>
      <c r="C95" s="49">
        <v>414.5</v>
      </c>
      <c r="D95" s="49">
        <v>396.450012</v>
      </c>
      <c r="E95" s="49">
        <v>401.149994</v>
      </c>
      <c r="F95" s="49">
        <v>401.149994</v>
      </c>
      <c r="G95" s="67">
        <f t="shared" si="1"/>
        <v>0.0004987704053</v>
      </c>
      <c r="H95" s="68">
        <f>G95-FAMA!E98</f>
        <v>-0.03615700625</v>
      </c>
    </row>
    <row r="96">
      <c r="A96" s="48">
        <v>45281.0</v>
      </c>
      <c r="B96" s="49">
        <v>396.0</v>
      </c>
      <c r="C96" s="49">
        <v>404.299988</v>
      </c>
      <c r="D96" s="49">
        <v>395.0</v>
      </c>
      <c r="E96" s="49">
        <v>400.950012</v>
      </c>
      <c r="F96" s="49">
        <v>400.950012</v>
      </c>
      <c r="G96" s="67">
        <f t="shared" si="1"/>
        <v>0.00614808532</v>
      </c>
      <c r="H96" s="68">
        <f>G96-FAMA!E99</f>
        <v>-0.01221730537</v>
      </c>
    </row>
    <row r="97">
      <c r="A97" s="48">
        <v>45282.0</v>
      </c>
      <c r="B97" s="49">
        <v>402.100006</v>
      </c>
      <c r="C97" s="49">
        <v>405.25</v>
      </c>
      <c r="D97" s="49">
        <v>397.0</v>
      </c>
      <c r="E97" s="49">
        <v>398.5</v>
      </c>
      <c r="F97" s="49">
        <v>398.5</v>
      </c>
      <c r="G97" s="67">
        <f t="shared" si="1"/>
        <v>-0.004745239831</v>
      </c>
      <c r="H97" s="68">
        <f>G97-FAMA!E100</f>
        <v>-0.02311063052</v>
      </c>
    </row>
    <row r="98">
      <c r="A98" s="48">
        <v>45286.0</v>
      </c>
      <c r="B98" s="49">
        <v>403.399994</v>
      </c>
      <c r="C98" s="49">
        <v>403.399994</v>
      </c>
      <c r="D98" s="49">
        <v>397.600006</v>
      </c>
      <c r="E98" s="49">
        <v>400.399994</v>
      </c>
      <c r="F98" s="49">
        <v>400.399994</v>
      </c>
      <c r="G98" s="67">
        <f t="shared" si="1"/>
        <v>-0.003608341367</v>
      </c>
      <c r="H98" s="68">
        <f>G98-FAMA!E101</f>
        <v>-0.05871463269</v>
      </c>
    </row>
    <row r="99">
      <c r="A99" s="48">
        <v>45287.0</v>
      </c>
      <c r="B99" s="49">
        <v>401.950012</v>
      </c>
      <c r="C99" s="49">
        <v>404.0</v>
      </c>
      <c r="D99" s="49">
        <v>396.350006</v>
      </c>
      <c r="E99" s="49">
        <v>401.850006</v>
      </c>
      <c r="F99" s="49">
        <v>401.850006</v>
      </c>
      <c r="G99" s="67">
        <f t="shared" si="1"/>
        <v>0.0004979758571</v>
      </c>
      <c r="H99" s="68">
        <f>G99-FAMA!E102</f>
        <v>-0.01786741483</v>
      </c>
    </row>
    <row r="100">
      <c r="A100" s="48">
        <v>45288.0</v>
      </c>
      <c r="B100" s="49">
        <v>404.75</v>
      </c>
      <c r="C100" s="49">
        <v>406.700012</v>
      </c>
      <c r="D100" s="49">
        <v>398.600006</v>
      </c>
      <c r="E100" s="49">
        <v>401.649994</v>
      </c>
      <c r="F100" s="49">
        <v>401.649994</v>
      </c>
      <c r="G100" s="67">
        <f t="shared" si="1"/>
        <v>-0.04277886497</v>
      </c>
      <c r="H100" s="68">
        <f>G100-FAMA!E103</f>
        <v>-0.06114425567</v>
      </c>
    </row>
    <row r="101">
      <c r="A101" s="48">
        <v>45289.0</v>
      </c>
      <c r="B101" s="49">
        <v>401.799988</v>
      </c>
      <c r="C101" s="49">
        <v>424.600006</v>
      </c>
      <c r="D101" s="49">
        <v>400.350006</v>
      </c>
      <c r="E101" s="49">
        <v>419.600006</v>
      </c>
      <c r="F101" s="49">
        <v>419.600006</v>
      </c>
      <c r="G101" s="67">
        <f t="shared" si="1"/>
        <v>-0.04025618828</v>
      </c>
      <c r="H101" s="68">
        <f>G101-FAMA!E104</f>
        <v>-0.05864718485</v>
      </c>
    </row>
    <row r="102">
      <c r="A102" s="48">
        <v>45292.0</v>
      </c>
      <c r="B102" s="49">
        <v>425.049988</v>
      </c>
      <c r="C102" s="49">
        <v>439.0</v>
      </c>
      <c r="D102" s="49">
        <v>421.700012</v>
      </c>
      <c r="E102" s="49">
        <v>437.200012</v>
      </c>
      <c r="F102" s="49">
        <v>437.200012</v>
      </c>
      <c r="G102" s="67">
        <f t="shared" si="1"/>
        <v>0.0140322813</v>
      </c>
      <c r="H102" s="68">
        <f>G102-FAMA!E105</f>
        <v>-0.004358715264</v>
      </c>
    </row>
    <row r="103">
      <c r="A103" s="48">
        <v>45293.0</v>
      </c>
      <c r="B103" s="49">
        <v>437.200012</v>
      </c>
      <c r="C103" s="49">
        <v>439.850006</v>
      </c>
      <c r="D103" s="49">
        <v>424.299988</v>
      </c>
      <c r="E103" s="49">
        <v>431.149994</v>
      </c>
      <c r="F103" s="49">
        <v>431.149994</v>
      </c>
      <c r="G103" s="67">
        <f t="shared" si="1"/>
        <v>-0.04018258575</v>
      </c>
      <c r="H103" s="68">
        <f>G103-FAMA!E106</f>
        <v>-0.1137668682</v>
      </c>
    </row>
    <row r="104">
      <c r="A104" s="48">
        <v>45294.0</v>
      </c>
      <c r="B104" s="49">
        <v>430.950012</v>
      </c>
      <c r="C104" s="49">
        <v>458.399994</v>
      </c>
      <c r="D104" s="49">
        <v>430.0</v>
      </c>
      <c r="E104" s="49">
        <v>449.200012</v>
      </c>
      <c r="F104" s="49">
        <v>449.200012</v>
      </c>
      <c r="G104" s="67">
        <f t="shared" si="1"/>
        <v>0.01216769749</v>
      </c>
      <c r="H104" s="68">
        <f>G104-FAMA!E107</f>
        <v>-0.006223299078</v>
      </c>
    </row>
    <row r="105">
      <c r="A105" s="48">
        <v>45295.0</v>
      </c>
      <c r="B105" s="49">
        <v>450.850006</v>
      </c>
      <c r="C105" s="49">
        <v>455.0</v>
      </c>
      <c r="D105" s="49">
        <v>442.450012</v>
      </c>
      <c r="E105" s="49">
        <v>443.799988</v>
      </c>
      <c r="F105" s="49">
        <v>443.799988</v>
      </c>
      <c r="G105" s="67">
        <f t="shared" si="1"/>
        <v>-0.01530957137</v>
      </c>
      <c r="H105" s="68">
        <f>G105-FAMA!E108</f>
        <v>-0.03373257193</v>
      </c>
    </row>
    <row r="106">
      <c r="A106" s="48">
        <v>45296.0</v>
      </c>
      <c r="B106" s="49">
        <v>444.5</v>
      </c>
      <c r="C106" s="49">
        <v>453.0</v>
      </c>
      <c r="D106" s="49">
        <v>444.5</v>
      </c>
      <c r="E106" s="49">
        <v>450.700012</v>
      </c>
      <c r="F106" s="49">
        <v>450.700012</v>
      </c>
      <c r="G106" s="67">
        <f t="shared" si="1"/>
        <v>0.0275877926</v>
      </c>
      <c r="H106" s="68">
        <f>G106-FAMA!E109</f>
        <v>0.009164792043</v>
      </c>
    </row>
    <row r="107">
      <c r="A107" s="48">
        <v>45299.0</v>
      </c>
      <c r="B107" s="49">
        <v>451.799988</v>
      </c>
      <c r="C107" s="49">
        <v>452.100006</v>
      </c>
      <c r="D107" s="49">
        <v>436.950012</v>
      </c>
      <c r="E107" s="49">
        <v>438.600006</v>
      </c>
      <c r="F107" s="49">
        <v>438.600006</v>
      </c>
      <c r="G107" s="67">
        <f t="shared" si="1"/>
        <v>0.01188140237</v>
      </c>
      <c r="H107" s="68">
        <f>G107-FAMA!E110</f>
        <v>-0.04339778213</v>
      </c>
    </row>
    <row r="108">
      <c r="A108" s="48">
        <v>45300.0</v>
      </c>
      <c r="B108" s="49">
        <v>442.899994</v>
      </c>
      <c r="C108" s="49">
        <v>445.0</v>
      </c>
      <c r="D108" s="49">
        <v>429.5</v>
      </c>
      <c r="E108" s="49">
        <v>433.450012</v>
      </c>
      <c r="F108" s="49">
        <v>433.450012</v>
      </c>
      <c r="G108" s="67">
        <f t="shared" si="1"/>
        <v>-0.04610471452</v>
      </c>
      <c r="H108" s="68">
        <f>G108-FAMA!E111</f>
        <v>-0.06452771507</v>
      </c>
    </row>
    <row r="109">
      <c r="A109" s="48">
        <v>45301.0</v>
      </c>
      <c r="B109" s="49">
        <v>435.549988</v>
      </c>
      <c r="C109" s="49">
        <v>467.850006</v>
      </c>
      <c r="D109" s="49">
        <v>435.549988</v>
      </c>
      <c r="E109" s="49">
        <v>454.399994</v>
      </c>
      <c r="F109" s="49">
        <v>454.399994</v>
      </c>
      <c r="G109" s="67">
        <f t="shared" si="1"/>
        <v>-0.072463769</v>
      </c>
      <c r="H109" s="68">
        <f>G109-FAMA!E112</f>
        <v>-0.09088676956</v>
      </c>
    </row>
    <row r="110">
      <c r="A110" s="48">
        <v>45302.0</v>
      </c>
      <c r="B110" s="49">
        <v>457.850006</v>
      </c>
      <c r="C110" s="49">
        <v>499.899994</v>
      </c>
      <c r="D110" s="49">
        <v>456.950012</v>
      </c>
      <c r="E110" s="49">
        <v>489.899994</v>
      </c>
      <c r="F110" s="49">
        <v>489.899994</v>
      </c>
      <c r="G110" s="67">
        <f t="shared" si="1"/>
        <v>-0.1039780631</v>
      </c>
      <c r="H110" s="68">
        <f>G110-FAMA!E113</f>
        <v>-0.1223882625</v>
      </c>
    </row>
    <row r="111">
      <c r="A111" s="48">
        <v>45303.0</v>
      </c>
      <c r="B111" s="49">
        <v>495.399994</v>
      </c>
      <c r="C111" s="49">
        <v>580.799988</v>
      </c>
      <c r="D111" s="49">
        <v>491.0</v>
      </c>
      <c r="E111" s="49">
        <v>546.75</v>
      </c>
      <c r="F111" s="49">
        <v>546.75</v>
      </c>
      <c r="G111" s="67">
        <f t="shared" si="1"/>
        <v>-0.008523006433</v>
      </c>
      <c r="H111" s="68">
        <f>G111-FAMA!E114</f>
        <v>-0.02693320584</v>
      </c>
    </row>
    <row r="112">
      <c r="A112" s="48">
        <v>45306.0</v>
      </c>
      <c r="B112" s="49">
        <v>555.599976</v>
      </c>
      <c r="C112" s="49">
        <v>598.599976</v>
      </c>
      <c r="D112" s="49">
        <v>544.799988</v>
      </c>
      <c r="E112" s="49">
        <v>551.450012</v>
      </c>
      <c r="F112" s="49">
        <v>551.450012</v>
      </c>
      <c r="G112" s="67">
        <f t="shared" si="1"/>
        <v>0.04609691149</v>
      </c>
      <c r="H112" s="68">
        <f>G112-FAMA!E115</f>
        <v>-0.009143855421</v>
      </c>
    </row>
    <row r="113">
      <c r="A113" s="48">
        <v>45307.0</v>
      </c>
      <c r="B113" s="49">
        <v>551.349976</v>
      </c>
      <c r="C113" s="49">
        <v>551.349976</v>
      </c>
      <c r="D113" s="49">
        <v>521.150024</v>
      </c>
      <c r="E113" s="49">
        <v>527.150024</v>
      </c>
      <c r="F113" s="49">
        <v>527.150024</v>
      </c>
      <c r="G113" s="67">
        <f t="shared" si="1"/>
        <v>-0.05060779109</v>
      </c>
      <c r="H113" s="68">
        <f>G113-FAMA!E116</f>
        <v>-0.06901799049</v>
      </c>
    </row>
    <row r="114">
      <c r="A114" s="48">
        <v>45308.0</v>
      </c>
      <c r="B114" s="49">
        <v>523.599976</v>
      </c>
      <c r="C114" s="49">
        <v>568.0</v>
      </c>
      <c r="D114" s="49">
        <v>515.150024</v>
      </c>
      <c r="E114" s="49">
        <v>555.25</v>
      </c>
      <c r="F114" s="49">
        <v>555.25</v>
      </c>
      <c r="G114" s="67">
        <f t="shared" si="1"/>
        <v>0</v>
      </c>
      <c r="H114" s="68">
        <f>G114-FAMA!E117</f>
        <v>-0.01841019941</v>
      </c>
    </row>
    <row r="115">
      <c r="A115" s="48">
        <v>45309.0</v>
      </c>
      <c r="B115" s="49">
        <v>523.599976</v>
      </c>
      <c r="C115" s="49">
        <v>568.0</v>
      </c>
      <c r="D115" s="49">
        <v>515.150024</v>
      </c>
      <c r="E115" s="49">
        <v>555.25</v>
      </c>
      <c r="F115" s="49">
        <v>555.25</v>
      </c>
      <c r="G115" s="67">
        <f t="shared" si="1"/>
        <v>0.00817067635</v>
      </c>
      <c r="H115" s="68">
        <f>G115-FAMA!E118</f>
        <v>-0.01029891535</v>
      </c>
    </row>
    <row r="116">
      <c r="A116" s="48">
        <v>45310.0</v>
      </c>
      <c r="B116" s="49">
        <v>550.450012</v>
      </c>
      <c r="C116" s="49">
        <v>561.5</v>
      </c>
      <c r="D116" s="49">
        <v>537.25</v>
      </c>
      <c r="E116" s="49">
        <v>550.75</v>
      </c>
      <c r="F116" s="49">
        <v>550.75</v>
      </c>
      <c r="G116" s="67">
        <f t="shared" si="1"/>
        <v>0.08074959481</v>
      </c>
      <c r="H116" s="68">
        <f>G116-FAMA!E119</f>
        <v>0.06228000311</v>
      </c>
    </row>
    <row r="117">
      <c r="A117" s="48">
        <v>45314.0</v>
      </c>
      <c r="B117" s="49">
        <v>544.849976</v>
      </c>
      <c r="C117" s="49">
        <v>548.349976</v>
      </c>
      <c r="D117" s="49">
        <v>504.75</v>
      </c>
      <c r="E117" s="49">
        <v>509.600006</v>
      </c>
      <c r="F117" s="49">
        <v>509.600006</v>
      </c>
      <c r="G117" s="67">
        <f t="shared" si="1"/>
        <v>-0.003422313444</v>
      </c>
      <c r="H117" s="68">
        <f>G117-FAMA!E120</f>
        <v>-0.05884132294</v>
      </c>
    </row>
    <row r="118">
      <c r="A118" s="48">
        <v>45315.0</v>
      </c>
      <c r="B118" s="49">
        <v>513.950012</v>
      </c>
      <c r="C118" s="49">
        <v>533.099976</v>
      </c>
      <c r="D118" s="49">
        <v>507.0</v>
      </c>
      <c r="E118" s="49">
        <v>511.350006</v>
      </c>
      <c r="F118" s="49">
        <v>511.350006</v>
      </c>
      <c r="G118" s="67">
        <f t="shared" si="1"/>
        <v>0.007189273023</v>
      </c>
      <c r="H118" s="68">
        <f>G118-FAMA!E121</f>
        <v>-0.01128031867</v>
      </c>
    </row>
    <row r="119">
      <c r="A119" s="48">
        <v>45316.0</v>
      </c>
      <c r="B119" s="49">
        <v>510.149994</v>
      </c>
      <c r="C119" s="49">
        <v>521.150024</v>
      </c>
      <c r="D119" s="49">
        <v>505.0</v>
      </c>
      <c r="E119" s="49">
        <v>507.700012</v>
      </c>
      <c r="F119" s="49">
        <v>507.700012</v>
      </c>
      <c r="G119" s="67">
        <f t="shared" si="1"/>
        <v>-0.001671371586</v>
      </c>
      <c r="H119" s="68">
        <f>G119-FAMA!E122</f>
        <v>-0.02014096328</v>
      </c>
    </row>
    <row r="120">
      <c r="A120" s="48">
        <v>45320.0</v>
      </c>
      <c r="B120" s="49">
        <v>507.600006</v>
      </c>
      <c r="C120" s="49">
        <v>533.950012</v>
      </c>
      <c r="D120" s="49">
        <v>505.0</v>
      </c>
      <c r="E120" s="49">
        <v>508.549988</v>
      </c>
      <c r="F120" s="49">
        <v>508.549988</v>
      </c>
      <c r="G120" s="67">
        <f t="shared" si="1"/>
        <v>0.01456356708</v>
      </c>
      <c r="H120" s="68">
        <f>G120-FAMA!E123</f>
        <v>-0.00381897981</v>
      </c>
    </row>
    <row r="121">
      <c r="A121" s="48">
        <v>45321.0</v>
      </c>
      <c r="B121" s="49">
        <v>510.100006</v>
      </c>
      <c r="C121" s="49">
        <v>514.900024</v>
      </c>
      <c r="D121" s="49">
        <v>498.0</v>
      </c>
      <c r="E121" s="49">
        <v>501.25</v>
      </c>
      <c r="F121" s="49">
        <v>501.25</v>
      </c>
      <c r="G121" s="67">
        <f t="shared" si="1"/>
        <v>-0.03818482795</v>
      </c>
      <c r="H121" s="68">
        <f>G121-FAMA!E124</f>
        <v>-0.05656737484</v>
      </c>
    </row>
    <row r="122">
      <c r="A122" s="48">
        <v>45322.0</v>
      </c>
      <c r="B122" s="49">
        <v>503.850006</v>
      </c>
      <c r="C122" s="49">
        <v>552.150024</v>
      </c>
      <c r="D122" s="49">
        <v>503.850006</v>
      </c>
      <c r="E122" s="49">
        <v>521.150024</v>
      </c>
      <c r="F122" s="49">
        <v>521.150024</v>
      </c>
      <c r="G122" s="67">
        <f t="shared" si="1"/>
        <v>-0.04068104188</v>
      </c>
      <c r="H122" s="68">
        <f>G122-FAMA!E125</f>
        <v>-0.114231507</v>
      </c>
    </row>
    <row r="123">
      <c r="A123" s="48">
        <v>45323.0</v>
      </c>
      <c r="B123" s="49">
        <v>522.200012</v>
      </c>
      <c r="C123" s="49">
        <v>570.099976</v>
      </c>
      <c r="D123" s="49">
        <v>522.200012</v>
      </c>
      <c r="E123" s="49">
        <v>543.25</v>
      </c>
      <c r="F123" s="49">
        <v>543.25</v>
      </c>
      <c r="G123" s="67">
        <f t="shared" si="1"/>
        <v>-0.01531631651</v>
      </c>
      <c r="H123" s="68">
        <f>G123-FAMA!E126</f>
        <v>-0.0336988634</v>
      </c>
    </row>
    <row r="124">
      <c r="A124" s="48">
        <v>45324.0</v>
      </c>
      <c r="B124" s="49">
        <v>550.0</v>
      </c>
      <c r="C124" s="49">
        <v>557.900024</v>
      </c>
      <c r="D124" s="49">
        <v>545.0</v>
      </c>
      <c r="E124" s="49">
        <v>551.700012</v>
      </c>
      <c r="F124" s="49">
        <v>551.700012</v>
      </c>
      <c r="G124" s="67">
        <f t="shared" si="1"/>
        <v>-0.001719011958</v>
      </c>
      <c r="H124" s="68">
        <f>G124-FAMA!E127</f>
        <v>-0.02006545276</v>
      </c>
    </row>
    <row r="125">
      <c r="A125" s="48">
        <v>45327.0</v>
      </c>
      <c r="B125" s="49">
        <v>551.450012</v>
      </c>
      <c r="C125" s="49">
        <v>559.0</v>
      </c>
      <c r="D125" s="49">
        <v>533.0</v>
      </c>
      <c r="E125" s="49">
        <v>552.650024</v>
      </c>
      <c r="F125" s="49">
        <v>552.650024</v>
      </c>
      <c r="G125" s="67">
        <f t="shared" si="1"/>
        <v>-0.01505961925</v>
      </c>
      <c r="H125" s="68">
        <f>G125-FAMA!E128</f>
        <v>-0.03340606005</v>
      </c>
    </row>
    <row r="126">
      <c r="A126" s="48">
        <v>45328.0</v>
      </c>
      <c r="B126" s="49">
        <v>570.0</v>
      </c>
      <c r="C126" s="49">
        <v>574.950012</v>
      </c>
      <c r="D126" s="49">
        <v>553.400024</v>
      </c>
      <c r="E126" s="49">
        <v>561.099976</v>
      </c>
      <c r="F126" s="49">
        <v>561.099976</v>
      </c>
      <c r="G126" s="67">
        <f t="shared" si="1"/>
        <v>0.02812638754</v>
      </c>
      <c r="H126" s="68">
        <f>G126-FAMA!E129</f>
        <v>-0.02692303325</v>
      </c>
    </row>
    <row r="127">
      <c r="A127" s="48">
        <v>45329.0</v>
      </c>
      <c r="B127" s="49">
        <v>564.75</v>
      </c>
      <c r="C127" s="49">
        <v>574.150024</v>
      </c>
      <c r="D127" s="49">
        <v>536.200012</v>
      </c>
      <c r="E127" s="49">
        <v>545.75</v>
      </c>
      <c r="F127" s="49">
        <v>545.75</v>
      </c>
      <c r="G127" s="67">
        <f t="shared" si="1"/>
        <v>-0.002102804808</v>
      </c>
      <c r="H127" s="68">
        <f>G127-FAMA!E130</f>
        <v>-0.02044924561</v>
      </c>
    </row>
    <row r="128">
      <c r="A128" s="48">
        <v>45330.0</v>
      </c>
      <c r="B128" s="49">
        <v>543.299988</v>
      </c>
      <c r="C128" s="49">
        <v>556.450012</v>
      </c>
      <c r="D128" s="49">
        <v>536.549988</v>
      </c>
      <c r="E128" s="49">
        <v>546.900024</v>
      </c>
      <c r="F128" s="49">
        <v>546.900024</v>
      </c>
      <c r="G128" s="67">
        <f t="shared" si="1"/>
        <v>0.03004051538</v>
      </c>
      <c r="H128" s="68">
        <f>G128-FAMA!E131</f>
        <v>0.01169407457</v>
      </c>
    </row>
    <row r="129">
      <c r="A129" s="48">
        <v>45331.0</v>
      </c>
      <c r="B129" s="49">
        <v>550.700012</v>
      </c>
      <c r="C129" s="49">
        <v>550.700012</v>
      </c>
      <c r="D129" s="49">
        <v>518.849976</v>
      </c>
      <c r="E129" s="49">
        <v>530.950012</v>
      </c>
      <c r="F129" s="49">
        <v>530.950012</v>
      </c>
      <c r="G129" s="67">
        <f t="shared" si="1"/>
        <v>0.05441371195</v>
      </c>
      <c r="H129" s="68">
        <f>G129-FAMA!E132</f>
        <v>0.03604729698</v>
      </c>
    </row>
    <row r="130">
      <c r="A130" s="48">
        <v>45334.0</v>
      </c>
      <c r="B130" s="49">
        <v>529.0</v>
      </c>
      <c r="C130" s="49">
        <v>530.650024</v>
      </c>
      <c r="D130" s="49">
        <v>499.299988</v>
      </c>
      <c r="E130" s="49">
        <v>503.549988</v>
      </c>
      <c r="F130" s="49">
        <v>503.549988</v>
      </c>
      <c r="G130" s="67">
        <f t="shared" si="1"/>
        <v>0.01788958113</v>
      </c>
      <c r="H130" s="68">
        <f>G130-FAMA!E133</f>
        <v>-0.0004768338412</v>
      </c>
    </row>
    <row r="131">
      <c r="A131" s="48">
        <v>45335.0</v>
      </c>
      <c r="B131" s="49">
        <v>503.850006</v>
      </c>
      <c r="C131" s="49">
        <v>508.700012</v>
      </c>
      <c r="D131" s="49">
        <v>490.950012</v>
      </c>
      <c r="E131" s="49">
        <v>494.700012</v>
      </c>
      <c r="F131" s="49">
        <v>494.700012</v>
      </c>
      <c r="G131" s="67">
        <f t="shared" si="1"/>
        <v>-0.02818971877</v>
      </c>
      <c r="H131" s="68">
        <f>G131-FAMA!E134</f>
        <v>-0.08329908406</v>
      </c>
    </row>
    <row r="132">
      <c r="A132" s="48">
        <v>45336.0</v>
      </c>
      <c r="B132" s="49">
        <v>489.850006</v>
      </c>
      <c r="C132" s="49">
        <v>512.299988</v>
      </c>
      <c r="D132" s="49">
        <v>487.299988</v>
      </c>
      <c r="E132" s="49">
        <v>509.049988</v>
      </c>
      <c r="F132" s="49">
        <v>509.049988</v>
      </c>
      <c r="G132" s="67">
        <f t="shared" si="1"/>
        <v>-0.00692545487</v>
      </c>
      <c r="H132" s="68">
        <f>G132-FAMA!E135</f>
        <v>-0.02529186984</v>
      </c>
    </row>
    <row r="133">
      <c r="A133" s="48">
        <v>45337.0</v>
      </c>
      <c r="B133" s="49">
        <v>513.150024</v>
      </c>
      <c r="C133" s="49">
        <v>518.5</v>
      </c>
      <c r="D133" s="49">
        <v>509.850006</v>
      </c>
      <c r="E133" s="49">
        <v>512.599976</v>
      </c>
      <c r="F133" s="49">
        <v>512.599976</v>
      </c>
      <c r="G133" s="67">
        <f t="shared" si="1"/>
        <v>0.01284325217</v>
      </c>
      <c r="H133" s="68">
        <f>G133-FAMA!E136</f>
        <v>-0.005523162802</v>
      </c>
    </row>
    <row r="134">
      <c r="A134" s="48">
        <v>45338.0</v>
      </c>
      <c r="B134" s="49">
        <v>512.849976</v>
      </c>
      <c r="C134" s="49">
        <v>524.150024</v>
      </c>
      <c r="D134" s="49">
        <v>504.600006</v>
      </c>
      <c r="E134" s="49">
        <v>506.100006</v>
      </c>
      <c r="F134" s="49">
        <v>506.100006</v>
      </c>
      <c r="G134" s="67">
        <f t="shared" si="1"/>
        <v>0.001385065311</v>
      </c>
      <c r="H134" s="68">
        <f>G134-FAMA!E137</f>
        <v>-0.01695497321</v>
      </c>
    </row>
    <row r="135">
      <c r="A135" s="48">
        <v>45341.0</v>
      </c>
      <c r="B135" s="49">
        <v>505.700012</v>
      </c>
      <c r="C135" s="49">
        <v>514.099976</v>
      </c>
      <c r="D135" s="49">
        <v>502.75</v>
      </c>
      <c r="E135" s="49">
        <v>505.399994</v>
      </c>
      <c r="F135" s="49">
        <v>505.399994</v>
      </c>
      <c r="G135" s="67">
        <f t="shared" si="1"/>
        <v>0.01455384942</v>
      </c>
      <c r="H135" s="68">
        <f>G135-FAMA!E138</f>
        <v>-0.003786189103</v>
      </c>
    </row>
    <row r="136">
      <c r="A136" s="48">
        <v>45342.0</v>
      </c>
      <c r="B136" s="49">
        <v>505.399994</v>
      </c>
      <c r="C136" s="49">
        <v>510.0</v>
      </c>
      <c r="D136" s="49">
        <v>496.0</v>
      </c>
      <c r="E136" s="49">
        <v>498.149994</v>
      </c>
      <c r="F136" s="49">
        <v>498.149994</v>
      </c>
      <c r="G136" s="67">
        <f t="shared" si="1"/>
        <v>0.0004016105938</v>
      </c>
      <c r="H136" s="68">
        <f>G136-FAMA!E139</f>
        <v>-0.05462859629</v>
      </c>
    </row>
    <row r="137">
      <c r="A137" s="48">
        <v>45343.0</v>
      </c>
      <c r="B137" s="49">
        <v>502.950012</v>
      </c>
      <c r="C137" s="49">
        <v>511.5</v>
      </c>
      <c r="D137" s="49">
        <v>495.0</v>
      </c>
      <c r="E137" s="49">
        <v>497.950012</v>
      </c>
      <c r="F137" s="49">
        <v>497.950012</v>
      </c>
      <c r="G137" s="67">
        <f t="shared" si="1"/>
        <v>0.007282301924</v>
      </c>
      <c r="H137" s="68">
        <f>G137-FAMA!E140</f>
        <v>-0.0110577366</v>
      </c>
    </row>
    <row r="138">
      <c r="A138" s="48">
        <v>45344.0</v>
      </c>
      <c r="B138" s="49">
        <v>496.049988</v>
      </c>
      <c r="C138" s="49">
        <v>499.950012</v>
      </c>
      <c r="D138" s="49">
        <v>488.5</v>
      </c>
      <c r="E138" s="49">
        <v>494.350006</v>
      </c>
      <c r="F138" s="49">
        <v>494.350006</v>
      </c>
      <c r="G138" s="67">
        <f t="shared" si="1"/>
        <v>-0.03456690248</v>
      </c>
      <c r="H138" s="68">
        <f>G138-FAMA!E141</f>
        <v>-0.052906941</v>
      </c>
    </row>
    <row r="139">
      <c r="A139" s="48">
        <v>45345.0</v>
      </c>
      <c r="B139" s="49">
        <v>494.850006</v>
      </c>
      <c r="C139" s="49">
        <v>516.849976</v>
      </c>
      <c r="D139" s="49">
        <v>494.850006</v>
      </c>
      <c r="E139" s="49">
        <v>512.049988</v>
      </c>
      <c r="F139" s="49">
        <v>512.049988</v>
      </c>
      <c r="G139" s="67">
        <f t="shared" si="1"/>
        <v>0.004807656929</v>
      </c>
      <c r="H139" s="68">
        <f>G139-FAMA!E142</f>
        <v>-0.01364068814</v>
      </c>
    </row>
    <row r="140">
      <c r="A140" s="48">
        <v>45348.0</v>
      </c>
      <c r="B140" s="49">
        <v>512.099976</v>
      </c>
      <c r="C140" s="49">
        <v>523.349976</v>
      </c>
      <c r="D140" s="49">
        <v>506.5</v>
      </c>
      <c r="E140" s="49">
        <v>509.600006</v>
      </c>
      <c r="F140" s="49">
        <v>509.600006</v>
      </c>
      <c r="G140" s="67">
        <f t="shared" si="1"/>
        <v>-0.02338057164</v>
      </c>
      <c r="H140" s="68">
        <f>G140-FAMA!E143</f>
        <v>-0.04182891671</v>
      </c>
    </row>
    <row r="141">
      <c r="A141" s="48">
        <v>45349.0</v>
      </c>
      <c r="B141" s="49">
        <v>506.75</v>
      </c>
      <c r="C141" s="49">
        <v>528.549988</v>
      </c>
      <c r="D141" s="49">
        <v>506.75</v>
      </c>
      <c r="E141" s="49">
        <v>521.799988</v>
      </c>
      <c r="F141" s="49">
        <v>521.799988</v>
      </c>
      <c r="G141" s="67">
        <f t="shared" si="1"/>
        <v>0.01705486835</v>
      </c>
      <c r="H141" s="68">
        <f>G141-FAMA!E144</f>
        <v>-0.001393476724</v>
      </c>
    </row>
    <row r="142">
      <c r="A142" s="48">
        <v>45350.0</v>
      </c>
      <c r="B142" s="49">
        <v>522.25</v>
      </c>
      <c r="C142" s="49">
        <v>525.349976</v>
      </c>
      <c r="D142" s="49">
        <v>511.0</v>
      </c>
      <c r="E142" s="49">
        <v>513.049988</v>
      </c>
      <c r="F142" s="49">
        <v>513.049988</v>
      </c>
      <c r="G142" s="67">
        <f t="shared" si="1"/>
        <v>0.01103552245</v>
      </c>
      <c r="H142" s="68">
        <f>G142-FAMA!E145</f>
        <v>-0.04431972363</v>
      </c>
    </row>
    <row r="143">
      <c r="A143" s="48">
        <v>45351.0</v>
      </c>
      <c r="B143" s="49">
        <v>511.049988</v>
      </c>
      <c r="C143" s="49">
        <v>518.0</v>
      </c>
      <c r="D143" s="49">
        <v>502.25</v>
      </c>
      <c r="E143" s="49">
        <v>507.450012</v>
      </c>
      <c r="F143" s="49">
        <v>507.450012</v>
      </c>
      <c r="G143" s="67">
        <f t="shared" si="1"/>
        <v>-0.04281809105</v>
      </c>
      <c r="H143" s="68">
        <f>G143-FAMA!E146</f>
        <v>-0.06126643612</v>
      </c>
    </row>
    <row r="144">
      <c r="A144" s="48">
        <v>45352.0</v>
      </c>
      <c r="B144" s="49">
        <v>514.950012</v>
      </c>
      <c r="C144" s="49">
        <v>539.5</v>
      </c>
      <c r="D144" s="49">
        <v>507.75</v>
      </c>
      <c r="E144" s="49">
        <v>530.150024</v>
      </c>
      <c r="F144" s="49">
        <v>530.150024</v>
      </c>
      <c r="G144" s="67">
        <f t="shared" si="1"/>
        <v>0.01951927692</v>
      </c>
      <c r="H144" s="68">
        <f>G144-FAMA!E147</f>
        <v>0.0009421973743</v>
      </c>
    </row>
    <row r="145">
      <c r="A145" s="48">
        <v>45355.0</v>
      </c>
      <c r="B145" s="49">
        <v>522.349976</v>
      </c>
      <c r="C145" s="49">
        <v>532.950012</v>
      </c>
      <c r="D145" s="49">
        <v>516.0</v>
      </c>
      <c r="E145" s="49">
        <v>520.0</v>
      </c>
      <c r="F145" s="49">
        <v>520.0</v>
      </c>
      <c r="G145" s="67">
        <f t="shared" si="1"/>
        <v>-0.008485102294</v>
      </c>
      <c r="H145" s="68">
        <f>G145-FAMA!E148</f>
        <v>-0.08281412953</v>
      </c>
    </row>
    <row r="146">
      <c r="A146" s="48">
        <v>45356.0</v>
      </c>
      <c r="B146" s="49">
        <v>519.0</v>
      </c>
      <c r="C146" s="49">
        <v>526.5</v>
      </c>
      <c r="D146" s="49">
        <v>514.950012</v>
      </c>
      <c r="E146" s="49">
        <v>524.450012</v>
      </c>
      <c r="F146" s="49">
        <v>524.450012</v>
      </c>
      <c r="G146" s="67">
        <f t="shared" si="1"/>
        <v>-0.01631813112</v>
      </c>
      <c r="H146" s="68">
        <f>G146-FAMA!E149</f>
        <v>-0.03489521067</v>
      </c>
    </row>
    <row r="147">
      <c r="A147" s="48">
        <v>45357.0</v>
      </c>
      <c r="B147" s="49">
        <v>526.650024</v>
      </c>
      <c r="C147" s="49">
        <v>538.200012</v>
      </c>
      <c r="D147" s="49">
        <v>511.0</v>
      </c>
      <c r="E147" s="49">
        <v>533.150024</v>
      </c>
      <c r="F147" s="49">
        <v>533.150024</v>
      </c>
      <c r="G147" s="67">
        <f t="shared" si="1"/>
        <v>-0.04161417311</v>
      </c>
      <c r="H147" s="68">
        <f>G147-FAMA!E150</f>
        <v>-0.06019125266</v>
      </c>
    </row>
    <row r="148">
      <c r="A148" s="48">
        <v>45358.0</v>
      </c>
      <c r="B148" s="49">
        <v>540.599976</v>
      </c>
      <c r="C148" s="49">
        <v>559.349976</v>
      </c>
      <c r="D148" s="49">
        <v>534.400024</v>
      </c>
      <c r="E148" s="49">
        <v>556.299988</v>
      </c>
      <c r="F148" s="49">
        <v>556.299988</v>
      </c>
      <c r="G148" s="67">
        <f t="shared" si="1"/>
        <v>0.07445676099</v>
      </c>
      <c r="H148" s="68">
        <f>G148-FAMA!E151</f>
        <v>0.05581699961</v>
      </c>
    </row>
    <row r="149">
      <c r="A149" s="48">
        <v>45362.0</v>
      </c>
      <c r="B149" s="49">
        <v>560.299988</v>
      </c>
      <c r="C149" s="49">
        <v>575.5</v>
      </c>
      <c r="D149" s="49">
        <v>514.5</v>
      </c>
      <c r="E149" s="49">
        <v>517.75</v>
      </c>
      <c r="F149" s="49">
        <v>517.75</v>
      </c>
      <c r="G149" s="67">
        <f t="shared" si="1"/>
        <v>0.0226150746</v>
      </c>
      <c r="H149" s="68">
        <f>G149-FAMA!E152</f>
        <v>0.003975313232</v>
      </c>
    </row>
    <row r="150">
      <c r="A150" s="48">
        <v>45363.0</v>
      </c>
      <c r="B150" s="49">
        <v>524.650024</v>
      </c>
      <c r="C150" s="49">
        <v>525.849976</v>
      </c>
      <c r="D150" s="49">
        <v>503.299988</v>
      </c>
      <c r="E150" s="49">
        <v>506.299988</v>
      </c>
      <c r="F150" s="49">
        <v>506.299988</v>
      </c>
      <c r="G150" s="67">
        <f t="shared" si="1"/>
        <v>0.05953747336</v>
      </c>
      <c r="H150" s="68">
        <f>G150-FAMA!E153</f>
        <v>0.003607765376</v>
      </c>
    </row>
    <row r="151">
      <c r="A151" s="48">
        <v>45364.0</v>
      </c>
      <c r="B151" s="49">
        <v>506.649994</v>
      </c>
      <c r="C151" s="49">
        <v>524.0</v>
      </c>
      <c r="D151" s="49">
        <v>474.0</v>
      </c>
      <c r="E151" s="49">
        <v>477.850006</v>
      </c>
      <c r="F151" s="49">
        <v>477.850006</v>
      </c>
      <c r="G151" s="67">
        <f t="shared" si="1"/>
        <v>-0.04391753207</v>
      </c>
      <c r="H151" s="68">
        <f>G151-FAMA!E154</f>
        <v>-0.06255729344</v>
      </c>
    </row>
    <row r="152">
      <c r="A152" s="48">
        <v>45365.0</v>
      </c>
      <c r="B152" s="49">
        <v>472.049988</v>
      </c>
      <c r="C152" s="49">
        <v>504.0</v>
      </c>
      <c r="D152" s="49">
        <v>472.0</v>
      </c>
      <c r="E152" s="49">
        <v>499.799988</v>
      </c>
      <c r="F152" s="49">
        <v>499.799988</v>
      </c>
      <c r="G152" s="67">
        <f t="shared" si="1"/>
        <v>0.03232468077</v>
      </c>
      <c r="H152" s="68">
        <f>G152-FAMA!E155</f>
        <v>0.0136849194</v>
      </c>
    </row>
    <row r="153">
      <c r="A153" s="48">
        <v>45366.0</v>
      </c>
      <c r="B153" s="49">
        <v>497.649994</v>
      </c>
      <c r="C153" s="49">
        <v>498.899994</v>
      </c>
      <c r="D153" s="49">
        <v>478.950012</v>
      </c>
      <c r="E153" s="49">
        <v>484.149994</v>
      </c>
      <c r="F153" s="49">
        <v>484.149994</v>
      </c>
      <c r="G153" s="67">
        <f t="shared" si="1"/>
        <v>-0.04779234424</v>
      </c>
      <c r="H153" s="68">
        <f>G153-FAMA!E156</f>
        <v>-0.06635560627</v>
      </c>
    </row>
    <row r="154">
      <c r="A154" s="48">
        <v>45369.0</v>
      </c>
      <c r="B154" s="49">
        <v>481.75</v>
      </c>
      <c r="C154" s="49">
        <v>516.799988</v>
      </c>
      <c r="D154" s="49">
        <v>481.0</v>
      </c>
      <c r="E154" s="49">
        <v>508.450012</v>
      </c>
      <c r="F154" s="49">
        <v>508.450012</v>
      </c>
      <c r="G154" s="67">
        <f t="shared" si="1"/>
        <v>0.01568119438</v>
      </c>
      <c r="H154" s="68">
        <f>G154-FAMA!E157</f>
        <v>-0.00288206766</v>
      </c>
    </row>
    <row r="155">
      <c r="A155" s="48">
        <v>45370.0</v>
      </c>
      <c r="B155" s="49">
        <v>506.649994</v>
      </c>
      <c r="C155" s="49">
        <v>509.0</v>
      </c>
      <c r="D155" s="49">
        <v>500.0</v>
      </c>
      <c r="E155" s="49">
        <v>500.600006</v>
      </c>
      <c r="F155" s="49">
        <v>500.600006</v>
      </c>
      <c r="G155" s="67">
        <f t="shared" si="1"/>
        <v>0.01768654626</v>
      </c>
      <c r="H155" s="68">
        <f>G155-FAMA!E158</f>
        <v>-0.03801357834</v>
      </c>
    </row>
    <row r="156">
      <c r="A156" s="48">
        <v>45371.0</v>
      </c>
      <c r="B156" s="49">
        <v>504.450012</v>
      </c>
      <c r="C156" s="49">
        <v>512.599976</v>
      </c>
      <c r="D156" s="49">
        <v>488.950012</v>
      </c>
      <c r="E156" s="49">
        <v>491.899994</v>
      </c>
      <c r="F156" s="49">
        <v>491.899994</v>
      </c>
      <c r="G156" s="67">
        <f t="shared" si="1"/>
        <v>-0.01393206759</v>
      </c>
      <c r="H156" s="68">
        <f>G156-FAMA!E159</f>
        <v>-0.03249532963</v>
      </c>
    </row>
    <row r="157">
      <c r="A157" s="48">
        <v>45372.0</v>
      </c>
      <c r="B157" s="49">
        <v>499.450012</v>
      </c>
      <c r="C157" s="49">
        <v>502.5</v>
      </c>
      <c r="D157" s="49">
        <v>495.600006</v>
      </c>
      <c r="E157" s="49">
        <v>498.850006</v>
      </c>
      <c r="F157" s="49">
        <v>498.850006</v>
      </c>
      <c r="G157" s="67">
        <f t="shared" si="1"/>
        <v>-0.00249950007</v>
      </c>
      <c r="H157" s="68">
        <f>G157-FAMA!E160</f>
        <v>-0.02106276211</v>
      </c>
    </row>
    <row r="158">
      <c r="A158" s="48">
        <v>45373.0</v>
      </c>
      <c r="B158" s="49">
        <v>499.0</v>
      </c>
      <c r="C158" s="49">
        <v>504.600006</v>
      </c>
      <c r="D158" s="49">
        <v>495.0</v>
      </c>
      <c r="E158" s="49">
        <v>500.100006</v>
      </c>
      <c r="F158" s="49">
        <v>500.100006</v>
      </c>
      <c r="G158" s="67">
        <f t="shared" si="1"/>
        <v>0.0141959033</v>
      </c>
      <c r="H158" s="68">
        <f>G158-FAMA!E161</f>
        <v>-0.004459718145</v>
      </c>
    </row>
    <row r="159">
      <c r="A159" s="48">
        <v>45377.0</v>
      </c>
      <c r="B159" s="49">
        <v>501.700012</v>
      </c>
      <c r="C159" s="49">
        <v>501.700012</v>
      </c>
      <c r="D159" s="49">
        <v>489.299988</v>
      </c>
      <c r="E159" s="49">
        <v>493.100006</v>
      </c>
      <c r="F159" s="49">
        <v>493.100006</v>
      </c>
      <c r="G159" s="67">
        <f t="shared" si="1"/>
        <v>0.006737480769</v>
      </c>
      <c r="H159" s="68">
        <f>G159-FAMA!E162</f>
        <v>-0.01191814067</v>
      </c>
    </row>
    <row r="160">
      <c r="A160" s="48">
        <v>45378.0</v>
      </c>
      <c r="B160" s="49">
        <v>493.850006</v>
      </c>
      <c r="C160" s="49">
        <v>506.700012</v>
      </c>
      <c r="D160" s="49">
        <v>487.049988</v>
      </c>
      <c r="E160" s="49">
        <v>489.799988</v>
      </c>
      <c r="F160" s="49">
        <v>489.799988</v>
      </c>
      <c r="G160" s="67">
        <f t="shared" si="1"/>
        <v>0.01114779948</v>
      </c>
      <c r="H160" s="68">
        <f>G160-FAMA!E163</f>
        <v>-0.04482950646</v>
      </c>
    </row>
    <row r="161">
      <c r="A161" s="48">
        <v>45379.0</v>
      </c>
      <c r="B161" s="49">
        <v>492.950012</v>
      </c>
      <c r="C161" s="49">
        <v>498.25</v>
      </c>
      <c r="D161" s="49">
        <v>480.5</v>
      </c>
      <c r="E161" s="49">
        <v>484.399994</v>
      </c>
      <c r="F161" s="49">
        <v>484.399994</v>
      </c>
      <c r="G161" s="67">
        <f t="shared" si="1"/>
        <v>-0.03467515826</v>
      </c>
      <c r="H161" s="68">
        <f>G161-FAMA!E164</f>
        <v>-0.0533307797</v>
      </c>
    </row>
    <row r="162">
      <c r="A162" s="48">
        <v>45383.0</v>
      </c>
      <c r="B162" s="49">
        <v>489.649994</v>
      </c>
      <c r="C162" s="49">
        <v>504.0</v>
      </c>
      <c r="D162" s="49">
        <v>489.200012</v>
      </c>
      <c r="E162" s="49">
        <v>501.799988</v>
      </c>
      <c r="F162" s="49">
        <v>501.799988</v>
      </c>
      <c r="G162" s="67">
        <f t="shared" si="1"/>
        <v>-0.02487366614</v>
      </c>
      <c r="H162" s="68">
        <f>G162-FAMA!E165</f>
        <v>-0.04352928758</v>
      </c>
    </row>
    <row r="163">
      <c r="A163" s="48">
        <v>45384.0</v>
      </c>
      <c r="B163" s="49">
        <v>509.649994</v>
      </c>
      <c r="C163" s="49">
        <v>519.400024</v>
      </c>
      <c r="D163" s="49">
        <v>500.149994</v>
      </c>
      <c r="E163" s="49">
        <v>514.599976</v>
      </c>
      <c r="F163" s="49">
        <v>514.599976</v>
      </c>
      <c r="G163" s="67">
        <f t="shared" si="1"/>
        <v>-0.0005827306001</v>
      </c>
      <c r="H163" s="68">
        <f>G163-FAMA!E166</f>
        <v>-0.01915546027</v>
      </c>
    </row>
    <row r="164">
      <c r="A164" s="48">
        <v>45385.0</v>
      </c>
      <c r="B164" s="49">
        <v>511.350006</v>
      </c>
      <c r="C164" s="49">
        <v>516.400024</v>
      </c>
      <c r="D164" s="49">
        <v>507.899994</v>
      </c>
      <c r="E164" s="49">
        <v>514.900024</v>
      </c>
      <c r="F164" s="49">
        <v>514.900024</v>
      </c>
      <c r="G164" s="67">
        <f t="shared" si="1"/>
        <v>-0.03214281203</v>
      </c>
      <c r="H164" s="68">
        <f>G164-FAMA!E167</f>
        <v>-0.0507155417</v>
      </c>
    </row>
    <row r="165">
      <c r="A165" s="48">
        <v>45386.0</v>
      </c>
      <c r="B165" s="49">
        <v>512.049988</v>
      </c>
      <c r="C165" s="49">
        <v>541.5</v>
      </c>
      <c r="D165" s="49">
        <v>512.049988</v>
      </c>
      <c r="E165" s="49">
        <v>532.0</v>
      </c>
      <c r="F165" s="49">
        <v>532.0</v>
      </c>
      <c r="G165" s="67">
        <f t="shared" si="1"/>
        <v>0.005385950809</v>
      </c>
      <c r="H165" s="68">
        <f>G165-FAMA!E168</f>
        <v>-0.05034258722</v>
      </c>
    </row>
    <row r="166">
      <c r="A166" s="48">
        <v>45387.0</v>
      </c>
      <c r="B166" s="49">
        <v>531.0</v>
      </c>
      <c r="C166" s="49">
        <v>537.299988</v>
      </c>
      <c r="D166" s="49">
        <v>525.25</v>
      </c>
      <c r="E166" s="49">
        <v>529.150024</v>
      </c>
      <c r="F166" s="49">
        <v>529.150024</v>
      </c>
      <c r="G166" s="67">
        <f t="shared" si="1"/>
        <v>0.004556286664</v>
      </c>
      <c r="H166" s="68">
        <f>G166-FAMA!E169</f>
        <v>-0.014016443</v>
      </c>
    </row>
    <row r="167">
      <c r="A167" s="48">
        <v>45390.0</v>
      </c>
      <c r="B167" s="49">
        <v>530.049988</v>
      </c>
      <c r="C167" s="49">
        <v>531.200012</v>
      </c>
      <c r="D167" s="49">
        <v>518.849976</v>
      </c>
      <c r="E167" s="49">
        <v>526.75</v>
      </c>
      <c r="F167" s="49">
        <v>526.75</v>
      </c>
      <c r="G167" s="67">
        <f t="shared" si="1"/>
        <v>0</v>
      </c>
      <c r="H167" s="68">
        <f>G167-FAMA!E170</f>
        <v>-0.01857272967</v>
      </c>
    </row>
    <row r="168">
      <c r="A168" s="48">
        <v>45391.0</v>
      </c>
      <c r="B168" s="49">
        <v>529.150024</v>
      </c>
      <c r="C168" s="49">
        <v>538.0</v>
      </c>
      <c r="D168" s="49">
        <v>521.200012</v>
      </c>
      <c r="E168" s="49">
        <v>526.75</v>
      </c>
      <c r="F168" s="49">
        <v>526.75</v>
      </c>
      <c r="G168" s="67">
        <f t="shared" si="1"/>
        <v>0.01317556392</v>
      </c>
      <c r="H168" s="68">
        <f>G168-FAMA!E171</f>
        <v>-0.005246156546</v>
      </c>
    </row>
    <row r="169">
      <c r="A169" s="48">
        <v>45392.0</v>
      </c>
      <c r="B169" s="49">
        <v>525.25</v>
      </c>
      <c r="C169" s="49">
        <v>528.0</v>
      </c>
      <c r="D169" s="49">
        <v>518.299988</v>
      </c>
      <c r="E169" s="49">
        <v>519.900024</v>
      </c>
      <c r="F169" s="49">
        <v>519.900024</v>
      </c>
      <c r="G169" s="67">
        <f t="shared" si="1"/>
        <v>-0.001632215074</v>
      </c>
      <c r="H169" s="68">
        <f>G169-FAMA!E172</f>
        <v>-0.02005393554</v>
      </c>
    </row>
    <row r="170">
      <c r="A170" s="48">
        <v>45394.0</v>
      </c>
      <c r="B170" s="49">
        <v>520.0</v>
      </c>
      <c r="C170" s="49">
        <v>533.0</v>
      </c>
      <c r="D170" s="49">
        <v>518.349976</v>
      </c>
      <c r="E170" s="49">
        <v>520.75</v>
      </c>
      <c r="F170" s="49">
        <v>520.75</v>
      </c>
      <c r="G170" s="67">
        <f t="shared" si="1"/>
        <v>0.04045954046</v>
      </c>
      <c r="H170" s="68">
        <f>G170-FAMA!E173</f>
        <v>0.02203781999</v>
      </c>
    </row>
    <row r="171">
      <c r="A171" s="48">
        <v>45397.0</v>
      </c>
      <c r="B171" s="49">
        <v>509.950012</v>
      </c>
      <c r="C171" s="49">
        <v>511.25</v>
      </c>
      <c r="D171" s="49">
        <v>492.5</v>
      </c>
      <c r="E171" s="49">
        <v>500.5</v>
      </c>
      <c r="F171" s="49">
        <v>500.5</v>
      </c>
      <c r="G171" s="67">
        <f t="shared" si="1"/>
        <v>0.001200252065</v>
      </c>
      <c r="H171" s="68">
        <f>G171-FAMA!E174</f>
        <v>-0.03564658247</v>
      </c>
    </row>
    <row r="172">
      <c r="A172" s="48">
        <v>45398.0</v>
      </c>
      <c r="B172" s="49">
        <v>492.700012</v>
      </c>
      <c r="C172" s="49">
        <v>507.100006</v>
      </c>
      <c r="D172" s="49">
        <v>492.200012</v>
      </c>
      <c r="E172" s="49">
        <v>499.899994</v>
      </c>
      <c r="F172" s="49">
        <v>499.899994</v>
      </c>
      <c r="G172" s="67">
        <f t="shared" si="1"/>
        <v>0.005430373964</v>
      </c>
      <c r="H172" s="68">
        <f>G172-FAMA!E175</f>
        <v>-0.01299134651</v>
      </c>
    </row>
    <row r="173">
      <c r="A173" s="48">
        <v>45400.0</v>
      </c>
      <c r="B173" s="49">
        <v>506.649994</v>
      </c>
      <c r="C173" s="49">
        <v>508.5</v>
      </c>
      <c r="D173" s="49">
        <v>495.149994</v>
      </c>
      <c r="E173" s="49">
        <v>497.200012</v>
      </c>
      <c r="F173" s="49">
        <v>497.200012</v>
      </c>
      <c r="G173" s="67">
        <f t="shared" si="1"/>
        <v>-0.01378554415</v>
      </c>
      <c r="H173" s="68">
        <f>G173-FAMA!E176</f>
        <v>-0.03220726462</v>
      </c>
    </row>
    <row r="174">
      <c r="A174" s="48">
        <v>45401.0</v>
      </c>
      <c r="B174" s="49">
        <v>483.450012</v>
      </c>
      <c r="C174" s="49">
        <v>513.650024</v>
      </c>
      <c r="D174" s="49">
        <v>483.450012</v>
      </c>
      <c r="E174" s="49">
        <v>504.149994</v>
      </c>
      <c r="F174" s="49">
        <v>504.149994</v>
      </c>
      <c r="G174" s="67">
        <f t="shared" si="1"/>
        <v>-0.01590863594</v>
      </c>
      <c r="H174" s="68">
        <f>G174-FAMA!E177</f>
        <v>-0.03417516554</v>
      </c>
    </row>
    <row r="175">
      <c r="A175" s="48">
        <v>45404.0</v>
      </c>
      <c r="B175" s="49">
        <v>503.950012</v>
      </c>
      <c r="C175" s="49">
        <v>519.75</v>
      </c>
      <c r="D175" s="49">
        <v>503.950012</v>
      </c>
      <c r="E175" s="49">
        <v>512.299988</v>
      </c>
      <c r="F175" s="49">
        <v>512.299988</v>
      </c>
      <c r="G175" s="67">
        <f t="shared" si="1"/>
        <v>-0.0231671727</v>
      </c>
      <c r="H175" s="68">
        <f>G175-FAMA!E178</f>
        <v>-0.09625331351</v>
      </c>
    </row>
    <row r="176">
      <c r="A176" s="48">
        <v>45405.0</v>
      </c>
      <c r="B176" s="49">
        <v>514.450012</v>
      </c>
      <c r="C176" s="49">
        <v>538.5</v>
      </c>
      <c r="D176" s="49">
        <v>510.049988</v>
      </c>
      <c r="E176" s="49">
        <v>524.450012</v>
      </c>
      <c r="F176" s="49">
        <v>524.450012</v>
      </c>
      <c r="G176" s="67">
        <f t="shared" si="1"/>
        <v>-0.00615880221</v>
      </c>
      <c r="H176" s="68">
        <f>G176-FAMA!E179</f>
        <v>-0.02442533181</v>
      </c>
    </row>
    <row r="177">
      <c r="A177" s="48">
        <v>45406.0</v>
      </c>
      <c r="B177" s="49">
        <v>525.75</v>
      </c>
      <c r="C177" s="49">
        <v>532.0</v>
      </c>
      <c r="D177" s="49">
        <v>525.049988</v>
      </c>
      <c r="E177" s="49">
        <v>527.700012</v>
      </c>
      <c r="F177" s="49">
        <v>527.700012</v>
      </c>
      <c r="G177" s="67">
        <f t="shared" si="1"/>
        <v>0.01334615843</v>
      </c>
      <c r="H177" s="68">
        <f>G177-FAMA!E180</f>
        <v>-0.004920371177</v>
      </c>
    </row>
    <row r="178">
      <c r="A178" s="48">
        <v>45407.0</v>
      </c>
      <c r="B178" s="49">
        <v>534.549988</v>
      </c>
      <c r="C178" s="49">
        <v>534.549988</v>
      </c>
      <c r="D178" s="49">
        <v>516.75</v>
      </c>
      <c r="E178" s="49">
        <v>520.75</v>
      </c>
      <c r="F178" s="49">
        <v>520.75</v>
      </c>
      <c r="G178" s="67">
        <f t="shared" si="1"/>
        <v>-0.004492403188</v>
      </c>
      <c r="H178" s="68">
        <f>G178-FAMA!E181</f>
        <v>-0.02270590194</v>
      </c>
    </row>
    <row r="179">
      <c r="A179" s="48">
        <v>45408.0</v>
      </c>
      <c r="B179" s="49">
        <v>521.0</v>
      </c>
      <c r="C179" s="49">
        <v>526.5</v>
      </c>
      <c r="D179" s="49">
        <v>517.5</v>
      </c>
      <c r="E179" s="49">
        <v>523.099976</v>
      </c>
      <c r="F179" s="49">
        <v>523.099976</v>
      </c>
      <c r="G179" s="67">
        <f t="shared" si="1"/>
        <v>-0.009092721693</v>
      </c>
      <c r="H179" s="68">
        <f>G179-FAMA!E182</f>
        <v>-0.02730622045</v>
      </c>
    </row>
    <row r="180">
      <c r="A180" s="48">
        <v>45411.0</v>
      </c>
      <c r="B180" s="49">
        <v>522.5</v>
      </c>
      <c r="C180" s="49">
        <v>536.5</v>
      </c>
      <c r="D180" s="49">
        <v>522.450012</v>
      </c>
      <c r="E180" s="49">
        <v>527.900024</v>
      </c>
      <c r="F180" s="49">
        <v>527.900024</v>
      </c>
      <c r="G180" s="67">
        <f t="shared" si="1"/>
        <v>-0.005463383695</v>
      </c>
      <c r="H180" s="68">
        <f>G180-FAMA!E183</f>
        <v>-0.06011383252</v>
      </c>
    </row>
    <row r="181">
      <c r="A181" s="48">
        <v>45412.0</v>
      </c>
      <c r="B181" s="49">
        <v>531.400024</v>
      </c>
      <c r="C181" s="49">
        <v>553.0</v>
      </c>
      <c r="D181" s="49">
        <v>525.0</v>
      </c>
      <c r="E181" s="49">
        <v>530.799988</v>
      </c>
      <c r="F181" s="49">
        <v>530.799988</v>
      </c>
      <c r="G181" s="67">
        <f t="shared" si="1"/>
        <v>-0.05044724866</v>
      </c>
      <c r="H181" s="68">
        <f>G181-FAMA!E184</f>
        <v>-0.06866074741</v>
      </c>
    </row>
    <row r="182">
      <c r="A182" s="48">
        <v>45414.0</v>
      </c>
      <c r="B182" s="49">
        <v>537.549988</v>
      </c>
      <c r="C182" s="49">
        <v>585.200012</v>
      </c>
      <c r="D182" s="49">
        <v>533.5</v>
      </c>
      <c r="E182" s="49">
        <v>559.0</v>
      </c>
      <c r="F182" s="49">
        <v>559.0</v>
      </c>
      <c r="G182" s="67">
        <f t="shared" si="1"/>
        <v>0.03403630192</v>
      </c>
      <c r="H182" s="68">
        <f>G182-FAMA!E185</f>
        <v>0.01582280316</v>
      </c>
    </row>
    <row r="183">
      <c r="A183" s="48">
        <v>45415.0</v>
      </c>
      <c r="B183" s="49">
        <v>562.25</v>
      </c>
      <c r="C183" s="49">
        <v>570.0</v>
      </c>
      <c r="D183" s="49">
        <v>536.0</v>
      </c>
      <c r="E183" s="49">
        <v>540.599976</v>
      </c>
      <c r="F183" s="49">
        <v>540.599976</v>
      </c>
      <c r="G183" s="67">
        <f t="shared" si="1"/>
        <v>0.01084515357</v>
      </c>
      <c r="H183" s="68">
        <f>G183-FAMA!E186</f>
        <v>-0.007369370032</v>
      </c>
    </row>
    <row r="184">
      <c r="A184" s="48">
        <v>45418.0</v>
      </c>
      <c r="B184" s="49">
        <v>538.049988</v>
      </c>
      <c r="C184" s="49">
        <v>543.900024</v>
      </c>
      <c r="D184" s="49">
        <v>526.549988</v>
      </c>
      <c r="E184" s="49">
        <v>534.799988</v>
      </c>
      <c r="F184" s="49">
        <v>534.799988</v>
      </c>
      <c r="G184" s="67">
        <f t="shared" si="1"/>
        <v>0.03814415818</v>
      </c>
      <c r="H184" s="68">
        <f>G184-FAMA!E187</f>
        <v>0.01992963457</v>
      </c>
    </row>
    <row r="185">
      <c r="A185" s="48">
        <v>45419.0</v>
      </c>
      <c r="B185" s="49">
        <v>527.650024</v>
      </c>
      <c r="C185" s="49">
        <v>538.0</v>
      </c>
      <c r="D185" s="49">
        <v>512.650024</v>
      </c>
      <c r="E185" s="49">
        <v>515.150024</v>
      </c>
      <c r="F185" s="49">
        <v>515.150024</v>
      </c>
      <c r="G185" s="67">
        <f t="shared" si="1"/>
        <v>-0.03403331035</v>
      </c>
      <c r="H185" s="68">
        <f>G185-FAMA!E188</f>
        <v>-0.1069113133</v>
      </c>
    </row>
    <row r="186">
      <c r="A186" s="48">
        <v>45420.0</v>
      </c>
      <c r="B186" s="49">
        <v>514.900024</v>
      </c>
      <c r="C186" s="49">
        <v>535.0</v>
      </c>
      <c r="D186" s="49">
        <v>511.0</v>
      </c>
      <c r="E186" s="49">
        <v>533.299988</v>
      </c>
      <c r="F186" s="49">
        <v>533.299988</v>
      </c>
      <c r="G186" s="67">
        <f t="shared" si="1"/>
        <v>0.03855888608</v>
      </c>
      <c r="H186" s="68">
        <f>G186-FAMA!E189</f>
        <v>0.02034436247</v>
      </c>
    </row>
    <row r="187">
      <c r="A187" s="48">
        <v>45421.0</v>
      </c>
      <c r="B187" s="49">
        <v>538.950012</v>
      </c>
      <c r="C187" s="49">
        <v>538.950012</v>
      </c>
      <c r="D187" s="49">
        <v>511.0</v>
      </c>
      <c r="E187" s="49">
        <v>513.5</v>
      </c>
      <c r="F187" s="49">
        <v>513.5</v>
      </c>
      <c r="G187" s="67">
        <f t="shared" si="1"/>
        <v>-0.00973867152</v>
      </c>
      <c r="H187" s="68">
        <f>G187-FAMA!E190</f>
        <v>-0.02795319512</v>
      </c>
    </row>
    <row r="188">
      <c r="A188" s="48">
        <v>45422.0</v>
      </c>
      <c r="B188" s="49">
        <v>519.950012</v>
      </c>
      <c r="C188" s="49">
        <v>524.150024</v>
      </c>
      <c r="D188" s="49">
        <v>508.0</v>
      </c>
      <c r="E188" s="49">
        <v>518.549988</v>
      </c>
      <c r="F188" s="49">
        <v>518.549988</v>
      </c>
      <c r="G188" s="67">
        <f t="shared" si="1"/>
        <v>0.01776248871</v>
      </c>
      <c r="H188" s="68">
        <f>G188-FAMA!E191</f>
        <v>-0.03728693207</v>
      </c>
    </row>
    <row r="189">
      <c r="A189" s="48">
        <v>45425.0</v>
      </c>
      <c r="B189" s="49">
        <v>518.549988</v>
      </c>
      <c r="C189" s="49">
        <v>518.549988</v>
      </c>
      <c r="D189" s="49">
        <v>505.399994</v>
      </c>
      <c r="E189" s="49">
        <v>509.5</v>
      </c>
      <c r="F189" s="49">
        <v>509.5</v>
      </c>
      <c r="G189" s="67">
        <f t="shared" si="1"/>
        <v>-0.03503787879</v>
      </c>
      <c r="H189" s="68">
        <f>G189-FAMA!E192</f>
        <v>-0.05338431959</v>
      </c>
    </row>
    <row r="190">
      <c r="A190" s="48">
        <v>45426.0</v>
      </c>
      <c r="B190" s="49">
        <v>514.900024</v>
      </c>
      <c r="C190" s="49">
        <v>531.599976</v>
      </c>
      <c r="D190" s="49">
        <v>513.400024</v>
      </c>
      <c r="E190" s="49">
        <v>528.0</v>
      </c>
      <c r="F190" s="49">
        <v>528.0</v>
      </c>
      <c r="G190" s="67">
        <f t="shared" si="1"/>
        <v>0.01372760743</v>
      </c>
      <c r="H190" s="68">
        <f>G190-FAMA!E193</f>
        <v>-0.004618833375</v>
      </c>
    </row>
    <row r="191">
      <c r="A191" s="48">
        <v>45427.0</v>
      </c>
      <c r="B191" s="49">
        <v>518.049988</v>
      </c>
      <c r="C191" s="49">
        <v>527.599976</v>
      </c>
      <c r="D191" s="49">
        <v>517.099976</v>
      </c>
      <c r="E191" s="49">
        <v>520.849976</v>
      </c>
      <c r="F191" s="49">
        <v>520.849976</v>
      </c>
      <c r="G191" s="67">
        <f t="shared" si="1"/>
        <v>-0.02444286835</v>
      </c>
      <c r="H191" s="68">
        <f>G191-FAMA!E194</f>
        <v>-0.04280928332</v>
      </c>
    </row>
    <row r="192">
      <c r="A192" s="48">
        <v>45428.0</v>
      </c>
      <c r="B192" s="49">
        <v>520.049988</v>
      </c>
      <c r="C192" s="49">
        <v>537.150024</v>
      </c>
      <c r="D192" s="49">
        <v>520.049988</v>
      </c>
      <c r="E192" s="49">
        <v>533.900024</v>
      </c>
      <c r="F192" s="49">
        <v>533.900024</v>
      </c>
      <c r="G192" s="67">
        <f t="shared" si="1"/>
        <v>-0.01811489839</v>
      </c>
      <c r="H192" s="68">
        <f>G192-FAMA!E195</f>
        <v>-0.03648131336</v>
      </c>
    </row>
    <row r="193">
      <c r="A193" s="48">
        <v>45429.0</v>
      </c>
      <c r="B193" s="49">
        <v>528.049988</v>
      </c>
      <c r="C193" s="49">
        <v>550.400024</v>
      </c>
      <c r="D193" s="49">
        <v>528.049988</v>
      </c>
      <c r="E193" s="49">
        <v>543.75</v>
      </c>
      <c r="F193" s="49">
        <v>543.75</v>
      </c>
      <c r="G193" s="67">
        <f t="shared" si="1"/>
        <v>0.008064471276</v>
      </c>
      <c r="H193" s="68">
        <f>G193-FAMA!E196</f>
        <v>-0.04704489401</v>
      </c>
    </row>
    <row r="194">
      <c r="A194" s="48">
        <v>45433.0</v>
      </c>
      <c r="B194" s="49">
        <v>538.0</v>
      </c>
      <c r="C194" s="49">
        <v>544.400024</v>
      </c>
      <c r="D194" s="49">
        <v>530.650024</v>
      </c>
      <c r="E194" s="49">
        <v>539.400024</v>
      </c>
      <c r="F194" s="49">
        <v>539.400024</v>
      </c>
      <c r="G194" s="67">
        <f t="shared" si="1"/>
        <v>-0.004061949958</v>
      </c>
      <c r="H194" s="68">
        <f>G194-FAMA!E197</f>
        <v>-0.02242836493</v>
      </c>
    </row>
    <row r="195">
      <c r="A195" s="48">
        <v>45434.0</v>
      </c>
      <c r="B195" s="49">
        <v>539.400024</v>
      </c>
      <c r="C195" s="49">
        <v>557.349976</v>
      </c>
      <c r="D195" s="49">
        <v>532.349976</v>
      </c>
      <c r="E195" s="49">
        <v>541.599976</v>
      </c>
      <c r="F195" s="49">
        <v>541.599976</v>
      </c>
      <c r="G195" s="67">
        <f t="shared" si="1"/>
        <v>0.01290436477</v>
      </c>
      <c r="H195" s="68">
        <f>G195-FAMA!E198</f>
        <v>-0.005462050197</v>
      </c>
    </row>
    <row r="196">
      <c r="A196" s="48">
        <v>45435.0</v>
      </c>
      <c r="B196" s="49">
        <v>540.049988</v>
      </c>
      <c r="C196" s="49">
        <v>548.849976</v>
      </c>
      <c r="D196" s="49">
        <v>532.0</v>
      </c>
      <c r="E196" s="49">
        <v>534.700012</v>
      </c>
      <c r="F196" s="49">
        <v>534.700012</v>
      </c>
      <c r="G196" s="67">
        <f t="shared" si="1"/>
        <v>0.02708420409</v>
      </c>
      <c r="H196" s="68">
        <f>G196-FAMA!E199</f>
        <v>0.008744165571</v>
      </c>
    </row>
    <row r="197">
      <c r="A197" s="48">
        <v>45436.0</v>
      </c>
      <c r="B197" s="49">
        <v>535.0</v>
      </c>
      <c r="C197" s="49">
        <v>535.049988</v>
      </c>
      <c r="D197" s="49">
        <v>518.799988</v>
      </c>
      <c r="E197" s="49">
        <v>520.599976</v>
      </c>
      <c r="F197" s="49">
        <v>520.599976</v>
      </c>
      <c r="G197" s="67">
        <f t="shared" si="1"/>
        <v>-0.00315945237</v>
      </c>
      <c r="H197" s="68">
        <f>G197-FAMA!E200</f>
        <v>-0.02149949089</v>
      </c>
    </row>
    <row r="198">
      <c r="A198" s="48">
        <v>45439.0</v>
      </c>
      <c r="B198" s="49">
        <v>521.0</v>
      </c>
      <c r="C198" s="49">
        <v>527.700012</v>
      </c>
      <c r="D198" s="49">
        <v>519.150024</v>
      </c>
      <c r="E198" s="49">
        <v>522.25</v>
      </c>
      <c r="F198" s="49">
        <v>522.25</v>
      </c>
      <c r="G198" s="67">
        <f t="shared" si="1"/>
        <v>0.02542708091</v>
      </c>
      <c r="H198" s="68">
        <f>G198-FAMA!E201</f>
        <v>-0.02960312598</v>
      </c>
    </row>
    <row r="199">
      <c r="A199" s="48">
        <v>45440.0</v>
      </c>
      <c r="B199" s="49">
        <v>522.25</v>
      </c>
      <c r="C199" s="49">
        <v>522.25</v>
      </c>
      <c r="D199" s="49">
        <v>507.399994</v>
      </c>
      <c r="E199" s="49">
        <v>509.299988</v>
      </c>
      <c r="F199" s="49">
        <v>509.299988</v>
      </c>
      <c r="G199" s="67">
        <f t="shared" si="1"/>
        <v>0.0003928147665</v>
      </c>
      <c r="H199" s="68">
        <f>G199-FAMA!E202</f>
        <v>-0.01794722375</v>
      </c>
    </row>
    <row r="200">
      <c r="A200" s="48">
        <v>45441.0</v>
      </c>
      <c r="B200" s="49">
        <v>505.049988</v>
      </c>
      <c r="C200" s="49">
        <v>515.150024</v>
      </c>
      <c r="D200" s="49">
        <v>504.450012</v>
      </c>
      <c r="E200" s="49">
        <v>509.100006</v>
      </c>
      <c r="F200" s="49">
        <v>509.100006</v>
      </c>
      <c r="G200" s="67">
        <f t="shared" si="1"/>
        <v>0.005530353676</v>
      </c>
      <c r="H200" s="68">
        <f>G200-FAMA!E203</f>
        <v>-0.01280968484</v>
      </c>
    </row>
    <row r="201">
      <c r="A201" s="48">
        <v>45442.0</v>
      </c>
      <c r="B201" s="49">
        <v>505.049988</v>
      </c>
      <c r="C201" s="49">
        <v>512.0</v>
      </c>
      <c r="D201" s="49">
        <v>497.75</v>
      </c>
      <c r="E201" s="49">
        <v>506.299988</v>
      </c>
      <c r="F201" s="49">
        <v>506.299988</v>
      </c>
      <c r="G201" s="67">
        <f t="shared" si="1"/>
        <v>-0.009682175061</v>
      </c>
      <c r="H201" s="68">
        <f>G201-FAMA!E204</f>
        <v>-0.02813052013</v>
      </c>
    </row>
    <row r="202">
      <c r="A202" s="48">
        <v>45443.0</v>
      </c>
      <c r="B202" s="49">
        <v>502.299988</v>
      </c>
      <c r="C202" s="49">
        <v>522.0</v>
      </c>
      <c r="D202" s="49">
        <v>502.299988</v>
      </c>
      <c r="E202" s="49">
        <v>511.25</v>
      </c>
      <c r="F202" s="49">
        <v>511.25</v>
      </c>
      <c r="G202" s="67">
        <f t="shared" si="1"/>
        <v>-0.004381694255</v>
      </c>
      <c r="H202" s="68">
        <f>G202-FAMA!E205</f>
        <v>-0.02283003932</v>
      </c>
    </row>
    <row r="203">
      <c r="A203" s="48">
        <v>45446.0</v>
      </c>
      <c r="B203" s="49">
        <v>522.099976</v>
      </c>
      <c r="C203" s="49">
        <v>528.5</v>
      </c>
      <c r="D203" s="49">
        <v>510.850006</v>
      </c>
      <c r="E203" s="49">
        <v>513.5</v>
      </c>
      <c r="F203" s="49">
        <v>513.5</v>
      </c>
      <c r="G203" s="67">
        <f t="shared" si="1"/>
        <v>0.03747850803</v>
      </c>
      <c r="H203" s="68">
        <f>G203-FAMA!E206</f>
        <v>0.01903016296</v>
      </c>
    </row>
    <row r="204">
      <c r="A204" s="48">
        <v>45447.0</v>
      </c>
      <c r="B204" s="49">
        <v>514.299988</v>
      </c>
      <c r="C204" s="49">
        <v>519.099976</v>
      </c>
      <c r="D204" s="49">
        <v>487.0</v>
      </c>
      <c r="E204" s="49">
        <v>494.950012</v>
      </c>
      <c r="F204" s="49">
        <v>494.950012</v>
      </c>
      <c r="G204" s="67">
        <f t="shared" si="1"/>
        <v>-0.05444645973</v>
      </c>
      <c r="H204" s="68">
        <f>G204-FAMA!E207</f>
        <v>-0.1098017058</v>
      </c>
    </row>
    <row r="205">
      <c r="A205" s="48">
        <v>45448.0</v>
      </c>
      <c r="B205" s="49">
        <v>504.850006</v>
      </c>
      <c r="C205" s="49">
        <v>526.349976</v>
      </c>
      <c r="D205" s="49">
        <v>491.049988</v>
      </c>
      <c r="E205" s="49">
        <v>523.450012</v>
      </c>
      <c r="F205" s="49">
        <v>523.450012</v>
      </c>
      <c r="G205" s="67">
        <f t="shared" si="1"/>
        <v>-0.0739495586</v>
      </c>
      <c r="H205" s="68">
        <f>G205-FAMA!E208</f>
        <v>-0.09239790367</v>
      </c>
    </row>
    <row r="206">
      <c r="A206" s="48">
        <v>45449.0</v>
      </c>
      <c r="B206" s="49">
        <v>535.0</v>
      </c>
      <c r="C206" s="49">
        <v>572.0</v>
      </c>
      <c r="D206" s="49">
        <v>528.349976</v>
      </c>
      <c r="E206" s="49">
        <v>565.25</v>
      </c>
      <c r="F206" s="49">
        <v>565.25</v>
      </c>
      <c r="G206" s="67">
        <f t="shared" si="1"/>
        <v>-0.07849693857</v>
      </c>
      <c r="H206" s="68">
        <f>G206-FAMA!E209</f>
        <v>-0.09707401811</v>
      </c>
    </row>
    <row r="207">
      <c r="A207" s="48">
        <v>45450.0</v>
      </c>
      <c r="B207" s="49">
        <v>575.049988</v>
      </c>
      <c r="C207" s="49">
        <v>647.0</v>
      </c>
      <c r="D207" s="49">
        <v>572.150024</v>
      </c>
      <c r="E207" s="49">
        <v>613.400024</v>
      </c>
      <c r="F207" s="49">
        <v>613.400024</v>
      </c>
      <c r="G207" s="67">
        <f t="shared" si="1"/>
        <v>-0.03218675353</v>
      </c>
      <c r="H207" s="68">
        <f>G207-FAMA!E210</f>
        <v>-0.1065157808</v>
      </c>
    </row>
    <row r="208">
      <c r="A208" s="48">
        <v>45453.0</v>
      </c>
      <c r="B208" s="49">
        <v>623.599976</v>
      </c>
      <c r="C208" s="49">
        <v>646.549988</v>
      </c>
      <c r="D208" s="49">
        <v>622.099976</v>
      </c>
      <c r="E208" s="49">
        <v>633.799988</v>
      </c>
      <c r="F208" s="49">
        <v>633.799988</v>
      </c>
      <c r="G208" s="67">
        <f t="shared" si="1"/>
        <v>0.03655241731</v>
      </c>
      <c r="H208" s="68">
        <f>G208-FAMA!E211</f>
        <v>0.01797533776</v>
      </c>
    </row>
    <row r="209">
      <c r="A209" s="48">
        <v>45454.0</v>
      </c>
      <c r="B209" s="49">
        <v>637.599976</v>
      </c>
      <c r="C209" s="49">
        <v>637.599976</v>
      </c>
      <c r="D209" s="49">
        <v>604.200012</v>
      </c>
      <c r="E209" s="49">
        <v>611.450012</v>
      </c>
      <c r="F209" s="49">
        <v>611.450012</v>
      </c>
      <c r="G209" s="67">
        <f t="shared" si="1"/>
        <v>-0.005529745682</v>
      </c>
      <c r="H209" s="68">
        <f>G209-FAMA!E212</f>
        <v>-0.02410682523</v>
      </c>
    </row>
    <row r="210">
      <c r="A210" s="48">
        <v>45455.0</v>
      </c>
      <c r="B210" s="49">
        <v>611.650024</v>
      </c>
      <c r="C210" s="49">
        <v>619.25</v>
      </c>
      <c r="D210" s="49">
        <v>602.400024</v>
      </c>
      <c r="E210" s="49">
        <v>614.849976</v>
      </c>
      <c r="F210" s="49">
        <v>614.849976</v>
      </c>
      <c r="G210" s="67">
        <f t="shared" si="1"/>
        <v>0.009771640278</v>
      </c>
      <c r="H210" s="68">
        <f>G210-FAMA!E213</f>
        <v>-0.008868121092</v>
      </c>
    </row>
    <row r="211">
      <c r="A211" s="48">
        <v>45456.0</v>
      </c>
      <c r="B211" s="49">
        <v>619.200012</v>
      </c>
      <c r="C211" s="49">
        <v>619.200012</v>
      </c>
      <c r="D211" s="49">
        <v>606.200012</v>
      </c>
      <c r="E211" s="49">
        <v>608.900024</v>
      </c>
      <c r="F211" s="49">
        <v>608.900024</v>
      </c>
      <c r="G211" s="67">
        <f t="shared" si="1"/>
        <v>0.0226738318</v>
      </c>
      <c r="H211" s="68">
        <f>G211-FAMA!E214</f>
        <v>0.004034070433</v>
      </c>
    </row>
    <row r="212">
      <c r="A212" s="48">
        <v>45457.0</v>
      </c>
      <c r="B212" s="49">
        <v>608.049988</v>
      </c>
      <c r="C212" s="49">
        <v>613.549988</v>
      </c>
      <c r="D212" s="49">
        <v>592.400024</v>
      </c>
      <c r="E212" s="49">
        <v>595.400024</v>
      </c>
      <c r="F212" s="49">
        <v>595.400024</v>
      </c>
      <c r="G212" s="67">
        <f t="shared" si="1"/>
        <v>-0.06611240655</v>
      </c>
      <c r="H212" s="68">
        <f>G212-FAMA!E215</f>
        <v>-0.1220421145</v>
      </c>
    </row>
    <row r="213">
      <c r="A213" s="48">
        <v>45461.0</v>
      </c>
      <c r="B213" s="49">
        <v>594.0</v>
      </c>
      <c r="C213" s="49">
        <v>652.0</v>
      </c>
      <c r="D213" s="49">
        <v>587.650024</v>
      </c>
      <c r="E213" s="49">
        <v>637.549988</v>
      </c>
      <c r="F213" s="49">
        <v>637.549988</v>
      </c>
      <c r="G213" s="67">
        <f t="shared" si="1"/>
        <v>-0.00297134094</v>
      </c>
      <c r="H213" s="68">
        <f>G213-FAMA!E216</f>
        <v>-0.02161110231</v>
      </c>
    </row>
    <row r="214">
      <c r="A214" s="48">
        <v>45462.0</v>
      </c>
      <c r="B214" s="49">
        <v>640.549988</v>
      </c>
      <c r="C214" s="49">
        <v>672.0</v>
      </c>
      <c r="D214" s="49">
        <v>624.400024</v>
      </c>
      <c r="E214" s="49">
        <v>639.450012</v>
      </c>
      <c r="F214" s="49">
        <v>639.450012</v>
      </c>
      <c r="G214" s="67">
        <f t="shared" si="1"/>
        <v>0.01162796437</v>
      </c>
      <c r="H214" s="68">
        <f>G214-FAMA!E217</f>
        <v>-0.007011796999</v>
      </c>
    </row>
    <row r="215">
      <c r="A215" s="48">
        <v>45463.0</v>
      </c>
      <c r="B215" s="49">
        <v>641.900024</v>
      </c>
      <c r="C215" s="49">
        <v>652.049988</v>
      </c>
      <c r="D215" s="49">
        <v>629.700012</v>
      </c>
      <c r="E215" s="49">
        <v>632.099976</v>
      </c>
      <c r="F215" s="49">
        <v>632.099976</v>
      </c>
      <c r="G215" s="67">
        <f t="shared" si="1"/>
        <v>0.02613632468</v>
      </c>
      <c r="H215" s="68">
        <f>G215-FAMA!E218</f>
        <v>0.007573062636</v>
      </c>
    </row>
    <row r="216">
      <c r="A216" s="48">
        <v>45464.0</v>
      </c>
      <c r="B216" s="49">
        <v>639.799988</v>
      </c>
      <c r="C216" s="49">
        <v>639.799988</v>
      </c>
      <c r="D216" s="49">
        <v>613.900024</v>
      </c>
      <c r="E216" s="49">
        <v>616.0</v>
      </c>
      <c r="F216" s="49">
        <v>616.0</v>
      </c>
      <c r="G216" s="67">
        <f t="shared" si="1"/>
        <v>-0.002509898842</v>
      </c>
      <c r="H216" s="68">
        <f>G216-FAMA!E219</f>
        <v>-0.02107316088</v>
      </c>
    </row>
    <row r="217">
      <c r="A217" s="48">
        <v>45467.0</v>
      </c>
      <c r="B217" s="49">
        <v>618.700012</v>
      </c>
      <c r="C217" s="49">
        <v>632.0</v>
      </c>
      <c r="D217" s="49">
        <v>609.0</v>
      </c>
      <c r="E217" s="49">
        <v>617.549988</v>
      </c>
      <c r="F217" s="49">
        <v>617.549988</v>
      </c>
      <c r="G217" s="67">
        <f t="shared" si="1"/>
        <v>0.000161917561</v>
      </c>
      <c r="H217" s="68">
        <f>G217-FAMA!E220</f>
        <v>-0.05553820704</v>
      </c>
    </row>
    <row r="218">
      <c r="A218" s="48">
        <v>45468.0</v>
      </c>
      <c r="B218" s="49">
        <v>621.049988</v>
      </c>
      <c r="C218" s="49">
        <v>634.25</v>
      </c>
      <c r="D218" s="49">
        <v>611.0</v>
      </c>
      <c r="E218" s="49">
        <v>617.450012</v>
      </c>
      <c r="F218" s="49">
        <v>617.450012</v>
      </c>
      <c r="G218" s="67">
        <f t="shared" si="1"/>
        <v>0.02916909684</v>
      </c>
      <c r="H218" s="68">
        <f>G218-FAMA!E221</f>
        <v>0.0106058348</v>
      </c>
    </row>
    <row r="219">
      <c r="A219" s="48">
        <v>45469.0</v>
      </c>
      <c r="B219" s="49">
        <v>617.450012</v>
      </c>
      <c r="C219" s="49">
        <v>620.049988</v>
      </c>
      <c r="D219" s="49">
        <v>594.799988</v>
      </c>
      <c r="E219" s="49">
        <v>599.950012</v>
      </c>
      <c r="F219" s="49">
        <v>599.950012</v>
      </c>
      <c r="G219" s="67">
        <f t="shared" si="1"/>
        <v>0.02014969645</v>
      </c>
      <c r="H219" s="68">
        <f>G219-FAMA!E222</f>
        <v>0.001586434413</v>
      </c>
    </row>
    <row r="220">
      <c r="A220" s="48">
        <v>45470.0</v>
      </c>
      <c r="B220" s="49">
        <v>599.950012</v>
      </c>
      <c r="C220" s="49">
        <v>607.799988</v>
      </c>
      <c r="D220" s="49">
        <v>584.0</v>
      </c>
      <c r="E220" s="49">
        <v>588.099976</v>
      </c>
      <c r="F220" s="49">
        <v>588.099976</v>
      </c>
      <c r="G220" s="67">
        <f t="shared" si="1"/>
        <v>-0.01877033528</v>
      </c>
      <c r="H220" s="68">
        <f>G220-FAMA!E223</f>
        <v>-0.03742595672</v>
      </c>
    </row>
    <row r="221">
      <c r="A221" s="48">
        <v>45471.0</v>
      </c>
      <c r="B221" s="49">
        <v>594.349976</v>
      </c>
      <c r="C221" s="49">
        <v>605.349976</v>
      </c>
      <c r="D221" s="49">
        <v>592.049988</v>
      </c>
      <c r="E221" s="49">
        <v>599.349976</v>
      </c>
      <c r="F221" s="49">
        <v>599.349976</v>
      </c>
      <c r="G221" s="67">
        <f t="shared" si="1"/>
        <v>-0.03237011176</v>
      </c>
      <c r="H221" s="68">
        <f>G221-FAMA!E224</f>
        <v>-0.0510257332</v>
      </c>
    </row>
    <row r="222">
      <c r="A222" s="48">
        <v>45474.0</v>
      </c>
      <c r="B222" s="49">
        <v>598.150024</v>
      </c>
      <c r="C222" s="49">
        <v>622.0</v>
      </c>
      <c r="D222" s="49">
        <v>598.150024</v>
      </c>
      <c r="E222" s="49">
        <v>619.400024</v>
      </c>
      <c r="F222" s="49">
        <v>619.400024</v>
      </c>
      <c r="G222" s="67">
        <f t="shared" si="1"/>
        <v>0.0150770433</v>
      </c>
      <c r="H222" s="68">
        <f>G222-FAMA!E225</f>
        <v>-0.04090026264</v>
      </c>
    </row>
    <row r="223">
      <c r="A223" s="48">
        <v>45475.0</v>
      </c>
      <c r="B223" s="49">
        <v>631.400024</v>
      </c>
      <c r="C223" s="49">
        <v>631.400024</v>
      </c>
      <c r="D223" s="49">
        <v>605.75</v>
      </c>
      <c r="E223" s="49">
        <v>610.200012</v>
      </c>
      <c r="F223" s="49">
        <v>610.200012</v>
      </c>
      <c r="G223" s="67">
        <f t="shared" si="1"/>
        <v>-0.01134154223</v>
      </c>
      <c r="H223" s="68">
        <f>G223-FAMA!E226</f>
        <v>-0.02999716367</v>
      </c>
    </row>
    <row r="224">
      <c r="A224" s="48">
        <v>45476.0</v>
      </c>
      <c r="B224" s="49">
        <v>611.25</v>
      </c>
      <c r="C224" s="49">
        <v>622.099976</v>
      </c>
      <c r="D224" s="49">
        <v>610.950012</v>
      </c>
      <c r="E224" s="49">
        <v>617.200012</v>
      </c>
      <c r="F224" s="49">
        <v>617.200012</v>
      </c>
      <c r="G224" s="67">
        <f t="shared" si="1"/>
        <v>0.01663652841</v>
      </c>
      <c r="H224" s="68">
        <f>G224-FAMA!E227</f>
        <v>-0.002019093028</v>
      </c>
    </row>
    <row r="225">
      <c r="A225" s="48">
        <v>45477.0</v>
      </c>
      <c r="B225" s="49">
        <v>623.0</v>
      </c>
      <c r="C225" s="49">
        <v>624.0</v>
      </c>
      <c r="D225" s="49">
        <v>604.0</v>
      </c>
      <c r="E225" s="49">
        <v>607.099976</v>
      </c>
      <c r="F225" s="49">
        <v>607.099976</v>
      </c>
      <c r="G225" s="67" t="str">
        <f t="shared" si="1"/>
        <v>#DIV/0!</v>
      </c>
      <c r="H225" s="68" t="str">
        <f>G225-FAMA!E228</f>
        <v>#DIV/0!</v>
      </c>
    </row>
  </sheetData>
  <conditionalFormatting sqref="K1:N1">
    <cfRule type="notContainsBlanks" dxfId="0" priority="1">
      <formula>LEN(TRIM(K1))&gt;0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4101.049805</v>
      </c>
      <c r="C2" s="49">
        <v>4484.600098</v>
      </c>
      <c r="D2" s="49">
        <v>4092.0</v>
      </c>
      <c r="E2" s="49">
        <v>4438.700195</v>
      </c>
      <c r="F2" s="49">
        <v>4435.953613</v>
      </c>
      <c r="G2" s="67">
        <f t="shared" ref="G2:G225" si="1">(F2/F3-1)</f>
        <v>-0.03893033158</v>
      </c>
      <c r="H2" s="68">
        <f>G2-FAMA!E5</f>
        <v>-0.09267142144</v>
      </c>
    </row>
    <row r="3">
      <c r="A3" s="48">
        <v>45142.0</v>
      </c>
      <c r="B3" s="49">
        <v>4500.0</v>
      </c>
      <c r="C3" s="49">
        <v>4812.700195</v>
      </c>
      <c r="D3" s="49">
        <v>4475.0</v>
      </c>
      <c r="E3" s="49">
        <v>4618.5</v>
      </c>
      <c r="F3" s="49">
        <v>4615.64209</v>
      </c>
      <c r="G3" s="67">
        <f t="shared" si="1"/>
        <v>-0.01521366735</v>
      </c>
      <c r="H3" s="68">
        <f>G3-FAMA!E6</f>
        <v>-0.03312415592</v>
      </c>
      <c r="J3" s="33">
        <f t="array" ref="J3:N7">linest(H2:H224,FAMA!B5:E227,true,true)</f>
        <v>-1.059875461</v>
      </c>
      <c r="K3" s="33">
        <v>-0.0028439601847692173</v>
      </c>
      <c r="L3" s="33">
        <v>0.0016306257334586</v>
      </c>
      <c r="M3" s="33">
        <v>-0.001219144401870649</v>
      </c>
      <c r="N3" s="33">
        <v>-0.0028835757212967747</v>
      </c>
    </row>
    <row r="4">
      <c r="A4" s="48">
        <v>45145.0</v>
      </c>
      <c r="B4" s="49">
        <v>4591.600098</v>
      </c>
      <c r="C4" s="49">
        <v>4719.899902</v>
      </c>
      <c r="D4" s="49">
        <v>4384.049805</v>
      </c>
      <c r="E4" s="49">
        <v>4689.850098</v>
      </c>
      <c r="F4" s="49">
        <v>4686.947754</v>
      </c>
      <c r="G4" s="67">
        <f t="shared" si="1"/>
        <v>-0.03504011284</v>
      </c>
      <c r="H4" s="68">
        <f>G4-FAMA!E7</f>
        <v>-0.05295060141</v>
      </c>
      <c r="J4" s="33">
        <v>0.0926677449160859</v>
      </c>
      <c r="K4" s="33">
        <v>0.0024792050338824545</v>
      </c>
      <c r="L4" s="33">
        <v>0.0019008374736748167</v>
      </c>
      <c r="M4" s="33">
        <v>0.0022237395384507577</v>
      </c>
      <c r="N4" s="33">
        <v>0.0028834336587348053</v>
      </c>
    </row>
    <row r="5">
      <c r="A5" s="48">
        <v>45146.0</v>
      </c>
      <c r="B5" s="49">
        <v>4690.399902</v>
      </c>
      <c r="C5" s="49">
        <v>4925.0</v>
      </c>
      <c r="D5" s="49">
        <v>4690.399902</v>
      </c>
      <c r="E5" s="49">
        <v>4860.149902</v>
      </c>
      <c r="F5" s="49">
        <v>4857.142578</v>
      </c>
      <c r="G5" s="67">
        <f t="shared" si="1"/>
        <v>-0.008041528178</v>
      </c>
      <c r="H5" s="68">
        <f>G5-FAMA!E8</f>
        <v>-0.02584965605</v>
      </c>
      <c r="J5" s="33">
        <v>0.3790792555768663</v>
      </c>
      <c r="K5" s="33">
        <v>0.02186216934903765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4859.0</v>
      </c>
      <c r="C6" s="49">
        <v>4967.799805</v>
      </c>
      <c r="D6" s="49">
        <v>4817.100098</v>
      </c>
      <c r="E6" s="49">
        <v>4899.549805</v>
      </c>
      <c r="F6" s="49">
        <v>4896.518066</v>
      </c>
      <c r="G6" s="67">
        <f t="shared" si="1"/>
        <v>0.02086716294</v>
      </c>
      <c r="H6" s="68">
        <f>G6-FAMA!E9</f>
        <v>0.003059035061</v>
      </c>
      <c r="J6" s="33">
        <v>33.272876795464796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4915.0</v>
      </c>
      <c r="C7" s="49">
        <v>4929.350098</v>
      </c>
      <c r="D7" s="49">
        <v>4753.25</v>
      </c>
      <c r="E7" s="49">
        <v>4799.399902</v>
      </c>
      <c r="F7" s="49">
        <v>4796.430176</v>
      </c>
      <c r="G7" s="67">
        <f t="shared" si="1"/>
        <v>0.004226648721</v>
      </c>
      <c r="H7" s="68">
        <f>G7-FAMA!E10</f>
        <v>-0.04920724935</v>
      </c>
      <c r="J7" s="33">
        <v>0.06361167793457083</v>
      </c>
      <c r="K7" s="33">
        <v>0.10419406980482827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4810.0</v>
      </c>
      <c r="C8" s="49">
        <v>4859.0</v>
      </c>
      <c r="D8" s="49">
        <v>4770.0</v>
      </c>
      <c r="E8" s="49">
        <v>4779.200195</v>
      </c>
      <c r="F8" s="49">
        <v>4776.242676</v>
      </c>
      <c r="G8" s="67">
        <f t="shared" si="1"/>
        <v>0.02757496069</v>
      </c>
      <c r="H8" s="68">
        <f>G8-FAMA!E11</f>
        <v>0.00976683281</v>
      </c>
    </row>
    <row r="9">
      <c r="A9" s="48">
        <v>45152.0</v>
      </c>
      <c r="B9" s="49">
        <v>4779.200195</v>
      </c>
      <c r="C9" s="49">
        <v>4780.0</v>
      </c>
      <c r="D9" s="49">
        <v>4633.399902</v>
      </c>
      <c r="E9" s="49">
        <v>4650.950195</v>
      </c>
      <c r="F9" s="49">
        <v>4648.072266</v>
      </c>
      <c r="G9" s="67">
        <f t="shared" si="1"/>
        <v>-0.02063605821</v>
      </c>
      <c r="H9" s="68">
        <f>G9-FAMA!E12</f>
        <v>-0.03844418608</v>
      </c>
    </row>
    <row r="10">
      <c r="A10" s="48">
        <v>45154.0</v>
      </c>
      <c r="B10" s="49">
        <v>4650.950195</v>
      </c>
      <c r="C10" s="49">
        <v>4765.950195</v>
      </c>
      <c r="D10" s="49">
        <v>4585.799805</v>
      </c>
      <c r="E10" s="49">
        <v>4748.950195</v>
      </c>
      <c r="F10" s="49">
        <v>4746.01123</v>
      </c>
      <c r="G10" s="67">
        <f t="shared" si="1"/>
        <v>0.01442946622</v>
      </c>
      <c r="H10" s="68">
        <f>G10-FAMA!E13</f>
        <v>-0.003429718501</v>
      </c>
    </row>
    <row r="11">
      <c r="A11" s="48">
        <v>45155.0</v>
      </c>
      <c r="B11" s="49">
        <v>4765.899902</v>
      </c>
      <c r="C11" s="49">
        <v>4809.600098</v>
      </c>
      <c r="D11" s="49">
        <v>4673.25</v>
      </c>
      <c r="E11" s="49">
        <v>4681.399902</v>
      </c>
      <c r="F11" s="49">
        <v>4678.50293</v>
      </c>
      <c r="G11" s="67">
        <f t="shared" si="1"/>
        <v>-0.01169566079</v>
      </c>
      <c r="H11" s="68">
        <f>G11-FAMA!E14</f>
        <v>-0.02955484552</v>
      </c>
      <c r="J11" s="69">
        <f>FAMA!E3+FAMA!B3*K3+FAMA!C3*L3+FAMA!D3*M3+FAMA!E3*N3</f>
        <v>0.02693327549</v>
      </c>
      <c r="K11" s="45" t="s">
        <v>41</v>
      </c>
    </row>
    <row r="12">
      <c r="A12" s="48">
        <v>45156.0</v>
      </c>
      <c r="B12" s="49">
        <v>4693.0</v>
      </c>
      <c r="C12" s="49">
        <v>4776.299805</v>
      </c>
      <c r="D12" s="49">
        <v>4636.0</v>
      </c>
      <c r="E12" s="49">
        <v>4736.799805</v>
      </c>
      <c r="F12" s="49">
        <v>4733.868652</v>
      </c>
      <c r="G12" s="67">
        <f t="shared" si="1"/>
        <v>-0.03188355651</v>
      </c>
      <c r="H12" s="68">
        <f>G12-FAMA!E15</f>
        <v>-0.08547067976</v>
      </c>
    </row>
    <row r="13">
      <c r="A13" s="48">
        <v>45159.0</v>
      </c>
      <c r="B13" s="49">
        <v>4745.049805</v>
      </c>
      <c r="C13" s="49">
        <v>4922.950195</v>
      </c>
      <c r="D13" s="49">
        <v>4736.799805</v>
      </c>
      <c r="E13" s="49">
        <v>4892.799805</v>
      </c>
      <c r="F13" s="49">
        <v>4889.771973</v>
      </c>
      <c r="G13" s="67">
        <f t="shared" si="1"/>
        <v>-0.02034278129</v>
      </c>
      <c r="H13" s="68">
        <f>G13-FAMA!E16</f>
        <v>-0.03820196601</v>
      </c>
    </row>
    <row r="14">
      <c r="A14" s="48">
        <v>45160.0</v>
      </c>
      <c r="B14" s="49">
        <v>4948.950195</v>
      </c>
      <c r="C14" s="49">
        <v>5035.399902</v>
      </c>
      <c r="D14" s="49">
        <v>4887.700195</v>
      </c>
      <c r="E14" s="49">
        <v>4994.399902</v>
      </c>
      <c r="F14" s="49">
        <v>4991.309082</v>
      </c>
      <c r="G14" s="67">
        <f t="shared" si="1"/>
        <v>-0.0005003266428</v>
      </c>
      <c r="H14" s="68">
        <f>G14-FAMA!E17</f>
        <v>-0.01835951137</v>
      </c>
    </row>
    <row r="15">
      <c r="A15" s="48">
        <v>45161.0</v>
      </c>
      <c r="B15" s="49">
        <v>5010.0</v>
      </c>
      <c r="C15" s="49">
        <v>5067.899902</v>
      </c>
      <c r="D15" s="49">
        <v>4952.0</v>
      </c>
      <c r="E15" s="49">
        <v>4996.899902</v>
      </c>
      <c r="F15" s="49">
        <v>4993.807617</v>
      </c>
      <c r="G15" s="67">
        <f t="shared" si="1"/>
        <v>0.01037281856</v>
      </c>
      <c r="H15" s="68">
        <f>G15-FAMA!E18</f>
        <v>-0.007419400216</v>
      </c>
    </row>
    <row r="16">
      <c r="A16" s="48">
        <v>45162.0</v>
      </c>
      <c r="B16" s="49">
        <v>5000.0</v>
      </c>
      <c r="C16" s="49">
        <v>5049.799805</v>
      </c>
      <c r="D16" s="49">
        <v>4935.450195</v>
      </c>
      <c r="E16" s="49">
        <v>4945.600098</v>
      </c>
      <c r="F16" s="49">
        <v>4942.539551</v>
      </c>
      <c r="G16" s="67">
        <f t="shared" si="1"/>
        <v>0.01838856435</v>
      </c>
      <c r="H16" s="68">
        <f>G16-FAMA!E19</f>
        <v>0.0005963455702</v>
      </c>
    </row>
    <row r="17">
      <c r="A17" s="48">
        <v>45163.0</v>
      </c>
      <c r="B17" s="49">
        <v>4915.600098</v>
      </c>
      <c r="C17" s="49">
        <v>5006.600098</v>
      </c>
      <c r="D17" s="49">
        <v>4838.649902</v>
      </c>
      <c r="E17" s="49">
        <v>4856.299805</v>
      </c>
      <c r="F17" s="49">
        <v>4853.294434</v>
      </c>
      <c r="G17" s="67">
        <f t="shared" si="1"/>
        <v>-0.01770892583</v>
      </c>
      <c r="H17" s="68">
        <f>G17-FAMA!E20</f>
        <v>-0.07109507962</v>
      </c>
    </row>
    <row r="18">
      <c r="A18" s="48">
        <v>45166.0</v>
      </c>
      <c r="B18" s="49">
        <v>4856.299805</v>
      </c>
      <c r="C18" s="49">
        <v>4965.0</v>
      </c>
      <c r="D18" s="49">
        <v>4855.450195</v>
      </c>
      <c r="E18" s="49">
        <v>4943.850098</v>
      </c>
      <c r="F18" s="49">
        <v>4940.790527</v>
      </c>
      <c r="G18" s="67">
        <f t="shared" si="1"/>
        <v>0.006248567935</v>
      </c>
      <c r="H18" s="68">
        <f>G18-FAMA!E21</f>
        <v>-0.01154365084</v>
      </c>
    </row>
    <row r="19">
      <c r="A19" s="48">
        <v>45167.0</v>
      </c>
      <c r="B19" s="49">
        <v>4950.049805</v>
      </c>
      <c r="C19" s="49">
        <v>4974.0</v>
      </c>
      <c r="D19" s="49">
        <v>4896.399902</v>
      </c>
      <c r="E19" s="49">
        <v>4913.149902</v>
      </c>
      <c r="F19" s="49">
        <v>4910.109375</v>
      </c>
      <c r="G19" s="67">
        <f t="shared" si="1"/>
        <v>-0.008476052763</v>
      </c>
      <c r="H19" s="68">
        <f>G19-FAMA!E22</f>
        <v>-0.02626827154</v>
      </c>
    </row>
    <row r="20">
      <c r="A20" s="48">
        <v>45168.0</v>
      </c>
      <c r="B20" s="49">
        <v>4967.700195</v>
      </c>
      <c r="C20" s="49">
        <v>4975.0</v>
      </c>
      <c r="D20" s="49">
        <v>4910.0</v>
      </c>
      <c r="E20" s="49">
        <v>4955.149902</v>
      </c>
      <c r="F20" s="49">
        <v>4952.083496</v>
      </c>
      <c r="G20" s="67">
        <f t="shared" si="1"/>
        <v>-0.009574112223</v>
      </c>
      <c r="H20" s="68">
        <f>G20-FAMA!E23</f>
        <v>-0.0273822401</v>
      </c>
    </row>
    <row r="21">
      <c r="A21" s="48">
        <v>45169.0</v>
      </c>
      <c r="B21" s="49">
        <v>4977.0</v>
      </c>
      <c r="C21" s="49">
        <v>5013.5</v>
      </c>
      <c r="D21" s="49">
        <v>4840.0</v>
      </c>
      <c r="E21" s="49">
        <v>5003.049805</v>
      </c>
      <c r="F21" s="49">
        <v>4999.953613</v>
      </c>
      <c r="G21" s="67">
        <f t="shared" si="1"/>
        <v>-0.01107910716</v>
      </c>
      <c r="H21" s="68">
        <f>G21-FAMA!E24</f>
        <v>-0.02888723504</v>
      </c>
    </row>
    <row r="22">
      <c r="A22" s="48">
        <v>45170.0</v>
      </c>
      <c r="B22" s="49">
        <v>4990.049805</v>
      </c>
      <c r="C22" s="49">
        <v>5164.149902</v>
      </c>
      <c r="D22" s="49">
        <v>4990.049805</v>
      </c>
      <c r="E22" s="49">
        <v>5059.100098</v>
      </c>
      <c r="F22" s="49">
        <v>5055.969238</v>
      </c>
      <c r="G22" s="67">
        <f t="shared" si="1"/>
        <v>-0.01215508247</v>
      </c>
      <c r="H22" s="68">
        <f>G22-FAMA!E25</f>
        <v>-0.06558898055</v>
      </c>
    </row>
    <row r="23">
      <c r="A23" s="48">
        <v>45173.0</v>
      </c>
      <c r="B23" s="49">
        <v>5088.75</v>
      </c>
      <c r="C23" s="49">
        <v>5164.0</v>
      </c>
      <c r="D23" s="49">
        <v>5059.5</v>
      </c>
      <c r="E23" s="49">
        <v>5121.350098</v>
      </c>
      <c r="F23" s="49">
        <v>5118.181152</v>
      </c>
      <c r="G23" s="67">
        <f t="shared" si="1"/>
        <v>-0.001238300272</v>
      </c>
      <c r="H23" s="68">
        <f>G23-FAMA!E26</f>
        <v>-0.01904642815</v>
      </c>
    </row>
    <row r="24">
      <c r="A24" s="48">
        <v>45174.0</v>
      </c>
      <c r="B24" s="49">
        <v>5132.0</v>
      </c>
      <c r="C24" s="49">
        <v>5225.0</v>
      </c>
      <c r="D24" s="49">
        <v>5078.75</v>
      </c>
      <c r="E24" s="49">
        <v>5127.700195</v>
      </c>
      <c r="F24" s="49">
        <v>5124.526855</v>
      </c>
      <c r="G24" s="67">
        <f t="shared" si="1"/>
        <v>0.02628915752</v>
      </c>
      <c r="H24" s="68">
        <f>G24-FAMA!E27</f>
        <v>0.008481029641</v>
      </c>
    </row>
    <row r="25">
      <c r="A25" s="48">
        <v>45175.0</v>
      </c>
      <c r="B25" s="49">
        <v>5130.549805</v>
      </c>
      <c r="C25" s="49">
        <v>5144.350098</v>
      </c>
      <c r="D25" s="49">
        <v>4950.0</v>
      </c>
      <c r="E25" s="49">
        <v>4996.350098</v>
      </c>
      <c r="F25" s="49">
        <v>4993.258301</v>
      </c>
      <c r="G25" s="67">
        <f t="shared" si="1"/>
        <v>-0.01615662375</v>
      </c>
      <c r="H25" s="68">
        <f>G25-FAMA!E28</f>
        <v>-0.03396167251</v>
      </c>
    </row>
    <row r="26">
      <c r="A26" s="48">
        <v>45176.0</v>
      </c>
      <c r="B26" s="49">
        <v>4986.049805</v>
      </c>
      <c r="C26" s="49">
        <v>5104.75</v>
      </c>
      <c r="D26" s="49">
        <v>4970.25</v>
      </c>
      <c r="E26" s="49">
        <v>5078.399902</v>
      </c>
      <c r="F26" s="49">
        <v>5075.257324</v>
      </c>
      <c r="G26" s="67">
        <f t="shared" si="1"/>
        <v>-0.008531731111</v>
      </c>
      <c r="H26" s="68">
        <f>G26-FAMA!E29</f>
        <v>-0.02633677988</v>
      </c>
    </row>
    <row r="27">
      <c r="A27" s="48">
        <v>45177.0</v>
      </c>
      <c r="B27" s="49">
        <v>5084.799805</v>
      </c>
      <c r="C27" s="49">
        <v>5145.25</v>
      </c>
      <c r="D27" s="49">
        <v>5068.0</v>
      </c>
      <c r="E27" s="49">
        <v>5122.100098</v>
      </c>
      <c r="F27" s="49">
        <v>5118.930664</v>
      </c>
      <c r="G27" s="67">
        <f t="shared" si="1"/>
        <v>-0.01047071403</v>
      </c>
      <c r="H27" s="68">
        <f>G27-FAMA!E30</f>
        <v>-0.06389537149</v>
      </c>
    </row>
    <row r="28">
      <c r="A28" s="48">
        <v>45180.0</v>
      </c>
      <c r="B28" s="49">
        <v>5131.0</v>
      </c>
      <c r="C28" s="49">
        <v>5185.0</v>
      </c>
      <c r="D28" s="49">
        <v>5106.700195</v>
      </c>
      <c r="E28" s="49">
        <v>5176.299805</v>
      </c>
      <c r="F28" s="49">
        <v>5173.09668</v>
      </c>
      <c r="G28" s="67">
        <f t="shared" si="1"/>
        <v>0.0257410662</v>
      </c>
      <c r="H28" s="68">
        <f>G28-FAMA!E31</f>
        <v>0.007936017437</v>
      </c>
    </row>
    <row r="29">
      <c r="A29" s="48">
        <v>45181.0</v>
      </c>
      <c r="B29" s="49">
        <v>5195.0</v>
      </c>
      <c r="C29" s="49">
        <v>5204.200195</v>
      </c>
      <c r="D29" s="49">
        <v>5016.899902</v>
      </c>
      <c r="E29" s="49">
        <v>5046.399902</v>
      </c>
      <c r="F29" s="49">
        <v>5043.277344</v>
      </c>
      <c r="G29" s="67">
        <f t="shared" si="1"/>
        <v>-0.002855223888</v>
      </c>
      <c r="H29" s="68">
        <f>G29-FAMA!E32</f>
        <v>-0.02066027266</v>
      </c>
    </row>
    <row r="30">
      <c r="A30" s="48">
        <v>45182.0</v>
      </c>
      <c r="B30" s="49">
        <v>5046.049805</v>
      </c>
      <c r="C30" s="49">
        <v>5121.950195</v>
      </c>
      <c r="D30" s="49">
        <v>4988.950195</v>
      </c>
      <c r="E30" s="49">
        <v>5060.850098</v>
      </c>
      <c r="F30" s="49">
        <v>5057.718262</v>
      </c>
      <c r="G30" s="67">
        <f t="shared" si="1"/>
        <v>-0.003700987394</v>
      </c>
      <c r="H30" s="68">
        <f>G30-FAMA!E33</f>
        <v>-0.02158274699</v>
      </c>
    </row>
    <row r="31">
      <c r="A31" s="48">
        <v>45183.0</v>
      </c>
      <c r="B31" s="49">
        <v>5071.399902</v>
      </c>
      <c r="C31" s="49">
        <v>5120.899902</v>
      </c>
      <c r="D31" s="49">
        <v>5051.149902</v>
      </c>
      <c r="E31" s="49">
        <v>5079.649902</v>
      </c>
      <c r="F31" s="49">
        <v>5076.506348</v>
      </c>
      <c r="G31" s="67">
        <f t="shared" si="1"/>
        <v>0.003863499849</v>
      </c>
      <c r="H31" s="68">
        <f>G31-FAMA!E34</f>
        <v>-0.01401825975</v>
      </c>
    </row>
    <row r="32">
      <c r="A32" s="48">
        <v>45184.0</v>
      </c>
      <c r="B32" s="49">
        <v>5100.0</v>
      </c>
      <c r="C32" s="49">
        <v>5164.0</v>
      </c>
      <c r="D32" s="49">
        <v>5025.0</v>
      </c>
      <c r="E32" s="49">
        <v>5060.100098</v>
      </c>
      <c r="F32" s="49">
        <v>5056.96875</v>
      </c>
      <c r="G32" s="67">
        <f t="shared" si="1"/>
        <v>0.02882060456</v>
      </c>
      <c r="H32" s="68">
        <f>G32-FAMA!E35</f>
        <v>-0.02483426752</v>
      </c>
    </row>
    <row r="33">
      <c r="A33" s="48">
        <v>45187.0</v>
      </c>
      <c r="B33" s="49">
        <v>5060.0</v>
      </c>
      <c r="C33" s="49">
        <v>5066.049805</v>
      </c>
      <c r="D33" s="49">
        <v>4905.100098</v>
      </c>
      <c r="E33" s="49">
        <v>4918.350098</v>
      </c>
      <c r="F33" s="49">
        <v>4915.306641</v>
      </c>
      <c r="G33" s="67">
        <f t="shared" si="1"/>
        <v>0.007714008226</v>
      </c>
      <c r="H33" s="68">
        <f>G33-FAMA!E36</f>
        <v>-0.02805270854</v>
      </c>
    </row>
    <row r="34">
      <c r="A34" s="48">
        <v>45189.0</v>
      </c>
      <c r="B34" s="49">
        <v>4900.049805</v>
      </c>
      <c r="C34" s="49">
        <v>4943.200195</v>
      </c>
      <c r="D34" s="49">
        <v>4848.049805</v>
      </c>
      <c r="E34" s="49">
        <v>4880.700195</v>
      </c>
      <c r="F34" s="49">
        <v>4877.680176</v>
      </c>
      <c r="G34" s="67">
        <f t="shared" si="1"/>
        <v>0.00678673471</v>
      </c>
      <c r="H34" s="68">
        <f>G34-FAMA!E37</f>
        <v>-0.01109502489</v>
      </c>
    </row>
    <row r="35">
      <c r="A35" s="48">
        <v>45190.0</v>
      </c>
      <c r="B35" s="49">
        <v>4867.0</v>
      </c>
      <c r="C35" s="49">
        <v>4899.950195</v>
      </c>
      <c r="D35" s="49">
        <v>4835.75</v>
      </c>
      <c r="E35" s="49">
        <v>4847.799805</v>
      </c>
      <c r="F35" s="49">
        <v>4844.799805</v>
      </c>
      <c r="G35" s="67">
        <f t="shared" si="1"/>
        <v>0.00753865541</v>
      </c>
      <c r="H35" s="68">
        <f>G35-FAMA!E38</f>
        <v>-0.01067484335</v>
      </c>
    </row>
    <row r="36">
      <c r="A36" s="48">
        <v>45191.0</v>
      </c>
      <c r="B36" s="49">
        <v>4835.049805</v>
      </c>
      <c r="C36" s="49">
        <v>4906.600098</v>
      </c>
      <c r="D36" s="49">
        <v>4795.5</v>
      </c>
      <c r="E36" s="49">
        <v>4808.549805</v>
      </c>
      <c r="F36" s="49">
        <v>4808.549805</v>
      </c>
      <c r="G36" s="67">
        <f t="shared" si="1"/>
        <v>-0.01547866026</v>
      </c>
      <c r="H36" s="68">
        <f>G36-FAMA!E39</f>
        <v>-0.07012910908</v>
      </c>
    </row>
    <row r="37">
      <c r="A37" s="48">
        <v>45194.0</v>
      </c>
      <c r="B37" s="49">
        <v>4774.700195</v>
      </c>
      <c r="C37" s="49">
        <v>4963.950195</v>
      </c>
      <c r="D37" s="49">
        <v>4738.0</v>
      </c>
      <c r="E37" s="49">
        <v>4884.149902</v>
      </c>
      <c r="F37" s="49">
        <v>4884.149902</v>
      </c>
      <c r="G37" s="67">
        <f t="shared" si="1"/>
        <v>-0.04159066579</v>
      </c>
      <c r="H37" s="68">
        <f>G37-FAMA!E40</f>
        <v>-0.05980416454</v>
      </c>
    </row>
    <row r="38">
      <c r="A38" s="48">
        <v>45195.0</v>
      </c>
      <c r="B38" s="49">
        <v>4927.549805</v>
      </c>
      <c r="C38" s="49">
        <v>5122.549805</v>
      </c>
      <c r="D38" s="49">
        <v>4901.649902</v>
      </c>
      <c r="E38" s="49">
        <v>5096.100098</v>
      </c>
      <c r="F38" s="49">
        <v>5096.100098</v>
      </c>
      <c r="G38" s="67">
        <f t="shared" si="1"/>
        <v>-0.0355967015</v>
      </c>
      <c r="H38" s="68">
        <f>G38-FAMA!E41</f>
        <v>-0.05381020025</v>
      </c>
    </row>
    <row r="39">
      <c r="A39" s="48">
        <v>45196.0</v>
      </c>
      <c r="B39" s="49">
        <v>5100.049805</v>
      </c>
      <c r="C39" s="49">
        <v>5298.950195</v>
      </c>
      <c r="D39" s="49">
        <v>5033.899902</v>
      </c>
      <c r="E39" s="49">
        <v>5284.200195</v>
      </c>
      <c r="F39" s="49">
        <v>5284.200195</v>
      </c>
      <c r="G39" s="67">
        <f t="shared" si="1"/>
        <v>0.01184334559</v>
      </c>
      <c r="H39" s="68">
        <f>G39-FAMA!E42</f>
        <v>-0.006315830765</v>
      </c>
    </row>
    <row r="40">
      <c r="A40" s="48">
        <v>45197.0</v>
      </c>
      <c r="B40" s="49">
        <v>5334.950195</v>
      </c>
      <c r="C40" s="49">
        <v>5379.850098</v>
      </c>
      <c r="D40" s="49">
        <v>5181.850098</v>
      </c>
      <c r="E40" s="49">
        <v>5222.350098</v>
      </c>
      <c r="F40" s="49">
        <v>5222.350098</v>
      </c>
      <c r="G40" s="67">
        <f t="shared" si="1"/>
        <v>-0.01228409763</v>
      </c>
      <c r="H40" s="68">
        <f>G40-FAMA!E43</f>
        <v>-0.03044327398</v>
      </c>
    </row>
    <row r="41">
      <c r="A41" s="48">
        <v>45198.0</v>
      </c>
      <c r="B41" s="49">
        <v>5279.950195</v>
      </c>
      <c r="C41" s="49">
        <v>5306.950195</v>
      </c>
      <c r="D41" s="49">
        <v>5159.399902</v>
      </c>
      <c r="E41" s="49">
        <v>5287.299805</v>
      </c>
      <c r="F41" s="49">
        <v>5287.299805</v>
      </c>
      <c r="G41" s="67">
        <f t="shared" si="1"/>
        <v>-0.002010285036</v>
      </c>
      <c r="H41" s="68">
        <f>G41-FAMA!E44</f>
        <v>-0.05649770737</v>
      </c>
    </row>
    <row r="42">
      <c r="A42" s="48">
        <v>45202.0</v>
      </c>
      <c r="B42" s="49">
        <v>5289.950195</v>
      </c>
      <c r="C42" s="49">
        <v>5333.0</v>
      </c>
      <c r="D42" s="49">
        <v>5252.850098</v>
      </c>
      <c r="E42" s="49">
        <v>5297.950195</v>
      </c>
      <c r="F42" s="49">
        <v>5297.950195</v>
      </c>
      <c r="G42" s="67">
        <f t="shared" si="1"/>
        <v>0.01618866092</v>
      </c>
      <c r="H42" s="68">
        <f>G42-FAMA!E45</f>
        <v>-0.001970515431</v>
      </c>
    </row>
    <row r="43">
      <c r="A43" s="48">
        <v>45203.0</v>
      </c>
      <c r="B43" s="49">
        <v>5275.049805</v>
      </c>
      <c r="C43" s="49">
        <v>5275.049805</v>
      </c>
      <c r="D43" s="49">
        <v>5180.649902</v>
      </c>
      <c r="E43" s="49">
        <v>5213.549805</v>
      </c>
      <c r="F43" s="49">
        <v>5213.549805</v>
      </c>
      <c r="G43" s="67">
        <f t="shared" si="1"/>
        <v>0.0124282709</v>
      </c>
      <c r="H43" s="68">
        <f>G43-FAMA!E46</f>
        <v>-0.005730905453</v>
      </c>
    </row>
    <row r="44">
      <c r="A44" s="48">
        <v>45204.0</v>
      </c>
      <c r="B44" s="49">
        <v>5273.950195</v>
      </c>
      <c r="C44" s="49">
        <v>5273.950195</v>
      </c>
      <c r="D44" s="49">
        <v>5136.850098</v>
      </c>
      <c r="E44" s="49">
        <v>5149.549805</v>
      </c>
      <c r="F44" s="49">
        <v>5149.549805</v>
      </c>
      <c r="G44" s="67">
        <f t="shared" si="1"/>
        <v>0.00458442678</v>
      </c>
      <c r="H44" s="68">
        <f>G44-FAMA!E47</f>
        <v>-0.01348658092</v>
      </c>
    </row>
    <row r="45">
      <c r="A45" s="48">
        <v>45205.0</v>
      </c>
      <c r="B45" s="49">
        <v>5150.049805</v>
      </c>
      <c r="C45" s="49">
        <v>5180.149902</v>
      </c>
      <c r="D45" s="49">
        <v>5064.0</v>
      </c>
      <c r="E45" s="49">
        <v>5126.049805</v>
      </c>
      <c r="F45" s="49">
        <v>5126.049805</v>
      </c>
      <c r="G45" s="67">
        <f t="shared" si="1"/>
        <v>0.005255636613</v>
      </c>
      <c r="H45" s="68">
        <f>G45-FAMA!E48</f>
        <v>-0.01281537108</v>
      </c>
    </row>
    <row r="46">
      <c r="A46" s="48">
        <v>45208.0</v>
      </c>
      <c r="B46" s="49">
        <v>5035.0</v>
      </c>
      <c r="C46" s="49">
        <v>5159.299805</v>
      </c>
      <c r="D46" s="49">
        <v>5019.75</v>
      </c>
      <c r="E46" s="49">
        <v>5099.25</v>
      </c>
      <c r="F46" s="49">
        <v>5099.25</v>
      </c>
      <c r="G46" s="67">
        <f t="shared" si="1"/>
        <v>-0.014170923</v>
      </c>
      <c r="H46" s="68">
        <f>G46-FAMA!E49</f>
        <v>-0.06839374352</v>
      </c>
    </row>
    <row r="47">
      <c r="A47" s="48">
        <v>45209.0</v>
      </c>
      <c r="B47" s="49">
        <v>5100.049805</v>
      </c>
      <c r="C47" s="49">
        <v>5195.0</v>
      </c>
      <c r="D47" s="49">
        <v>5100.049805</v>
      </c>
      <c r="E47" s="49">
        <v>5172.549805</v>
      </c>
      <c r="F47" s="49">
        <v>5172.549805</v>
      </c>
      <c r="G47" s="67">
        <f t="shared" si="1"/>
        <v>-0.01561494528</v>
      </c>
      <c r="H47" s="68">
        <f>G47-FAMA!E50</f>
        <v>-0.03368595298</v>
      </c>
    </row>
    <row r="48">
      <c r="A48" s="48">
        <v>45210.0</v>
      </c>
      <c r="B48" s="49">
        <v>5218.950195</v>
      </c>
      <c r="C48" s="49">
        <v>5274.850098</v>
      </c>
      <c r="D48" s="49">
        <v>5172.899902</v>
      </c>
      <c r="E48" s="49">
        <v>5254.600098</v>
      </c>
      <c r="F48" s="49">
        <v>5254.600098</v>
      </c>
      <c r="G48" s="67">
        <f t="shared" si="1"/>
        <v>-0.006870239874</v>
      </c>
      <c r="H48" s="68">
        <f>G48-FAMA!E51</f>
        <v>-0.02494124757</v>
      </c>
    </row>
    <row r="49">
      <c r="A49" s="48">
        <v>45211.0</v>
      </c>
      <c r="B49" s="49">
        <v>5254.700195</v>
      </c>
      <c r="C49" s="49">
        <v>5319.5</v>
      </c>
      <c r="D49" s="49">
        <v>5220.149902</v>
      </c>
      <c r="E49" s="49">
        <v>5290.950195</v>
      </c>
      <c r="F49" s="49">
        <v>5290.950195</v>
      </c>
      <c r="G49" s="67">
        <f t="shared" si="1"/>
        <v>-0.008414760943</v>
      </c>
      <c r="H49" s="68">
        <f>G49-FAMA!E52</f>
        <v>-0.02642834127</v>
      </c>
    </row>
    <row r="50">
      <c r="A50" s="48">
        <v>45212.0</v>
      </c>
      <c r="B50" s="49">
        <v>5275.149902</v>
      </c>
      <c r="C50" s="49">
        <v>5363.549805</v>
      </c>
      <c r="D50" s="49">
        <v>5253.350098</v>
      </c>
      <c r="E50" s="49">
        <v>5335.850098</v>
      </c>
      <c r="F50" s="49">
        <v>5335.850098</v>
      </c>
      <c r="G50" s="67">
        <f t="shared" si="1"/>
        <v>-0.01096383726</v>
      </c>
      <c r="H50" s="68">
        <f>G50-FAMA!E53</f>
        <v>-0.02897741758</v>
      </c>
    </row>
    <row r="51">
      <c r="A51" s="48">
        <v>45215.0</v>
      </c>
      <c r="B51" s="49">
        <v>5271.149902</v>
      </c>
      <c r="C51" s="49">
        <v>5412.350098</v>
      </c>
      <c r="D51" s="49">
        <v>5271.149902</v>
      </c>
      <c r="E51" s="49">
        <v>5395.0</v>
      </c>
      <c r="F51" s="49">
        <v>5395.0</v>
      </c>
      <c r="G51" s="67">
        <f t="shared" si="1"/>
        <v>-0.01453083958</v>
      </c>
      <c r="H51" s="68">
        <f>G51-FAMA!E54</f>
        <v>-0.06858131581</v>
      </c>
    </row>
    <row r="52">
      <c r="A52" s="48">
        <v>45216.0</v>
      </c>
      <c r="B52" s="49">
        <v>5449.950195</v>
      </c>
      <c r="C52" s="49">
        <v>5488.0</v>
      </c>
      <c r="D52" s="49">
        <v>5381.0</v>
      </c>
      <c r="E52" s="49">
        <v>5474.549805</v>
      </c>
      <c r="F52" s="49">
        <v>5474.549805</v>
      </c>
      <c r="G52" s="67">
        <f t="shared" si="1"/>
        <v>0.0007128774588</v>
      </c>
      <c r="H52" s="68">
        <f>G52-FAMA!E55</f>
        <v>-0.01730070287</v>
      </c>
    </row>
    <row r="53">
      <c r="A53" s="48">
        <v>45217.0</v>
      </c>
      <c r="B53" s="49">
        <v>5474.049805</v>
      </c>
      <c r="C53" s="49">
        <v>5506.0</v>
      </c>
      <c r="D53" s="49">
        <v>5434.450195</v>
      </c>
      <c r="E53" s="49">
        <v>5470.649902</v>
      </c>
      <c r="F53" s="49">
        <v>5470.649902</v>
      </c>
      <c r="G53" s="67">
        <f t="shared" si="1"/>
        <v>-0.004503766867</v>
      </c>
      <c r="H53" s="68">
        <f>G53-FAMA!E56</f>
        <v>-0.02251734719</v>
      </c>
    </row>
    <row r="54">
      <c r="A54" s="48">
        <v>45218.0</v>
      </c>
      <c r="B54" s="49">
        <v>5434.049805</v>
      </c>
      <c r="C54" s="49">
        <v>5572.0</v>
      </c>
      <c r="D54" s="49">
        <v>5424.600098</v>
      </c>
      <c r="E54" s="49">
        <v>5495.399902</v>
      </c>
      <c r="F54" s="49">
        <v>5495.399902</v>
      </c>
      <c r="G54" s="67">
        <f t="shared" si="1"/>
        <v>-0.003427434791</v>
      </c>
      <c r="H54" s="68">
        <f>G54-FAMA!E57</f>
        <v>-0.02156226507</v>
      </c>
    </row>
    <row r="55">
      <c r="A55" s="48">
        <v>45219.0</v>
      </c>
      <c r="B55" s="49">
        <v>5495.5</v>
      </c>
      <c r="C55" s="49">
        <v>5531.049805</v>
      </c>
      <c r="D55" s="49">
        <v>5476.649902</v>
      </c>
      <c r="E55" s="49">
        <v>5514.299805</v>
      </c>
      <c r="F55" s="49">
        <v>5514.299805</v>
      </c>
      <c r="G55" s="67">
        <f t="shared" si="1"/>
        <v>0.01963715632</v>
      </c>
      <c r="H55" s="68">
        <f>G55-FAMA!E58</f>
        <v>0.001502326035</v>
      </c>
    </row>
    <row r="56">
      <c r="A56" s="48">
        <v>45222.0</v>
      </c>
      <c r="B56" s="49">
        <v>5520.0</v>
      </c>
      <c r="C56" s="49">
        <v>5607.450195</v>
      </c>
      <c r="D56" s="49">
        <v>5375.299805</v>
      </c>
      <c r="E56" s="49">
        <v>5408.100098</v>
      </c>
      <c r="F56" s="49">
        <v>5408.100098</v>
      </c>
      <c r="G56" s="67">
        <f t="shared" si="1"/>
        <v>-0.006931883787</v>
      </c>
      <c r="H56" s="68">
        <f>G56-FAMA!E59</f>
        <v>-0.06134624139</v>
      </c>
    </row>
    <row r="57">
      <c r="A57" s="48">
        <v>45224.0</v>
      </c>
      <c r="B57" s="49">
        <v>5411.100098</v>
      </c>
      <c r="C57" s="49">
        <v>5523.350098</v>
      </c>
      <c r="D57" s="49">
        <v>5411.100098</v>
      </c>
      <c r="E57" s="49">
        <v>5445.850098</v>
      </c>
      <c r="F57" s="49">
        <v>5445.850098</v>
      </c>
      <c r="G57" s="67">
        <f t="shared" si="1"/>
        <v>0.01961206457</v>
      </c>
      <c r="H57" s="68">
        <f>G57-FAMA!E60</f>
        <v>-0.01666088471</v>
      </c>
    </row>
    <row r="58">
      <c r="A58" s="48">
        <v>45225.0</v>
      </c>
      <c r="B58" s="49">
        <v>5439.850098</v>
      </c>
      <c r="C58" s="49">
        <v>5448.200195</v>
      </c>
      <c r="D58" s="49">
        <v>5286.100098</v>
      </c>
      <c r="E58" s="49">
        <v>5341.100098</v>
      </c>
      <c r="F58" s="49">
        <v>5341.100098</v>
      </c>
      <c r="G58" s="67">
        <f t="shared" si="1"/>
        <v>-0.005622420661</v>
      </c>
      <c r="H58" s="68">
        <f>G58-FAMA!E61</f>
        <v>-0.02377621544</v>
      </c>
    </row>
    <row r="59">
      <c r="A59" s="48">
        <v>45226.0</v>
      </c>
      <c r="B59" s="49">
        <v>5458.049805</v>
      </c>
      <c r="C59" s="49">
        <v>5513.350098</v>
      </c>
      <c r="D59" s="49">
        <v>5310.5</v>
      </c>
      <c r="E59" s="49">
        <v>5371.299805</v>
      </c>
      <c r="F59" s="49">
        <v>5371.299805</v>
      </c>
      <c r="G59" s="67">
        <f t="shared" si="1"/>
        <v>0.05075456088</v>
      </c>
      <c r="H59" s="68">
        <f>G59-FAMA!E62</f>
        <v>0.0326007661</v>
      </c>
    </row>
    <row r="60">
      <c r="A60" s="48">
        <v>45229.0</v>
      </c>
      <c r="B60" s="49">
        <v>5452.0</v>
      </c>
      <c r="C60" s="49">
        <v>5452.0</v>
      </c>
      <c r="D60" s="49">
        <v>5080.0</v>
      </c>
      <c r="E60" s="49">
        <v>5111.850098</v>
      </c>
      <c r="F60" s="49">
        <v>5111.850098</v>
      </c>
      <c r="G60" s="67">
        <f t="shared" si="1"/>
        <v>0.002539801967</v>
      </c>
      <c r="H60" s="68">
        <f>G60-FAMA!E63</f>
        <v>-0.05193146977</v>
      </c>
    </row>
    <row r="61">
      <c r="A61" s="48">
        <v>45230.0</v>
      </c>
      <c r="B61" s="49">
        <v>5130.049805</v>
      </c>
      <c r="C61" s="49">
        <v>5241.049805</v>
      </c>
      <c r="D61" s="49">
        <v>5090.149902</v>
      </c>
      <c r="E61" s="49">
        <v>5098.899902</v>
      </c>
      <c r="F61" s="49">
        <v>5098.899902</v>
      </c>
      <c r="G61" s="67">
        <f t="shared" si="1"/>
        <v>-0.01570389421</v>
      </c>
      <c r="H61" s="68">
        <f>G61-FAMA!E64</f>
        <v>-0.03385768899</v>
      </c>
    </row>
    <row r="62">
      <c r="A62" s="48">
        <v>45231.0</v>
      </c>
      <c r="B62" s="49">
        <v>5136.850098</v>
      </c>
      <c r="C62" s="49">
        <v>5191.950195</v>
      </c>
      <c r="D62" s="49">
        <v>5103.299805</v>
      </c>
      <c r="E62" s="49">
        <v>5180.25</v>
      </c>
      <c r="F62" s="49">
        <v>5180.25</v>
      </c>
      <c r="G62" s="67">
        <f t="shared" si="1"/>
        <v>-0.02819592922</v>
      </c>
      <c r="H62" s="68">
        <f>G62-FAMA!E65</f>
        <v>-0.046349724</v>
      </c>
    </row>
    <row r="63">
      <c r="A63" s="48">
        <v>45232.0</v>
      </c>
      <c r="B63" s="49">
        <v>5242.600098</v>
      </c>
      <c r="C63" s="49">
        <v>5398.799805</v>
      </c>
      <c r="D63" s="49">
        <v>5217.350098</v>
      </c>
      <c r="E63" s="49">
        <v>5330.549805</v>
      </c>
      <c r="F63" s="49">
        <v>5330.549805</v>
      </c>
      <c r="G63" s="67">
        <f t="shared" si="1"/>
        <v>0.01100037025</v>
      </c>
      <c r="H63" s="68">
        <f>G63-FAMA!E66</f>
        <v>-0.00715342453</v>
      </c>
    </row>
    <row r="64">
      <c r="A64" s="48">
        <v>45233.0</v>
      </c>
      <c r="B64" s="49">
        <v>5377.850098</v>
      </c>
      <c r="C64" s="49">
        <v>5390.0</v>
      </c>
      <c r="D64" s="49">
        <v>5237.0</v>
      </c>
      <c r="E64" s="49">
        <v>5272.549805</v>
      </c>
      <c r="F64" s="49">
        <v>5272.549805</v>
      </c>
      <c r="G64" s="67">
        <f t="shared" si="1"/>
        <v>0.004285673629</v>
      </c>
      <c r="H64" s="68">
        <f>G64-FAMA!E67</f>
        <v>-0.01389374676</v>
      </c>
    </row>
    <row r="65">
      <c r="A65" s="48">
        <v>45236.0</v>
      </c>
      <c r="B65" s="49">
        <v>5332.950195</v>
      </c>
      <c r="C65" s="49">
        <v>5339.549805</v>
      </c>
      <c r="D65" s="49">
        <v>5150.0</v>
      </c>
      <c r="E65" s="49">
        <v>5250.049805</v>
      </c>
      <c r="F65" s="49">
        <v>5250.049805</v>
      </c>
      <c r="G65" s="67">
        <f t="shared" si="1"/>
        <v>-0.0004379550024</v>
      </c>
      <c r="H65" s="68">
        <f>G65-FAMA!E68</f>
        <v>-0.07317546846</v>
      </c>
    </row>
    <row r="66">
      <c r="A66" s="48">
        <v>45237.0</v>
      </c>
      <c r="B66" s="49">
        <v>5285.0</v>
      </c>
      <c r="C66" s="49">
        <v>5318.049805</v>
      </c>
      <c r="D66" s="49">
        <v>5237.200195</v>
      </c>
      <c r="E66" s="49">
        <v>5252.350098</v>
      </c>
      <c r="F66" s="49">
        <v>5252.350098</v>
      </c>
      <c r="G66" s="67">
        <f t="shared" si="1"/>
        <v>-0.01979131941</v>
      </c>
      <c r="H66" s="68">
        <f>G66-FAMA!E69</f>
        <v>-0.03797073981</v>
      </c>
    </row>
    <row r="67">
      <c r="A67" s="48">
        <v>45238.0</v>
      </c>
      <c r="B67" s="49">
        <v>5280.0</v>
      </c>
      <c r="C67" s="49">
        <v>5369.200195</v>
      </c>
      <c r="D67" s="49">
        <v>5265.450195</v>
      </c>
      <c r="E67" s="49">
        <v>5358.399902</v>
      </c>
      <c r="F67" s="49">
        <v>5358.399902</v>
      </c>
      <c r="G67" s="67">
        <f t="shared" si="1"/>
        <v>0.00999930316</v>
      </c>
      <c r="H67" s="68">
        <f>G67-FAMA!E70</f>
        <v>-0.008178067271</v>
      </c>
    </row>
    <row r="68">
      <c r="A68" s="48">
        <v>45239.0</v>
      </c>
      <c r="B68" s="49">
        <v>5350.049805</v>
      </c>
      <c r="C68" s="49">
        <v>5423.100098</v>
      </c>
      <c r="D68" s="49">
        <v>5298.350098</v>
      </c>
      <c r="E68" s="49">
        <v>5305.350098</v>
      </c>
      <c r="F68" s="49">
        <v>5305.350098</v>
      </c>
      <c r="G68" s="67">
        <f t="shared" si="1"/>
        <v>0.006478582057</v>
      </c>
      <c r="H68" s="68">
        <f>G68-FAMA!E71</f>
        <v>-0.01169878837</v>
      </c>
    </row>
    <row r="69">
      <c r="A69" s="48">
        <v>45240.0</v>
      </c>
      <c r="B69" s="49">
        <v>5300.0</v>
      </c>
      <c r="C69" s="49">
        <v>5302.149902</v>
      </c>
      <c r="D69" s="49">
        <v>5225.0</v>
      </c>
      <c r="E69" s="49">
        <v>5271.200195</v>
      </c>
      <c r="F69" s="49">
        <v>5271.200195</v>
      </c>
      <c r="G69" s="67">
        <f t="shared" si="1"/>
        <v>0.007607962256</v>
      </c>
      <c r="H69" s="68">
        <f>G69-FAMA!E72</f>
        <v>-0.04693406214</v>
      </c>
    </row>
    <row r="70">
      <c r="A70" s="48">
        <v>45243.0</v>
      </c>
      <c r="B70" s="49">
        <v>5252.0</v>
      </c>
      <c r="C70" s="49">
        <v>5275.950195</v>
      </c>
      <c r="D70" s="49">
        <v>5207.25</v>
      </c>
      <c r="E70" s="49">
        <v>5231.399902</v>
      </c>
      <c r="F70" s="49">
        <v>5231.399902</v>
      </c>
      <c r="G70" s="67">
        <f t="shared" si="1"/>
        <v>-0.004301503236</v>
      </c>
      <c r="H70" s="68">
        <f>G70-FAMA!E73</f>
        <v>-0.02247887367</v>
      </c>
    </row>
    <row r="71">
      <c r="A71" s="48">
        <v>45245.0</v>
      </c>
      <c r="B71" s="49">
        <v>5228.049805</v>
      </c>
      <c r="C71" s="49">
        <v>5364.549805</v>
      </c>
      <c r="D71" s="49">
        <v>5228.049805</v>
      </c>
      <c r="E71" s="49">
        <v>5254.0</v>
      </c>
      <c r="F71" s="49">
        <v>5254.0</v>
      </c>
      <c r="G71" s="67">
        <f t="shared" si="1"/>
        <v>-0.03192224423</v>
      </c>
      <c r="H71" s="68">
        <f>G71-FAMA!E74</f>
        <v>-0.05009961466</v>
      </c>
    </row>
    <row r="72">
      <c r="A72" s="48">
        <v>45246.0</v>
      </c>
      <c r="B72" s="49">
        <v>5254.049805</v>
      </c>
      <c r="C72" s="49">
        <v>5455.0</v>
      </c>
      <c r="D72" s="49">
        <v>5213.5</v>
      </c>
      <c r="E72" s="49">
        <v>5427.25</v>
      </c>
      <c r="F72" s="49">
        <v>5427.25</v>
      </c>
      <c r="G72" s="67">
        <f t="shared" si="1"/>
        <v>-0.0001933948083</v>
      </c>
      <c r="H72" s="68">
        <f>G72-FAMA!E75</f>
        <v>-0.01842380306</v>
      </c>
    </row>
    <row r="73">
      <c r="A73" s="48">
        <v>45247.0</v>
      </c>
      <c r="B73" s="49">
        <v>5420.0</v>
      </c>
      <c r="C73" s="49">
        <v>5488.950195</v>
      </c>
      <c r="D73" s="49">
        <v>5395.0</v>
      </c>
      <c r="E73" s="49">
        <v>5428.299805</v>
      </c>
      <c r="F73" s="49">
        <v>5428.299805</v>
      </c>
      <c r="G73" s="67">
        <f t="shared" si="1"/>
        <v>-0.003057950836</v>
      </c>
      <c r="H73" s="68">
        <f>G73-FAMA!E76</f>
        <v>-0.02128835909</v>
      </c>
    </row>
    <row r="74">
      <c r="A74" s="48">
        <v>45250.0</v>
      </c>
      <c r="B74" s="49">
        <v>5470.0</v>
      </c>
      <c r="C74" s="49">
        <v>5563.100098</v>
      </c>
      <c r="D74" s="49">
        <v>5429.299805</v>
      </c>
      <c r="E74" s="49">
        <v>5444.950195</v>
      </c>
      <c r="F74" s="49">
        <v>5444.950195</v>
      </c>
      <c r="G74" s="67">
        <f t="shared" si="1"/>
        <v>-0.002829409435</v>
      </c>
      <c r="H74" s="68">
        <f>G74-FAMA!E77</f>
        <v>-0.05753060524</v>
      </c>
    </row>
    <row r="75">
      <c r="A75" s="48">
        <v>45251.0</v>
      </c>
      <c r="B75" s="49">
        <v>5488.850098</v>
      </c>
      <c r="C75" s="49">
        <v>5530.0</v>
      </c>
      <c r="D75" s="49">
        <v>5448.549805</v>
      </c>
      <c r="E75" s="49">
        <v>5460.399902</v>
      </c>
      <c r="F75" s="49">
        <v>5460.399902</v>
      </c>
      <c r="G75" s="67">
        <f t="shared" si="1"/>
        <v>0.009306771437</v>
      </c>
      <c r="H75" s="68">
        <f>G75-FAMA!E78</f>
        <v>-0.008923636817</v>
      </c>
    </row>
    <row r="76">
      <c r="A76" s="48">
        <v>45252.0</v>
      </c>
      <c r="B76" s="49">
        <v>5512.399902</v>
      </c>
      <c r="C76" s="49">
        <v>5512.399902</v>
      </c>
      <c r="D76" s="49">
        <v>5382.850098</v>
      </c>
      <c r="E76" s="49">
        <v>5410.049805</v>
      </c>
      <c r="F76" s="49">
        <v>5410.049805</v>
      </c>
      <c r="G76" s="67">
        <f t="shared" si="1"/>
        <v>0.01325080115</v>
      </c>
      <c r="H76" s="68">
        <f>G76-FAMA!E79</f>
        <v>-0.004979607103</v>
      </c>
    </row>
    <row r="77">
      <c r="A77" s="48">
        <v>45253.0</v>
      </c>
      <c r="B77" s="49">
        <v>5449.950195</v>
      </c>
      <c r="C77" s="49">
        <v>5449.950195</v>
      </c>
      <c r="D77" s="49">
        <v>5316.899902</v>
      </c>
      <c r="E77" s="49">
        <v>5339.299805</v>
      </c>
      <c r="F77" s="49">
        <v>5339.299805</v>
      </c>
      <c r="G77" s="67">
        <f t="shared" si="1"/>
        <v>0.01142258098</v>
      </c>
      <c r="H77" s="68">
        <f>G77-FAMA!E80</f>
        <v>-0.006829090769</v>
      </c>
    </row>
    <row r="78">
      <c r="A78" s="48">
        <v>45254.0</v>
      </c>
      <c r="B78" s="49">
        <v>5370.0</v>
      </c>
      <c r="C78" s="49">
        <v>5370.0</v>
      </c>
      <c r="D78" s="49">
        <v>5264.100098</v>
      </c>
      <c r="E78" s="49">
        <v>5279.0</v>
      </c>
      <c r="F78" s="49">
        <v>5279.0</v>
      </c>
      <c r="G78" s="67">
        <f t="shared" si="1"/>
        <v>-0.002201979382</v>
      </c>
      <c r="H78" s="68">
        <f>G78-FAMA!E81</f>
        <v>-0.02045365113</v>
      </c>
    </row>
    <row r="79">
      <c r="A79" s="48">
        <v>45258.0</v>
      </c>
      <c r="B79" s="49">
        <v>5277.850098</v>
      </c>
      <c r="C79" s="49">
        <v>5310.0</v>
      </c>
      <c r="D79" s="49">
        <v>5275.0</v>
      </c>
      <c r="E79" s="49">
        <v>5290.649902</v>
      </c>
      <c r="F79" s="49">
        <v>5290.649902</v>
      </c>
      <c r="G79" s="67">
        <f t="shared" si="1"/>
        <v>-0.02044045269</v>
      </c>
      <c r="H79" s="68">
        <f>G79-FAMA!E82</f>
        <v>-0.07520546225</v>
      </c>
    </row>
    <row r="80">
      <c r="A80" s="48">
        <v>45259.0</v>
      </c>
      <c r="B80" s="49">
        <v>5291.049805</v>
      </c>
      <c r="C80" s="49">
        <v>5404.950195</v>
      </c>
      <c r="D80" s="49">
        <v>5291.049805</v>
      </c>
      <c r="E80" s="49">
        <v>5401.049805</v>
      </c>
      <c r="F80" s="49">
        <v>5401.049805</v>
      </c>
      <c r="G80" s="67">
        <f t="shared" si="1"/>
        <v>-0.01957742905</v>
      </c>
      <c r="H80" s="68">
        <f>G80-FAMA!E83</f>
        <v>-0.05608410379</v>
      </c>
    </row>
    <row r="81">
      <c r="A81" s="48">
        <v>45260.0</v>
      </c>
      <c r="B81" s="49">
        <v>5408.299805</v>
      </c>
      <c r="C81" s="49">
        <v>5588.799805</v>
      </c>
      <c r="D81" s="49">
        <v>5390.049805</v>
      </c>
      <c r="E81" s="49">
        <v>5508.899902</v>
      </c>
      <c r="F81" s="49">
        <v>5508.899902</v>
      </c>
      <c r="G81" s="67">
        <f t="shared" si="1"/>
        <v>-0.07408781595</v>
      </c>
      <c r="H81" s="68">
        <f>G81-FAMA!E84</f>
        <v>-0.0924468048</v>
      </c>
    </row>
    <row r="82">
      <c r="A82" s="48">
        <v>45261.0</v>
      </c>
      <c r="B82" s="49">
        <v>5526.100098</v>
      </c>
      <c r="C82" s="49">
        <v>6034.75</v>
      </c>
      <c r="D82" s="49">
        <v>5516.299805</v>
      </c>
      <c r="E82" s="49">
        <v>5949.700195</v>
      </c>
      <c r="F82" s="49">
        <v>5949.700195</v>
      </c>
      <c r="G82" s="67">
        <f t="shared" si="1"/>
        <v>-0.008730261433</v>
      </c>
      <c r="H82" s="68">
        <f>G82-FAMA!E85</f>
        <v>-0.02708925028</v>
      </c>
    </row>
    <row r="83">
      <c r="A83" s="48">
        <v>45264.0</v>
      </c>
      <c r="B83" s="49">
        <v>6080.049805</v>
      </c>
      <c r="C83" s="49">
        <v>6178.100098</v>
      </c>
      <c r="D83" s="49">
        <v>5877.25</v>
      </c>
      <c r="E83" s="49">
        <v>6002.100098</v>
      </c>
      <c r="F83" s="49">
        <v>6002.100098</v>
      </c>
      <c r="G83" s="67">
        <f t="shared" si="1"/>
        <v>-0.004725897844</v>
      </c>
      <c r="H83" s="68">
        <f>G83-FAMA!E86</f>
        <v>-0.05981297658</v>
      </c>
    </row>
    <row r="84">
      <c r="A84" s="48">
        <v>45265.0</v>
      </c>
      <c r="B84" s="49">
        <v>6003.200195</v>
      </c>
      <c r="C84" s="49">
        <v>6162.299805</v>
      </c>
      <c r="D84" s="49">
        <v>5970.0</v>
      </c>
      <c r="E84" s="49">
        <v>6030.600098</v>
      </c>
      <c r="F84" s="49">
        <v>6030.600098</v>
      </c>
      <c r="G84" s="67">
        <f t="shared" si="1"/>
        <v>0.008537481025</v>
      </c>
      <c r="H84" s="68">
        <f>G84-FAMA!E87</f>
        <v>-0.009821507823</v>
      </c>
    </row>
    <row r="85">
      <c r="A85" s="48">
        <v>45266.0</v>
      </c>
      <c r="B85" s="49">
        <v>6115.350098</v>
      </c>
      <c r="C85" s="49">
        <v>6115.350098</v>
      </c>
      <c r="D85" s="49">
        <v>5969.5</v>
      </c>
      <c r="E85" s="49">
        <v>5979.549805</v>
      </c>
      <c r="F85" s="49">
        <v>5979.549805</v>
      </c>
      <c r="G85" s="67">
        <f t="shared" si="1"/>
        <v>-0.001627903147</v>
      </c>
      <c r="H85" s="68">
        <f>G85-FAMA!E88</f>
        <v>-0.019986892</v>
      </c>
    </row>
    <row r="86">
      <c r="A86" s="48">
        <v>45267.0</v>
      </c>
      <c r="B86" s="49">
        <v>5985.049805</v>
      </c>
      <c r="C86" s="49">
        <v>6030.200195</v>
      </c>
      <c r="D86" s="49">
        <v>5939.950195</v>
      </c>
      <c r="E86" s="49">
        <v>5989.299805</v>
      </c>
      <c r="F86" s="49">
        <v>5989.299805</v>
      </c>
      <c r="G86" s="67">
        <f t="shared" si="1"/>
        <v>0.004098964198</v>
      </c>
      <c r="H86" s="68">
        <f>G86-FAMA!E89</f>
        <v>-0.01425387874</v>
      </c>
    </row>
    <row r="87">
      <c r="A87" s="48">
        <v>45268.0</v>
      </c>
      <c r="B87" s="49">
        <v>6010.0</v>
      </c>
      <c r="C87" s="49">
        <v>6041.950195</v>
      </c>
      <c r="D87" s="49">
        <v>5893.0</v>
      </c>
      <c r="E87" s="49">
        <v>5964.850098</v>
      </c>
      <c r="F87" s="49">
        <v>5964.850098</v>
      </c>
      <c r="G87" s="67">
        <f t="shared" si="1"/>
        <v>-0.06391874175</v>
      </c>
      <c r="H87" s="68">
        <f>G87-FAMA!E90</f>
        <v>-0.08227158469</v>
      </c>
    </row>
    <row r="88">
      <c r="A88" s="48">
        <v>45271.0</v>
      </c>
      <c r="B88" s="49">
        <v>5929.5</v>
      </c>
      <c r="C88" s="49">
        <v>6399.0</v>
      </c>
      <c r="D88" s="49">
        <v>5929.5</v>
      </c>
      <c r="E88" s="49">
        <v>6372.149902</v>
      </c>
      <c r="F88" s="49">
        <v>6372.149902</v>
      </c>
      <c r="G88" s="67">
        <f t="shared" si="1"/>
        <v>0.001642596583</v>
      </c>
      <c r="H88" s="68">
        <f>G88-FAMA!E91</f>
        <v>-0.05342603766</v>
      </c>
    </row>
    <row r="89">
      <c r="A89" s="48">
        <v>45272.0</v>
      </c>
      <c r="B89" s="49">
        <v>6456.549805</v>
      </c>
      <c r="C89" s="49">
        <v>6764.0</v>
      </c>
      <c r="D89" s="49">
        <v>6328.450195</v>
      </c>
      <c r="E89" s="49">
        <v>6361.700195</v>
      </c>
      <c r="F89" s="49">
        <v>6361.700195</v>
      </c>
      <c r="G89" s="67">
        <f t="shared" si="1"/>
        <v>0.01321125941</v>
      </c>
      <c r="H89" s="68">
        <f>G89-FAMA!E92</f>
        <v>-0.005141583533</v>
      </c>
    </row>
    <row r="90">
      <c r="A90" s="48">
        <v>45273.0</v>
      </c>
      <c r="B90" s="49">
        <v>6361.700195</v>
      </c>
      <c r="C90" s="49">
        <v>6520.0</v>
      </c>
      <c r="D90" s="49">
        <v>6179.25</v>
      </c>
      <c r="E90" s="49">
        <v>6278.75</v>
      </c>
      <c r="F90" s="49">
        <v>6278.75</v>
      </c>
      <c r="G90" s="67">
        <f t="shared" si="1"/>
        <v>-0.004889390377</v>
      </c>
      <c r="H90" s="68">
        <f>G90-FAMA!E93</f>
        <v>-0.02324223332</v>
      </c>
    </row>
    <row r="91">
      <c r="A91" s="48">
        <v>45274.0</v>
      </c>
      <c r="B91" s="49">
        <v>6394.100098</v>
      </c>
      <c r="C91" s="49">
        <v>6467.0</v>
      </c>
      <c r="D91" s="49">
        <v>6288.350098</v>
      </c>
      <c r="E91" s="49">
        <v>6309.600098</v>
      </c>
      <c r="F91" s="49">
        <v>6309.600098</v>
      </c>
      <c r="G91" s="67">
        <f t="shared" si="1"/>
        <v>-0.0009895738346</v>
      </c>
      <c r="H91" s="68">
        <f>G91-FAMA!E94</f>
        <v>-0.01931578291</v>
      </c>
    </row>
    <row r="92">
      <c r="A92" s="48">
        <v>45275.0</v>
      </c>
      <c r="B92" s="49">
        <v>6364.75</v>
      </c>
      <c r="C92" s="49">
        <v>6407.75</v>
      </c>
      <c r="D92" s="49">
        <v>6302.899902</v>
      </c>
      <c r="E92" s="49">
        <v>6315.850098</v>
      </c>
      <c r="F92" s="49">
        <v>6315.850098</v>
      </c>
      <c r="G92" s="67">
        <f t="shared" si="1"/>
        <v>0.007119833782</v>
      </c>
      <c r="H92" s="68">
        <f>G92-FAMA!E95</f>
        <v>-0.0112063753</v>
      </c>
    </row>
    <row r="93">
      <c r="A93" s="48">
        <v>45278.0</v>
      </c>
      <c r="B93" s="49">
        <v>6329.0</v>
      </c>
      <c r="C93" s="49">
        <v>6329.0</v>
      </c>
      <c r="D93" s="49">
        <v>6221.0</v>
      </c>
      <c r="E93" s="49">
        <v>6271.200195</v>
      </c>
      <c r="F93" s="49">
        <v>6271.200195</v>
      </c>
      <c r="G93" s="67">
        <f t="shared" si="1"/>
        <v>-0.01525511341</v>
      </c>
      <c r="H93" s="68">
        <f>G93-FAMA!E96</f>
        <v>-0.05191089007</v>
      </c>
    </row>
    <row r="94">
      <c r="A94" s="48">
        <v>45279.0</v>
      </c>
      <c r="B94" s="49">
        <v>6343.899902</v>
      </c>
      <c r="C94" s="49">
        <v>6483.600098</v>
      </c>
      <c r="D94" s="49">
        <v>6328.0</v>
      </c>
      <c r="E94" s="49">
        <v>6368.350098</v>
      </c>
      <c r="F94" s="49">
        <v>6368.350098</v>
      </c>
      <c r="G94" s="67">
        <f t="shared" si="1"/>
        <v>0.01630988687</v>
      </c>
      <c r="H94" s="68">
        <f>G94-FAMA!E97</f>
        <v>-0.002016322209</v>
      </c>
    </row>
    <row r="95">
      <c r="A95" s="48">
        <v>45280.0</v>
      </c>
      <c r="B95" s="49">
        <v>6444.799805</v>
      </c>
      <c r="C95" s="49">
        <v>6540.0</v>
      </c>
      <c r="D95" s="49">
        <v>6240.0</v>
      </c>
      <c r="E95" s="49">
        <v>6266.149902</v>
      </c>
      <c r="F95" s="49">
        <v>6266.149902</v>
      </c>
      <c r="G95" s="67">
        <f t="shared" si="1"/>
        <v>-0.03861705811</v>
      </c>
      <c r="H95" s="68">
        <f>G95-FAMA!E98</f>
        <v>-0.07527283477</v>
      </c>
    </row>
    <row r="96">
      <c r="A96" s="48">
        <v>45281.0</v>
      </c>
      <c r="B96" s="49">
        <v>6236.100098</v>
      </c>
      <c r="C96" s="49">
        <v>6544.049805</v>
      </c>
      <c r="D96" s="49">
        <v>6235.049805</v>
      </c>
      <c r="E96" s="49">
        <v>6517.850098</v>
      </c>
      <c r="F96" s="49">
        <v>6517.850098</v>
      </c>
      <c r="G96" s="67">
        <f t="shared" si="1"/>
        <v>0.007068802909</v>
      </c>
      <c r="H96" s="68">
        <f>G96-FAMA!E99</f>
        <v>-0.01129658778</v>
      </c>
    </row>
    <row r="97">
      <c r="A97" s="48">
        <v>45282.0</v>
      </c>
      <c r="B97" s="49">
        <v>6584.950195</v>
      </c>
      <c r="C97" s="49">
        <v>6584.950195</v>
      </c>
      <c r="D97" s="49">
        <v>6385.0</v>
      </c>
      <c r="E97" s="49">
        <v>6472.100098</v>
      </c>
      <c r="F97" s="49">
        <v>6472.100098</v>
      </c>
      <c r="G97" s="67">
        <f t="shared" si="1"/>
        <v>0.003348592822</v>
      </c>
      <c r="H97" s="68">
        <f>G97-FAMA!E100</f>
        <v>-0.01501679787</v>
      </c>
    </row>
    <row r="98">
      <c r="A98" s="48">
        <v>45286.0</v>
      </c>
      <c r="B98" s="49">
        <v>6477.549805</v>
      </c>
      <c r="C98" s="49">
        <v>6512.399902</v>
      </c>
      <c r="D98" s="49">
        <v>6409.799805</v>
      </c>
      <c r="E98" s="49">
        <v>6450.5</v>
      </c>
      <c r="F98" s="49">
        <v>6450.5</v>
      </c>
      <c r="G98" s="67">
        <f t="shared" si="1"/>
        <v>-0.001547867812</v>
      </c>
      <c r="H98" s="68">
        <f>G98-FAMA!E101</f>
        <v>-0.05665415913</v>
      </c>
    </row>
    <row r="99">
      <c r="A99" s="48">
        <v>45287.0</v>
      </c>
      <c r="B99" s="49">
        <v>6501.0</v>
      </c>
      <c r="C99" s="49">
        <v>6531.75</v>
      </c>
      <c r="D99" s="49">
        <v>6418.600098</v>
      </c>
      <c r="E99" s="49">
        <v>6460.5</v>
      </c>
      <c r="F99" s="49">
        <v>6460.5</v>
      </c>
      <c r="G99" s="67">
        <f t="shared" si="1"/>
        <v>-0.0003171820817</v>
      </c>
      <c r="H99" s="68">
        <f>G99-FAMA!E102</f>
        <v>-0.01868257277</v>
      </c>
    </row>
    <row r="100">
      <c r="A100" s="48">
        <v>45288.0</v>
      </c>
      <c r="B100" s="49">
        <v>6465.149902</v>
      </c>
      <c r="C100" s="49">
        <v>6499.399902</v>
      </c>
      <c r="D100" s="49">
        <v>6414.049805</v>
      </c>
      <c r="E100" s="49">
        <v>6462.549805</v>
      </c>
      <c r="F100" s="49">
        <v>6462.549805</v>
      </c>
      <c r="G100" s="67">
        <f t="shared" si="1"/>
        <v>-0.01493029418</v>
      </c>
      <c r="H100" s="68">
        <f>G100-FAMA!E103</f>
        <v>-0.03329568488</v>
      </c>
    </row>
    <row r="101">
      <c r="A101" s="48">
        <v>45289.0</v>
      </c>
      <c r="B101" s="49">
        <v>6465.0</v>
      </c>
      <c r="C101" s="49">
        <v>6619.049805</v>
      </c>
      <c r="D101" s="49">
        <v>6430.5</v>
      </c>
      <c r="E101" s="49">
        <v>6560.5</v>
      </c>
      <c r="F101" s="49">
        <v>6560.5</v>
      </c>
      <c r="G101" s="67">
        <f t="shared" si="1"/>
        <v>0.01763668773</v>
      </c>
      <c r="H101" s="68">
        <f>G101-FAMA!E104</f>
        <v>-0.0007543088409</v>
      </c>
    </row>
    <row r="102">
      <c r="A102" s="48">
        <v>45292.0</v>
      </c>
      <c r="B102" s="49">
        <v>6599.950195</v>
      </c>
      <c r="C102" s="49">
        <v>6599.950195</v>
      </c>
      <c r="D102" s="49">
        <v>6428.0</v>
      </c>
      <c r="E102" s="49">
        <v>6446.799805</v>
      </c>
      <c r="F102" s="49">
        <v>6446.799805</v>
      </c>
      <c r="G102" s="67">
        <f t="shared" si="1"/>
        <v>0.02061230804</v>
      </c>
      <c r="H102" s="68">
        <f>G102-FAMA!E105</f>
        <v>0.002221311474</v>
      </c>
    </row>
    <row r="103">
      <c r="A103" s="48">
        <v>45293.0</v>
      </c>
      <c r="B103" s="49">
        <v>6489.75</v>
      </c>
      <c r="C103" s="49">
        <v>6489.75</v>
      </c>
      <c r="D103" s="49">
        <v>6243.950195</v>
      </c>
      <c r="E103" s="49">
        <v>6316.600098</v>
      </c>
      <c r="F103" s="49">
        <v>6316.600098</v>
      </c>
      <c r="G103" s="67">
        <f t="shared" si="1"/>
        <v>-0.005150128046</v>
      </c>
      <c r="H103" s="68">
        <f>G103-FAMA!E106</f>
        <v>-0.07873441053</v>
      </c>
    </row>
    <row r="104">
      <c r="A104" s="48">
        <v>45294.0</v>
      </c>
      <c r="B104" s="49">
        <v>6320.0</v>
      </c>
      <c r="C104" s="49">
        <v>6410.549805</v>
      </c>
      <c r="D104" s="49">
        <v>6267.850098</v>
      </c>
      <c r="E104" s="49">
        <v>6349.299805</v>
      </c>
      <c r="F104" s="49">
        <v>6349.299805</v>
      </c>
      <c r="G104" s="67">
        <f t="shared" si="1"/>
        <v>-0.007782390061</v>
      </c>
      <c r="H104" s="68">
        <f>G104-FAMA!E107</f>
        <v>-0.02617338663</v>
      </c>
    </row>
    <row r="105">
      <c r="A105" s="48">
        <v>45295.0</v>
      </c>
      <c r="B105" s="49">
        <v>6351.149902</v>
      </c>
      <c r="C105" s="49">
        <v>6444.0</v>
      </c>
      <c r="D105" s="49">
        <v>6351.149902</v>
      </c>
      <c r="E105" s="49">
        <v>6399.100098</v>
      </c>
      <c r="F105" s="49">
        <v>6399.100098</v>
      </c>
      <c r="G105" s="67">
        <f t="shared" si="1"/>
        <v>0.003733203728</v>
      </c>
      <c r="H105" s="68">
        <f>G105-FAMA!E108</f>
        <v>-0.01468979683</v>
      </c>
    </row>
    <row r="106">
      <c r="A106" s="48">
        <v>45296.0</v>
      </c>
      <c r="B106" s="49">
        <v>6421.0</v>
      </c>
      <c r="C106" s="49">
        <v>6457.5</v>
      </c>
      <c r="D106" s="49">
        <v>6364.100098</v>
      </c>
      <c r="E106" s="49">
        <v>6375.299805</v>
      </c>
      <c r="F106" s="49">
        <v>6375.299805</v>
      </c>
      <c r="G106" s="67">
        <f t="shared" si="1"/>
        <v>0.007872864596</v>
      </c>
      <c r="H106" s="68">
        <f>G106-FAMA!E109</f>
        <v>-0.01055013596</v>
      </c>
    </row>
    <row r="107">
      <c r="A107" s="48">
        <v>45299.0</v>
      </c>
      <c r="B107" s="49">
        <v>6353.0</v>
      </c>
      <c r="C107" s="49">
        <v>6394.25</v>
      </c>
      <c r="D107" s="49">
        <v>6306.5</v>
      </c>
      <c r="E107" s="49">
        <v>6325.5</v>
      </c>
      <c r="F107" s="49">
        <v>6325.5</v>
      </c>
      <c r="G107" s="67">
        <f t="shared" si="1"/>
        <v>-0.004485363551</v>
      </c>
      <c r="H107" s="68">
        <f>G107-FAMA!E110</f>
        <v>-0.05976454806</v>
      </c>
    </row>
    <row r="108">
      <c r="A108" s="48">
        <v>45300.0</v>
      </c>
      <c r="B108" s="49">
        <v>6366.549805</v>
      </c>
      <c r="C108" s="49">
        <v>6450.0</v>
      </c>
      <c r="D108" s="49">
        <v>6345.0</v>
      </c>
      <c r="E108" s="49">
        <v>6354.0</v>
      </c>
      <c r="F108" s="49">
        <v>6354.0</v>
      </c>
      <c r="G108" s="67">
        <f t="shared" si="1"/>
        <v>0.004465873612</v>
      </c>
      <c r="H108" s="68">
        <f>G108-FAMA!E111</f>
        <v>-0.01395712695</v>
      </c>
    </row>
    <row r="109">
      <c r="A109" s="48">
        <v>45301.0</v>
      </c>
      <c r="B109" s="49">
        <v>6344.0</v>
      </c>
      <c r="C109" s="49">
        <v>6392.950195</v>
      </c>
      <c r="D109" s="49">
        <v>6278.25</v>
      </c>
      <c r="E109" s="49">
        <v>6325.75</v>
      </c>
      <c r="F109" s="49">
        <v>6325.75</v>
      </c>
      <c r="G109" s="67">
        <f t="shared" si="1"/>
        <v>-0.02503023272</v>
      </c>
      <c r="H109" s="68">
        <f>G109-FAMA!E112</f>
        <v>-0.04345323328</v>
      </c>
    </row>
    <row r="110">
      <c r="A110" s="48">
        <v>45302.0</v>
      </c>
      <c r="B110" s="49">
        <v>6362.0</v>
      </c>
      <c r="C110" s="49">
        <v>6507.399902</v>
      </c>
      <c r="D110" s="49">
        <v>6344.549805</v>
      </c>
      <c r="E110" s="49">
        <v>6488.149902</v>
      </c>
      <c r="F110" s="49">
        <v>6488.149902</v>
      </c>
      <c r="G110" s="67">
        <f t="shared" si="1"/>
        <v>-0.009888720511</v>
      </c>
      <c r="H110" s="68">
        <f>G110-FAMA!E113</f>
        <v>-0.02829891992</v>
      </c>
    </row>
    <row r="111">
      <c r="A111" s="48">
        <v>45303.0</v>
      </c>
      <c r="B111" s="49">
        <v>6499.899902</v>
      </c>
      <c r="C111" s="49">
        <v>6600.0</v>
      </c>
      <c r="D111" s="49">
        <v>6485.649902</v>
      </c>
      <c r="E111" s="49">
        <v>6552.950195</v>
      </c>
      <c r="F111" s="49">
        <v>6552.950195</v>
      </c>
      <c r="G111" s="67">
        <f t="shared" si="1"/>
        <v>0.03491871942</v>
      </c>
      <c r="H111" s="68">
        <f>G111-FAMA!E114</f>
        <v>0.01650852001</v>
      </c>
    </row>
    <row r="112">
      <c r="A112" s="48">
        <v>45306.0</v>
      </c>
      <c r="B112" s="49">
        <v>6534.600098</v>
      </c>
      <c r="C112" s="49">
        <v>6534.600098</v>
      </c>
      <c r="D112" s="49">
        <v>6308.0</v>
      </c>
      <c r="E112" s="49">
        <v>6331.850098</v>
      </c>
      <c r="F112" s="49">
        <v>6331.850098</v>
      </c>
      <c r="G112" s="67">
        <f t="shared" si="1"/>
        <v>-0.001537466862</v>
      </c>
      <c r="H112" s="68">
        <f>G112-FAMA!E115</f>
        <v>-0.05677823378</v>
      </c>
    </row>
    <row r="113">
      <c r="A113" s="48">
        <v>45307.0</v>
      </c>
      <c r="B113" s="49">
        <v>6349.850098</v>
      </c>
      <c r="C113" s="49">
        <v>6419.799805</v>
      </c>
      <c r="D113" s="49">
        <v>6311.0</v>
      </c>
      <c r="E113" s="49">
        <v>6341.600098</v>
      </c>
      <c r="F113" s="49">
        <v>6341.600098</v>
      </c>
      <c r="G113" s="67">
        <f t="shared" si="1"/>
        <v>-0.004309859059</v>
      </c>
      <c r="H113" s="68">
        <f>G113-FAMA!E116</f>
        <v>-0.02272005847</v>
      </c>
    </row>
    <row r="114">
      <c r="A114" s="48">
        <v>45308.0</v>
      </c>
      <c r="B114" s="49">
        <v>6282.149902</v>
      </c>
      <c r="C114" s="49">
        <v>6396.399902</v>
      </c>
      <c r="D114" s="49">
        <v>6222.25</v>
      </c>
      <c r="E114" s="49">
        <v>6369.049805</v>
      </c>
      <c r="F114" s="49">
        <v>6369.049805</v>
      </c>
      <c r="G114" s="67">
        <f t="shared" si="1"/>
        <v>0</v>
      </c>
      <c r="H114" s="68">
        <f>G114-FAMA!E117</f>
        <v>-0.01841019941</v>
      </c>
    </row>
    <row r="115">
      <c r="A115" s="48">
        <v>45309.0</v>
      </c>
      <c r="B115" s="49">
        <v>6282.149902</v>
      </c>
      <c r="C115" s="49">
        <v>6396.399902</v>
      </c>
      <c r="D115" s="49">
        <v>6222.25</v>
      </c>
      <c r="E115" s="49">
        <v>6369.049805</v>
      </c>
      <c r="F115" s="49">
        <v>6369.049805</v>
      </c>
      <c r="G115" s="67">
        <f t="shared" si="1"/>
        <v>0.04378994939</v>
      </c>
      <c r="H115" s="68">
        <f>G115-FAMA!E118</f>
        <v>0.0253203577</v>
      </c>
    </row>
    <row r="116">
      <c r="A116" s="48">
        <v>45310.0</v>
      </c>
      <c r="B116" s="49">
        <v>6200.0</v>
      </c>
      <c r="C116" s="49">
        <v>6205.700195</v>
      </c>
      <c r="D116" s="49">
        <v>6018.799805</v>
      </c>
      <c r="E116" s="49">
        <v>6101.850098</v>
      </c>
      <c r="F116" s="49">
        <v>6101.850098</v>
      </c>
      <c r="G116" s="67">
        <f t="shared" si="1"/>
        <v>0.04193811705</v>
      </c>
      <c r="H116" s="68">
        <f>G116-FAMA!E119</f>
        <v>0.02346852536</v>
      </c>
    </row>
    <row r="117">
      <c r="A117" s="48">
        <v>45314.0</v>
      </c>
      <c r="B117" s="49">
        <v>6155.399902</v>
      </c>
      <c r="C117" s="49">
        <v>6155.399902</v>
      </c>
      <c r="D117" s="49">
        <v>5824.299805</v>
      </c>
      <c r="E117" s="49">
        <v>5856.25</v>
      </c>
      <c r="F117" s="49">
        <v>5856.25</v>
      </c>
      <c r="G117" s="67">
        <f t="shared" si="1"/>
        <v>-0.009605839097</v>
      </c>
      <c r="H117" s="68">
        <f>G117-FAMA!E120</f>
        <v>-0.06502484859</v>
      </c>
    </row>
    <row r="118">
      <c r="A118" s="48">
        <v>45315.0</v>
      </c>
      <c r="B118" s="49">
        <v>5880.049805</v>
      </c>
      <c r="C118" s="49">
        <v>5975.0</v>
      </c>
      <c r="D118" s="49">
        <v>5785.0</v>
      </c>
      <c r="E118" s="49">
        <v>5913.049805</v>
      </c>
      <c r="F118" s="49">
        <v>5913.049805</v>
      </c>
      <c r="G118" s="67">
        <f t="shared" si="1"/>
        <v>0.0065707613</v>
      </c>
      <c r="H118" s="68">
        <f>G118-FAMA!E121</f>
        <v>-0.0118988304</v>
      </c>
    </row>
    <row r="119">
      <c r="A119" s="48">
        <v>45316.0</v>
      </c>
      <c r="B119" s="49">
        <v>5975.149902</v>
      </c>
      <c r="C119" s="49">
        <v>5975.149902</v>
      </c>
      <c r="D119" s="49">
        <v>5796.0</v>
      </c>
      <c r="E119" s="49">
        <v>5874.450195</v>
      </c>
      <c r="F119" s="49">
        <v>5874.450195</v>
      </c>
      <c r="G119" s="67">
        <f t="shared" si="1"/>
        <v>0.0005791792121</v>
      </c>
      <c r="H119" s="68">
        <f>G119-FAMA!E122</f>
        <v>-0.01789041248</v>
      </c>
    </row>
    <row r="120">
      <c r="A120" s="48">
        <v>45320.0</v>
      </c>
      <c r="B120" s="49">
        <v>5889.649902</v>
      </c>
      <c r="C120" s="49">
        <v>5910.0</v>
      </c>
      <c r="D120" s="49">
        <v>5847.0</v>
      </c>
      <c r="E120" s="49">
        <v>5871.049805</v>
      </c>
      <c r="F120" s="49">
        <v>5871.049805</v>
      </c>
      <c r="G120" s="67">
        <f t="shared" si="1"/>
        <v>0.001424191878</v>
      </c>
      <c r="H120" s="68">
        <f>G120-FAMA!E123</f>
        <v>-0.01695835501</v>
      </c>
    </row>
    <row r="121">
      <c r="A121" s="48">
        <v>45321.0</v>
      </c>
      <c r="B121" s="49">
        <v>5900.149902</v>
      </c>
      <c r="C121" s="49">
        <v>5980.0</v>
      </c>
      <c r="D121" s="49">
        <v>5854.149902</v>
      </c>
      <c r="E121" s="49">
        <v>5862.700195</v>
      </c>
      <c r="F121" s="49">
        <v>5862.700195</v>
      </c>
      <c r="G121" s="67">
        <f t="shared" si="1"/>
        <v>-0.02049168403</v>
      </c>
      <c r="H121" s="68">
        <f>G121-FAMA!E124</f>
        <v>-0.03887423092</v>
      </c>
    </row>
    <row r="122">
      <c r="A122" s="48">
        <v>45322.0</v>
      </c>
      <c r="B122" s="49">
        <v>5865.0</v>
      </c>
      <c r="C122" s="49">
        <v>6020.75</v>
      </c>
      <c r="D122" s="49">
        <v>5804.0</v>
      </c>
      <c r="E122" s="49">
        <v>5985.350098</v>
      </c>
      <c r="F122" s="49">
        <v>5985.350098</v>
      </c>
      <c r="G122" s="67">
        <f t="shared" si="1"/>
        <v>-0.02243292871</v>
      </c>
      <c r="H122" s="68">
        <f>G122-FAMA!E125</f>
        <v>-0.09598339385</v>
      </c>
    </row>
    <row r="123">
      <c r="A123" s="48">
        <v>45323.0</v>
      </c>
      <c r="B123" s="49">
        <v>6177.450195</v>
      </c>
      <c r="C123" s="49">
        <v>6350.0</v>
      </c>
      <c r="D123" s="49">
        <v>6052.049805</v>
      </c>
      <c r="E123" s="49">
        <v>6122.700195</v>
      </c>
      <c r="F123" s="49">
        <v>6122.700195</v>
      </c>
      <c r="G123" s="67">
        <f t="shared" si="1"/>
        <v>-0.01831824793</v>
      </c>
      <c r="H123" s="68">
        <f>G123-FAMA!E126</f>
        <v>-0.03670079482</v>
      </c>
    </row>
    <row r="124">
      <c r="A124" s="48">
        <v>45324.0</v>
      </c>
      <c r="B124" s="49">
        <v>6188.600098</v>
      </c>
      <c r="C124" s="49">
        <v>6280.0</v>
      </c>
      <c r="D124" s="49">
        <v>6097.149902</v>
      </c>
      <c r="E124" s="49">
        <v>6236.950195</v>
      </c>
      <c r="F124" s="49">
        <v>6236.950195</v>
      </c>
      <c r="G124" s="67">
        <f t="shared" si="1"/>
        <v>-0.002965359284</v>
      </c>
      <c r="H124" s="68">
        <f>G124-FAMA!E127</f>
        <v>-0.02131180009</v>
      </c>
    </row>
    <row r="125">
      <c r="A125" s="48">
        <v>45327.0</v>
      </c>
      <c r="B125" s="49">
        <v>6279.700195</v>
      </c>
      <c r="C125" s="49">
        <v>6460.0</v>
      </c>
      <c r="D125" s="49">
        <v>6243.649902</v>
      </c>
      <c r="E125" s="49">
        <v>6255.5</v>
      </c>
      <c r="F125" s="49">
        <v>6255.5</v>
      </c>
      <c r="G125" s="67">
        <f t="shared" si="1"/>
        <v>-0.01569568467</v>
      </c>
      <c r="H125" s="68">
        <f>G125-FAMA!E128</f>
        <v>-0.03404212547</v>
      </c>
    </row>
    <row r="126">
      <c r="A126" s="48">
        <v>45328.0</v>
      </c>
      <c r="B126" s="49">
        <v>6304.299805</v>
      </c>
      <c r="C126" s="49">
        <v>6404.700195</v>
      </c>
      <c r="D126" s="49">
        <v>6262.0</v>
      </c>
      <c r="E126" s="49">
        <v>6355.25</v>
      </c>
      <c r="F126" s="49">
        <v>6355.25</v>
      </c>
      <c r="G126" s="67">
        <f t="shared" si="1"/>
        <v>0.007562396885</v>
      </c>
      <c r="H126" s="68">
        <f>G126-FAMA!E129</f>
        <v>-0.0474870239</v>
      </c>
    </row>
    <row r="127">
      <c r="A127" s="48">
        <v>45329.0</v>
      </c>
      <c r="B127" s="49">
        <v>6375.0</v>
      </c>
      <c r="C127" s="49">
        <v>6413.0</v>
      </c>
      <c r="D127" s="49">
        <v>6285.0</v>
      </c>
      <c r="E127" s="49">
        <v>6307.549805</v>
      </c>
      <c r="F127" s="49">
        <v>6307.549805</v>
      </c>
      <c r="G127" s="67">
        <f t="shared" si="1"/>
        <v>0.01333429768</v>
      </c>
      <c r="H127" s="68">
        <f>G127-FAMA!E130</f>
        <v>-0.005012143128</v>
      </c>
    </row>
    <row r="128">
      <c r="A128" s="48">
        <v>45330.0</v>
      </c>
      <c r="B128" s="49">
        <v>6321.200195</v>
      </c>
      <c r="C128" s="49">
        <v>6371.25</v>
      </c>
      <c r="D128" s="49">
        <v>6207.0</v>
      </c>
      <c r="E128" s="49">
        <v>6224.549805</v>
      </c>
      <c r="F128" s="49">
        <v>6224.549805</v>
      </c>
      <c r="G128" s="67">
        <f t="shared" si="1"/>
        <v>-0.007937123722</v>
      </c>
      <c r="H128" s="68">
        <f>G128-FAMA!E131</f>
        <v>-0.02628356453</v>
      </c>
    </row>
    <row r="129">
      <c r="A129" s="48">
        <v>45331.0</v>
      </c>
      <c r="B129" s="49">
        <v>6240.549805</v>
      </c>
      <c r="C129" s="49">
        <v>6289.25</v>
      </c>
      <c r="D129" s="49">
        <v>6126.549805</v>
      </c>
      <c r="E129" s="49">
        <v>6274.350098</v>
      </c>
      <c r="F129" s="49">
        <v>6274.350098</v>
      </c>
      <c r="G129" s="67">
        <f t="shared" si="1"/>
        <v>0.001037038203</v>
      </c>
      <c r="H129" s="68">
        <f>G129-FAMA!E132</f>
        <v>-0.01732937677</v>
      </c>
    </row>
    <row r="130">
      <c r="A130" s="48">
        <v>45334.0</v>
      </c>
      <c r="B130" s="49">
        <v>6313.799805</v>
      </c>
      <c r="C130" s="49">
        <v>6317.399902</v>
      </c>
      <c r="D130" s="49">
        <v>6203.950195</v>
      </c>
      <c r="E130" s="49">
        <v>6267.850098</v>
      </c>
      <c r="F130" s="49">
        <v>6267.850098</v>
      </c>
      <c r="G130" s="67">
        <f t="shared" si="1"/>
        <v>-0.004123058852</v>
      </c>
      <c r="H130" s="68">
        <f>G130-FAMA!E133</f>
        <v>-0.02248947382</v>
      </c>
    </row>
    <row r="131">
      <c r="A131" s="48">
        <v>45335.0</v>
      </c>
      <c r="B131" s="49">
        <v>6274.799805</v>
      </c>
      <c r="C131" s="49">
        <v>6314.850098</v>
      </c>
      <c r="D131" s="49">
        <v>6133.0</v>
      </c>
      <c r="E131" s="49">
        <v>6293.799805</v>
      </c>
      <c r="F131" s="49">
        <v>6293.799805</v>
      </c>
      <c r="G131" s="67">
        <f t="shared" si="1"/>
        <v>-0.007795719071</v>
      </c>
      <c r="H131" s="68">
        <f>G131-FAMA!E134</f>
        <v>-0.06290508436</v>
      </c>
    </row>
    <row r="132">
      <c r="A132" s="48">
        <v>45336.0</v>
      </c>
      <c r="B132" s="49">
        <v>6209.5</v>
      </c>
      <c r="C132" s="49">
        <v>6362.899902</v>
      </c>
      <c r="D132" s="49">
        <v>6198.799805</v>
      </c>
      <c r="E132" s="49">
        <v>6343.25</v>
      </c>
      <c r="F132" s="49">
        <v>6343.25</v>
      </c>
      <c r="G132" s="67">
        <f t="shared" si="1"/>
        <v>-0.002531720656</v>
      </c>
      <c r="H132" s="68">
        <f>G132-FAMA!E135</f>
        <v>-0.02089813563</v>
      </c>
    </row>
    <row r="133">
      <c r="A133" s="48">
        <v>45337.0</v>
      </c>
      <c r="B133" s="49">
        <v>6347.299805</v>
      </c>
      <c r="C133" s="49">
        <v>6472.149902</v>
      </c>
      <c r="D133" s="49">
        <v>6333.649902</v>
      </c>
      <c r="E133" s="49">
        <v>6359.350098</v>
      </c>
      <c r="F133" s="49">
        <v>6359.350098</v>
      </c>
      <c r="G133" s="67">
        <f t="shared" si="1"/>
        <v>-0.003236661755</v>
      </c>
      <c r="H133" s="68">
        <f>G133-FAMA!E136</f>
        <v>-0.02160307673</v>
      </c>
    </row>
    <row r="134">
      <c r="A134" s="48">
        <v>45338.0</v>
      </c>
      <c r="B134" s="49">
        <v>6391.200195</v>
      </c>
      <c r="C134" s="49">
        <v>6427.399902</v>
      </c>
      <c r="D134" s="49">
        <v>6332.649902</v>
      </c>
      <c r="E134" s="49">
        <v>6380.0</v>
      </c>
      <c r="F134" s="49">
        <v>6380.0</v>
      </c>
      <c r="G134" s="67">
        <f t="shared" si="1"/>
        <v>-0.0551507475</v>
      </c>
      <c r="H134" s="68">
        <f>G134-FAMA!E137</f>
        <v>-0.07349078602</v>
      </c>
    </row>
    <row r="135">
      <c r="A135" s="48">
        <v>45341.0</v>
      </c>
      <c r="B135" s="49">
        <v>6449.850098</v>
      </c>
      <c r="C135" s="49">
        <v>6811.100098</v>
      </c>
      <c r="D135" s="49">
        <v>6419.450195</v>
      </c>
      <c r="E135" s="49">
        <v>6752.399902</v>
      </c>
      <c r="F135" s="49">
        <v>6752.399902</v>
      </c>
      <c r="G135" s="67">
        <f t="shared" si="1"/>
        <v>0.00720451713</v>
      </c>
      <c r="H135" s="68">
        <f>G135-FAMA!E138</f>
        <v>-0.01113552139</v>
      </c>
    </row>
    <row r="136">
      <c r="A136" s="48">
        <v>45342.0</v>
      </c>
      <c r="B136" s="49">
        <v>6760.100098</v>
      </c>
      <c r="C136" s="49">
        <v>6928.950195</v>
      </c>
      <c r="D136" s="49">
        <v>6670.049805</v>
      </c>
      <c r="E136" s="49">
        <v>6704.100098</v>
      </c>
      <c r="F136" s="49">
        <v>6704.100098</v>
      </c>
      <c r="G136" s="67">
        <f t="shared" si="1"/>
        <v>-0.003626350895</v>
      </c>
      <c r="H136" s="68">
        <f>G136-FAMA!E139</f>
        <v>-0.05865655778</v>
      </c>
    </row>
    <row r="137">
      <c r="A137" s="48">
        <v>45343.0</v>
      </c>
      <c r="B137" s="49">
        <v>6760.25</v>
      </c>
      <c r="C137" s="49">
        <v>6831.200195</v>
      </c>
      <c r="D137" s="49">
        <v>6700.149902</v>
      </c>
      <c r="E137" s="49">
        <v>6728.5</v>
      </c>
      <c r="F137" s="49">
        <v>6728.5</v>
      </c>
      <c r="G137" s="67">
        <f t="shared" si="1"/>
        <v>-0.006408822137</v>
      </c>
      <c r="H137" s="68">
        <f>G137-FAMA!E140</f>
        <v>-0.02474886066</v>
      </c>
    </row>
    <row r="138">
      <c r="A138" s="48">
        <v>45344.0</v>
      </c>
      <c r="B138" s="49">
        <v>6789.350098</v>
      </c>
      <c r="C138" s="49">
        <v>6867.350098</v>
      </c>
      <c r="D138" s="49">
        <v>6715.899902</v>
      </c>
      <c r="E138" s="49">
        <v>6771.899902</v>
      </c>
      <c r="F138" s="49">
        <v>6771.899902</v>
      </c>
      <c r="G138" s="67">
        <f t="shared" si="1"/>
        <v>-0.01370522837</v>
      </c>
      <c r="H138" s="68">
        <f>G138-FAMA!E141</f>
        <v>-0.03204526689</v>
      </c>
    </row>
    <row r="139">
      <c r="A139" s="48">
        <v>45345.0</v>
      </c>
      <c r="B139" s="49">
        <v>6780.950195</v>
      </c>
      <c r="C139" s="49">
        <v>6924.0</v>
      </c>
      <c r="D139" s="49">
        <v>6733.850098</v>
      </c>
      <c r="E139" s="49">
        <v>6866.0</v>
      </c>
      <c r="F139" s="49">
        <v>6866.0</v>
      </c>
      <c r="G139" s="67">
        <f t="shared" si="1"/>
        <v>-0.01109030678</v>
      </c>
      <c r="H139" s="68">
        <f>G139-FAMA!E142</f>
        <v>-0.02953865185</v>
      </c>
    </row>
    <row r="140">
      <c r="A140" s="48">
        <v>45348.0</v>
      </c>
      <c r="B140" s="49">
        <v>6900.0</v>
      </c>
      <c r="C140" s="49">
        <v>7045.25</v>
      </c>
      <c r="D140" s="49">
        <v>6889.0</v>
      </c>
      <c r="E140" s="49">
        <v>6943.0</v>
      </c>
      <c r="F140" s="49">
        <v>6943.0</v>
      </c>
      <c r="G140" s="67">
        <f t="shared" si="1"/>
        <v>0.02731417209</v>
      </c>
      <c r="H140" s="68">
        <f>G140-FAMA!E143</f>
        <v>0.008865827024</v>
      </c>
    </row>
    <row r="141">
      <c r="A141" s="48">
        <v>45349.0</v>
      </c>
      <c r="B141" s="49">
        <v>6748.549805</v>
      </c>
      <c r="C141" s="49">
        <v>6887.450195</v>
      </c>
      <c r="D141" s="49">
        <v>6617.100098</v>
      </c>
      <c r="E141" s="49">
        <v>6758.399902</v>
      </c>
      <c r="F141" s="49">
        <v>6758.399902</v>
      </c>
      <c r="G141" s="67">
        <f t="shared" si="1"/>
        <v>0.03260502704</v>
      </c>
      <c r="H141" s="68">
        <f>G141-FAMA!E144</f>
        <v>0.01415668197</v>
      </c>
    </row>
    <row r="142">
      <c r="A142" s="48">
        <v>45350.0</v>
      </c>
      <c r="B142" s="49">
        <v>6744.0</v>
      </c>
      <c r="C142" s="49">
        <v>6820.799805</v>
      </c>
      <c r="D142" s="49">
        <v>6523.850098</v>
      </c>
      <c r="E142" s="49">
        <v>6545.0</v>
      </c>
      <c r="F142" s="49">
        <v>6545.0</v>
      </c>
      <c r="G142" s="67">
        <f t="shared" si="1"/>
        <v>-0.02042954426</v>
      </c>
      <c r="H142" s="68">
        <f>G142-FAMA!E145</f>
        <v>-0.07578479034</v>
      </c>
    </row>
    <row r="143">
      <c r="A143" s="48">
        <v>45351.0</v>
      </c>
      <c r="B143" s="49">
        <v>6542.049805</v>
      </c>
      <c r="C143" s="49">
        <v>6707.950195</v>
      </c>
      <c r="D143" s="49">
        <v>6470.600098</v>
      </c>
      <c r="E143" s="49">
        <v>6681.5</v>
      </c>
      <c r="F143" s="49">
        <v>6681.5</v>
      </c>
      <c r="G143" s="67">
        <f t="shared" si="1"/>
        <v>-0.04654198006</v>
      </c>
      <c r="H143" s="68">
        <f>G143-FAMA!E146</f>
        <v>-0.06499032513</v>
      </c>
    </row>
    <row r="144">
      <c r="A144" s="48">
        <v>45352.0</v>
      </c>
      <c r="B144" s="49">
        <v>6815.149902</v>
      </c>
      <c r="C144" s="49">
        <v>7024.350098</v>
      </c>
      <c r="D144" s="49">
        <v>6681.600098</v>
      </c>
      <c r="E144" s="49">
        <v>7007.649902</v>
      </c>
      <c r="F144" s="49">
        <v>7007.649902</v>
      </c>
      <c r="G144" s="67">
        <f t="shared" si="1"/>
        <v>-0.02141462058</v>
      </c>
      <c r="H144" s="68">
        <f>G144-FAMA!E147</f>
        <v>-0.03999170013</v>
      </c>
    </row>
    <row r="145">
      <c r="A145" s="48">
        <v>45355.0</v>
      </c>
      <c r="B145" s="49">
        <v>7097.549805</v>
      </c>
      <c r="C145" s="49">
        <v>7179.0</v>
      </c>
      <c r="D145" s="49">
        <v>7005.299805</v>
      </c>
      <c r="E145" s="49">
        <v>7161.0</v>
      </c>
      <c r="F145" s="49">
        <v>7161.0</v>
      </c>
      <c r="G145" s="67">
        <f t="shared" si="1"/>
        <v>0.0146436986</v>
      </c>
      <c r="H145" s="68">
        <f>G145-FAMA!E148</f>
        <v>-0.05968532863</v>
      </c>
    </row>
    <row r="146">
      <c r="A146" s="48">
        <v>45356.0</v>
      </c>
      <c r="B146" s="49">
        <v>7154.049805</v>
      </c>
      <c r="C146" s="49">
        <v>7154.049805</v>
      </c>
      <c r="D146" s="49">
        <v>7012.450195</v>
      </c>
      <c r="E146" s="49">
        <v>7057.649902</v>
      </c>
      <c r="F146" s="49">
        <v>7057.649902</v>
      </c>
      <c r="G146" s="67">
        <f t="shared" si="1"/>
        <v>-0.01492758766</v>
      </c>
      <c r="H146" s="68">
        <f>G146-FAMA!E149</f>
        <v>-0.03350466721</v>
      </c>
    </row>
    <row r="147">
      <c r="A147" s="48">
        <v>45357.0</v>
      </c>
      <c r="B147" s="49">
        <v>7049.5</v>
      </c>
      <c r="C147" s="49">
        <v>7200.0</v>
      </c>
      <c r="D147" s="49">
        <v>6928.100098</v>
      </c>
      <c r="E147" s="49">
        <v>7164.600098</v>
      </c>
      <c r="F147" s="49">
        <v>7164.600098</v>
      </c>
      <c r="G147" s="67">
        <f t="shared" si="1"/>
        <v>0.003157397892</v>
      </c>
      <c r="H147" s="68">
        <f>G147-FAMA!E150</f>
        <v>-0.01541968166</v>
      </c>
    </row>
    <row r="148">
      <c r="A148" s="48">
        <v>45358.0</v>
      </c>
      <c r="B148" s="49">
        <v>7200.0</v>
      </c>
      <c r="C148" s="49">
        <v>7235.649902</v>
      </c>
      <c r="D148" s="49">
        <v>7113.0</v>
      </c>
      <c r="E148" s="49">
        <v>7142.049805</v>
      </c>
      <c r="F148" s="49">
        <v>7142.049805</v>
      </c>
      <c r="G148" s="67">
        <f t="shared" si="1"/>
        <v>0.01330108006</v>
      </c>
      <c r="H148" s="68">
        <f>G148-FAMA!E151</f>
        <v>-0.005338681309</v>
      </c>
    </row>
    <row r="149">
      <c r="A149" s="48">
        <v>45362.0</v>
      </c>
      <c r="B149" s="49">
        <v>7145.450195</v>
      </c>
      <c r="C149" s="49">
        <v>7232.25</v>
      </c>
      <c r="D149" s="49">
        <v>7036.25</v>
      </c>
      <c r="E149" s="49">
        <v>7048.299805</v>
      </c>
      <c r="F149" s="49">
        <v>7048.299805</v>
      </c>
      <c r="G149" s="67">
        <f t="shared" si="1"/>
        <v>0.02180372362</v>
      </c>
      <c r="H149" s="68">
        <f>G149-FAMA!E152</f>
        <v>0.003163962247</v>
      </c>
    </row>
    <row r="150">
      <c r="A150" s="48">
        <v>45363.0</v>
      </c>
      <c r="B150" s="49">
        <v>7055.0</v>
      </c>
      <c r="C150" s="49">
        <v>7096.100098</v>
      </c>
      <c r="D150" s="49">
        <v>6867.600098</v>
      </c>
      <c r="E150" s="49">
        <v>6897.899902</v>
      </c>
      <c r="F150" s="49">
        <v>6897.899902</v>
      </c>
      <c r="G150" s="67">
        <f t="shared" si="1"/>
        <v>0.04554824696</v>
      </c>
      <c r="H150" s="68">
        <f>G150-FAMA!E153</f>
        <v>-0.01038146102</v>
      </c>
    </row>
    <row r="151">
      <c r="A151" s="48">
        <v>45364.0</v>
      </c>
      <c r="B151" s="49">
        <v>6939.25</v>
      </c>
      <c r="C151" s="49">
        <v>6942.100098</v>
      </c>
      <c r="D151" s="49">
        <v>6563.200195</v>
      </c>
      <c r="E151" s="49">
        <v>6597.399902</v>
      </c>
      <c r="F151" s="49">
        <v>6597.399902</v>
      </c>
      <c r="G151" s="67">
        <f t="shared" si="1"/>
        <v>-0.03063518462</v>
      </c>
      <c r="H151" s="68">
        <f>G151-FAMA!E154</f>
        <v>-0.04927494599</v>
      </c>
    </row>
    <row r="152">
      <c r="A152" s="48">
        <v>45365.0</v>
      </c>
      <c r="B152" s="49">
        <v>6500.049805</v>
      </c>
      <c r="C152" s="49">
        <v>6843.950195</v>
      </c>
      <c r="D152" s="49">
        <v>6500.049805</v>
      </c>
      <c r="E152" s="49">
        <v>6805.899902</v>
      </c>
      <c r="F152" s="49">
        <v>6805.899902</v>
      </c>
      <c r="G152" s="67">
        <f t="shared" si="1"/>
        <v>-0.02227430001</v>
      </c>
      <c r="H152" s="68">
        <f>G152-FAMA!E155</f>
        <v>-0.04091406138</v>
      </c>
    </row>
    <row r="153">
      <c r="A153" s="48">
        <v>45366.0</v>
      </c>
      <c r="B153" s="49">
        <v>6775.350098</v>
      </c>
      <c r="C153" s="49">
        <v>6977.600098</v>
      </c>
      <c r="D153" s="49">
        <v>6723.0</v>
      </c>
      <c r="E153" s="49">
        <v>6960.950195</v>
      </c>
      <c r="F153" s="49">
        <v>6960.950195</v>
      </c>
      <c r="G153" s="67">
        <f t="shared" si="1"/>
        <v>-0.01030080871</v>
      </c>
      <c r="H153" s="68">
        <f>G153-FAMA!E156</f>
        <v>-0.02886407075</v>
      </c>
    </row>
    <row r="154">
      <c r="A154" s="48">
        <v>45369.0</v>
      </c>
      <c r="B154" s="49">
        <v>7019.350098</v>
      </c>
      <c r="C154" s="49">
        <v>7055.0</v>
      </c>
      <c r="D154" s="49">
        <v>6911.149902</v>
      </c>
      <c r="E154" s="49">
        <v>7033.399902</v>
      </c>
      <c r="F154" s="49">
        <v>7033.399902</v>
      </c>
      <c r="G154" s="67">
        <f t="shared" si="1"/>
        <v>0.01282334599</v>
      </c>
      <c r="H154" s="68">
        <f>G154-FAMA!E157</f>
        <v>-0.005739916046</v>
      </c>
    </row>
    <row r="155">
      <c r="A155" s="48">
        <v>45370.0</v>
      </c>
      <c r="B155" s="49">
        <v>7020.700195</v>
      </c>
      <c r="C155" s="49">
        <v>7056.0</v>
      </c>
      <c r="D155" s="49">
        <v>6918.549805</v>
      </c>
      <c r="E155" s="49">
        <v>6944.350098</v>
      </c>
      <c r="F155" s="49">
        <v>6944.350098</v>
      </c>
      <c r="G155" s="67">
        <f t="shared" si="1"/>
        <v>-0.001603033858</v>
      </c>
      <c r="H155" s="68">
        <f>G155-FAMA!E158</f>
        <v>-0.05730315846</v>
      </c>
    </row>
    <row r="156">
      <c r="A156" s="48">
        <v>45371.0</v>
      </c>
      <c r="B156" s="49">
        <v>6950.0</v>
      </c>
      <c r="C156" s="49">
        <v>7005.0</v>
      </c>
      <c r="D156" s="49">
        <v>6839.100098</v>
      </c>
      <c r="E156" s="49">
        <v>6955.5</v>
      </c>
      <c r="F156" s="49">
        <v>6955.5</v>
      </c>
      <c r="G156" s="67">
        <f t="shared" si="1"/>
        <v>-0.01586806132</v>
      </c>
      <c r="H156" s="68">
        <f>G156-FAMA!E159</f>
        <v>-0.03443132335</v>
      </c>
    </row>
    <row r="157">
      <c r="A157" s="48">
        <v>45372.0</v>
      </c>
      <c r="B157" s="49">
        <v>7010.700195</v>
      </c>
      <c r="C157" s="49">
        <v>7078.950195</v>
      </c>
      <c r="D157" s="49">
        <v>6932.450195</v>
      </c>
      <c r="E157" s="49">
        <v>7067.649902</v>
      </c>
      <c r="F157" s="49">
        <v>7067.649902</v>
      </c>
      <c r="G157" s="67">
        <f t="shared" si="1"/>
        <v>-0.01307722139</v>
      </c>
      <c r="H157" s="68">
        <f>G157-FAMA!E160</f>
        <v>-0.03164048343</v>
      </c>
    </row>
    <row r="158">
      <c r="A158" s="48">
        <v>45373.0</v>
      </c>
      <c r="B158" s="49">
        <v>7060.799805</v>
      </c>
      <c r="C158" s="49">
        <v>7186.649902</v>
      </c>
      <c r="D158" s="49">
        <v>7026.049805</v>
      </c>
      <c r="E158" s="49">
        <v>7161.299805</v>
      </c>
      <c r="F158" s="49">
        <v>7161.299805</v>
      </c>
      <c r="G158" s="67">
        <f t="shared" si="1"/>
        <v>-0.01136179412</v>
      </c>
      <c r="H158" s="68">
        <f>G158-FAMA!E161</f>
        <v>-0.03001741556</v>
      </c>
    </row>
    <row r="159">
      <c r="A159" s="48">
        <v>45377.0</v>
      </c>
      <c r="B159" s="49">
        <v>7184.850098</v>
      </c>
      <c r="C159" s="49">
        <v>7284.850098</v>
      </c>
      <c r="D159" s="49">
        <v>7110.25</v>
      </c>
      <c r="E159" s="49">
        <v>7243.600098</v>
      </c>
      <c r="F159" s="49">
        <v>7243.600098</v>
      </c>
      <c r="G159" s="67">
        <f t="shared" si="1"/>
        <v>-0.02250231066</v>
      </c>
      <c r="H159" s="68">
        <f>G159-FAMA!E162</f>
        <v>-0.0411579321</v>
      </c>
    </row>
    <row r="160">
      <c r="A160" s="48">
        <v>45378.0</v>
      </c>
      <c r="B160" s="49">
        <v>7260.200195</v>
      </c>
      <c r="C160" s="49">
        <v>7451.0</v>
      </c>
      <c r="D160" s="49">
        <v>7260.200195</v>
      </c>
      <c r="E160" s="49">
        <v>7410.350098</v>
      </c>
      <c r="F160" s="49">
        <v>7410.350098</v>
      </c>
      <c r="G160" s="67">
        <f t="shared" si="1"/>
        <v>-0.009430657397</v>
      </c>
      <c r="H160" s="68">
        <f>G160-FAMA!E163</f>
        <v>-0.06540796333</v>
      </c>
    </row>
    <row r="161">
      <c r="A161" s="48">
        <v>45379.0</v>
      </c>
      <c r="B161" s="49">
        <v>7498.350098</v>
      </c>
      <c r="C161" s="49">
        <v>7563.299805</v>
      </c>
      <c r="D161" s="49">
        <v>7441.350098</v>
      </c>
      <c r="E161" s="49">
        <v>7480.899902</v>
      </c>
      <c r="F161" s="49">
        <v>7480.899902</v>
      </c>
      <c r="G161" s="67">
        <f t="shared" si="1"/>
        <v>-0.01472470796</v>
      </c>
      <c r="H161" s="68">
        <f>G161-FAMA!E164</f>
        <v>-0.0333803294</v>
      </c>
    </row>
    <row r="162">
      <c r="A162" s="48">
        <v>45383.0</v>
      </c>
      <c r="B162" s="49">
        <v>7512.350098</v>
      </c>
      <c r="C162" s="49">
        <v>7624.950195</v>
      </c>
      <c r="D162" s="49">
        <v>7503.799805</v>
      </c>
      <c r="E162" s="49">
        <v>7592.700195</v>
      </c>
      <c r="F162" s="49">
        <v>7592.700195</v>
      </c>
      <c r="G162" s="67">
        <f t="shared" si="1"/>
        <v>-0.04030788956</v>
      </c>
      <c r="H162" s="68">
        <f>G162-FAMA!E165</f>
        <v>-0.058963511</v>
      </c>
    </row>
    <row r="163">
      <c r="A163" s="48">
        <v>45384.0</v>
      </c>
      <c r="B163" s="49">
        <v>7560.049805</v>
      </c>
      <c r="C163" s="49">
        <v>7941.149902</v>
      </c>
      <c r="D163" s="49">
        <v>7560.049805</v>
      </c>
      <c r="E163" s="49">
        <v>7911.600098</v>
      </c>
      <c r="F163" s="49">
        <v>7911.600098</v>
      </c>
      <c r="G163" s="67">
        <f t="shared" si="1"/>
        <v>0.02715368457</v>
      </c>
      <c r="H163" s="68">
        <f>G163-FAMA!E166</f>
        <v>0.008580954902</v>
      </c>
    </row>
    <row r="164">
      <c r="A164" s="48">
        <v>45385.0</v>
      </c>
      <c r="B164" s="49">
        <v>7985.850098</v>
      </c>
      <c r="C164" s="49">
        <v>7985.850098</v>
      </c>
      <c r="D164" s="49">
        <v>7679.850098</v>
      </c>
      <c r="E164" s="49">
        <v>7702.450195</v>
      </c>
      <c r="F164" s="49">
        <v>7702.450195</v>
      </c>
      <c r="G164" s="67">
        <f t="shared" si="1"/>
        <v>0.009852817107</v>
      </c>
      <c r="H164" s="68">
        <f>G164-FAMA!E167</f>
        <v>-0.00871991256</v>
      </c>
    </row>
    <row r="165">
      <c r="A165" s="48">
        <v>45386.0</v>
      </c>
      <c r="B165" s="49">
        <v>7728.950195</v>
      </c>
      <c r="C165" s="49">
        <v>7740.0</v>
      </c>
      <c r="D165" s="49">
        <v>7602.0</v>
      </c>
      <c r="E165" s="49">
        <v>7627.299805</v>
      </c>
      <c r="F165" s="49">
        <v>7627.299805</v>
      </c>
      <c r="G165" s="67">
        <f t="shared" si="1"/>
        <v>-0.003755200231</v>
      </c>
      <c r="H165" s="68">
        <f>G165-FAMA!E168</f>
        <v>-0.05948373826</v>
      </c>
    </row>
    <row r="166">
      <c r="A166" s="48">
        <v>45387.0</v>
      </c>
      <c r="B166" s="49">
        <v>7689.200195</v>
      </c>
      <c r="C166" s="49">
        <v>7757.049805</v>
      </c>
      <c r="D166" s="49">
        <v>7618.600098</v>
      </c>
      <c r="E166" s="49">
        <v>7656.049805</v>
      </c>
      <c r="F166" s="49">
        <v>7656.049805</v>
      </c>
      <c r="G166" s="67">
        <f t="shared" si="1"/>
        <v>0.002566586503</v>
      </c>
      <c r="H166" s="68">
        <f>G166-FAMA!E169</f>
        <v>-0.01600614316</v>
      </c>
    </row>
    <row r="167">
      <c r="A167" s="48">
        <v>45390.0</v>
      </c>
      <c r="B167" s="49">
        <v>7691.0</v>
      </c>
      <c r="C167" s="49">
        <v>7748.850098</v>
      </c>
      <c r="D167" s="49">
        <v>7616.600098</v>
      </c>
      <c r="E167" s="49">
        <v>7636.450195</v>
      </c>
      <c r="F167" s="49">
        <v>7636.450195</v>
      </c>
      <c r="G167" s="67">
        <f t="shared" si="1"/>
        <v>-0.007137875965</v>
      </c>
      <c r="H167" s="68">
        <f>G167-FAMA!E170</f>
        <v>-0.02571060563</v>
      </c>
    </row>
    <row r="168">
      <c r="A168" s="48">
        <v>45391.0</v>
      </c>
      <c r="B168" s="49">
        <v>7805.0</v>
      </c>
      <c r="C168" s="49">
        <v>7877.950195</v>
      </c>
      <c r="D168" s="49">
        <v>7590.0</v>
      </c>
      <c r="E168" s="49">
        <v>7691.350098</v>
      </c>
      <c r="F168" s="49">
        <v>7691.350098</v>
      </c>
      <c r="G168" s="67">
        <f t="shared" si="1"/>
        <v>-0.01746911745</v>
      </c>
      <c r="H168" s="68">
        <f>G168-FAMA!E171</f>
        <v>-0.03589083792</v>
      </c>
    </row>
    <row r="169">
      <c r="A169" s="48">
        <v>45392.0</v>
      </c>
      <c r="B169" s="49">
        <v>7749.0</v>
      </c>
      <c r="C169" s="49">
        <v>7864.399902</v>
      </c>
      <c r="D169" s="49">
        <v>7712.0</v>
      </c>
      <c r="E169" s="49">
        <v>7828.100098</v>
      </c>
      <c r="F169" s="49">
        <v>7828.100098</v>
      </c>
      <c r="G169" s="67">
        <f t="shared" si="1"/>
        <v>-0.002306861481</v>
      </c>
      <c r="H169" s="68">
        <f>G169-FAMA!E172</f>
        <v>-0.02072858195</v>
      </c>
    </row>
    <row r="170">
      <c r="A170" s="48">
        <v>45394.0</v>
      </c>
      <c r="B170" s="49">
        <v>7831.5</v>
      </c>
      <c r="C170" s="49">
        <v>7980.0</v>
      </c>
      <c r="D170" s="49">
        <v>7800.049805</v>
      </c>
      <c r="E170" s="49">
        <v>7846.200195</v>
      </c>
      <c r="F170" s="49">
        <v>7846.200195</v>
      </c>
      <c r="G170" s="67">
        <f t="shared" si="1"/>
        <v>0.02784386181</v>
      </c>
      <c r="H170" s="68">
        <f>G170-FAMA!E173</f>
        <v>0.009422141344</v>
      </c>
    </row>
    <row r="171">
      <c r="A171" s="48">
        <v>45397.0</v>
      </c>
      <c r="B171" s="49">
        <v>7100.049805</v>
      </c>
      <c r="C171" s="49">
        <v>7815.0</v>
      </c>
      <c r="D171" s="49">
        <v>7100.049805</v>
      </c>
      <c r="E171" s="49">
        <v>7633.649902</v>
      </c>
      <c r="F171" s="49">
        <v>7633.649902</v>
      </c>
      <c r="G171" s="67">
        <f t="shared" si="1"/>
        <v>0.009648538511</v>
      </c>
      <c r="H171" s="68">
        <f>G171-FAMA!E174</f>
        <v>-0.02719829603</v>
      </c>
    </row>
    <row r="172">
      <c r="A172" s="48">
        <v>45398.0</v>
      </c>
      <c r="B172" s="49">
        <v>7625.0</v>
      </c>
      <c r="C172" s="49">
        <v>7670.299805</v>
      </c>
      <c r="D172" s="49">
        <v>7465.600098</v>
      </c>
      <c r="E172" s="49">
        <v>7560.700195</v>
      </c>
      <c r="F172" s="49">
        <v>7560.700195</v>
      </c>
      <c r="G172" s="67">
        <f t="shared" si="1"/>
        <v>0.007831296993</v>
      </c>
      <c r="H172" s="68">
        <f>G172-FAMA!E175</f>
        <v>-0.01059042348</v>
      </c>
    </row>
    <row r="173">
      <c r="A173" s="48">
        <v>45400.0</v>
      </c>
      <c r="B173" s="49">
        <v>7478.649902</v>
      </c>
      <c r="C173" s="49">
        <v>7700.0</v>
      </c>
      <c r="D173" s="49">
        <v>7430.0</v>
      </c>
      <c r="E173" s="49">
        <v>7501.950195</v>
      </c>
      <c r="F173" s="49">
        <v>7501.950195</v>
      </c>
      <c r="G173" s="67">
        <f t="shared" si="1"/>
        <v>-0.003989618295</v>
      </c>
      <c r="H173" s="68">
        <f>G173-FAMA!E176</f>
        <v>-0.02241133876</v>
      </c>
    </row>
    <row r="174">
      <c r="A174" s="48">
        <v>45401.0</v>
      </c>
      <c r="B174" s="49">
        <v>7432.549805</v>
      </c>
      <c r="C174" s="49">
        <v>7556.450195</v>
      </c>
      <c r="D174" s="49">
        <v>7198.5</v>
      </c>
      <c r="E174" s="49">
        <v>7532.0</v>
      </c>
      <c r="F174" s="49">
        <v>7532.0</v>
      </c>
      <c r="G174" s="67">
        <f t="shared" si="1"/>
        <v>-0.03731493526</v>
      </c>
      <c r="H174" s="68">
        <f>G174-FAMA!E177</f>
        <v>-0.05558146486</v>
      </c>
    </row>
    <row r="175">
      <c r="A175" s="48">
        <v>45404.0</v>
      </c>
      <c r="B175" s="49">
        <v>7697.649902</v>
      </c>
      <c r="C175" s="49">
        <v>7849.299805</v>
      </c>
      <c r="D175" s="49">
        <v>7625.5</v>
      </c>
      <c r="E175" s="49">
        <v>7823.950195</v>
      </c>
      <c r="F175" s="49">
        <v>7823.950195</v>
      </c>
      <c r="G175" s="67">
        <f t="shared" si="1"/>
        <v>0.007909822358</v>
      </c>
      <c r="H175" s="68">
        <f>G175-FAMA!E178</f>
        <v>-0.06517631845</v>
      </c>
    </row>
    <row r="176">
      <c r="A176" s="48">
        <v>45405.0</v>
      </c>
      <c r="B176" s="49">
        <v>7840.600098</v>
      </c>
      <c r="C176" s="49">
        <v>7891.0</v>
      </c>
      <c r="D176" s="49">
        <v>7724.049805</v>
      </c>
      <c r="E176" s="49">
        <v>7762.549805</v>
      </c>
      <c r="F176" s="49">
        <v>7762.549805</v>
      </c>
      <c r="G176" s="67">
        <f t="shared" si="1"/>
        <v>-0.04767426703</v>
      </c>
      <c r="H176" s="68">
        <f>G176-FAMA!E179</f>
        <v>-0.06594079663</v>
      </c>
    </row>
    <row r="177">
      <c r="A177" s="48">
        <v>45406.0</v>
      </c>
      <c r="B177" s="49">
        <v>7849.549805</v>
      </c>
      <c r="C177" s="49">
        <v>8200.700195</v>
      </c>
      <c r="D177" s="49">
        <v>7772.549805</v>
      </c>
      <c r="E177" s="49">
        <v>8151.149902</v>
      </c>
      <c r="F177" s="49">
        <v>8151.149902</v>
      </c>
      <c r="G177" s="67">
        <f t="shared" si="1"/>
        <v>0.007185209687</v>
      </c>
      <c r="H177" s="68">
        <f>G177-FAMA!E180</f>
        <v>-0.01108131991</v>
      </c>
    </row>
    <row r="178">
      <c r="A178" s="48">
        <v>45407.0</v>
      </c>
      <c r="B178" s="49">
        <v>8164.350098</v>
      </c>
      <c r="C178" s="49">
        <v>8186.850098</v>
      </c>
      <c r="D178" s="49">
        <v>8002.100098</v>
      </c>
      <c r="E178" s="49">
        <v>8093.0</v>
      </c>
      <c r="F178" s="49">
        <v>8093.0</v>
      </c>
      <c r="G178" s="67">
        <f t="shared" si="1"/>
        <v>-0.05586304367</v>
      </c>
      <c r="H178" s="68">
        <f>G178-FAMA!E181</f>
        <v>-0.07407654242</v>
      </c>
    </row>
    <row r="179">
      <c r="A179" s="48">
        <v>45408.0</v>
      </c>
      <c r="B179" s="49">
        <v>8152.450195</v>
      </c>
      <c r="C179" s="49">
        <v>8608.900391</v>
      </c>
      <c r="D179" s="49">
        <v>8152.450195</v>
      </c>
      <c r="E179" s="49">
        <v>8571.849609</v>
      </c>
      <c r="F179" s="49">
        <v>8571.849609</v>
      </c>
      <c r="G179" s="67">
        <f t="shared" si="1"/>
        <v>0.0120008278</v>
      </c>
      <c r="H179" s="68">
        <f>G179-FAMA!E182</f>
        <v>-0.006212670953</v>
      </c>
    </row>
    <row r="180">
      <c r="A180" s="48">
        <v>45411.0</v>
      </c>
      <c r="B180" s="49">
        <v>8589.25</v>
      </c>
      <c r="C180" s="49">
        <v>8656.650391</v>
      </c>
      <c r="D180" s="49">
        <v>8443.400391</v>
      </c>
      <c r="E180" s="49">
        <v>8470.200195</v>
      </c>
      <c r="F180" s="49">
        <v>8470.200195</v>
      </c>
      <c r="G180" s="67">
        <f t="shared" si="1"/>
        <v>0.01555064984</v>
      </c>
      <c r="H180" s="68">
        <f>G180-FAMA!E183</f>
        <v>-0.03909979898</v>
      </c>
    </row>
    <row r="181">
      <c r="A181" s="48">
        <v>45412.0</v>
      </c>
      <c r="B181" s="49">
        <v>8513.75</v>
      </c>
      <c r="C181" s="49">
        <v>8520.0</v>
      </c>
      <c r="D181" s="49">
        <v>8330.400391</v>
      </c>
      <c r="E181" s="49">
        <v>8340.5</v>
      </c>
      <c r="F181" s="49">
        <v>8340.5</v>
      </c>
      <c r="G181" s="67">
        <f t="shared" si="1"/>
        <v>-0.008122420153</v>
      </c>
      <c r="H181" s="68">
        <f>G181-FAMA!E184</f>
        <v>-0.02633591891</v>
      </c>
    </row>
    <row r="182">
      <c r="A182" s="48">
        <v>45414.0</v>
      </c>
      <c r="B182" s="49">
        <v>8370.200195</v>
      </c>
      <c r="C182" s="49">
        <v>8424.549805</v>
      </c>
      <c r="D182" s="49">
        <v>8271.0</v>
      </c>
      <c r="E182" s="49">
        <v>8408.799805</v>
      </c>
      <c r="F182" s="49">
        <v>8408.799805</v>
      </c>
      <c r="G182" s="67">
        <f t="shared" si="1"/>
        <v>-0.004881628032</v>
      </c>
      <c r="H182" s="68">
        <f>G182-FAMA!E185</f>
        <v>-0.02309512679</v>
      </c>
    </row>
    <row r="183">
      <c r="A183" s="48">
        <v>45415.0</v>
      </c>
      <c r="B183" s="49">
        <v>8451.5</v>
      </c>
      <c r="C183" s="49">
        <v>8495.0</v>
      </c>
      <c r="D183" s="49">
        <v>8323.400391</v>
      </c>
      <c r="E183" s="49">
        <v>8450.049805</v>
      </c>
      <c r="F183" s="49">
        <v>8450.049805</v>
      </c>
      <c r="G183" s="67">
        <f t="shared" si="1"/>
        <v>0.004738247494</v>
      </c>
      <c r="H183" s="68">
        <f>G183-FAMA!E186</f>
        <v>-0.01347627611</v>
      </c>
    </row>
    <row r="184">
      <c r="A184" s="48">
        <v>45418.0</v>
      </c>
      <c r="B184" s="49">
        <v>8500.0</v>
      </c>
      <c r="C184" s="49">
        <v>8500.0</v>
      </c>
      <c r="D184" s="49">
        <v>8314.400391</v>
      </c>
      <c r="E184" s="49">
        <v>8410.200195</v>
      </c>
      <c r="F184" s="49">
        <v>8410.200195</v>
      </c>
      <c r="G184" s="67">
        <f t="shared" si="1"/>
        <v>0.01349081975</v>
      </c>
      <c r="H184" s="68">
        <f>G184-FAMA!E187</f>
        <v>-0.004723703853</v>
      </c>
    </row>
    <row r="185">
      <c r="A185" s="48">
        <v>45419.0</v>
      </c>
      <c r="B185" s="49">
        <v>8419.0</v>
      </c>
      <c r="C185" s="49">
        <v>8490.950195</v>
      </c>
      <c r="D185" s="49">
        <v>8277.700195</v>
      </c>
      <c r="E185" s="49">
        <v>8298.25</v>
      </c>
      <c r="F185" s="49">
        <v>8298.25</v>
      </c>
      <c r="G185" s="67">
        <f t="shared" si="1"/>
        <v>-0.01331124021</v>
      </c>
      <c r="H185" s="68">
        <f>G185-FAMA!E188</f>
        <v>-0.08618924317</v>
      </c>
    </row>
    <row r="186">
      <c r="A186" s="48">
        <v>45420.0</v>
      </c>
      <c r="B186" s="49">
        <v>8419.849609</v>
      </c>
      <c r="C186" s="49">
        <v>8502.0</v>
      </c>
      <c r="D186" s="49">
        <v>8310.0</v>
      </c>
      <c r="E186" s="49">
        <v>8410.200195</v>
      </c>
      <c r="F186" s="49">
        <v>8410.200195</v>
      </c>
      <c r="G186" s="67">
        <f t="shared" si="1"/>
        <v>0.01822100033</v>
      </c>
      <c r="H186" s="68">
        <f>G186-FAMA!E189</f>
        <v>0.00000647672848</v>
      </c>
    </row>
    <row r="187">
      <c r="A187" s="48">
        <v>45421.0</v>
      </c>
      <c r="B187" s="49">
        <v>8400.0</v>
      </c>
      <c r="C187" s="49">
        <v>8495.0</v>
      </c>
      <c r="D187" s="49">
        <v>8237.099609</v>
      </c>
      <c r="E187" s="49">
        <v>8259.700195</v>
      </c>
      <c r="F187" s="49">
        <v>8259.700195</v>
      </c>
      <c r="G187" s="67">
        <f t="shared" si="1"/>
        <v>-0.01860089767</v>
      </c>
      <c r="H187" s="68">
        <f>G187-FAMA!E190</f>
        <v>-0.03681542127</v>
      </c>
    </row>
    <row r="188">
      <c r="A188" s="48">
        <v>45422.0</v>
      </c>
      <c r="B188" s="49">
        <v>8349.75</v>
      </c>
      <c r="C188" s="49">
        <v>8450.0</v>
      </c>
      <c r="D188" s="49">
        <v>8245.0</v>
      </c>
      <c r="E188" s="49">
        <v>8416.25</v>
      </c>
      <c r="F188" s="49">
        <v>8416.25</v>
      </c>
      <c r="G188" s="67">
        <f t="shared" si="1"/>
        <v>0.01764750958</v>
      </c>
      <c r="H188" s="68">
        <f>G188-FAMA!E191</f>
        <v>-0.03740191121</v>
      </c>
    </row>
    <row r="189">
      <c r="A189" s="48">
        <v>45425.0</v>
      </c>
      <c r="B189" s="49">
        <v>8486.950195</v>
      </c>
      <c r="C189" s="49">
        <v>8486.950195</v>
      </c>
      <c r="D189" s="49">
        <v>8179.0</v>
      </c>
      <c r="E189" s="49">
        <v>8270.299805</v>
      </c>
      <c r="F189" s="49">
        <v>8270.299805</v>
      </c>
      <c r="G189" s="67">
        <f t="shared" si="1"/>
        <v>0.02563367534</v>
      </c>
      <c r="H189" s="68">
        <f>G189-FAMA!E192</f>
        <v>0.007287234538</v>
      </c>
    </row>
    <row r="190">
      <c r="A190" s="48">
        <v>45426.0</v>
      </c>
      <c r="B190" s="49">
        <v>8325.849609</v>
      </c>
      <c r="C190" s="49">
        <v>8325.849609</v>
      </c>
      <c r="D190" s="49">
        <v>8042.049805</v>
      </c>
      <c r="E190" s="49">
        <v>8063.600098</v>
      </c>
      <c r="F190" s="49">
        <v>8063.600098</v>
      </c>
      <c r="G190" s="67">
        <f t="shared" si="1"/>
        <v>-0.004112660945</v>
      </c>
      <c r="H190" s="68">
        <f>G190-FAMA!E193</f>
        <v>-0.02245910175</v>
      </c>
    </row>
    <row r="191">
      <c r="A191" s="48">
        <v>45427.0</v>
      </c>
      <c r="B191" s="49">
        <v>8107.25</v>
      </c>
      <c r="C191" s="49">
        <v>8140.0</v>
      </c>
      <c r="D191" s="49">
        <v>7935.0</v>
      </c>
      <c r="E191" s="49">
        <v>8096.899902</v>
      </c>
      <c r="F191" s="49">
        <v>8096.899902</v>
      </c>
      <c r="G191" s="67">
        <f t="shared" si="1"/>
        <v>-0.01911641723</v>
      </c>
      <c r="H191" s="68">
        <f>G191-FAMA!E194</f>
        <v>-0.0374828322</v>
      </c>
    </row>
    <row r="192">
      <c r="A192" s="48">
        <v>45428.0</v>
      </c>
      <c r="B192" s="49">
        <v>7950.049805</v>
      </c>
      <c r="C192" s="49">
        <v>8351.450195</v>
      </c>
      <c r="D192" s="49">
        <v>7950.049805</v>
      </c>
      <c r="E192" s="49">
        <v>8254.700195</v>
      </c>
      <c r="F192" s="49">
        <v>8254.700195</v>
      </c>
      <c r="G192" s="67">
        <f t="shared" si="1"/>
        <v>-0.07639203409</v>
      </c>
      <c r="H192" s="68">
        <f>G192-FAMA!E195</f>
        <v>-0.09475844906</v>
      </c>
    </row>
    <row r="193">
      <c r="A193" s="48">
        <v>45429.0</v>
      </c>
      <c r="B193" s="49">
        <v>8316.900391</v>
      </c>
      <c r="C193" s="49">
        <v>9064.0</v>
      </c>
      <c r="D193" s="49">
        <v>8304.0</v>
      </c>
      <c r="E193" s="49">
        <v>8937.450195</v>
      </c>
      <c r="F193" s="49">
        <v>8937.450195</v>
      </c>
      <c r="G193" s="67">
        <f t="shared" si="1"/>
        <v>-0.02041921414</v>
      </c>
      <c r="H193" s="68">
        <f>G193-FAMA!E196</f>
        <v>-0.07552857943</v>
      </c>
    </row>
    <row r="194">
      <c r="A194" s="48">
        <v>45433.0</v>
      </c>
      <c r="B194" s="49">
        <v>9049.950195</v>
      </c>
      <c r="C194" s="49">
        <v>9170.0</v>
      </c>
      <c r="D194" s="49">
        <v>8894.900391</v>
      </c>
      <c r="E194" s="49">
        <v>9123.75</v>
      </c>
      <c r="F194" s="49">
        <v>9123.75</v>
      </c>
      <c r="G194" s="67">
        <f t="shared" si="1"/>
        <v>-0.01747253931</v>
      </c>
      <c r="H194" s="68">
        <f>G194-FAMA!E197</f>
        <v>-0.03583895428</v>
      </c>
    </row>
    <row r="195">
      <c r="A195" s="48">
        <v>45434.0</v>
      </c>
      <c r="B195" s="49">
        <v>9288.650391</v>
      </c>
      <c r="C195" s="49">
        <v>9484.299805</v>
      </c>
      <c r="D195" s="49">
        <v>9161.0</v>
      </c>
      <c r="E195" s="49">
        <v>9286.0</v>
      </c>
      <c r="F195" s="49">
        <v>9286.0</v>
      </c>
      <c r="G195" s="67">
        <f t="shared" si="1"/>
        <v>0.006568778203</v>
      </c>
      <c r="H195" s="68">
        <f>G195-FAMA!E198</f>
        <v>-0.01179763677</v>
      </c>
    </row>
    <row r="196">
      <c r="A196" s="48">
        <v>45435.0</v>
      </c>
      <c r="B196" s="49">
        <v>9349.0</v>
      </c>
      <c r="C196" s="49">
        <v>9387.950195</v>
      </c>
      <c r="D196" s="49">
        <v>9190.099609</v>
      </c>
      <c r="E196" s="49">
        <v>9225.400391</v>
      </c>
      <c r="F196" s="49">
        <v>9225.400391</v>
      </c>
      <c r="G196" s="67">
        <f t="shared" si="1"/>
        <v>-0.008538474165</v>
      </c>
      <c r="H196" s="68">
        <f>G196-FAMA!E199</f>
        <v>-0.02687851269</v>
      </c>
    </row>
    <row r="197">
      <c r="A197" s="48">
        <v>45436.0</v>
      </c>
      <c r="B197" s="49">
        <v>9243.900391</v>
      </c>
      <c r="C197" s="49">
        <v>9381.099609</v>
      </c>
      <c r="D197" s="49">
        <v>9225.400391</v>
      </c>
      <c r="E197" s="49">
        <v>9304.849609</v>
      </c>
      <c r="F197" s="49">
        <v>9304.849609</v>
      </c>
      <c r="G197" s="67">
        <f t="shared" si="1"/>
        <v>0.004474514352</v>
      </c>
      <c r="H197" s="68">
        <f>G197-FAMA!E200</f>
        <v>-0.01386552417</v>
      </c>
    </row>
    <row r="198">
      <c r="A198" s="48">
        <v>45439.0</v>
      </c>
      <c r="B198" s="49">
        <v>9350.75</v>
      </c>
      <c r="C198" s="49">
        <v>9366.849609</v>
      </c>
      <c r="D198" s="49">
        <v>9180.0</v>
      </c>
      <c r="E198" s="49">
        <v>9263.400391</v>
      </c>
      <c r="F198" s="49">
        <v>9263.400391</v>
      </c>
      <c r="G198" s="67">
        <f t="shared" si="1"/>
        <v>0.01790572911</v>
      </c>
      <c r="H198" s="68">
        <f>G198-FAMA!E201</f>
        <v>-0.03712447777</v>
      </c>
    </row>
    <row r="199">
      <c r="A199" s="48">
        <v>45440.0</v>
      </c>
      <c r="B199" s="49">
        <v>9279.950195</v>
      </c>
      <c r="C199" s="49">
        <v>9279.950195</v>
      </c>
      <c r="D199" s="49">
        <v>9054.25</v>
      </c>
      <c r="E199" s="49">
        <v>9100.450195</v>
      </c>
      <c r="F199" s="49">
        <v>9100.450195</v>
      </c>
      <c r="G199" s="67">
        <f t="shared" si="1"/>
        <v>-0.01535858543</v>
      </c>
      <c r="H199" s="68">
        <f>G199-FAMA!E202</f>
        <v>-0.03369862395</v>
      </c>
    </row>
    <row r="200">
      <c r="A200" s="48">
        <v>45441.0</v>
      </c>
      <c r="B200" s="49">
        <v>9080.0</v>
      </c>
      <c r="C200" s="49">
        <v>9253.700195</v>
      </c>
      <c r="D200" s="49">
        <v>9010.0</v>
      </c>
      <c r="E200" s="49">
        <v>9242.400391</v>
      </c>
      <c r="F200" s="49">
        <v>9242.400391</v>
      </c>
      <c r="G200" s="67">
        <f t="shared" si="1"/>
        <v>-0.007197026359</v>
      </c>
      <c r="H200" s="68">
        <f>G200-FAMA!E203</f>
        <v>-0.02553706488</v>
      </c>
    </row>
    <row r="201">
      <c r="A201" s="48">
        <v>45442.0</v>
      </c>
      <c r="B201" s="49">
        <v>9268.950195</v>
      </c>
      <c r="C201" s="49">
        <v>9340.0</v>
      </c>
      <c r="D201" s="49">
        <v>9155.5</v>
      </c>
      <c r="E201" s="49">
        <v>9309.400391</v>
      </c>
      <c r="F201" s="49">
        <v>9309.400391</v>
      </c>
      <c r="G201" s="67">
        <f t="shared" si="1"/>
        <v>-0.009211394505</v>
      </c>
      <c r="H201" s="68">
        <f>G201-FAMA!E204</f>
        <v>-0.02765973957</v>
      </c>
    </row>
    <row r="202">
      <c r="A202" s="48">
        <v>45443.0</v>
      </c>
      <c r="B202" s="49">
        <v>9360.0</v>
      </c>
      <c r="C202" s="49">
        <v>9459.0</v>
      </c>
      <c r="D202" s="49">
        <v>9242.799805</v>
      </c>
      <c r="E202" s="49">
        <v>9395.950195</v>
      </c>
      <c r="F202" s="49">
        <v>9395.950195</v>
      </c>
      <c r="G202" s="67">
        <f t="shared" si="1"/>
        <v>-0.04994003281</v>
      </c>
      <c r="H202" s="68">
        <f>G202-FAMA!E205</f>
        <v>-0.06838837788</v>
      </c>
    </row>
    <row r="203">
      <c r="A203" s="48">
        <v>45446.0</v>
      </c>
      <c r="B203" s="49">
        <v>9695.849609</v>
      </c>
      <c r="C203" s="49">
        <v>9950.0</v>
      </c>
      <c r="D203" s="49">
        <v>9545.0</v>
      </c>
      <c r="E203" s="49">
        <v>9889.849609</v>
      </c>
      <c r="F203" s="49">
        <v>9889.849609</v>
      </c>
      <c r="G203" s="67">
        <f t="shared" si="1"/>
        <v>0.1158580175</v>
      </c>
      <c r="H203" s="68">
        <f>G203-FAMA!E206</f>
        <v>0.09740967242</v>
      </c>
    </row>
    <row r="204">
      <c r="A204" s="48">
        <v>45447.0</v>
      </c>
      <c r="B204" s="49">
        <v>9969.950195</v>
      </c>
      <c r="C204" s="49">
        <v>9969.950195</v>
      </c>
      <c r="D204" s="49">
        <v>8440.150391</v>
      </c>
      <c r="E204" s="49">
        <v>8863.0</v>
      </c>
      <c r="F204" s="49">
        <v>8863.0</v>
      </c>
      <c r="G204" s="67">
        <f t="shared" si="1"/>
        <v>-0.06372639641</v>
      </c>
      <c r="H204" s="68">
        <f>G204-FAMA!E207</f>
        <v>-0.1190816425</v>
      </c>
    </row>
    <row r="205">
      <c r="A205" s="48">
        <v>45448.0</v>
      </c>
      <c r="B205" s="49">
        <v>9051.049805</v>
      </c>
      <c r="C205" s="49">
        <v>9538.0</v>
      </c>
      <c r="D205" s="49">
        <v>8700.099609</v>
      </c>
      <c r="E205" s="49">
        <v>9466.25</v>
      </c>
      <c r="F205" s="49">
        <v>9466.25</v>
      </c>
      <c r="G205" s="67">
        <f t="shared" si="1"/>
        <v>-0.0303307729</v>
      </c>
      <c r="H205" s="68">
        <f>G205-FAMA!E208</f>
        <v>-0.04877911797</v>
      </c>
    </row>
    <row r="206">
      <c r="A206" s="48">
        <v>45449.0</v>
      </c>
      <c r="B206" s="49">
        <v>9574.950195</v>
      </c>
      <c r="C206" s="49">
        <v>9854.049805</v>
      </c>
      <c r="D206" s="49">
        <v>9466.25</v>
      </c>
      <c r="E206" s="49">
        <v>9762.349609</v>
      </c>
      <c r="F206" s="49">
        <v>9762.349609</v>
      </c>
      <c r="G206" s="67">
        <f t="shared" si="1"/>
        <v>-0.02244046499</v>
      </c>
      <c r="H206" s="68">
        <f>G206-FAMA!E209</f>
        <v>-0.04101754454</v>
      </c>
    </row>
    <row r="207">
      <c r="A207" s="48">
        <v>45450.0</v>
      </c>
      <c r="B207" s="49">
        <v>9950.0</v>
      </c>
      <c r="C207" s="49">
        <v>10085.0</v>
      </c>
      <c r="D207" s="49">
        <v>9884.0</v>
      </c>
      <c r="E207" s="49">
        <v>9986.450195</v>
      </c>
      <c r="F207" s="49">
        <v>9986.450195</v>
      </c>
      <c r="G207" s="67">
        <f t="shared" si="1"/>
        <v>-0.009835775796</v>
      </c>
      <c r="H207" s="68">
        <f>G207-FAMA!E210</f>
        <v>-0.08416480303</v>
      </c>
    </row>
    <row r="208">
      <c r="A208" s="48">
        <v>45453.0</v>
      </c>
      <c r="B208" s="49">
        <v>10099.75</v>
      </c>
      <c r="C208" s="49">
        <v>10267.150391</v>
      </c>
      <c r="D208" s="49">
        <v>10025.650391</v>
      </c>
      <c r="E208" s="49">
        <v>10085.650391</v>
      </c>
      <c r="F208" s="49">
        <v>10085.650391</v>
      </c>
      <c r="G208" s="67">
        <f t="shared" si="1"/>
        <v>-0.005521783718</v>
      </c>
      <c r="H208" s="68">
        <f>G208-FAMA!E211</f>
        <v>-0.02409886327</v>
      </c>
    </row>
    <row r="209">
      <c r="A209" s="48">
        <v>45454.0</v>
      </c>
      <c r="B209" s="49">
        <v>10060.400391</v>
      </c>
      <c r="C209" s="49">
        <v>10214.0</v>
      </c>
      <c r="D209" s="49">
        <v>10058.75</v>
      </c>
      <c r="E209" s="49">
        <v>10141.650391</v>
      </c>
      <c r="F209" s="49">
        <v>10141.650391</v>
      </c>
      <c r="G209" s="67">
        <f t="shared" si="1"/>
        <v>-0.01739621368</v>
      </c>
      <c r="H209" s="68">
        <f>G209-FAMA!E212</f>
        <v>-0.03597329323</v>
      </c>
    </row>
    <row r="210">
      <c r="A210" s="48">
        <v>45455.0</v>
      </c>
      <c r="B210" s="49">
        <v>10224.849609</v>
      </c>
      <c r="C210" s="49">
        <v>10345.0</v>
      </c>
      <c r="D210" s="49">
        <v>10169.200195</v>
      </c>
      <c r="E210" s="49">
        <v>10321.200195</v>
      </c>
      <c r="F210" s="49">
        <v>10321.200195</v>
      </c>
      <c r="G210" s="67">
        <f t="shared" si="1"/>
        <v>-0.04932437945</v>
      </c>
      <c r="H210" s="68">
        <f>G210-FAMA!E213</f>
        <v>-0.06796414082</v>
      </c>
    </row>
    <row r="211">
      <c r="A211" s="48">
        <v>45456.0</v>
      </c>
      <c r="B211" s="49">
        <v>10449.450195</v>
      </c>
      <c r="C211" s="49">
        <v>10890.099609</v>
      </c>
      <c r="D211" s="49">
        <v>10349.799805</v>
      </c>
      <c r="E211" s="49">
        <v>10856.700195</v>
      </c>
      <c r="F211" s="49">
        <v>10856.700195</v>
      </c>
      <c r="G211" s="67">
        <f t="shared" si="1"/>
        <v>-0.03427324364</v>
      </c>
      <c r="H211" s="68">
        <f>G211-FAMA!E214</f>
        <v>-0.05291300501</v>
      </c>
    </row>
    <row r="212">
      <c r="A212" s="48">
        <v>45457.0</v>
      </c>
      <c r="B212" s="49">
        <v>10950.0</v>
      </c>
      <c r="C212" s="49">
        <v>11452.349609</v>
      </c>
      <c r="D212" s="49">
        <v>10860.049805</v>
      </c>
      <c r="E212" s="49">
        <v>11242.0</v>
      </c>
      <c r="F212" s="49">
        <v>11242.0</v>
      </c>
      <c r="G212" s="67">
        <f t="shared" si="1"/>
        <v>-0.02608481424</v>
      </c>
      <c r="H212" s="68">
        <f>G212-FAMA!E215</f>
        <v>-0.08201452221</v>
      </c>
    </row>
    <row r="213">
      <c r="A213" s="48">
        <v>45461.0</v>
      </c>
      <c r="B213" s="49">
        <v>11440.0</v>
      </c>
      <c r="C213" s="49">
        <v>11571.5</v>
      </c>
      <c r="D213" s="49">
        <v>11149.299805</v>
      </c>
      <c r="E213" s="49">
        <v>11543.099609</v>
      </c>
      <c r="F213" s="49">
        <v>11543.099609</v>
      </c>
      <c r="G213" s="67">
        <f t="shared" si="1"/>
        <v>0.01838596614</v>
      </c>
      <c r="H213" s="68">
        <f>G213-FAMA!E216</f>
        <v>-0.0002537952296</v>
      </c>
    </row>
    <row r="214">
      <c r="A214" s="48">
        <v>45462.0</v>
      </c>
      <c r="B214" s="49">
        <v>11560.0</v>
      </c>
      <c r="C214" s="49">
        <v>11560.0</v>
      </c>
      <c r="D214" s="49">
        <v>11300.0</v>
      </c>
      <c r="E214" s="49">
        <v>11334.700195</v>
      </c>
      <c r="F214" s="49">
        <v>11334.700195</v>
      </c>
      <c r="G214" s="67">
        <f t="shared" si="1"/>
        <v>-0.01365340069</v>
      </c>
      <c r="H214" s="68">
        <f>G214-FAMA!E217</f>
        <v>-0.03229316206</v>
      </c>
    </row>
    <row r="215">
      <c r="A215" s="48">
        <v>45463.0</v>
      </c>
      <c r="B215" s="49">
        <v>11350.450195</v>
      </c>
      <c r="C215" s="49">
        <v>11579.849609</v>
      </c>
      <c r="D215" s="49">
        <v>11187.5</v>
      </c>
      <c r="E215" s="49">
        <v>11491.599609</v>
      </c>
      <c r="F215" s="49">
        <v>11491.599609</v>
      </c>
      <c r="G215" s="67">
        <f t="shared" si="1"/>
        <v>-0.003818664792</v>
      </c>
      <c r="H215" s="68">
        <f>G215-FAMA!E218</f>
        <v>-0.02238192683</v>
      </c>
    </row>
    <row r="216">
      <c r="A216" s="48">
        <v>45464.0</v>
      </c>
      <c r="B216" s="49">
        <v>11543.950195</v>
      </c>
      <c r="C216" s="49">
        <v>11675.0</v>
      </c>
      <c r="D216" s="49">
        <v>11485.25</v>
      </c>
      <c r="E216" s="49">
        <v>11535.650391</v>
      </c>
      <c r="F216" s="49">
        <v>11535.650391</v>
      </c>
      <c r="G216" s="67">
        <f t="shared" si="1"/>
        <v>-0.006104304398</v>
      </c>
      <c r="H216" s="68">
        <f>G216-FAMA!E219</f>
        <v>-0.02466756644</v>
      </c>
    </row>
    <row r="217">
      <c r="A217" s="48">
        <v>45467.0</v>
      </c>
      <c r="B217" s="49">
        <v>11519.400391</v>
      </c>
      <c r="C217" s="49">
        <v>11652.0</v>
      </c>
      <c r="D217" s="49">
        <v>11411.5</v>
      </c>
      <c r="E217" s="49">
        <v>11606.5</v>
      </c>
      <c r="F217" s="49">
        <v>11606.5</v>
      </c>
      <c r="G217" s="67">
        <f t="shared" si="1"/>
        <v>-0.006386351585</v>
      </c>
      <c r="H217" s="68">
        <f>G217-FAMA!E220</f>
        <v>-0.06208647618</v>
      </c>
    </row>
    <row r="218">
      <c r="A218" s="48">
        <v>45468.0</v>
      </c>
      <c r="B218" s="49">
        <v>11630.0</v>
      </c>
      <c r="C218" s="49">
        <v>11746.900391</v>
      </c>
      <c r="D218" s="49">
        <v>11580.150391</v>
      </c>
      <c r="E218" s="49">
        <v>11681.099609</v>
      </c>
      <c r="F218" s="49">
        <v>11681.099609</v>
      </c>
      <c r="G218" s="67">
        <f t="shared" si="1"/>
        <v>0.02465338387</v>
      </c>
      <c r="H218" s="68">
        <f>G218-FAMA!E221</f>
        <v>0.006090121833</v>
      </c>
    </row>
    <row r="219">
      <c r="A219" s="48">
        <v>45469.0</v>
      </c>
      <c r="B219" s="49">
        <v>11691.0</v>
      </c>
      <c r="C219" s="49">
        <v>11724.049805</v>
      </c>
      <c r="D219" s="49">
        <v>11380.150391</v>
      </c>
      <c r="E219" s="49">
        <v>11400.049805</v>
      </c>
      <c r="F219" s="49">
        <v>11400.049805</v>
      </c>
      <c r="G219" s="67">
        <f t="shared" si="1"/>
        <v>-0.03198677012</v>
      </c>
      <c r="H219" s="68">
        <f>G219-FAMA!E222</f>
        <v>-0.05055003216</v>
      </c>
    </row>
    <row r="220">
      <c r="A220" s="48">
        <v>45470.0</v>
      </c>
      <c r="B220" s="49">
        <v>11400.0</v>
      </c>
      <c r="C220" s="49">
        <v>11939.700195</v>
      </c>
      <c r="D220" s="49">
        <v>11368.950195</v>
      </c>
      <c r="E220" s="49">
        <v>11776.75</v>
      </c>
      <c r="F220" s="49">
        <v>11776.75</v>
      </c>
      <c r="G220" s="67">
        <f t="shared" si="1"/>
        <v>-0.01599657358</v>
      </c>
      <c r="H220" s="68">
        <f>G220-FAMA!E223</f>
        <v>-0.03465219502</v>
      </c>
    </row>
    <row r="221">
      <c r="A221" s="48">
        <v>45471.0</v>
      </c>
      <c r="B221" s="49">
        <v>11843.349609</v>
      </c>
      <c r="C221" s="49">
        <v>12141.049805</v>
      </c>
      <c r="D221" s="49">
        <v>11659.099609</v>
      </c>
      <c r="E221" s="49">
        <v>11968.200195</v>
      </c>
      <c r="F221" s="49">
        <v>11968.200195</v>
      </c>
      <c r="G221" s="67">
        <f t="shared" si="1"/>
        <v>-0.03808837969</v>
      </c>
      <c r="H221" s="68">
        <f>G221-FAMA!E224</f>
        <v>-0.05674400113</v>
      </c>
    </row>
    <row r="222">
      <c r="A222" s="48">
        <v>45474.0</v>
      </c>
      <c r="B222" s="49">
        <v>12129.650391</v>
      </c>
      <c r="C222" s="49">
        <v>12490.0</v>
      </c>
      <c r="D222" s="49">
        <v>12100.0</v>
      </c>
      <c r="E222" s="49">
        <v>12442.099609</v>
      </c>
      <c r="F222" s="49">
        <v>12442.099609</v>
      </c>
      <c r="G222" s="67">
        <f t="shared" si="1"/>
        <v>-0.005519139315</v>
      </c>
      <c r="H222" s="68">
        <f>G222-FAMA!E225</f>
        <v>-0.06149644525</v>
      </c>
    </row>
    <row r="223">
      <c r="A223" s="48">
        <v>45475.0</v>
      </c>
      <c r="B223" s="49">
        <v>12554.549805</v>
      </c>
      <c r="C223" s="49">
        <v>12560.0</v>
      </c>
      <c r="D223" s="49">
        <v>12334.900391</v>
      </c>
      <c r="E223" s="49">
        <v>12511.150391</v>
      </c>
      <c r="F223" s="49">
        <v>12511.150391</v>
      </c>
      <c r="G223" s="67">
        <f t="shared" si="1"/>
        <v>-0.0107807558</v>
      </c>
      <c r="H223" s="68">
        <f>G223-FAMA!E226</f>
        <v>-0.02943637724</v>
      </c>
    </row>
    <row r="224">
      <c r="A224" s="48">
        <v>45476.0</v>
      </c>
      <c r="B224" s="49">
        <v>12617.700195</v>
      </c>
      <c r="C224" s="49">
        <v>12877.0</v>
      </c>
      <c r="D224" s="49">
        <v>12523.099609</v>
      </c>
      <c r="E224" s="49">
        <v>12647.5</v>
      </c>
      <c r="F224" s="49">
        <v>12647.5</v>
      </c>
      <c r="G224" s="67">
        <f t="shared" si="1"/>
        <v>-0.0005294838786</v>
      </c>
      <c r="H224" s="68">
        <f>G224-FAMA!E227</f>
        <v>-0.01918510532</v>
      </c>
    </row>
    <row r="225">
      <c r="A225" s="48">
        <v>45477.0</v>
      </c>
      <c r="B225" s="49">
        <v>12791.049805</v>
      </c>
      <c r="C225" s="49">
        <v>12863.099609</v>
      </c>
      <c r="D225" s="49">
        <v>12589.5</v>
      </c>
      <c r="E225" s="49">
        <v>12654.200195</v>
      </c>
      <c r="F225" s="49">
        <v>12654.200195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75"/>
  </cols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4541.0</v>
      </c>
      <c r="C2" s="49">
        <v>4635.700195</v>
      </c>
      <c r="D2" s="49">
        <v>4510.549805</v>
      </c>
      <c r="E2" s="49">
        <v>4589.049805</v>
      </c>
      <c r="F2" s="49">
        <v>4580.074707</v>
      </c>
      <c r="G2" s="49">
        <f t="shared" ref="G2:G3" si="1">(F2/F3-1)</f>
        <v>-0.002868191107</v>
      </c>
      <c r="H2" s="68">
        <f>G2-FAMA!E5</f>
        <v>-0.05660928097</v>
      </c>
    </row>
    <row r="3">
      <c r="A3" s="48">
        <v>45142.0</v>
      </c>
      <c r="B3" s="49">
        <v>4589.049805</v>
      </c>
      <c r="C3" s="49">
        <v>4625.200195</v>
      </c>
      <c r="D3" s="49">
        <v>4573.350098</v>
      </c>
      <c r="E3" s="49">
        <v>4602.25</v>
      </c>
      <c r="F3" s="49">
        <v>4593.249023</v>
      </c>
      <c r="G3" s="49">
        <f t="shared" si="1"/>
        <v>-0.009992087914</v>
      </c>
      <c r="H3" s="68">
        <f>G3-FAMA!E6</f>
        <v>-0.02790257649</v>
      </c>
      <c r="J3" s="33">
        <f t="array" ref="J3:N7">linest(H2:H224,FAMA!B5:E227,true,true)</f>
        <v>-1.070233748</v>
      </c>
      <c r="K3" s="33">
        <v>-0.0017688775771339525</v>
      </c>
      <c r="L3" s="33">
        <v>0.002467881492872097</v>
      </c>
      <c r="M3" s="33">
        <v>1.6570855377000599E-4</v>
      </c>
      <c r="N3" s="33">
        <v>0.0010090935184249518</v>
      </c>
    </row>
    <row r="4">
      <c r="A4" s="48">
        <v>45145.0</v>
      </c>
      <c r="B4" s="49">
        <v>4590.0</v>
      </c>
      <c r="C4" s="49">
        <v>4662.799805</v>
      </c>
      <c r="D4" s="49">
        <v>4574.0</v>
      </c>
      <c r="E4" s="49">
        <v>4648.700195</v>
      </c>
      <c r="F4" s="49">
        <v>4639.608398</v>
      </c>
      <c r="G4" s="49">
        <f t="shared" ref="G4:G225" si="2">F4/F5-1</f>
        <v>0.01003807069</v>
      </c>
      <c r="H4" s="68">
        <f>G4-FAMA!E7</f>
        <v>-0.007872417885</v>
      </c>
      <c r="J4" s="33">
        <v>0.060067647559078216</v>
      </c>
      <c r="K4" s="33">
        <v>0.0016070318138937823</v>
      </c>
      <c r="L4" s="33">
        <v>0.0012321313693257638</v>
      </c>
      <c r="M4" s="33">
        <v>0.0014414379348478194</v>
      </c>
      <c r="N4" s="33">
        <v>0.0018690546201346084</v>
      </c>
    </row>
    <row r="5">
      <c r="A5" s="48">
        <v>45146.0</v>
      </c>
      <c r="B5" s="49">
        <v>4648.0</v>
      </c>
      <c r="C5" s="49">
        <v>4658.350098</v>
      </c>
      <c r="D5" s="49">
        <v>4585.0</v>
      </c>
      <c r="E5" s="49">
        <v>4602.5</v>
      </c>
      <c r="F5" s="49">
        <v>4593.498535</v>
      </c>
      <c r="G5" s="49">
        <f t="shared" si="2"/>
        <v>0.003422896017</v>
      </c>
      <c r="H5" s="68">
        <f>G5-FAMA!E8</f>
        <v>-0.01438523186</v>
      </c>
      <c r="J5" s="33">
        <v>0.6027805714359414</v>
      </c>
      <c r="K5" s="33">
        <v>0.014171156150654531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4602.5</v>
      </c>
      <c r="C6" s="49">
        <v>4621.5</v>
      </c>
      <c r="D6" s="49">
        <v>4580.0</v>
      </c>
      <c r="E6" s="49">
        <v>4586.799805</v>
      </c>
      <c r="F6" s="49">
        <v>4577.829102</v>
      </c>
      <c r="G6" s="49">
        <f t="shared" si="2"/>
        <v>-0.0003160466598</v>
      </c>
      <c r="H6" s="68">
        <f>G6-FAMA!E9</f>
        <v>-0.01812417454</v>
      </c>
      <c r="J6" s="33">
        <v>82.70376215487889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4599.950195</v>
      </c>
      <c r="C7" s="49">
        <v>4614.600098</v>
      </c>
      <c r="D7" s="49">
        <v>4575.049805</v>
      </c>
      <c r="E7" s="49">
        <v>4588.25</v>
      </c>
      <c r="F7" s="49">
        <v>4579.276367</v>
      </c>
      <c r="G7" s="49">
        <f t="shared" si="2"/>
        <v>-0.002911943058</v>
      </c>
      <c r="H7" s="68">
        <f>G7-FAMA!E10</f>
        <v>-0.05634584113</v>
      </c>
      <c r="J7" s="33">
        <v>0.06643482941542597</v>
      </c>
      <c r="K7" s="33">
        <v>0.04377912332887896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4590.049805</v>
      </c>
      <c r="C8" s="49">
        <v>4630.450195</v>
      </c>
      <c r="D8" s="49">
        <v>4568.200195</v>
      </c>
      <c r="E8" s="49">
        <v>4601.649902</v>
      </c>
      <c r="F8" s="49">
        <v>4592.649902</v>
      </c>
      <c r="G8" s="49">
        <f t="shared" si="2"/>
        <v>-0.001380756251</v>
      </c>
      <c r="H8" s="68">
        <f>G8-FAMA!E11</f>
        <v>-0.01918888413</v>
      </c>
    </row>
    <row r="9">
      <c r="A9" s="48">
        <v>45152.0</v>
      </c>
      <c r="B9" s="49">
        <v>4601.649902</v>
      </c>
      <c r="C9" s="49">
        <v>4617.0</v>
      </c>
      <c r="D9" s="49">
        <v>4555.5</v>
      </c>
      <c r="E9" s="49">
        <v>4599.0</v>
      </c>
      <c r="F9" s="49">
        <v>4599.0</v>
      </c>
      <c r="G9" s="49">
        <f t="shared" si="2"/>
        <v>0.004916420846</v>
      </c>
      <c r="H9" s="68">
        <f>G9-FAMA!E12</f>
        <v>-0.01289170703</v>
      </c>
    </row>
    <row r="10">
      <c r="A10" s="48">
        <v>45154.0</v>
      </c>
      <c r="B10" s="49">
        <v>4582.049805</v>
      </c>
      <c r="C10" s="49">
        <v>4602.549805</v>
      </c>
      <c r="D10" s="49">
        <v>4564.950195</v>
      </c>
      <c r="E10" s="49">
        <v>4576.5</v>
      </c>
      <c r="F10" s="49">
        <v>4576.5</v>
      </c>
      <c r="G10" s="49">
        <f t="shared" si="2"/>
        <v>0.008350570921</v>
      </c>
      <c r="H10" s="68">
        <f>G10-FAMA!E13</f>
        <v>-0.009508613802</v>
      </c>
    </row>
    <row r="11">
      <c r="A11" s="48">
        <v>45155.0</v>
      </c>
      <c r="B11" s="49">
        <v>4578.049805</v>
      </c>
      <c r="C11" s="49">
        <v>4584.399902</v>
      </c>
      <c r="D11" s="49">
        <v>4528.850098</v>
      </c>
      <c r="E11" s="49">
        <v>4538.600098</v>
      </c>
      <c r="F11" s="49">
        <v>4538.600098</v>
      </c>
      <c r="G11" s="49">
        <f t="shared" si="2"/>
        <v>0.004748612835</v>
      </c>
      <c r="H11" s="68">
        <f>G11-FAMA!E14</f>
        <v>-0.01311057189</v>
      </c>
      <c r="J11" s="70">
        <f>FAMA!E3+FAMA!B3*K3+FAMA!C3*L3+FAMA!D3*M3+FAMA!E3*N3</f>
        <v>0.02736246774</v>
      </c>
      <c r="K11" s="50" t="s">
        <v>41</v>
      </c>
    </row>
    <row r="12">
      <c r="A12" s="48">
        <v>45156.0</v>
      </c>
      <c r="B12" s="49">
        <v>4519.75</v>
      </c>
      <c r="C12" s="49">
        <v>4553.5</v>
      </c>
      <c r="D12" s="49">
        <v>4507.899902</v>
      </c>
      <c r="E12" s="49">
        <v>4517.149902</v>
      </c>
      <c r="F12" s="49">
        <v>4517.149902</v>
      </c>
      <c r="G12" s="49">
        <f t="shared" si="2"/>
        <v>-0.005744807792</v>
      </c>
      <c r="H12" s="68">
        <f>G12-FAMA!E15</f>
        <v>-0.05933193105</v>
      </c>
    </row>
    <row r="13">
      <c r="A13" s="48">
        <v>45159.0</v>
      </c>
      <c r="B13" s="49">
        <v>4515.0</v>
      </c>
      <c r="C13" s="49">
        <v>4559.350098</v>
      </c>
      <c r="D13" s="49">
        <v>4510.950195</v>
      </c>
      <c r="E13" s="49">
        <v>4543.25</v>
      </c>
      <c r="F13" s="49">
        <v>4543.25</v>
      </c>
      <c r="G13" s="49">
        <f t="shared" si="2"/>
        <v>-0.002754687549</v>
      </c>
      <c r="H13" s="68">
        <f>G13-FAMA!E16</f>
        <v>-0.02061387227</v>
      </c>
    </row>
    <row r="14">
      <c r="A14" s="48">
        <v>45160.0</v>
      </c>
      <c r="B14" s="49">
        <v>4552.399902</v>
      </c>
      <c r="C14" s="49">
        <v>4603.0</v>
      </c>
      <c r="D14" s="49">
        <v>4521.299805</v>
      </c>
      <c r="E14" s="49">
        <v>4555.799805</v>
      </c>
      <c r="F14" s="49">
        <v>4555.799805</v>
      </c>
      <c r="G14" s="49">
        <f t="shared" si="2"/>
        <v>0.0007138856551</v>
      </c>
      <c r="H14" s="68">
        <f>G14-FAMA!E17</f>
        <v>-0.01714529907</v>
      </c>
    </row>
    <row r="15">
      <c r="A15" s="48">
        <v>45161.0</v>
      </c>
      <c r="B15" s="49">
        <v>4566.100098</v>
      </c>
      <c r="C15" s="49">
        <v>4600.649902</v>
      </c>
      <c r="D15" s="49">
        <v>4530.0</v>
      </c>
      <c r="E15" s="49">
        <v>4552.549805</v>
      </c>
      <c r="F15" s="49">
        <v>4552.549805</v>
      </c>
      <c r="G15" s="49">
        <f t="shared" si="2"/>
        <v>0.003040441752</v>
      </c>
      <c r="H15" s="68">
        <f>G15-FAMA!E18</f>
        <v>-0.01475177703</v>
      </c>
    </row>
    <row r="16">
      <c r="A16" s="48">
        <v>45162.0</v>
      </c>
      <c r="B16" s="49">
        <v>4530.049805</v>
      </c>
      <c r="C16" s="49">
        <v>4584.399902</v>
      </c>
      <c r="D16" s="49">
        <v>4530.049805</v>
      </c>
      <c r="E16" s="49">
        <v>4538.75</v>
      </c>
      <c r="F16" s="49">
        <v>4538.75</v>
      </c>
      <c r="G16" s="49">
        <f t="shared" si="2"/>
        <v>0.002329800924</v>
      </c>
      <c r="H16" s="68">
        <f>G16-FAMA!E19</f>
        <v>-0.01546241785</v>
      </c>
    </row>
    <row r="17">
      <c r="A17" s="48">
        <v>45163.0</v>
      </c>
      <c r="B17" s="49">
        <v>4530.049805</v>
      </c>
      <c r="C17" s="49">
        <v>4584.950195</v>
      </c>
      <c r="D17" s="49">
        <v>4522.0</v>
      </c>
      <c r="E17" s="49">
        <v>4528.200195</v>
      </c>
      <c r="F17" s="49">
        <v>4528.200195</v>
      </c>
      <c r="G17" s="49">
        <f t="shared" si="2"/>
        <v>-0.03903732072</v>
      </c>
      <c r="H17" s="68">
        <f>G17-FAMA!E20</f>
        <v>-0.09242347451</v>
      </c>
    </row>
    <row r="18">
      <c r="A18" s="48">
        <v>45166.0</v>
      </c>
      <c r="B18" s="49">
        <v>4530.0</v>
      </c>
      <c r="C18" s="49">
        <v>4746.350098</v>
      </c>
      <c r="D18" s="49">
        <v>4530.0</v>
      </c>
      <c r="E18" s="49">
        <v>4712.149902</v>
      </c>
      <c r="F18" s="49">
        <v>4712.149902</v>
      </c>
      <c r="G18" s="49">
        <f t="shared" si="2"/>
        <v>-0.01998650195</v>
      </c>
      <c r="H18" s="68">
        <f>G18-FAMA!E21</f>
        <v>-0.03777872073</v>
      </c>
    </row>
    <row r="19">
      <c r="A19" s="48">
        <v>45167.0</v>
      </c>
      <c r="B19" s="49">
        <v>4755.0</v>
      </c>
      <c r="C19" s="49">
        <v>4826.75</v>
      </c>
      <c r="D19" s="49">
        <v>4745.0</v>
      </c>
      <c r="E19" s="49">
        <v>4808.25</v>
      </c>
      <c r="F19" s="49">
        <v>4808.25</v>
      </c>
      <c r="G19" s="49">
        <f t="shared" si="2"/>
        <v>-0.007103528584</v>
      </c>
      <c r="H19" s="68">
        <f>G19-FAMA!E22</f>
        <v>-0.02489574736</v>
      </c>
    </row>
    <row r="20">
      <c r="A20" s="48">
        <v>45168.0</v>
      </c>
      <c r="B20" s="49">
        <v>4826.799805</v>
      </c>
      <c r="C20" s="49">
        <v>4899.0</v>
      </c>
      <c r="D20" s="49">
        <v>4826.75</v>
      </c>
      <c r="E20" s="49">
        <v>4842.649902</v>
      </c>
      <c r="F20" s="49">
        <v>4842.649902</v>
      </c>
      <c r="G20" s="49">
        <f t="shared" si="2"/>
        <v>0.01081223644</v>
      </c>
      <c r="H20" s="68">
        <f>G20-FAMA!E23</f>
        <v>-0.006995891438</v>
      </c>
    </row>
    <row r="21">
      <c r="A21" s="48">
        <v>45169.0</v>
      </c>
      <c r="B21" s="49">
        <v>4841.0</v>
      </c>
      <c r="C21" s="49">
        <v>4860.049805</v>
      </c>
      <c r="D21" s="49">
        <v>4772.850098</v>
      </c>
      <c r="E21" s="49">
        <v>4790.850098</v>
      </c>
      <c r="F21" s="49">
        <v>4790.850098</v>
      </c>
      <c r="G21" s="49">
        <f t="shared" si="2"/>
        <v>-0.005397718316</v>
      </c>
      <c r="H21" s="68">
        <f>G21-FAMA!E24</f>
        <v>-0.02320584619</v>
      </c>
    </row>
    <row r="22">
      <c r="A22" s="48">
        <v>45170.0</v>
      </c>
      <c r="B22" s="49">
        <v>4805.0</v>
      </c>
      <c r="C22" s="49">
        <v>4844.549805</v>
      </c>
      <c r="D22" s="49">
        <v>4800.0</v>
      </c>
      <c r="E22" s="49">
        <v>4816.850098</v>
      </c>
      <c r="F22" s="49">
        <v>4816.850098</v>
      </c>
      <c r="G22" s="49">
        <f t="shared" si="2"/>
        <v>-0.0111371146</v>
      </c>
      <c r="H22" s="68">
        <f>G22-FAMA!E25</f>
        <v>-0.06457101267</v>
      </c>
    </row>
    <row r="23">
      <c r="A23" s="48">
        <v>45173.0</v>
      </c>
      <c r="B23" s="49">
        <v>4850.049805</v>
      </c>
      <c r="C23" s="49">
        <v>4885.0</v>
      </c>
      <c r="D23" s="49">
        <v>4834.5</v>
      </c>
      <c r="E23" s="49">
        <v>4871.100098</v>
      </c>
      <c r="F23" s="49">
        <v>4871.100098</v>
      </c>
      <c r="G23" s="49">
        <f t="shared" si="2"/>
        <v>-0.003865010634</v>
      </c>
      <c r="H23" s="68">
        <f>G23-FAMA!E26</f>
        <v>-0.02167313851</v>
      </c>
    </row>
    <row r="24">
      <c r="A24" s="48">
        <v>45174.0</v>
      </c>
      <c r="B24" s="49">
        <v>4875.049805</v>
      </c>
      <c r="C24" s="49">
        <v>4935.0</v>
      </c>
      <c r="D24" s="49">
        <v>4871.649902</v>
      </c>
      <c r="E24" s="49">
        <v>4890.0</v>
      </c>
      <c r="F24" s="49">
        <v>4890.0</v>
      </c>
      <c r="G24" s="49">
        <f t="shared" si="2"/>
        <v>-0.007690883085</v>
      </c>
      <c r="H24" s="68">
        <f>G24-FAMA!E27</f>
        <v>-0.02549901096</v>
      </c>
    </row>
    <row r="25">
      <c r="A25" s="48">
        <v>45175.0</v>
      </c>
      <c r="B25" s="49">
        <v>4910.0</v>
      </c>
      <c r="C25" s="49">
        <v>4952.950195</v>
      </c>
      <c r="D25" s="49">
        <v>4875.850098</v>
      </c>
      <c r="E25" s="49">
        <v>4927.899902</v>
      </c>
      <c r="F25" s="49">
        <v>4927.899902</v>
      </c>
      <c r="G25" s="49">
        <f t="shared" si="2"/>
        <v>-0.004082414583</v>
      </c>
      <c r="H25" s="68">
        <f>G25-FAMA!E28</f>
        <v>-0.02188746335</v>
      </c>
    </row>
    <row r="26">
      <c r="A26" s="48">
        <v>45176.0</v>
      </c>
      <c r="B26" s="49">
        <v>4953.5</v>
      </c>
      <c r="C26" s="49">
        <v>4966.100098</v>
      </c>
      <c r="D26" s="49">
        <v>4904.299805</v>
      </c>
      <c r="E26" s="49">
        <v>4948.100098</v>
      </c>
      <c r="F26" s="49">
        <v>4948.100098</v>
      </c>
      <c r="G26" s="49">
        <f t="shared" si="2"/>
        <v>-0.007332471632</v>
      </c>
      <c r="H26" s="68">
        <f>G26-FAMA!E29</f>
        <v>-0.0251375204</v>
      </c>
    </row>
    <row r="27">
      <c r="A27" s="48">
        <v>45177.0</v>
      </c>
      <c r="B27" s="49">
        <v>4960.049805</v>
      </c>
      <c r="C27" s="49">
        <v>4989.299805</v>
      </c>
      <c r="D27" s="49">
        <v>4940.75</v>
      </c>
      <c r="E27" s="49">
        <v>4984.649902</v>
      </c>
      <c r="F27" s="49">
        <v>4984.649902</v>
      </c>
      <c r="G27" s="49">
        <f t="shared" si="2"/>
        <v>-0.005109545033</v>
      </c>
      <c r="H27" s="68">
        <f>G27-FAMA!E30</f>
        <v>-0.05853420249</v>
      </c>
    </row>
    <row r="28">
      <c r="A28" s="48">
        <v>45180.0</v>
      </c>
      <c r="B28" s="49">
        <v>4985.0</v>
      </c>
      <c r="C28" s="49">
        <v>5025.75</v>
      </c>
      <c r="D28" s="49">
        <v>4956.549805</v>
      </c>
      <c r="E28" s="49">
        <v>5010.25</v>
      </c>
      <c r="F28" s="49">
        <v>5010.25</v>
      </c>
      <c r="G28" s="49">
        <f t="shared" si="2"/>
        <v>0.016504717</v>
      </c>
      <c r="H28" s="68">
        <f>G28-FAMA!E31</f>
        <v>-0.001300331769</v>
      </c>
    </row>
    <row r="29">
      <c r="A29" s="48">
        <v>45181.0</v>
      </c>
      <c r="B29" s="49">
        <v>5045.0</v>
      </c>
      <c r="C29" s="49">
        <v>5045.0</v>
      </c>
      <c r="D29" s="49">
        <v>4793.75</v>
      </c>
      <c r="E29" s="49">
        <v>4928.899902</v>
      </c>
      <c r="F29" s="49">
        <v>4928.899902</v>
      </c>
      <c r="G29" s="49">
        <f t="shared" si="2"/>
        <v>0.000324741149</v>
      </c>
      <c r="H29" s="68">
        <f>G29-FAMA!E32</f>
        <v>-0.01748030762</v>
      </c>
    </row>
    <row r="30">
      <c r="A30" s="48">
        <v>45182.0</v>
      </c>
      <c r="B30" s="49">
        <v>4801.100098</v>
      </c>
      <c r="C30" s="49">
        <v>4975.049805</v>
      </c>
      <c r="D30" s="49">
        <v>4801.100098</v>
      </c>
      <c r="E30" s="49">
        <v>4927.299805</v>
      </c>
      <c r="F30" s="49">
        <v>4927.299805</v>
      </c>
      <c r="G30" s="49">
        <f t="shared" si="2"/>
        <v>0.002410686617</v>
      </c>
      <c r="H30" s="68">
        <f>G30-FAMA!E33</f>
        <v>-0.01547107298</v>
      </c>
    </row>
    <row r="31">
      <c r="A31" s="48">
        <v>45183.0</v>
      </c>
      <c r="B31" s="49">
        <v>4970.0</v>
      </c>
      <c r="C31" s="49">
        <v>4972.25</v>
      </c>
      <c r="D31" s="49">
        <v>4883.049805</v>
      </c>
      <c r="E31" s="49">
        <v>4915.450195</v>
      </c>
      <c r="F31" s="49">
        <v>4915.450195</v>
      </c>
      <c r="G31" s="49">
        <f t="shared" si="2"/>
        <v>-0.01438682972</v>
      </c>
      <c r="H31" s="68">
        <f>G31-FAMA!E34</f>
        <v>-0.03226858932</v>
      </c>
    </row>
    <row r="32">
      <c r="A32" s="48">
        <v>45184.0</v>
      </c>
      <c r="B32" s="49">
        <v>4999.350098</v>
      </c>
      <c r="C32" s="49">
        <v>4999.350098</v>
      </c>
      <c r="D32" s="49">
        <v>4891.100098</v>
      </c>
      <c r="E32" s="49">
        <v>4987.200195</v>
      </c>
      <c r="F32" s="49">
        <v>4987.200195</v>
      </c>
      <c r="G32" s="49">
        <f t="shared" si="2"/>
        <v>-0.02131159271</v>
      </c>
      <c r="H32" s="68">
        <f>G32-FAMA!E35</f>
        <v>-0.0749664648</v>
      </c>
    </row>
    <row r="33">
      <c r="A33" s="48">
        <v>45187.0</v>
      </c>
      <c r="B33" s="49">
        <v>4987.0</v>
      </c>
      <c r="C33" s="49">
        <v>5156.5</v>
      </c>
      <c r="D33" s="49">
        <v>4970.0</v>
      </c>
      <c r="E33" s="49">
        <v>5095.799805</v>
      </c>
      <c r="F33" s="49">
        <v>5095.799805</v>
      </c>
      <c r="G33" s="49">
        <f t="shared" si="2"/>
        <v>-0.001518550871</v>
      </c>
      <c r="H33" s="68">
        <f>G33-FAMA!E36</f>
        <v>-0.03728526764</v>
      </c>
    </row>
    <row r="34">
      <c r="A34" s="48">
        <v>45189.0</v>
      </c>
      <c r="B34" s="49">
        <v>5102.149902</v>
      </c>
      <c r="C34" s="49">
        <v>5160.0</v>
      </c>
      <c r="D34" s="49">
        <v>5077.299805</v>
      </c>
      <c r="E34" s="49">
        <v>5103.549805</v>
      </c>
      <c r="F34" s="49">
        <v>5103.549805</v>
      </c>
      <c r="G34" s="49">
        <f t="shared" si="2"/>
        <v>0.02448002742</v>
      </c>
      <c r="H34" s="68">
        <f>G34-FAMA!E37</f>
        <v>0.006598267823</v>
      </c>
    </row>
    <row r="35">
      <c r="A35" s="48">
        <v>45190.0</v>
      </c>
      <c r="B35" s="49">
        <v>5070.0</v>
      </c>
      <c r="C35" s="49">
        <v>5070.0</v>
      </c>
      <c r="D35" s="49">
        <v>4965.799805</v>
      </c>
      <c r="E35" s="49">
        <v>4981.600098</v>
      </c>
      <c r="F35" s="49">
        <v>4981.600098</v>
      </c>
      <c r="G35" s="49">
        <f t="shared" si="2"/>
        <v>0.013364836</v>
      </c>
      <c r="H35" s="68">
        <f>G35-FAMA!E38</f>
        <v>-0.004848662753</v>
      </c>
    </row>
    <row r="36">
      <c r="A36" s="48">
        <v>45191.0</v>
      </c>
      <c r="B36" s="49">
        <v>4950.049805</v>
      </c>
      <c r="C36" s="49">
        <v>4989.25</v>
      </c>
      <c r="D36" s="49">
        <v>4862.200195</v>
      </c>
      <c r="E36" s="49">
        <v>4915.899902</v>
      </c>
      <c r="F36" s="49">
        <v>4915.899902</v>
      </c>
      <c r="G36" s="49">
        <f t="shared" si="2"/>
        <v>-0.004404929558</v>
      </c>
      <c r="H36" s="68">
        <f>G36-FAMA!E39</f>
        <v>-0.05905537838</v>
      </c>
    </row>
    <row r="37">
      <c r="A37" s="48">
        <v>45194.0</v>
      </c>
      <c r="B37" s="49">
        <v>4974.299805</v>
      </c>
      <c r="C37" s="49">
        <v>4974.299805</v>
      </c>
      <c r="D37" s="49">
        <v>4903.25</v>
      </c>
      <c r="E37" s="49">
        <v>4937.649902</v>
      </c>
      <c r="F37" s="49">
        <v>4937.649902</v>
      </c>
      <c r="G37" s="49">
        <f t="shared" si="2"/>
        <v>0.008949968455</v>
      </c>
      <c r="H37" s="68">
        <f>G37-FAMA!E40</f>
        <v>-0.009263530302</v>
      </c>
    </row>
    <row r="38">
      <c r="A38" s="48">
        <v>45195.0</v>
      </c>
      <c r="B38" s="49">
        <v>4969.899902</v>
      </c>
      <c r="C38" s="49">
        <v>4969.899902</v>
      </c>
      <c r="D38" s="49">
        <v>4865.0</v>
      </c>
      <c r="E38" s="49">
        <v>4893.850098</v>
      </c>
      <c r="F38" s="49">
        <v>4893.850098</v>
      </c>
      <c r="G38" s="49">
        <f t="shared" si="2"/>
        <v>-0.004859926186</v>
      </c>
      <c r="H38" s="68">
        <f>G38-FAMA!E41</f>
        <v>-0.02307342494</v>
      </c>
    </row>
    <row r="39">
      <c r="A39" s="48">
        <v>45196.0</v>
      </c>
      <c r="B39" s="49">
        <v>4870.0</v>
      </c>
      <c r="C39" s="49">
        <v>4950.0</v>
      </c>
      <c r="D39" s="49">
        <v>4850.899902</v>
      </c>
      <c r="E39" s="49">
        <v>4917.75</v>
      </c>
      <c r="F39" s="49">
        <v>4917.75</v>
      </c>
      <c r="G39" s="49">
        <f t="shared" si="2"/>
        <v>0.01837854628</v>
      </c>
      <c r="H39" s="68">
        <f>G39-FAMA!E42</f>
        <v>0.0002193699282</v>
      </c>
    </row>
    <row r="40">
      <c r="A40" s="48">
        <v>45197.0</v>
      </c>
      <c r="B40" s="49">
        <v>4949.950195</v>
      </c>
      <c r="C40" s="49">
        <v>4953.0</v>
      </c>
      <c r="D40" s="49">
        <v>4799.950195</v>
      </c>
      <c r="E40" s="49">
        <v>4829.0</v>
      </c>
      <c r="F40" s="49">
        <v>4829.0</v>
      </c>
      <c r="G40" s="49">
        <f t="shared" si="2"/>
        <v>0.006377146262</v>
      </c>
      <c r="H40" s="68">
        <f>G40-FAMA!E43</f>
        <v>-0.01178203009</v>
      </c>
    </row>
    <row r="41">
      <c r="A41" s="48">
        <v>45198.0</v>
      </c>
      <c r="B41" s="49">
        <v>4851.799805</v>
      </c>
      <c r="C41" s="49">
        <v>4868.850098</v>
      </c>
      <c r="D41" s="49">
        <v>4775.049805</v>
      </c>
      <c r="E41" s="49">
        <v>4798.399902</v>
      </c>
      <c r="F41" s="49">
        <v>4798.399902</v>
      </c>
      <c r="G41" s="49">
        <f t="shared" si="2"/>
        <v>-0.01342605226</v>
      </c>
      <c r="H41" s="68">
        <f>G41-FAMA!E44</f>
        <v>-0.06791347459</v>
      </c>
    </row>
    <row r="42">
      <c r="A42" s="48">
        <v>45202.0</v>
      </c>
      <c r="B42" s="49">
        <v>4796.0</v>
      </c>
      <c r="C42" s="49">
        <v>4890.0</v>
      </c>
      <c r="D42" s="49">
        <v>4796.0</v>
      </c>
      <c r="E42" s="49">
        <v>4863.700195</v>
      </c>
      <c r="F42" s="49">
        <v>4863.700195</v>
      </c>
      <c r="G42" s="49">
        <f t="shared" si="2"/>
        <v>-0.01349826175</v>
      </c>
      <c r="H42" s="68">
        <f>G42-FAMA!E45</f>
        <v>-0.03165743811</v>
      </c>
    </row>
    <row r="43">
      <c r="A43" s="48">
        <v>45203.0</v>
      </c>
      <c r="B43" s="49">
        <v>4840.049805</v>
      </c>
      <c r="C43" s="49">
        <v>4999.25</v>
      </c>
      <c r="D43" s="49">
        <v>4815.100098</v>
      </c>
      <c r="E43" s="49">
        <v>4930.25</v>
      </c>
      <c r="F43" s="49">
        <v>4930.25</v>
      </c>
      <c r="G43" s="49">
        <f t="shared" si="2"/>
        <v>-0.0002128860628</v>
      </c>
      <c r="H43" s="68">
        <f>G43-FAMA!E46</f>
        <v>-0.01837206242</v>
      </c>
    </row>
    <row r="44">
      <c r="A44" s="48">
        <v>45204.0</v>
      </c>
      <c r="B44" s="49">
        <v>4950.049805</v>
      </c>
      <c r="C44" s="49">
        <v>4960.0</v>
      </c>
      <c r="D44" s="49">
        <v>4886.450195</v>
      </c>
      <c r="E44" s="49">
        <v>4931.299805</v>
      </c>
      <c r="F44" s="49">
        <v>4931.299805</v>
      </c>
      <c r="G44" s="49">
        <f t="shared" si="2"/>
        <v>0.002368034968</v>
      </c>
      <c r="H44" s="68">
        <f>G44-FAMA!E47</f>
        <v>-0.01570297273</v>
      </c>
    </row>
    <row r="45">
      <c r="A45" s="48">
        <v>45205.0</v>
      </c>
      <c r="B45" s="49">
        <v>4950.649902</v>
      </c>
      <c r="C45" s="49">
        <v>4962.25</v>
      </c>
      <c r="D45" s="49">
        <v>4906.899902</v>
      </c>
      <c r="E45" s="49">
        <v>4919.649902</v>
      </c>
      <c r="F45" s="49">
        <v>4919.649902</v>
      </c>
      <c r="G45" s="49">
        <f t="shared" si="2"/>
        <v>0.003610748028</v>
      </c>
      <c r="H45" s="68">
        <f>G45-FAMA!E48</f>
        <v>-0.01446025967</v>
      </c>
    </row>
    <row r="46">
      <c r="A46" s="48">
        <v>45208.0</v>
      </c>
      <c r="B46" s="49">
        <v>4768.049805</v>
      </c>
      <c r="C46" s="49">
        <v>4913.75</v>
      </c>
      <c r="D46" s="49">
        <v>4768.049805</v>
      </c>
      <c r="E46" s="49">
        <v>4901.950195</v>
      </c>
      <c r="F46" s="49">
        <v>4901.950195</v>
      </c>
      <c r="G46" s="49">
        <f t="shared" si="2"/>
        <v>0.01292521682</v>
      </c>
      <c r="H46" s="68">
        <f>G46-FAMA!E49</f>
        <v>-0.0412976037</v>
      </c>
    </row>
    <row r="47">
      <c r="A47" s="48">
        <v>45209.0</v>
      </c>
      <c r="B47" s="49">
        <v>4858.649902</v>
      </c>
      <c r="C47" s="49">
        <v>4928.350098</v>
      </c>
      <c r="D47" s="49">
        <v>4818.299805</v>
      </c>
      <c r="E47" s="49">
        <v>4839.399902</v>
      </c>
      <c r="F47" s="49">
        <v>4839.399902</v>
      </c>
      <c r="G47" s="49">
        <f t="shared" si="2"/>
        <v>-0.01222621709</v>
      </c>
      <c r="H47" s="68">
        <f>G47-FAMA!E50</f>
        <v>-0.03029722479</v>
      </c>
    </row>
    <row r="48">
      <c r="A48" s="48">
        <v>45210.0</v>
      </c>
      <c r="B48" s="49">
        <v>4899.950195</v>
      </c>
      <c r="C48" s="49">
        <v>4913.0</v>
      </c>
      <c r="D48" s="49">
        <v>4878.549805</v>
      </c>
      <c r="E48" s="49">
        <v>4899.299805</v>
      </c>
      <c r="F48" s="49">
        <v>4899.299805</v>
      </c>
      <c r="G48" s="49">
        <f t="shared" si="2"/>
        <v>0.002732244388</v>
      </c>
      <c r="H48" s="68">
        <f>G48-FAMA!E51</f>
        <v>-0.01533876331</v>
      </c>
    </row>
    <row r="49">
      <c r="A49" s="48">
        <v>45211.0</v>
      </c>
      <c r="B49" s="49">
        <v>4898.799805</v>
      </c>
      <c r="C49" s="49">
        <v>4920.649902</v>
      </c>
      <c r="D49" s="49">
        <v>4859.350098</v>
      </c>
      <c r="E49" s="49">
        <v>4885.950195</v>
      </c>
      <c r="F49" s="49">
        <v>4885.950195</v>
      </c>
      <c r="G49" s="49">
        <f t="shared" si="2"/>
        <v>-0.002735036838</v>
      </c>
      <c r="H49" s="68">
        <f>G49-FAMA!E52</f>
        <v>-0.02074861716</v>
      </c>
    </row>
    <row r="50">
      <c r="A50" s="48">
        <v>45212.0</v>
      </c>
      <c r="B50" s="49">
        <v>4855.049805</v>
      </c>
      <c r="C50" s="49">
        <v>4918.25</v>
      </c>
      <c r="D50" s="49">
        <v>4855.049805</v>
      </c>
      <c r="E50" s="49">
        <v>4899.350098</v>
      </c>
      <c r="F50" s="49">
        <v>4899.350098</v>
      </c>
      <c r="G50" s="49">
        <f t="shared" si="2"/>
        <v>0.005944110665</v>
      </c>
      <c r="H50" s="68">
        <f>G50-FAMA!E53</f>
        <v>-0.01206946966</v>
      </c>
    </row>
    <row r="51">
      <c r="A51" s="48">
        <v>45215.0</v>
      </c>
      <c r="B51" s="49">
        <v>4899.350098</v>
      </c>
      <c r="C51" s="49">
        <v>4899.350098</v>
      </c>
      <c r="D51" s="49">
        <v>4831.0</v>
      </c>
      <c r="E51" s="49">
        <v>4870.399902</v>
      </c>
      <c r="F51" s="49">
        <v>4870.399902</v>
      </c>
      <c r="G51" s="49">
        <f t="shared" si="2"/>
        <v>0.001686419043</v>
      </c>
      <c r="H51" s="68">
        <f>G51-FAMA!E54</f>
        <v>-0.05236405719</v>
      </c>
    </row>
    <row r="52">
      <c r="A52" s="48">
        <v>45216.0</v>
      </c>
      <c r="B52" s="49">
        <v>4870.450195</v>
      </c>
      <c r="C52" s="49">
        <v>4938.0</v>
      </c>
      <c r="D52" s="49">
        <v>4854.549805</v>
      </c>
      <c r="E52" s="49">
        <v>4862.200195</v>
      </c>
      <c r="F52" s="49">
        <v>4862.200195</v>
      </c>
      <c r="G52" s="49">
        <f t="shared" si="2"/>
        <v>0.008566926059</v>
      </c>
      <c r="H52" s="68">
        <f>G52-FAMA!E55</f>
        <v>-0.009446654266</v>
      </c>
    </row>
    <row r="53">
      <c r="A53" s="48">
        <v>45217.0</v>
      </c>
      <c r="B53" s="49">
        <v>4862.450195</v>
      </c>
      <c r="C53" s="49">
        <v>4879.100098</v>
      </c>
      <c r="D53" s="49">
        <v>4788.049805</v>
      </c>
      <c r="E53" s="49">
        <v>4820.899902</v>
      </c>
      <c r="F53" s="49">
        <v>4820.899902</v>
      </c>
      <c r="G53" s="49">
        <f t="shared" si="2"/>
        <v>0.002829051141</v>
      </c>
      <c r="H53" s="68">
        <f>G53-FAMA!E56</f>
        <v>-0.01518452918</v>
      </c>
    </row>
    <row r="54">
      <c r="A54" s="48">
        <v>45218.0</v>
      </c>
      <c r="B54" s="49">
        <v>4800.0</v>
      </c>
      <c r="C54" s="49">
        <v>4818.399902</v>
      </c>
      <c r="D54" s="49">
        <v>4771.0</v>
      </c>
      <c r="E54" s="49">
        <v>4807.299805</v>
      </c>
      <c r="F54" s="49">
        <v>4807.299805</v>
      </c>
      <c r="G54" s="49">
        <f t="shared" si="2"/>
        <v>0.01127534506</v>
      </c>
      <c r="H54" s="68">
        <f>G54-FAMA!E57</f>
        <v>-0.006859485224</v>
      </c>
    </row>
    <row r="55">
      <c r="A55" s="48">
        <v>45219.0</v>
      </c>
      <c r="B55" s="49">
        <v>4780.0</v>
      </c>
      <c r="C55" s="49">
        <v>4813.700195</v>
      </c>
      <c r="D55" s="49">
        <v>4726.799805</v>
      </c>
      <c r="E55" s="49">
        <v>4753.700195</v>
      </c>
      <c r="F55" s="49">
        <v>4753.700195</v>
      </c>
      <c r="G55" s="49">
        <f t="shared" si="2"/>
        <v>0.02648435995</v>
      </c>
      <c r="H55" s="68">
        <f>G55-FAMA!E58</f>
        <v>0.008349529672</v>
      </c>
    </row>
    <row r="56">
      <c r="A56" s="48">
        <v>45222.0</v>
      </c>
      <c r="B56" s="49">
        <v>4752.049805</v>
      </c>
      <c r="C56" s="49">
        <v>4769.899902</v>
      </c>
      <c r="D56" s="49">
        <v>4548.200195</v>
      </c>
      <c r="E56" s="49">
        <v>4631.049805</v>
      </c>
      <c r="F56" s="49">
        <v>4631.049805</v>
      </c>
      <c r="G56" s="49">
        <f t="shared" si="2"/>
        <v>0.01258331803</v>
      </c>
      <c r="H56" s="68">
        <f>G56-FAMA!E59</f>
        <v>-0.04183103958</v>
      </c>
    </row>
    <row r="57">
      <c r="A57" s="48">
        <v>45224.0</v>
      </c>
      <c r="B57" s="49">
        <v>4650.049805</v>
      </c>
      <c r="C57" s="49">
        <v>4699.5</v>
      </c>
      <c r="D57" s="49">
        <v>4535.049805</v>
      </c>
      <c r="E57" s="49">
        <v>4573.5</v>
      </c>
      <c r="F57" s="49">
        <v>4573.5</v>
      </c>
      <c r="G57" s="49">
        <f t="shared" si="2"/>
        <v>0.01817734346</v>
      </c>
      <c r="H57" s="68">
        <f>G57-FAMA!E60</f>
        <v>-0.01809560582</v>
      </c>
    </row>
    <row r="58">
      <c r="A58" s="48">
        <v>45225.0</v>
      </c>
      <c r="B58" s="49">
        <v>4561.950195</v>
      </c>
      <c r="C58" s="49">
        <v>4561.950195</v>
      </c>
      <c r="D58" s="49">
        <v>4451.100098</v>
      </c>
      <c r="E58" s="49">
        <v>4491.850098</v>
      </c>
      <c r="F58" s="49">
        <v>4491.850098</v>
      </c>
      <c r="G58" s="49">
        <f t="shared" si="2"/>
        <v>-0.01776694108</v>
      </c>
      <c r="H58" s="68">
        <f>G58-FAMA!E61</f>
        <v>-0.03592073586</v>
      </c>
    </row>
    <row r="59">
      <c r="A59" s="48">
        <v>45226.0</v>
      </c>
      <c r="B59" s="49">
        <v>4495.049805</v>
      </c>
      <c r="C59" s="49">
        <v>4593.450195</v>
      </c>
      <c r="D59" s="49">
        <v>4495.049805</v>
      </c>
      <c r="E59" s="49">
        <v>4573.100098</v>
      </c>
      <c r="F59" s="49">
        <v>4573.100098</v>
      </c>
      <c r="G59" s="49">
        <f t="shared" si="2"/>
        <v>-0.003909717333</v>
      </c>
      <c r="H59" s="68">
        <f>G59-FAMA!E62</f>
        <v>-0.02206351211</v>
      </c>
    </row>
    <row r="60">
      <c r="A60" s="48">
        <v>45229.0</v>
      </c>
      <c r="B60" s="49">
        <v>4591.149902</v>
      </c>
      <c r="C60" s="49">
        <v>4621.600098</v>
      </c>
      <c r="D60" s="49">
        <v>4537.799805</v>
      </c>
      <c r="E60" s="49">
        <v>4591.049805</v>
      </c>
      <c r="F60" s="49">
        <v>4591.049805</v>
      </c>
      <c r="G60" s="49">
        <f t="shared" si="2"/>
        <v>0.03829965907</v>
      </c>
      <c r="H60" s="68">
        <f>G60-FAMA!E63</f>
        <v>-0.01617161266</v>
      </c>
    </row>
    <row r="61">
      <c r="A61" s="48">
        <v>45230.0</v>
      </c>
      <c r="B61" s="49">
        <v>4485.049805</v>
      </c>
      <c r="C61" s="49">
        <v>4507.100098</v>
      </c>
      <c r="D61" s="49">
        <v>4405.0</v>
      </c>
      <c r="E61" s="49">
        <v>4421.700195</v>
      </c>
      <c r="F61" s="49">
        <v>4421.700195</v>
      </c>
      <c r="G61" s="49">
        <f t="shared" si="2"/>
        <v>0.02701265751</v>
      </c>
      <c r="H61" s="68">
        <f>G61-FAMA!E64</f>
        <v>0.008858862734</v>
      </c>
    </row>
    <row r="62">
      <c r="A62" s="48">
        <v>45231.0</v>
      </c>
      <c r="B62" s="49">
        <v>4453.299805</v>
      </c>
      <c r="C62" s="49">
        <v>4453.299805</v>
      </c>
      <c r="D62" s="49">
        <v>4296.299805</v>
      </c>
      <c r="E62" s="49">
        <v>4305.399902</v>
      </c>
      <c r="F62" s="49">
        <v>4305.399902</v>
      </c>
      <c r="G62" s="49">
        <f t="shared" si="2"/>
        <v>0.01866790536</v>
      </c>
      <c r="H62" s="68">
        <f>G62-FAMA!E65</f>
        <v>0.0005141105821</v>
      </c>
    </row>
    <row r="63">
      <c r="A63" s="48">
        <v>45232.0</v>
      </c>
      <c r="B63" s="49">
        <v>4361.200195</v>
      </c>
      <c r="C63" s="49">
        <v>4361.200195</v>
      </c>
      <c r="D63" s="49">
        <v>4205.0</v>
      </c>
      <c r="E63" s="49">
        <v>4226.5</v>
      </c>
      <c r="F63" s="49">
        <v>4226.5</v>
      </c>
      <c r="G63" s="49">
        <f t="shared" si="2"/>
        <v>-0.004639488035</v>
      </c>
      <c r="H63" s="68">
        <f>G63-FAMA!E66</f>
        <v>-0.02279328281</v>
      </c>
    </row>
    <row r="64">
      <c r="A64" s="48">
        <v>45233.0</v>
      </c>
      <c r="B64" s="49">
        <v>4291.049805</v>
      </c>
      <c r="C64" s="49">
        <v>4291.049805</v>
      </c>
      <c r="D64" s="49">
        <v>4220.0</v>
      </c>
      <c r="E64" s="49">
        <v>4246.200195</v>
      </c>
      <c r="F64" s="49">
        <v>4246.200195</v>
      </c>
      <c r="G64" s="49">
        <f t="shared" si="2"/>
        <v>-0.005597035772</v>
      </c>
      <c r="H64" s="68">
        <f>G64-FAMA!E67</f>
        <v>-0.02377645617</v>
      </c>
    </row>
    <row r="65">
      <c r="A65" s="48">
        <v>45236.0</v>
      </c>
      <c r="B65" s="49">
        <v>4249.950195</v>
      </c>
      <c r="C65" s="49">
        <v>4322.299805</v>
      </c>
      <c r="D65" s="49">
        <v>4240.0</v>
      </c>
      <c r="E65" s="49">
        <v>4270.100098</v>
      </c>
      <c r="F65" s="49">
        <v>4270.100098</v>
      </c>
      <c r="G65" s="49">
        <f t="shared" si="2"/>
        <v>0.005356280852</v>
      </c>
      <c r="H65" s="68">
        <f>G65-FAMA!E68</f>
        <v>-0.0673812326</v>
      </c>
    </row>
    <row r="66">
      <c r="A66" s="48">
        <v>45237.0</v>
      </c>
      <c r="B66" s="49">
        <v>4300.0</v>
      </c>
      <c r="C66" s="49">
        <v>4304.299805</v>
      </c>
      <c r="D66" s="49">
        <v>4237.950195</v>
      </c>
      <c r="E66" s="49">
        <v>4247.350098</v>
      </c>
      <c r="F66" s="49">
        <v>4247.350098</v>
      </c>
      <c r="G66" s="49">
        <f t="shared" si="2"/>
        <v>-0.0006352177325</v>
      </c>
      <c r="H66" s="68">
        <f>G66-FAMA!E69</f>
        <v>-0.01881463813</v>
      </c>
    </row>
    <row r="67">
      <c r="A67" s="48">
        <v>45238.0</v>
      </c>
      <c r="B67" s="49">
        <v>4287.950195</v>
      </c>
      <c r="C67" s="49">
        <v>4287.950195</v>
      </c>
      <c r="D67" s="49">
        <v>4232.25</v>
      </c>
      <c r="E67" s="49">
        <v>4250.049805</v>
      </c>
      <c r="F67" s="49">
        <v>4250.049805</v>
      </c>
      <c r="G67" s="49">
        <f t="shared" si="2"/>
        <v>0.002228389092</v>
      </c>
      <c r="H67" s="68">
        <f>G67-FAMA!E70</f>
        <v>-0.01594898134</v>
      </c>
    </row>
    <row r="68">
      <c r="A68" s="48">
        <v>45239.0</v>
      </c>
      <c r="B68" s="49">
        <v>4287.950195</v>
      </c>
      <c r="C68" s="49">
        <v>4287.950195</v>
      </c>
      <c r="D68" s="49">
        <v>4236.100098</v>
      </c>
      <c r="E68" s="49">
        <v>4240.600098</v>
      </c>
      <c r="F68" s="49">
        <v>4240.600098</v>
      </c>
      <c r="G68" s="49">
        <f t="shared" si="2"/>
        <v>0.002861557999</v>
      </c>
      <c r="H68" s="68">
        <f>G68-FAMA!E71</f>
        <v>-0.01531581243</v>
      </c>
    </row>
    <row r="69">
      <c r="A69" s="48">
        <v>45240.0</v>
      </c>
      <c r="B69" s="49">
        <v>4244.950195</v>
      </c>
      <c r="C69" s="49">
        <v>4245.5</v>
      </c>
      <c r="D69" s="49">
        <v>4217.0</v>
      </c>
      <c r="E69" s="49">
        <v>4228.5</v>
      </c>
      <c r="F69" s="49">
        <v>4228.5</v>
      </c>
      <c r="G69" s="49">
        <f t="shared" si="2"/>
        <v>-0.01431266542</v>
      </c>
      <c r="H69" s="68">
        <f>G69-FAMA!E72</f>
        <v>-0.06885468982</v>
      </c>
    </row>
    <row r="70">
      <c r="A70" s="48">
        <v>45243.0</v>
      </c>
      <c r="B70" s="49">
        <v>4307.0</v>
      </c>
      <c r="C70" s="49">
        <v>4331.399902</v>
      </c>
      <c r="D70" s="49">
        <v>4275.0</v>
      </c>
      <c r="E70" s="49">
        <v>4289.899902</v>
      </c>
      <c r="F70" s="49">
        <v>4289.899902</v>
      </c>
      <c r="G70" s="49">
        <f t="shared" si="2"/>
        <v>0.0008749110707</v>
      </c>
      <c r="H70" s="68">
        <f>G70-FAMA!E73</f>
        <v>-0.01730245936</v>
      </c>
    </row>
    <row r="71">
      <c r="A71" s="48">
        <v>45245.0</v>
      </c>
      <c r="B71" s="49">
        <v>4320.049805</v>
      </c>
      <c r="C71" s="49">
        <v>4327.299805</v>
      </c>
      <c r="D71" s="49">
        <v>4270.0</v>
      </c>
      <c r="E71" s="49">
        <v>4286.149902</v>
      </c>
      <c r="F71" s="49">
        <v>4286.149902</v>
      </c>
      <c r="G71" s="49">
        <f t="shared" si="2"/>
        <v>-0.001967632796</v>
      </c>
      <c r="H71" s="68">
        <f>G71-FAMA!E74</f>
        <v>-0.02014500323</v>
      </c>
    </row>
    <row r="72">
      <c r="A72" s="48">
        <v>45246.0</v>
      </c>
      <c r="B72" s="49">
        <v>4289.049805</v>
      </c>
      <c r="C72" s="49">
        <v>4306.25</v>
      </c>
      <c r="D72" s="49">
        <v>4272.100098</v>
      </c>
      <c r="E72" s="49">
        <v>4294.600098</v>
      </c>
      <c r="F72" s="49">
        <v>4294.600098</v>
      </c>
      <c r="G72" s="49">
        <f t="shared" si="2"/>
        <v>0.002228747257</v>
      </c>
      <c r="H72" s="68">
        <f>G72-FAMA!E75</f>
        <v>-0.016001661</v>
      </c>
    </row>
    <row r="73">
      <c r="A73" s="48">
        <v>45247.0</v>
      </c>
      <c r="B73" s="49">
        <v>4285.049805</v>
      </c>
      <c r="C73" s="49">
        <v>4325.399902</v>
      </c>
      <c r="D73" s="49">
        <v>4270.0</v>
      </c>
      <c r="E73" s="49">
        <v>4285.049805</v>
      </c>
      <c r="F73" s="49">
        <v>4285.049805</v>
      </c>
      <c r="G73" s="49">
        <f t="shared" si="2"/>
        <v>0.0100294178</v>
      </c>
      <c r="H73" s="68">
        <f>G73-FAMA!E76</f>
        <v>-0.008200990458</v>
      </c>
    </row>
    <row r="74">
      <c r="A74" s="48">
        <v>45250.0</v>
      </c>
      <c r="B74" s="49">
        <v>4266.0</v>
      </c>
      <c r="C74" s="49">
        <v>4287.299805</v>
      </c>
      <c r="D74" s="49">
        <v>4235.0</v>
      </c>
      <c r="E74" s="49">
        <v>4242.5</v>
      </c>
      <c r="F74" s="49">
        <v>4242.5</v>
      </c>
      <c r="G74" s="49">
        <f t="shared" si="2"/>
        <v>-0.00184692974</v>
      </c>
      <c r="H74" s="68">
        <f>G74-FAMA!E77</f>
        <v>-0.05654812554</v>
      </c>
    </row>
    <row r="75">
      <c r="A75" s="48">
        <v>45251.0</v>
      </c>
      <c r="B75" s="49">
        <v>4241.049805</v>
      </c>
      <c r="C75" s="49">
        <v>4268.5</v>
      </c>
      <c r="D75" s="49">
        <v>4234.549805</v>
      </c>
      <c r="E75" s="49">
        <v>4250.350098</v>
      </c>
      <c r="F75" s="49">
        <v>4250.350098</v>
      </c>
      <c r="G75" s="49">
        <f t="shared" si="2"/>
        <v>0.001791314124</v>
      </c>
      <c r="H75" s="68">
        <f>G75-FAMA!E78</f>
        <v>-0.01643909413</v>
      </c>
    </row>
    <row r="76">
      <c r="A76" s="48">
        <v>45252.0</v>
      </c>
      <c r="B76" s="49">
        <v>4299.950195</v>
      </c>
      <c r="C76" s="49">
        <v>4299.950195</v>
      </c>
      <c r="D76" s="49">
        <v>4235.399902</v>
      </c>
      <c r="E76" s="49">
        <v>4242.75</v>
      </c>
      <c r="F76" s="49">
        <v>4242.75</v>
      </c>
      <c r="G76" s="49">
        <f t="shared" si="2"/>
        <v>-0.003792036059</v>
      </c>
      <c r="H76" s="68">
        <f>G76-FAMA!E79</f>
        <v>-0.02202244431</v>
      </c>
    </row>
    <row r="77">
      <c r="A77" s="48">
        <v>45253.0</v>
      </c>
      <c r="B77" s="49">
        <v>4242.049805</v>
      </c>
      <c r="C77" s="49">
        <v>4284.5</v>
      </c>
      <c r="D77" s="49">
        <v>4235.0</v>
      </c>
      <c r="E77" s="49">
        <v>4258.899902</v>
      </c>
      <c r="F77" s="49">
        <v>4258.899902</v>
      </c>
      <c r="G77" s="49">
        <f t="shared" si="2"/>
        <v>0.005738394048</v>
      </c>
      <c r="H77" s="68">
        <f>G77-FAMA!E80</f>
        <v>-0.0125132777</v>
      </c>
    </row>
    <row r="78">
      <c r="A78" s="48">
        <v>45254.0</v>
      </c>
      <c r="B78" s="49">
        <v>4273.049805</v>
      </c>
      <c r="C78" s="49">
        <v>4288.299805</v>
      </c>
      <c r="D78" s="49">
        <v>4230.0</v>
      </c>
      <c r="E78" s="49">
        <v>4234.600098</v>
      </c>
      <c r="F78" s="49">
        <v>4234.600098</v>
      </c>
      <c r="G78" s="49">
        <f t="shared" si="2"/>
        <v>0.002735059621</v>
      </c>
      <c r="H78" s="68">
        <f>G78-FAMA!E81</f>
        <v>-0.01551661213</v>
      </c>
    </row>
    <row r="79">
      <c r="A79" s="48">
        <v>45258.0</v>
      </c>
      <c r="B79" s="49">
        <v>4269.950195</v>
      </c>
      <c r="C79" s="49">
        <v>4269.950195</v>
      </c>
      <c r="D79" s="49">
        <v>4205.0</v>
      </c>
      <c r="E79" s="49">
        <v>4223.049805</v>
      </c>
      <c r="F79" s="49">
        <v>4223.049805</v>
      </c>
      <c r="G79" s="49">
        <f t="shared" si="2"/>
        <v>-0.0006744355205</v>
      </c>
      <c r="H79" s="68">
        <f>G79-FAMA!E82</f>
        <v>-0.05543944509</v>
      </c>
    </row>
    <row r="80">
      <c r="A80" s="48">
        <v>45259.0</v>
      </c>
      <c r="B80" s="49">
        <v>4237.049805</v>
      </c>
      <c r="C80" s="49">
        <v>4252.399902</v>
      </c>
      <c r="D80" s="49">
        <v>4220.0</v>
      </c>
      <c r="E80" s="49">
        <v>4225.899902</v>
      </c>
      <c r="F80" s="49">
        <v>4225.899902</v>
      </c>
      <c r="G80" s="49">
        <f t="shared" si="2"/>
        <v>-0.001170023963</v>
      </c>
      <c r="H80" s="68">
        <f>G80-FAMA!E83</f>
        <v>-0.0376766987</v>
      </c>
    </row>
    <row r="81">
      <c r="A81" s="48">
        <v>45260.0</v>
      </c>
      <c r="B81" s="49">
        <v>4223.450195</v>
      </c>
      <c r="C81" s="49">
        <v>4247.649902</v>
      </c>
      <c r="D81" s="49">
        <v>4220.0</v>
      </c>
      <c r="E81" s="49">
        <v>4230.850098</v>
      </c>
      <c r="F81" s="49">
        <v>4230.850098</v>
      </c>
      <c r="G81" s="49">
        <f t="shared" si="2"/>
        <v>-0.01262560696</v>
      </c>
      <c r="H81" s="68">
        <f>G81-FAMA!E84</f>
        <v>-0.03098459581</v>
      </c>
    </row>
    <row r="82">
      <c r="A82" s="48">
        <v>45261.0</v>
      </c>
      <c r="B82" s="49">
        <v>4240.0</v>
      </c>
      <c r="C82" s="49">
        <v>4326.25</v>
      </c>
      <c r="D82" s="49">
        <v>4231.600098</v>
      </c>
      <c r="E82" s="49">
        <v>4284.950195</v>
      </c>
      <c r="F82" s="49">
        <v>4284.950195</v>
      </c>
      <c r="G82" s="49">
        <f t="shared" si="2"/>
        <v>0.003043106639</v>
      </c>
      <c r="H82" s="68">
        <f>G82-FAMA!E85</f>
        <v>-0.01531588221</v>
      </c>
    </row>
    <row r="83">
      <c r="A83" s="48">
        <v>45264.0</v>
      </c>
      <c r="B83" s="49">
        <v>4323.950195</v>
      </c>
      <c r="C83" s="49">
        <v>4323.950195</v>
      </c>
      <c r="D83" s="49">
        <v>4260.450195</v>
      </c>
      <c r="E83" s="49">
        <v>4271.950195</v>
      </c>
      <c r="F83" s="49">
        <v>4271.950195</v>
      </c>
      <c r="G83" s="49">
        <f t="shared" si="2"/>
        <v>-0.03031433549</v>
      </c>
      <c r="H83" s="68">
        <f>G83-FAMA!E86</f>
        <v>-0.08540141423</v>
      </c>
    </row>
    <row r="84">
      <c r="A84" s="48">
        <v>45265.0</v>
      </c>
      <c r="B84" s="49">
        <v>4266.049805</v>
      </c>
      <c r="C84" s="49">
        <v>4449.899902</v>
      </c>
      <c r="D84" s="49">
        <v>4266.049805</v>
      </c>
      <c r="E84" s="49">
        <v>4405.5</v>
      </c>
      <c r="F84" s="49">
        <v>4405.5</v>
      </c>
      <c r="G84" s="49">
        <f t="shared" si="2"/>
        <v>-0.0147601476</v>
      </c>
      <c r="H84" s="68">
        <f>G84-FAMA!E87</f>
        <v>-0.03311913645</v>
      </c>
    </row>
    <row r="85">
      <c r="A85" s="48">
        <v>45266.0</v>
      </c>
      <c r="B85" s="49">
        <v>4450.049805</v>
      </c>
      <c r="C85" s="49">
        <v>4524.0</v>
      </c>
      <c r="D85" s="49">
        <v>4425.0</v>
      </c>
      <c r="E85" s="49">
        <v>4471.5</v>
      </c>
      <c r="F85" s="49">
        <v>4471.5</v>
      </c>
      <c r="G85" s="49">
        <f t="shared" si="2"/>
        <v>-0.007964658735</v>
      </c>
      <c r="H85" s="68">
        <f>G85-FAMA!E88</f>
        <v>-0.02632364758</v>
      </c>
    </row>
    <row r="86">
      <c r="A86" s="48">
        <v>45267.0</v>
      </c>
      <c r="B86" s="49">
        <v>4479.950195</v>
      </c>
      <c r="C86" s="49">
        <v>4530.450195</v>
      </c>
      <c r="D86" s="49">
        <v>4461.0</v>
      </c>
      <c r="E86" s="49">
        <v>4507.399902</v>
      </c>
      <c r="F86" s="49">
        <v>4507.399902</v>
      </c>
      <c r="G86" s="49">
        <f t="shared" si="2"/>
        <v>0.01024266647</v>
      </c>
      <c r="H86" s="68">
        <f>G86-FAMA!E89</f>
        <v>-0.008110176466</v>
      </c>
    </row>
    <row r="87">
      <c r="A87" s="48">
        <v>45268.0</v>
      </c>
      <c r="B87" s="49">
        <v>4520.049805</v>
      </c>
      <c r="C87" s="49">
        <v>4567.450195</v>
      </c>
      <c r="D87" s="49">
        <v>4445.0</v>
      </c>
      <c r="E87" s="49">
        <v>4461.700195</v>
      </c>
      <c r="F87" s="49">
        <v>4461.700195</v>
      </c>
      <c r="G87" s="49">
        <f t="shared" si="2"/>
        <v>0.005487531176</v>
      </c>
      <c r="H87" s="68">
        <f>G87-FAMA!E90</f>
        <v>-0.01286531176</v>
      </c>
    </row>
    <row r="88">
      <c r="A88" s="48">
        <v>45271.0</v>
      </c>
      <c r="B88" s="49">
        <v>4456.200195</v>
      </c>
      <c r="C88" s="49">
        <v>4544.5</v>
      </c>
      <c r="D88" s="49">
        <v>4420.0</v>
      </c>
      <c r="E88" s="49">
        <v>4437.350098</v>
      </c>
      <c r="F88" s="49">
        <v>4437.350098</v>
      </c>
      <c r="G88" s="49">
        <f t="shared" si="2"/>
        <v>-0.007981066287</v>
      </c>
      <c r="H88" s="68">
        <f>G88-FAMA!E91</f>
        <v>-0.06304970053</v>
      </c>
    </row>
    <row r="89">
      <c r="A89" s="48">
        <v>45272.0</v>
      </c>
      <c r="B89" s="49">
        <v>4448.5</v>
      </c>
      <c r="C89" s="49">
        <v>4537.5</v>
      </c>
      <c r="D89" s="49">
        <v>4448.5</v>
      </c>
      <c r="E89" s="49">
        <v>4473.049805</v>
      </c>
      <c r="F89" s="49">
        <v>4473.049805</v>
      </c>
      <c r="G89" s="49">
        <f t="shared" si="2"/>
        <v>0.01892951088</v>
      </c>
      <c r="H89" s="68">
        <f>G89-FAMA!E92</f>
        <v>0.0005766679454</v>
      </c>
    </row>
    <row r="90">
      <c r="A90" s="48">
        <v>45273.0</v>
      </c>
      <c r="B90" s="49">
        <v>4455.5</v>
      </c>
      <c r="C90" s="49">
        <v>4486.5</v>
      </c>
      <c r="D90" s="49">
        <v>4385.0</v>
      </c>
      <c r="E90" s="49">
        <v>4389.950195</v>
      </c>
      <c r="F90" s="49">
        <v>4389.950195</v>
      </c>
      <c r="G90" s="49">
        <f t="shared" si="2"/>
        <v>-0.009197191912</v>
      </c>
      <c r="H90" s="68">
        <f>G90-FAMA!E93</f>
        <v>-0.02755003485</v>
      </c>
    </row>
    <row r="91">
      <c r="A91" s="48">
        <v>45274.0</v>
      </c>
      <c r="B91" s="49">
        <v>4430.5</v>
      </c>
      <c r="C91" s="49">
        <v>4446.0</v>
      </c>
      <c r="D91" s="49">
        <v>4396.549805</v>
      </c>
      <c r="E91" s="49">
        <v>4430.700195</v>
      </c>
      <c r="F91" s="49">
        <v>4430.700195</v>
      </c>
      <c r="G91" s="49">
        <f t="shared" si="2"/>
        <v>-0.008037411501</v>
      </c>
      <c r="H91" s="68">
        <f>G91-FAMA!E94</f>
        <v>-0.02636362058</v>
      </c>
    </row>
    <row r="92">
      <c r="A92" s="48">
        <v>45275.0</v>
      </c>
      <c r="B92" s="49">
        <v>4480.899902</v>
      </c>
      <c r="C92" s="49">
        <v>4545.0</v>
      </c>
      <c r="D92" s="49">
        <v>4460.0</v>
      </c>
      <c r="E92" s="49">
        <v>4466.600098</v>
      </c>
      <c r="F92" s="49">
        <v>4466.600098</v>
      </c>
      <c r="G92" s="49">
        <f t="shared" si="2"/>
        <v>-0.02309612276</v>
      </c>
      <c r="H92" s="68">
        <f>G92-FAMA!E95</f>
        <v>-0.04142233184</v>
      </c>
    </row>
    <row r="93">
      <c r="A93" s="48">
        <v>45278.0</v>
      </c>
      <c r="B93" s="49">
        <v>4500.0</v>
      </c>
      <c r="C93" s="49">
        <v>4895.350098</v>
      </c>
      <c r="D93" s="49">
        <v>4500.0</v>
      </c>
      <c r="E93" s="49">
        <v>4572.200195</v>
      </c>
      <c r="F93" s="49">
        <v>4572.200195</v>
      </c>
      <c r="G93" s="49">
        <f t="shared" si="2"/>
        <v>-0.01825130904</v>
      </c>
      <c r="H93" s="68">
        <f>G93-FAMA!E96</f>
        <v>-0.05490708569</v>
      </c>
    </row>
    <row r="94">
      <c r="A94" s="48">
        <v>45279.0</v>
      </c>
      <c r="B94" s="49">
        <v>4653.75</v>
      </c>
      <c r="C94" s="49">
        <v>4694.799805</v>
      </c>
      <c r="D94" s="49">
        <v>4599.600098</v>
      </c>
      <c r="E94" s="49">
        <v>4657.200195</v>
      </c>
      <c r="F94" s="49">
        <v>4657.200195</v>
      </c>
      <c r="G94" s="49">
        <f t="shared" si="2"/>
        <v>0.03147219196</v>
      </c>
      <c r="H94" s="68">
        <f>G94-FAMA!E97</f>
        <v>0.01314598288</v>
      </c>
    </row>
    <row r="95">
      <c r="A95" s="48">
        <v>45280.0</v>
      </c>
      <c r="B95" s="49">
        <v>4688.100098</v>
      </c>
      <c r="C95" s="49">
        <v>4728.549805</v>
      </c>
      <c r="D95" s="49">
        <v>4485.600098</v>
      </c>
      <c r="E95" s="49">
        <v>4515.100098</v>
      </c>
      <c r="F95" s="49">
        <v>4515.100098</v>
      </c>
      <c r="G95" s="49">
        <f t="shared" si="2"/>
        <v>-0.01482630778</v>
      </c>
      <c r="H95" s="68">
        <f>G95-FAMA!E98</f>
        <v>-0.05148208444</v>
      </c>
    </row>
    <row r="96">
      <c r="A96" s="48">
        <v>45281.0</v>
      </c>
      <c r="B96" s="49">
        <v>4490.149902</v>
      </c>
      <c r="C96" s="49">
        <v>4614.600098</v>
      </c>
      <c r="D96" s="49">
        <v>4401.200195</v>
      </c>
      <c r="E96" s="49">
        <v>4583.049805</v>
      </c>
      <c r="F96" s="49">
        <v>4583.049805</v>
      </c>
      <c r="G96" s="49">
        <f t="shared" si="2"/>
        <v>-0.003695612161</v>
      </c>
      <c r="H96" s="68">
        <f>G96-FAMA!E99</f>
        <v>-0.02206100285</v>
      </c>
    </row>
    <row r="97">
      <c r="A97" s="48">
        <v>45282.0</v>
      </c>
      <c r="B97" s="49">
        <v>4620.0</v>
      </c>
      <c r="C97" s="49">
        <v>4654.850098</v>
      </c>
      <c r="D97" s="49">
        <v>4585.100098</v>
      </c>
      <c r="E97" s="49">
        <v>4600.049805</v>
      </c>
      <c r="F97" s="49">
        <v>4600.049805</v>
      </c>
      <c r="G97" s="49">
        <f t="shared" si="2"/>
        <v>-0.04876087724</v>
      </c>
      <c r="H97" s="68">
        <f>G97-FAMA!E100</f>
        <v>-0.06712626794</v>
      </c>
    </row>
    <row r="98">
      <c r="A98" s="48">
        <v>45286.0</v>
      </c>
      <c r="B98" s="49">
        <v>4590.049805</v>
      </c>
      <c r="C98" s="49">
        <v>4872.5</v>
      </c>
      <c r="D98" s="49">
        <v>4590.049805</v>
      </c>
      <c r="E98" s="49">
        <v>4835.850098</v>
      </c>
      <c r="F98" s="49">
        <v>4835.850098</v>
      </c>
      <c r="G98" s="49">
        <f t="shared" si="2"/>
        <v>-0.03733523264</v>
      </c>
      <c r="H98" s="68">
        <f>G98-FAMA!E101</f>
        <v>-0.09244152396</v>
      </c>
    </row>
    <row r="99">
      <c r="A99" s="48">
        <v>45287.0</v>
      </c>
      <c r="B99" s="49">
        <v>4894.950195</v>
      </c>
      <c r="C99" s="49">
        <v>5116.25</v>
      </c>
      <c r="D99" s="49">
        <v>4861.549805</v>
      </c>
      <c r="E99" s="49">
        <v>5023.399902</v>
      </c>
      <c r="F99" s="49">
        <v>5023.399902</v>
      </c>
      <c r="G99" s="49">
        <f t="shared" si="2"/>
        <v>-0.006418346148</v>
      </c>
      <c r="H99" s="68">
        <f>G99-FAMA!E102</f>
        <v>-0.02478373684</v>
      </c>
    </row>
    <row r="100">
      <c r="A100" s="48">
        <v>45288.0</v>
      </c>
      <c r="B100" s="49">
        <v>5047.850098</v>
      </c>
      <c r="C100" s="49">
        <v>5085.5</v>
      </c>
      <c r="D100" s="49">
        <v>4919.149902</v>
      </c>
      <c r="E100" s="49">
        <v>5055.850098</v>
      </c>
      <c r="F100" s="49">
        <v>5055.850098</v>
      </c>
      <c r="G100" s="49">
        <f t="shared" si="2"/>
        <v>0.01542468865</v>
      </c>
      <c r="H100" s="68">
        <f>G100-FAMA!E103</f>
        <v>-0.002940702044</v>
      </c>
    </row>
    <row r="101">
      <c r="A101" s="48">
        <v>45289.0</v>
      </c>
      <c r="B101" s="49">
        <v>4955.25</v>
      </c>
      <c r="C101" s="49">
        <v>5060.0</v>
      </c>
      <c r="D101" s="49">
        <v>4955.0</v>
      </c>
      <c r="E101" s="49">
        <v>4979.049805</v>
      </c>
      <c r="F101" s="49">
        <v>4979.049805</v>
      </c>
      <c r="G101" s="49">
        <f t="shared" si="2"/>
        <v>0.003597841107</v>
      </c>
      <c r="H101" s="68">
        <f>G101-FAMA!E104</f>
        <v>-0.01479315546</v>
      </c>
    </row>
    <row r="102">
      <c r="A102" s="48">
        <v>45292.0</v>
      </c>
      <c r="B102" s="49">
        <v>4979.0</v>
      </c>
      <c r="C102" s="49">
        <v>5047.0</v>
      </c>
      <c r="D102" s="49">
        <v>4939.350098</v>
      </c>
      <c r="E102" s="49">
        <v>4961.200195</v>
      </c>
      <c r="F102" s="49">
        <v>4961.200195</v>
      </c>
      <c r="G102" s="49">
        <f t="shared" si="2"/>
        <v>0.01042773829</v>
      </c>
      <c r="H102" s="68">
        <f>G102-FAMA!E105</f>
        <v>-0.007963258279</v>
      </c>
    </row>
    <row r="103">
      <c r="A103" s="48">
        <v>45293.0</v>
      </c>
      <c r="B103" s="49">
        <v>4975.700195</v>
      </c>
      <c r="C103" s="49">
        <v>4985.549805</v>
      </c>
      <c r="D103" s="49">
        <v>4846.600098</v>
      </c>
      <c r="E103" s="49">
        <v>4910.0</v>
      </c>
      <c r="F103" s="49">
        <v>4910.0</v>
      </c>
      <c r="G103" s="49">
        <f t="shared" si="2"/>
        <v>0.01127645332</v>
      </c>
      <c r="H103" s="68">
        <f>G103-FAMA!E106</f>
        <v>-0.06230782916</v>
      </c>
    </row>
    <row r="104">
      <c r="A104" s="48">
        <v>45294.0</v>
      </c>
      <c r="B104" s="49">
        <v>4910.0</v>
      </c>
      <c r="C104" s="49">
        <v>4951.0</v>
      </c>
      <c r="D104" s="49">
        <v>4850.049805</v>
      </c>
      <c r="E104" s="49">
        <v>4855.25</v>
      </c>
      <c r="F104" s="49">
        <v>4855.25</v>
      </c>
      <c r="G104" s="49">
        <f t="shared" si="2"/>
        <v>0.003005723225</v>
      </c>
      <c r="H104" s="68">
        <f>G104-FAMA!E107</f>
        <v>-0.01538527334</v>
      </c>
    </row>
    <row r="105">
      <c r="A105" s="48">
        <v>45295.0</v>
      </c>
      <c r="B105" s="49">
        <v>4855.0</v>
      </c>
      <c r="C105" s="49">
        <v>4908.600098</v>
      </c>
      <c r="D105" s="49">
        <v>4805.0</v>
      </c>
      <c r="E105" s="49">
        <v>4840.700195</v>
      </c>
      <c r="F105" s="49">
        <v>4840.700195</v>
      </c>
      <c r="G105" s="49">
        <f t="shared" si="2"/>
        <v>-0.004974348391</v>
      </c>
      <c r="H105" s="68">
        <f>G105-FAMA!E108</f>
        <v>-0.02339734895</v>
      </c>
    </row>
    <row r="106">
      <c r="A106" s="48">
        <v>45296.0</v>
      </c>
      <c r="B106" s="49">
        <v>4873.950195</v>
      </c>
      <c r="C106" s="49">
        <v>4897.200195</v>
      </c>
      <c r="D106" s="49">
        <v>4815.0</v>
      </c>
      <c r="E106" s="49">
        <v>4864.899902</v>
      </c>
      <c r="F106" s="49">
        <v>4864.899902</v>
      </c>
      <c r="G106" s="49">
        <f t="shared" si="2"/>
        <v>0.01241348567</v>
      </c>
      <c r="H106" s="68">
        <f>G106-FAMA!E109</f>
        <v>-0.00600951489</v>
      </c>
    </row>
    <row r="107">
      <c r="A107" s="48">
        <v>45299.0</v>
      </c>
      <c r="B107" s="49">
        <v>4865.0</v>
      </c>
      <c r="C107" s="49">
        <v>4880.600098</v>
      </c>
      <c r="D107" s="49">
        <v>4753.049805</v>
      </c>
      <c r="E107" s="49">
        <v>4805.25</v>
      </c>
      <c r="F107" s="49">
        <v>4805.25</v>
      </c>
      <c r="G107" s="49">
        <f t="shared" si="2"/>
        <v>-0.003556300255</v>
      </c>
      <c r="H107" s="68">
        <f>G107-FAMA!E110</f>
        <v>-0.05883548476</v>
      </c>
    </row>
    <row r="108">
      <c r="A108" s="48">
        <v>45300.0</v>
      </c>
      <c r="B108" s="49">
        <v>4830.0</v>
      </c>
      <c r="C108" s="49">
        <v>4950.5</v>
      </c>
      <c r="D108" s="49">
        <v>4793.100098</v>
      </c>
      <c r="E108" s="49">
        <v>4822.399902</v>
      </c>
      <c r="F108" s="49">
        <v>4822.399902</v>
      </c>
      <c r="G108" s="49">
        <f t="shared" si="2"/>
        <v>0.01224800315</v>
      </c>
      <c r="H108" s="68">
        <f>G108-FAMA!E111</f>
        <v>-0.006174997411</v>
      </c>
    </row>
    <row r="109">
      <c r="A109" s="48">
        <v>45301.0</v>
      </c>
      <c r="B109" s="49">
        <v>4820.049805</v>
      </c>
      <c r="C109" s="49">
        <v>4854.0</v>
      </c>
      <c r="D109" s="49">
        <v>4744.399902</v>
      </c>
      <c r="E109" s="49">
        <v>4764.049805</v>
      </c>
      <c r="F109" s="49">
        <v>4764.049805</v>
      </c>
      <c r="G109" s="49">
        <f t="shared" si="2"/>
        <v>0.01174405203</v>
      </c>
      <c r="H109" s="68">
        <f>G109-FAMA!E112</f>
        <v>-0.006678948526</v>
      </c>
    </row>
    <row r="110">
      <c r="A110" s="48">
        <v>45302.0</v>
      </c>
      <c r="B110" s="49">
        <v>4750.149902</v>
      </c>
      <c r="C110" s="49">
        <v>4816.75</v>
      </c>
      <c r="D110" s="49">
        <v>4700.0</v>
      </c>
      <c r="E110" s="49">
        <v>4708.75</v>
      </c>
      <c r="F110" s="49">
        <v>4708.75</v>
      </c>
      <c r="G110" s="49">
        <f t="shared" si="2"/>
        <v>-0.006393645614</v>
      </c>
      <c r="H110" s="68">
        <f>G110-FAMA!E113</f>
        <v>-0.02480384502</v>
      </c>
    </row>
    <row r="111">
      <c r="A111" s="48">
        <v>45303.0</v>
      </c>
      <c r="B111" s="49">
        <v>4719.950195</v>
      </c>
      <c r="C111" s="49">
        <v>4790.0</v>
      </c>
      <c r="D111" s="49">
        <v>4701.700195</v>
      </c>
      <c r="E111" s="49">
        <v>4739.049805</v>
      </c>
      <c r="F111" s="49">
        <v>4739.049805</v>
      </c>
      <c r="G111" s="49">
        <f t="shared" si="2"/>
        <v>0.005228640657</v>
      </c>
      <c r="H111" s="68">
        <f>G111-FAMA!E114</f>
        <v>-0.01318155875</v>
      </c>
    </row>
    <row r="112">
      <c r="A112" s="48">
        <v>45306.0</v>
      </c>
      <c r="B112" s="49">
        <v>4797.399902</v>
      </c>
      <c r="C112" s="49">
        <v>4805.850098</v>
      </c>
      <c r="D112" s="49">
        <v>4703.899902</v>
      </c>
      <c r="E112" s="49">
        <v>4714.399902</v>
      </c>
      <c r="F112" s="49">
        <v>4714.399902</v>
      </c>
      <c r="G112" s="49">
        <f t="shared" si="2"/>
        <v>0.01267345475</v>
      </c>
      <c r="H112" s="68">
        <f>G112-FAMA!E115</f>
        <v>-0.04256731216</v>
      </c>
    </row>
    <row r="113">
      <c r="A113" s="48">
        <v>45307.0</v>
      </c>
      <c r="B113" s="49">
        <v>4680.149902</v>
      </c>
      <c r="C113" s="49">
        <v>4760.0</v>
      </c>
      <c r="D113" s="49">
        <v>4633.5</v>
      </c>
      <c r="E113" s="49">
        <v>4655.399902</v>
      </c>
      <c r="F113" s="49">
        <v>4655.399902</v>
      </c>
      <c r="G113" s="49">
        <f t="shared" si="2"/>
        <v>0.01143879246</v>
      </c>
      <c r="H113" s="68">
        <f>G113-FAMA!E116</f>
        <v>-0.006971406948</v>
      </c>
    </row>
    <row r="114">
      <c r="A114" s="48">
        <v>45308.0</v>
      </c>
      <c r="B114" s="49">
        <v>4576.649902</v>
      </c>
      <c r="C114" s="49">
        <v>4693.149902</v>
      </c>
      <c r="D114" s="49">
        <v>4576.649902</v>
      </c>
      <c r="E114" s="49">
        <v>4602.75</v>
      </c>
      <c r="F114" s="49">
        <v>4602.75</v>
      </c>
      <c r="G114" s="49">
        <f t="shared" si="2"/>
        <v>0</v>
      </c>
      <c r="H114" s="68">
        <f>G114-FAMA!E117</f>
        <v>-0.01841019941</v>
      </c>
    </row>
    <row r="115">
      <c r="A115" s="48">
        <v>45309.0</v>
      </c>
      <c r="B115" s="49">
        <v>4576.649902</v>
      </c>
      <c r="C115" s="49">
        <v>4693.149902</v>
      </c>
      <c r="D115" s="49">
        <v>4576.649902</v>
      </c>
      <c r="E115" s="49">
        <v>4602.75</v>
      </c>
      <c r="F115" s="49">
        <v>4602.75</v>
      </c>
      <c r="G115" s="49">
        <f t="shared" si="2"/>
        <v>0.004835589557</v>
      </c>
      <c r="H115" s="68">
        <f>G115-FAMA!E118</f>
        <v>-0.01363400214</v>
      </c>
    </row>
    <row r="116">
      <c r="A116" s="48">
        <v>45310.0</v>
      </c>
      <c r="B116" s="49">
        <v>4555.5</v>
      </c>
      <c r="C116" s="49">
        <v>4649.649902</v>
      </c>
      <c r="D116" s="49">
        <v>4554.549805</v>
      </c>
      <c r="E116" s="49">
        <v>4580.600098</v>
      </c>
      <c r="F116" s="49">
        <v>4580.600098</v>
      </c>
      <c r="G116" s="49">
        <f t="shared" si="2"/>
        <v>0.02712100695</v>
      </c>
      <c r="H116" s="68">
        <f>G116-FAMA!E119</f>
        <v>0.008651415256</v>
      </c>
    </row>
    <row r="117">
      <c r="A117" s="48">
        <v>45314.0</v>
      </c>
      <c r="B117" s="49">
        <v>4545.0</v>
      </c>
      <c r="C117" s="49">
        <v>4565.600098</v>
      </c>
      <c r="D117" s="49">
        <v>4437.0</v>
      </c>
      <c r="E117" s="49">
        <v>4459.649902</v>
      </c>
      <c r="F117" s="49">
        <v>4459.649902</v>
      </c>
      <c r="G117" s="49">
        <f t="shared" si="2"/>
        <v>-0.01000073058</v>
      </c>
      <c r="H117" s="68">
        <f>G117-FAMA!E120</f>
        <v>-0.06541974008</v>
      </c>
    </row>
    <row r="118">
      <c r="A118" s="48">
        <v>45315.0</v>
      </c>
      <c r="B118" s="49">
        <v>4453.25</v>
      </c>
      <c r="C118" s="49">
        <v>4521.850098</v>
      </c>
      <c r="D118" s="49">
        <v>4410.0</v>
      </c>
      <c r="E118" s="49">
        <v>4504.700195</v>
      </c>
      <c r="F118" s="49">
        <v>4504.700195</v>
      </c>
      <c r="G118" s="49">
        <f t="shared" si="2"/>
        <v>-0.03462090651</v>
      </c>
      <c r="H118" s="68">
        <f>G118-FAMA!E121</f>
        <v>-0.05309049821</v>
      </c>
    </row>
    <row r="119">
      <c r="A119" s="48">
        <v>45316.0</v>
      </c>
      <c r="B119" s="49">
        <v>4563.5</v>
      </c>
      <c r="C119" s="49">
        <v>4733.399902</v>
      </c>
      <c r="D119" s="49">
        <v>4496.049805</v>
      </c>
      <c r="E119" s="49">
        <v>4666.25</v>
      </c>
      <c r="F119" s="49">
        <v>4666.25</v>
      </c>
      <c r="G119" s="49">
        <f t="shared" si="2"/>
        <v>0.01612512562</v>
      </c>
      <c r="H119" s="68">
        <f>G119-FAMA!E122</f>
        <v>-0.00234446608</v>
      </c>
    </row>
    <row r="120">
      <c r="A120" s="48">
        <v>45320.0</v>
      </c>
      <c r="B120" s="49">
        <v>4666.350098</v>
      </c>
      <c r="C120" s="49">
        <v>4726.75</v>
      </c>
      <c r="D120" s="49">
        <v>4580.75</v>
      </c>
      <c r="E120" s="49">
        <v>4592.200195</v>
      </c>
      <c r="F120" s="49">
        <v>4592.200195</v>
      </c>
      <c r="G120" s="49">
        <f t="shared" si="2"/>
        <v>0.003375800513</v>
      </c>
      <c r="H120" s="68">
        <f>G120-FAMA!E123</f>
        <v>-0.01500674638</v>
      </c>
    </row>
    <row r="121">
      <c r="A121" s="48">
        <v>45321.0</v>
      </c>
      <c r="B121" s="49">
        <v>4648.75</v>
      </c>
      <c r="C121" s="49">
        <v>4648.75</v>
      </c>
      <c r="D121" s="49">
        <v>4568.049805</v>
      </c>
      <c r="E121" s="49">
        <v>4576.75</v>
      </c>
      <c r="F121" s="49">
        <v>4576.75</v>
      </c>
      <c r="G121" s="49">
        <f t="shared" si="2"/>
        <v>-0.02970204588</v>
      </c>
      <c r="H121" s="68">
        <f>G121-FAMA!E124</f>
        <v>-0.04808459277</v>
      </c>
    </row>
    <row r="122">
      <c r="A122" s="48">
        <v>45322.0</v>
      </c>
      <c r="B122" s="49">
        <v>4520.149902</v>
      </c>
      <c r="C122" s="49">
        <v>4736.899902</v>
      </c>
      <c r="D122" s="49">
        <v>4520.149902</v>
      </c>
      <c r="E122" s="49">
        <v>4716.850098</v>
      </c>
      <c r="F122" s="49">
        <v>4716.850098</v>
      </c>
      <c r="G122" s="49">
        <f t="shared" si="2"/>
        <v>-0.002674680622</v>
      </c>
      <c r="H122" s="68">
        <f>G122-FAMA!E125</f>
        <v>-0.07622514576</v>
      </c>
    </row>
    <row r="123">
      <c r="A123" s="48">
        <v>45323.0</v>
      </c>
      <c r="B123" s="49">
        <v>4726.75</v>
      </c>
      <c r="C123" s="49">
        <v>4769.549805</v>
      </c>
      <c r="D123" s="49">
        <v>4678.350098</v>
      </c>
      <c r="E123" s="49">
        <v>4729.5</v>
      </c>
      <c r="F123" s="49">
        <v>4729.5</v>
      </c>
      <c r="G123" s="49">
        <f t="shared" si="2"/>
        <v>0.01287105394</v>
      </c>
      <c r="H123" s="68">
        <f>G123-FAMA!E126</f>
        <v>-0.005511492954</v>
      </c>
    </row>
    <row r="124">
      <c r="A124" s="48">
        <v>45324.0</v>
      </c>
      <c r="B124" s="49">
        <v>4756.549805</v>
      </c>
      <c r="C124" s="49">
        <v>4756.549805</v>
      </c>
      <c r="D124" s="49">
        <v>4623.649902</v>
      </c>
      <c r="E124" s="49">
        <v>4669.399902</v>
      </c>
      <c r="F124" s="49">
        <v>4669.399902</v>
      </c>
      <c r="G124" s="49">
        <f t="shared" si="2"/>
        <v>0.03681494813</v>
      </c>
      <c r="H124" s="68">
        <f>G124-FAMA!E127</f>
        <v>0.01846850732</v>
      </c>
    </row>
    <row r="125">
      <c r="A125" s="48">
        <v>45327.0</v>
      </c>
      <c r="B125" s="49">
        <v>4515.299805</v>
      </c>
      <c r="C125" s="49">
        <v>4582.700195</v>
      </c>
      <c r="D125" s="49">
        <v>4496.450195</v>
      </c>
      <c r="E125" s="49">
        <v>4503.600098</v>
      </c>
      <c r="F125" s="49">
        <v>4503.600098</v>
      </c>
      <c r="G125" s="49">
        <f t="shared" si="2"/>
        <v>0.002827984653</v>
      </c>
      <c r="H125" s="68">
        <f>G125-FAMA!E128</f>
        <v>-0.01551845615</v>
      </c>
    </row>
    <row r="126">
      <c r="A126" s="48">
        <v>45328.0</v>
      </c>
      <c r="B126" s="49">
        <v>4490.149902</v>
      </c>
      <c r="C126" s="49">
        <v>4630.0</v>
      </c>
      <c r="D126" s="49">
        <v>4486.0</v>
      </c>
      <c r="E126" s="49">
        <v>4490.899902</v>
      </c>
      <c r="F126" s="49">
        <v>4490.899902</v>
      </c>
      <c r="G126" s="49">
        <f t="shared" si="2"/>
        <v>-0.002808873788</v>
      </c>
      <c r="H126" s="68">
        <f>G126-FAMA!E129</f>
        <v>-0.05785829458</v>
      </c>
    </row>
    <row r="127">
      <c r="A127" s="48">
        <v>45329.0</v>
      </c>
      <c r="B127" s="49">
        <v>4491.299805</v>
      </c>
      <c r="C127" s="49">
        <v>4591.0</v>
      </c>
      <c r="D127" s="49">
        <v>4485.049805</v>
      </c>
      <c r="E127" s="49">
        <v>4503.549805</v>
      </c>
      <c r="F127" s="49">
        <v>4503.549805</v>
      </c>
      <c r="G127" s="49">
        <f t="shared" si="2"/>
        <v>0.01522763864</v>
      </c>
      <c r="H127" s="68">
        <f>G127-FAMA!E130</f>
        <v>-0.003118802166</v>
      </c>
    </row>
    <row r="128">
      <c r="A128" s="48">
        <v>45330.0</v>
      </c>
      <c r="B128" s="49">
        <v>4485.049805</v>
      </c>
      <c r="C128" s="49">
        <v>4646.600098</v>
      </c>
      <c r="D128" s="49">
        <v>4395.0</v>
      </c>
      <c r="E128" s="49">
        <v>4436.0</v>
      </c>
      <c r="F128" s="49">
        <v>4436.0</v>
      </c>
      <c r="G128" s="49">
        <f t="shared" si="2"/>
        <v>0.008147471972</v>
      </c>
      <c r="H128" s="68">
        <f>G128-FAMA!E131</f>
        <v>-0.01019896883</v>
      </c>
    </row>
    <row r="129">
      <c r="A129" s="48">
        <v>45331.0</v>
      </c>
      <c r="B129" s="49">
        <v>4343.899902</v>
      </c>
      <c r="C129" s="49">
        <v>4480.149902</v>
      </c>
      <c r="D129" s="49">
        <v>4343.899902</v>
      </c>
      <c r="E129" s="49">
        <v>4400.149902</v>
      </c>
      <c r="F129" s="49">
        <v>4400.149902</v>
      </c>
      <c r="G129" s="49">
        <f t="shared" si="2"/>
        <v>0.02095195934</v>
      </c>
      <c r="H129" s="68">
        <f>G129-FAMA!E132</f>
        <v>0.002585544365</v>
      </c>
    </row>
    <row r="130">
      <c r="A130" s="48">
        <v>45334.0</v>
      </c>
      <c r="B130" s="49">
        <v>4434.049805</v>
      </c>
      <c r="C130" s="49">
        <v>4434.399902</v>
      </c>
      <c r="D130" s="49">
        <v>4301.0</v>
      </c>
      <c r="E130" s="49">
        <v>4309.850098</v>
      </c>
      <c r="F130" s="49">
        <v>4309.850098</v>
      </c>
      <c r="G130" s="49">
        <f t="shared" si="2"/>
        <v>0.006786183499</v>
      </c>
      <c r="H130" s="68">
        <f>G130-FAMA!E133</f>
        <v>-0.01158023147</v>
      </c>
    </row>
    <row r="131">
      <c r="A131" s="48">
        <v>45335.0</v>
      </c>
      <c r="B131" s="49">
        <v>4300.200195</v>
      </c>
      <c r="C131" s="49">
        <v>4355.350098</v>
      </c>
      <c r="D131" s="49">
        <v>4253.0</v>
      </c>
      <c r="E131" s="49">
        <v>4280.799805</v>
      </c>
      <c r="F131" s="49">
        <v>4280.799805</v>
      </c>
      <c r="G131" s="49">
        <f t="shared" si="2"/>
        <v>-0.0008520089705</v>
      </c>
      <c r="H131" s="68">
        <f>G131-FAMA!E134</f>
        <v>-0.05596137426</v>
      </c>
    </row>
    <row r="132">
      <c r="A132" s="48">
        <v>45336.0</v>
      </c>
      <c r="B132" s="49">
        <v>4280.850098</v>
      </c>
      <c r="C132" s="49">
        <v>4319.200195</v>
      </c>
      <c r="D132" s="49">
        <v>4270.0</v>
      </c>
      <c r="E132" s="49">
        <v>4284.450195</v>
      </c>
      <c r="F132" s="49">
        <v>4284.450195</v>
      </c>
      <c r="G132" s="49">
        <f t="shared" si="2"/>
        <v>0.002128503349</v>
      </c>
      <c r="H132" s="68">
        <f>G132-FAMA!E135</f>
        <v>-0.01623791162</v>
      </c>
    </row>
    <row r="133">
      <c r="A133" s="48">
        <v>45337.0</v>
      </c>
      <c r="B133" s="49">
        <v>4300.0</v>
      </c>
      <c r="C133" s="49">
        <v>4363.600098</v>
      </c>
      <c r="D133" s="49">
        <v>4270.0</v>
      </c>
      <c r="E133" s="49">
        <v>4275.350098</v>
      </c>
      <c r="F133" s="49">
        <v>4275.350098</v>
      </c>
      <c r="G133" s="49">
        <f t="shared" si="2"/>
        <v>-0.007002648241</v>
      </c>
      <c r="H133" s="68">
        <f>G133-FAMA!E136</f>
        <v>-0.02536906321</v>
      </c>
    </row>
    <row r="134">
      <c r="A134" s="48">
        <v>45338.0</v>
      </c>
      <c r="B134" s="49">
        <v>4349.200195</v>
      </c>
      <c r="C134" s="49">
        <v>4349.950195</v>
      </c>
      <c r="D134" s="49">
        <v>4300.0</v>
      </c>
      <c r="E134" s="49">
        <v>4305.5</v>
      </c>
      <c r="F134" s="49">
        <v>4305.5</v>
      </c>
      <c r="G134" s="49">
        <f t="shared" si="2"/>
        <v>-0.007572025599</v>
      </c>
      <c r="H134" s="68">
        <f>G134-FAMA!E137</f>
        <v>-0.02591206412</v>
      </c>
    </row>
    <row r="135">
      <c r="A135" s="48">
        <v>45341.0</v>
      </c>
      <c r="B135" s="49">
        <v>4356.850098</v>
      </c>
      <c r="C135" s="49">
        <v>4365.200195</v>
      </c>
      <c r="D135" s="49">
        <v>4307.0</v>
      </c>
      <c r="E135" s="49">
        <v>4338.350098</v>
      </c>
      <c r="F135" s="49">
        <v>4338.350098</v>
      </c>
      <c r="G135" s="49">
        <f t="shared" si="2"/>
        <v>-0.005239405663</v>
      </c>
      <c r="H135" s="68">
        <f>G135-FAMA!E138</f>
        <v>-0.02357944418</v>
      </c>
    </row>
    <row r="136">
      <c r="A136" s="48">
        <v>45342.0</v>
      </c>
      <c r="B136" s="49">
        <v>4320.0</v>
      </c>
      <c r="C136" s="49">
        <v>4387.600098</v>
      </c>
      <c r="D136" s="49">
        <v>4300.0</v>
      </c>
      <c r="E136" s="49">
        <v>4361.200195</v>
      </c>
      <c r="F136" s="49">
        <v>4361.200195</v>
      </c>
      <c r="G136" s="49">
        <f t="shared" si="2"/>
        <v>-0.002105003479</v>
      </c>
      <c r="H136" s="68">
        <f>G136-FAMA!E139</f>
        <v>-0.05713521037</v>
      </c>
    </row>
    <row r="137">
      <c r="A137" s="48">
        <v>45343.0</v>
      </c>
      <c r="B137" s="49">
        <v>4399.899902</v>
      </c>
      <c r="C137" s="49">
        <v>4400.0</v>
      </c>
      <c r="D137" s="49">
        <v>4331.899902</v>
      </c>
      <c r="E137" s="49">
        <v>4370.399902</v>
      </c>
      <c r="F137" s="49">
        <v>4370.399902</v>
      </c>
      <c r="G137" s="49">
        <f t="shared" si="2"/>
        <v>0.01200636773</v>
      </c>
      <c r="H137" s="68">
        <f>G137-FAMA!E140</f>
        <v>-0.006333670795</v>
      </c>
    </row>
    <row r="138">
      <c r="A138" s="48">
        <v>45344.0</v>
      </c>
      <c r="B138" s="49">
        <v>4448.950195</v>
      </c>
      <c r="C138" s="49">
        <v>4448.950195</v>
      </c>
      <c r="D138" s="49">
        <v>4311.350098</v>
      </c>
      <c r="E138" s="49">
        <v>4318.549805</v>
      </c>
      <c r="F138" s="49">
        <v>4318.549805</v>
      </c>
      <c r="G138" s="49">
        <f t="shared" si="2"/>
        <v>0.001995292198</v>
      </c>
      <c r="H138" s="68">
        <f>G138-FAMA!E141</f>
        <v>-0.01634474632</v>
      </c>
    </row>
    <row r="139">
      <c r="A139" s="48">
        <v>45345.0</v>
      </c>
      <c r="B139" s="49">
        <v>4397.149902</v>
      </c>
      <c r="C139" s="49">
        <v>4397.149902</v>
      </c>
      <c r="D139" s="49">
        <v>4306.649902</v>
      </c>
      <c r="E139" s="49">
        <v>4309.950195</v>
      </c>
      <c r="F139" s="49">
        <v>4309.950195</v>
      </c>
      <c r="G139" s="49">
        <f t="shared" si="2"/>
        <v>0.003025401601</v>
      </c>
      <c r="H139" s="68">
        <f>G139-FAMA!E142</f>
        <v>-0.01542294347</v>
      </c>
    </row>
    <row r="140">
      <c r="A140" s="48">
        <v>45348.0</v>
      </c>
      <c r="B140" s="49">
        <v>4315.549805</v>
      </c>
      <c r="C140" s="49">
        <v>4346.850098</v>
      </c>
      <c r="D140" s="49">
        <v>4287.5</v>
      </c>
      <c r="E140" s="49">
        <v>4296.950195</v>
      </c>
      <c r="F140" s="49">
        <v>4296.950195</v>
      </c>
      <c r="G140" s="49">
        <f t="shared" si="2"/>
        <v>0.001433390109</v>
      </c>
      <c r="H140" s="68">
        <f>G140-FAMA!E143</f>
        <v>-0.01701495496</v>
      </c>
    </row>
    <row r="141">
      <c r="A141" s="48">
        <v>45349.0</v>
      </c>
      <c r="B141" s="49">
        <v>4306.149902</v>
      </c>
      <c r="C141" s="49">
        <v>4332.049805</v>
      </c>
      <c r="D141" s="49">
        <v>4276.25</v>
      </c>
      <c r="E141" s="49">
        <v>4290.799805</v>
      </c>
      <c r="F141" s="49">
        <v>4290.799805</v>
      </c>
      <c r="G141" s="49">
        <f t="shared" si="2"/>
        <v>0.0035081156</v>
      </c>
      <c r="H141" s="68">
        <f>G141-FAMA!E144</f>
        <v>-0.01494022947</v>
      </c>
    </row>
    <row r="142">
      <c r="A142" s="48">
        <v>45350.0</v>
      </c>
      <c r="B142" s="49">
        <v>4300.0</v>
      </c>
      <c r="C142" s="49">
        <v>4300.0</v>
      </c>
      <c r="D142" s="49">
        <v>4255.0</v>
      </c>
      <c r="E142" s="49">
        <v>4275.799805</v>
      </c>
      <c r="F142" s="49">
        <v>4275.799805</v>
      </c>
      <c r="G142" s="49">
        <f t="shared" si="2"/>
        <v>-0.01346287007</v>
      </c>
      <c r="H142" s="68">
        <f>G142-FAMA!E145</f>
        <v>-0.06881811615</v>
      </c>
    </row>
    <row r="143">
      <c r="A143" s="48">
        <v>45351.0</v>
      </c>
      <c r="B143" s="49">
        <v>4274.0</v>
      </c>
      <c r="C143" s="49">
        <v>4350.25</v>
      </c>
      <c r="D143" s="49">
        <v>4274.0</v>
      </c>
      <c r="E143" s="49">
        <v>4334.149902</v>
      </c>
      <c r="F143" s="49">
        <v>4334.149902</v>
      </c>
      <c r="G143" s="49">
        <f t="shared" si="2"/>
        <v>0.005055202733</v>
      </c>
      <c r="H143" s="68">
        <f>G143-FAMA!E146</f>
        <v>-0.01339314234</v>
      </c>
    </row>
    <row r="144">
      <c r="A144" s="48">
        <v>45352.0</v>
      </c>
      <c r="B144" s="49">
        <v>4334.200195</v>
      </c>
      <c r="C144" s="49">
        <v>4369.799805</v>
      </c>
      <c r="D144" s="49">
        <v>4300.0</v>
      </c>
      <c r="E144" s="49">
        <v>4312.350098</v>
      </c>
      <c r="F144" s="49">
        <v>4312.350098</v>
      </c>
      <c r="G144" s="49">
        <f t="shared" si="2"/>
        <v>-0.0003824529439</v>
      </c>
      <c r="H144" s="68">
        <f>G144-FAMA!E147</f>
        <v>-0.01895953249</v>
      </c>
    </row>
    <row r="145">
      <c r="A145" s="48">
        <v>45355.0</v>
      </c>
      <c r="B145" s="49">
        <v>4281.25</v>
      </c>
      <c r="C145" s="49">
        <v>4340.950195</v>
      </c>
      <c r="D145" s="49">
        <v>4281.25</v>
      </c>
      <c r="E145" s="49">
        <v>4314.0</v>
      </c>
      <c r="F145" s="49">
        <v>4314.0</v>
      </c>
      <c r="G145" s="49">
        <f t="shared" si="2"/>
        <v>0.0005682863728</v>
      </c>
      <c r="H145" s="68">
        <f>G145-FAMA!E148</f>
        <v>-0.07376074086</v>
      </c>
    </row>
    <row r="146">
      <c r="A146" s="48">
        <v>45356.0</v>
      </c>
      <c r="B146" s="49">
        <v>4359.600098</v>
      </c>
      <c r="C146" s="49">
        <v>4359.600098</v>
      </c>
      <c r="D146" s="49">
        <v>4300.0</v>
      </c>
      <c r="E146" s="49">
        <v>4311.549805</v>
      </c>
      <c r="F146" s="49">
        <v>4311.549805</v>
      </c>
      <c r="G146" s="49">
        <f t="shared" si="2"/>
        <v>0.01402899983</v>
      </c>
      <c r="H146" s="68">
        <f>G146-FAMA!E149</f>
        <v>-0.004548079719</v>
      </c>
    </row>
    <row r="147">
      <c r="A147" s="48">
        <v>45357.0</v>
      </c>
      <c r="B147" s="49">
        <v>4314.149902</v>
      </c>
      <c r="C147" s="49">
        <v>4322.899902</v>
      </c>
      <c r="D147" s="49">
        <v>4246.700195</v>
      </c>
      <c r="E147" s="49">
        <v>4251.899902</v>
      </c>
      <c r="F147" s="49">
        <v>4251.899902</v>
      </c>
      <c r="G147" s="49">
        <f t="shared" si="2"/>
        <v>0.003303523048</v>
      </c>
      <c r="H147" s="68">
        <f>G147-FAMA!E150</f>
        <v>-0.0152735565</v>
      </c>
    </row>
    <row r="148">
      <c r="A148" s="48">
        <v>45358.0</v>
      </c>
      <c r="B148" s="49">
        <v>4324.899902</v>
      </c>
      <c r="C148" s="49">
        <v>4324.899902</v>
      </c>
      <c r="D148" s="49">
        <v>4210.200195</v>
      </c>
      <c r="E148" s="49">
        <v>4237.899902</v>
      </c>
      <c r="F148" s="49">
        <v>4237.899902</v>
      </c>
      <c r="G148" s="49">
        <f t="shared" si="2"/>
        <v>0.01081682964</v>
      </c>
      <c r="H148" s="68">
        <f>G148-FAMA!E151</f>
        <v>-0.00782293173</v>
      </c>
    </row>
    <row r="149">
      <c r="A149" s="48">
        <v>45362.0</v>
      </c>
      <c r="B149" s="49">
        <v>4250.049805</v>
      </c>
      <c r="C149" s="49">
        <v>4252.100098</v>
      </c>
      <c r="D149" s="49">
        <v>4180.549805</v>
      </c>
      <c r="E149" s="49">
        <v>4192.549805</v>
      </c>
      <c r="F149" s="49">
        <v>4192.549805</v>
      </c>
      <c r="G149" s="49">
        <f t="shared" si="2"/>
        <v>0.01093499418</v>
      </c>
      <c r="H149" s="68">
        <f>G149-FAMA!E152</f>
        <v>-0.007704767189</v>
      </c>
    </row>
    <row r="150">
      <c r="A150" s="48">
        <v>45363.0</v>
      </c>
      <c r="B150" s="49">
        <v>4242.350098</v>
      </c>
      <c r="C150" s="49">
        <v>4242.350098</v>
      </c>
      <c r="D150" s="49">
        <v>4137.049805</v>
      </c>
      <c r="E150" s="49">
        <v>4147.200195</v>
      </c>
      <c r="F150" s="49">
        <v>4147.200195</v>
      </c>
      <c r="G150" s="49">
        <f t="shared" si="2"/>
        <v>0.01196888698</v>
      </c>
      <c r="H150" s="68">
        <f>G150-FAMA!E153</f>
        <v>-0.043960821</v>
      </c>
    </row>
    <row r="151">
      <c r="A151" s="48">
        <v>45364.0</v>
      </c>
      <c r="B151" s="49">
        <v>4132.049805</v>
      </c>
      <c r="C151" s="49">
        <v>4162.850098</v>
      </c>
      <c r="D151" s="49">
        <v>4080.0</v>
      </c>
      <c r="E151" s="49">
        <v>4098.149902</v>
      </c>
      <c r="F151" s="49">
        <v>4098.149902</v>
      </c>
      <c r="G151" s="49">
        <f t="shared" si="2"/>
        <v>0.004842585444</v>
      </c>
      <c r="H151" s="68">
        <f>G151-FAMA!E154</f>
        <v>-0.01379717593</v>
      </c>
    </row>
    <row r="152">
      <c r="A152" s="48">
        <v>45365.0</v>
      </c>
      <c r="B152" s="49">
        <v>4147.950195</v>
      </c>
      <c r="C152" s="49">
        <v>4150.350098</v>
      </c>
      <c r="D152" s="49">
        <v>4070.0</v>
      </c>
      <c r="E152" s="49">
        <v>4078.399902</v>
      </c>
      <c r="F152" s="49">
        <v>4078.399902</v>
      </c>
      <c r="G152" s="49">
        <f t="shared" si="2"/>
        <v>0.003963235804</v>
      </c>
      <c r="H152" s="68">
        <f>G152-FAMA!E155</f>
        <v>-0.01467652557</v>
      </c>
    </row>
    <row r="153">
      <c r="A153" s="48">
        <v>45366.0</v>
      </c>
      <c r="B153" s="49">
        <v>4056.25</v>
      </c>
      <c r="C153" s="49">
        <v>4142.5</v>
      </c>
      <c r="D153" s="49">
        <v>4031.0</v>
      </c>
      <c r="E153" s="49">
        <v>4062.300049</v>
      </c>
      <c r="F153" s="49">
        <v>4062.300049</v>
      </c>
      <c r="G153" s="49">
        <f t="shared" si="2"/>
        <v>-0.00780361507</v>
      </c>
      <c r="H153" s="68">
        <f>G153-FAMA!E156</f>
        <v>-0.02636687711</v>
      </c>
    </row>
    <row r="154">
      <c r="A154" s="48">
        <v>45369.0</v>
      </c>
      <c r="B154" s="49">
        <v>4089.449951</v>
      </c>
      <c r="C154" s="49">
        <v>4124.549805</v>
      </c>
      <c r="D154" s="49">
        <v>4070.0</v>
      </c>
      <c r="E154" s="49">
        <v>4094.25</v>
      </c>
      <c r="F154" s="49">
        <v>4094.25</v>
      </c>
      <c r="G154" s="49">
        <f t="shared" si="2"/>
        <v>0.003443470705</v>
      </c>
      <c r="H154" s="68">
        <f>G154-FAMA!E157</f>
        <v>-0.01511979133</v>
      </c>
    </row>
    <row r="155">
      <c r="A155" s="48">
        <v>45370.0</v>
      </c>
      <c r="B155" s="49">
        <v>4149.75</v>
      </c>
      <c r="C155" s="49">
        <v>4149.75</v>
      </c>
      <c r="D155" s="49">
        <v>4050.0</v>
      </c>
      <c r="E155" s="49">
        <v>4080.199951</v>
      </c>
      <c r="F155" s="49">
        <v>4080.199951</v>
      </c>
      <c r="G155" s="49">
        <f t="shared" si="2"/>
        <v>0.008153785432</v>
      </c>
      <c r="H155" s="68">
        <f>G155-FAMA!E158</f>
        <v>-0.04754633917</v>
      </c>
    </row>
    <row r="156">
      <c r="A156" s="48">
        <v>45371.0</v>
      </c>
      <c r="B156" s="49">
        <v>4161.799805</v>
      </c>
      <c r="C156" s="49">
        <v>4161.799805</v>
      </c>
      <c r="D156" s="49">
        <v>4031.050049</v>
      </c>
      <c r="E156" s="49">
        <v>4047.199951</v>
      </c>
      <c r="F156" s="49">
        <v>4047.199951</v>
      </c>
      <c r="G156" s="49">
        <f t="shared" si="2"/>
        <v>-0.005064186477</v>
      </c>
      <c r="H156" s="68">
        <f>G156-FAMA!E159</f>
        <v>-0.02362744852</v>
      </c>
    </row>
    <row r="157">
      <c r="A157" s="48">
        <v>45372.0</v>
      </c>
      <c r="B157" s="49">
        <v>4047.199951</v>
      </c>
      <c r="C157" s="49">
        <v>4106.799805</v>
      </c>
      <c r="D157" s="49">
        <v>4047.199951</v>
      </c>
      <c r="E157" s="49">
        <v>4067.800049</v>
      </c>
      <c r="F157" s="49">
        <v>4067.800049</v>
      </c>
      <c r="G157" s="49">
        <f t="shared" si="2"/>
        <v>-0.01040000925</v>
      </c>
      <c r="H157" s="68">
        <f>G157-FAMA!E160</f>
        <v>-0.02896327129</v>
      </c>
    </row>
    <row r="158">
      <c r="A158" s="48">
        <v>45373.0</v>
      </c>
      <c r="B158" s="49">
        <v>4068.050049</v>
      </c>
      <c r="C158" s="49">
        <v>4183.0</v>
      </c>
      <c r="D158" s="49">
        <v>4068.050049</v>
      </c>
      <c r="E158" s="49">
        <v>4110.549805</v>
      </c>
      <c r="F158" s="49">
        <v>4110.549805</v>
      </c>
      <c r="G158" s="49">
        <f t="shared" si="2"/>
        <v>0.01383661278</v>
      </c>
      <c r="H158" s="68">
        <f>G158-FAMA!E161</f>
        <v>-0.004819008662</v>
      </c>
    </row>
    <row r="159">
      <c r="A159" s="48">
        <v>45377.0</v>
      </c>
      <c r="B159" s="49">
        <v>4104.200195</v>
      </c>
      <c r="C159" s="49">
        <v>4110.549805</v>
      </c>
      <c r="D159" s="49">
        <v>4050.0</v>
      </c>
      <c r="E159" s="49">
        <v>4054.449951</v>
      </c>
      <c r="F159" s="49">
        <v>4054.449951</v>
      </c>
      <c r="G159" s="49">
        <f t="shared" si="2"/>
        <v>-0.006773510285</v>
      </c>
      <c r="H159" s="68">
        <f>G159-FAMA!E162</f>
        <v>-0.02542913173</v>
      </c>
    </row>
    <row r="160">
      <c r="A160" s="48">
        <v>45378.0</v>
      </c>
      <c r="B160" s="49">
        <v>4060.0</v>
      </c>
      <c r="C160" s="49">
        <v>4108.5</v>
      </c>
      <c r="D160" s="49">
        <v>4050.0</v>
      </c>
      <c r="E160" s="49">
        <v>4082.100098</v>
      </c>
      <c r="F160" s="49">
        <v>4082.100098</v>
      </c>
      <c r="G160" s="49">
        <f t="shared" si="2"/>
        <v>0.01272701409</v>
      </c>
      <c r="H160" s="68">
        <f>G160-FAMA!E163</f>
        <v>-0.04325029185</v>
      </c>
    </row>
    <row r="161">
      <c r="A161" s="48">
        <v>45379.0</v>
      </c>
      <c r="B161" s="49">
        <v>4115.950195</v>
      </c>
      <c r="C161" s="49">
        <v>4126.350098</v>
      </c>
      <c r="D161" s="49">
        <v>4005.0</v>
      </c>
      <c r="E161" s="49">
        <v>4030.800049</v>
      </c>
      <c r="F161" s="49">
        <v>4030.800049</v>
      </c>
      <c r="G161" s="49">
        <f t="shared" si="2"/>
        <v>-0.04308804321</v>
      </c>
      <c r="H161" s="68">
        <f>G161-FAMA!E164</f>
        <v>-0.06174366465</v>
      </c>
    </row>
    <row r="162">
      <c r="A162" s="48">
        <v>45383.0</v>
      </c>
      <c r="B162" s="49">
        <v>4050.050049</v>
      </c>
      <c r="C162" s="49">
        <v>4228.200195</v>
      </c>
      <c r="D162" s="49">
        <v>4050.050049</v>
      </c>
      <c r="E162" s="49">
        <v>4212.299805</v>
      </c>
      <c r="F162" s="49">
        <v>4212.299805</v>
      </c>
      <c r="G162" s="49">
        <f t="shared" si="2"/>
        <v>-0.01132482947</v>
      </c>
      <c r="H162" s="68">
        <f>G162-FAMA!E165</f>
        <v>-0.02998045091</v>
      </c>
    </row>
    <row r="163">
      <c r="A163" s="48">
        <v>45384.0</v>
      </c>
      <c r="B163" s="49">
        <v>4264.149902</v>
      </c>
      <c r="C163" s="49">
        <v>4346.649902</v>
      </c>
      <c r="D163" s="49">
        <v>4209.25</v>
      </c>
      <c r="E163" s="49">
        <v>4260.549805</v>
      </c>
      <c r="F163" s="49">
        <v>4260.549805</v>
      </c>
      <c r="G163" s="49">
        <f t="shared" si="2"/>
        <v>-0.0002229719582</v>
      </c>
      <c r="H163" s="68">
        <f>G163-FAMA!E166</f>
        <v>-0.01879570163</v>
      </c>
    </row>
    <row r="164">
      <c r="A164" s="48">
        <v>45385.0</v>
      </c>
      <c r="B164" s="49">
        <v>4289.850098</v>
      </c>
      <c r="C164" s="49">
        <v>4292.049805</v>
      </c>
      <c r="D164" s="49">
        <v>4255.399902</v>
      </c>
      <c r="E164" s="49">
        <v>4261.5</v>
      </c>
      <c r="F164" s="49">
        <v>4261.5</v>
      </c>
      <c r="G164" s="49">
        <f t="shared" si="2"/>
        <v>-0.02269265571</v>
      </c>
      <c r="H164" s="68">
        <f>G164-FAMA!E167</f>
        <v>-0.04126538537</v>
      </c>
    </row>
    <row r="165">
      <c r="A165" s="48">
        <v>45386.0</v>
      </c>
      <c r="B165" s="49">
        <v>4270.0</v>
      </c>
      <c r="C165" s="49">
        <v>4370.0</v>
      </c>
      <c r="D165" s="49">
        <v>4270.0</v>
      </c>
      <c r="E165" s="49">
        <v>4360.450195</v>
      </c>
      <c r="F165" s="49">
        <v>4360.450195</v>
      </c>
      <c r="G165" s="49">
        <f t="shared" si="2"/>
        <v>0.001527490996</v>
      </c>
      <c r="H165" s="68">
        <f>G165-FAMA!E168</f>
        <v>-0.05420104703</v>
      </c>
    </row>
    <row r="166">
      <c r="A166" s="48">
        <v>45387.0</v>
      </c>
      <c r="B166" s="49">
        <v>4400.0</v>
      </c>
      <c r="C166" s="49">
        <v>4400.0</v>
      </c>
      <c r="D166" s="49">
        <v>4321.0</v>
      </c>
      <c r="E166" s="49">
        <v>4353.799805</v>
      </c>
      <c r="F166" s="49">
        <v>4353.799805</v>
      </c>
      <c r="G166" s="49">
        <f t="shared" si="2"/>
        <v>-0.002508779426</v>
      </c>
      <c r="H166" s="68">
        <f>G166-FAMA!E169</f>
        <v>-0.02108150909</v>
      </c>
    </row>
    <row r="167">
      <c r="A167" s="48">
        <v>45390.0</v>
      </c>
      <c r="B167" s="49">
        <v>4360.049805</v>
      </c>
      <c r="C167" s="49">
        <v>4386.649902</v>
      </c>
      <c r="D167" s="49">
        <v>4347.149902</v>
      </c>
      <c r="E167" s="49">
        <v>4364.75</v>
      </c>
      <c r="F167" s="49">
        <v>4364.75</v>
      </c>
      <c r="G167" s="49">
        <f t="shared" si="2"/>
        <v>0.01192826776</v>
      </c>
      <c r="H167" s="68">
        <f>G167-FAMA!E170</f>
        <v>-0.006644461908</v>
      </c>
    </row>
    <row r="168">
      <c r="A168" s="48">
        <v>45391.0</v>
      </c>
      <c r="B168" s="49">
        <v>4334.100098</v>
      </c>
      <c r="C168" s="49">
        <v>4376.350098</v>
      </c>
      <c r="D168" s="49">
        <v>4283.350098</v>
      </c>
      <c r="E168" s="49">
        <v>4313.299805</v>
      </c>
      <c r="F168" s="49">
        <v>4313.299805</v>
      </c>
      <c r="G168" s="49">
        <f t="shared" si="2"/>
        <v>-0.01380990633</v>
      </c>
      <c r="H168" s="68">
        <f>G168-FAMA!E171</f>
        <v>-0.0322316268</v>
      </c>
    </row>
    <row r="169">
      <c r="A169" s="48">
        <v>45392.0</v>
      </c>
      <c r="B169" s="49">
        <v>4373.850098</v>
      </c>
      <c r="C169" s="49">
        <v>4410.0</v>
      </c>
      <c r="D169" s="49">
        <v>4309.549805</v>
      </c>
      <c r="E169" s="49">
        <v>4373.700195</v>
      </c>
      <c r="F169" s="49">
        <v>4373.700195</v>
      </c>
      <c r="G169" s="49">
        <f t="shared" si="2"/>
        <v>0.005274997414</v>
      </c>
      <c r="H169" s="68">
        <f>G169-FAMA!E172</f>
        <v>-0.01314672305</v>
      </c>
    </row>
    <row r="170">
      <c r="A170" s="48">
        <v>45394.0</v>
      </c>
      <c r="B170" s="49">
        <v>4383.899902</v>
      </c>
      <c r="C170" s="49">
        <v>4456.0</v>
      </c>
      <c r="D170" s="49">
        <v>4330.549805</v>
      </c>
      <c r="E170" s="49">
        <v>4350.75</v>
      </c>
      <c r="F170" s="49">
        <v>4350.75</v>
      </c>
      <c r="G170" s="49">
        <f t="shared" si="2"/>
        <v>0.02973891721</v>
      </c>
      <c r="H170" s="68">
        <f>G170-FAMA!E173</f>
        <v>0.01131719674</v>
      </c>
    </row>
    <row r="171">
      <c r="A171" s="48">
        <v>45397.0</v>
      </c>
      <c r="B171" s="49">
        <v>4100.049805</v>
      </c>
      <c r="C171" s="49">
        <v>4273.649902</v>
      </c>
      <c r="D171" s="49">
        <v>4100.049805</v>
      </c>
      <c r="E171" s="49">
        <v>4225.100098</v>
      </c>
      <c r="F171" s="49">
        <v>4225.100098</v>
      </c>
      <c r="G171" s="49">
        <f t="shared" si="2"/>
        <v>-0.0009575929191</v>
      </c>
      <c r="H171" s="68">
        <f>G171-FAMA!E174</f>
        <v>-0.03780442746</v>
      </c>
    </row>
    <row r="172">
      <c r="A172" s="48">
        <v>45398.0</v>
      </c>
      <c r="B172" s="49">
        <v>4230.0</v>
      </c>
      <c r="C172" s="49">
        <v>4289.549805</v>
      </c>
      <c r="D172" s="49">
        <v>4189.75</v>
      </c>
      <c r="E172" s="49">
        <v>4229.149902</v>
      </c>
      <c r="F172" s="49">
        <v>4229.149902</v>
      </c>
      <c r="G172" s="49">
        <f t="shared" si="2"/>
        <v>-0.01348284687</v>
      </c>
      <c r="H172" s="68">
        <f>G172-FAMA!E175</f>
        <v>-0.03190456733</v>
      </c>
    </row>
    <row r="173">
      <c r="A173" s="48">
        <v>45400.0</v>
      </c>
      <c r="B173" s="49">
        <v>4223.100098</v>
      </c>
      <c r="C173" s="49">
        <v>4307.700195</v>
      </c>
      <c r="D173" s="49">
        <v>4206.450195</v>
      </c>
      <c r="E173" s="49">
        <v>4286.950195</v>
      </c>
      <c r="F173" s="49">
        <v>4286.950195</v>
      </c>
      <c r="G173" s="49">
        <f t="shared" si="2"/>
        <v>-0.001862652566</v>
      </c>
      <c r="H173" s="68">
        <f>G173-FAMA!E176</f>
        <v>-0.02028437303</v>
      </c>
    </row>
    <row r="174">
      <c r="A174" s="48">
        <v>45401.0</v>
      </c>
      <c r="B174" s="49">
        <v>4286.0</v>
      </c>
      <c r="C174" s="49">
        <v>4320.0</v>
      </c>
      <c r="D174" s="49">
        <v>4224.450195</v>
      </c>
      <c r="E174" s="49">
        <v>4294.950195</v>
      </c>
      <c r="F174" s="49">
        <v>4294.950195</v>
      </c>
      <c r="G174" s="49">
        <f t="shared" si="2"/>
        <v>0.0001048305973</v>
      </c>
      <c r="H174" s="68">
        <f>G174-FAMA!E177</f>
        <v>-0.018161699</v>
      </c>
    </row>
    <row r="175">
      <c r="A175" s="48">
        <v>45404.0</v>
      </c>
      <c r="B175" s="49">
        <v>4325.75</v>
      </c>
      <c r="C175" s="49">
        <v>4334.700195</v>
      </c>
      <c r="D175" s="49">
        <v>4266.549805</v>
      </c>
      <c r="E175" s="49">
        <v>4294.5</v>
      </c>
      <c r="F175" s="49">
        <v>4294.5</v>
      </c>
      <c r="G175" s="49">
        <f t="shared" si="2"/>
        <v>-0.007247153112</v>
      </c>
      <c r="H175" s="68">
        <f>G175-FAMA!E178</f>
        <v>-0.08033329392</v>
      </c>
    </row>
    <row r="176">
      <c r="A176" s="48">
        <v>45405.0</v>
      </c>
      <c r="B176" s="49">
        <v>4301.700195</v>
      </c>
      <c r="C176" s="49">
        <v>4330.0</v>
      </c>
      <c r="D176" s="49">
        <v>4282.899902</v>
      </c>
      <c r="E176" s="49">
        <v>4325.850098</v>
      </c>
      <c r="F176" s="49">
        <v>4325.850098</v>
      </c>
      <c r="G176" s="49">
        <f t="shared" si="2"/>
        <v>-0.02356523943</v>
      </c>
      <c r="H176" s="68">
        <f>G176-FAMA!E179</f>
        <v>-0.04183176904</v>
      </c>
    </row>
    <row r="177">
      <c r="A177" s="48">
        <v>45406.0</v>
      </c>
      <c r="B177" s="49">
        <v>4333.0</v>
      </c>
      <c r="C177" s="49">
        <v>4470.450195</v>
      </c>
      <c r="D177" s="49">
        <v>4332.5</v>
      </c>
      <c r="E177" s="49">
        <v>4430.25</v>
      </c>
      <c r="F177" s="49">
        <v>4430.25</v>
      </c>
      <c r="G177" s="49">
        <f t="shared" si="2"/>
        <v>-0.02224645708</v>
      </c>
      <c r="H177" s="68">
        <f>G177-FAMA!E180</f>
        <v>-0.04051298668</v>
      </c>
    </row>
    <row r="178">
      <c r="A178" s="48">
        <v>45407.0</v>
      </c>
      <c r="B178" s="49">
        <v>4430.100098</v>
      </c>
      <c r="C178" s="49">
        <v>4590.0</v>
      </c>
      <c r="D178" s="49">
        <v>4400.549805</v>
      </c>
      <c r="E178" s="49">
        <v>4531.049805</v>
      </c>
      <c r="F178" s="49">
        <v>4531.049805</v>
      </c>
      <c r="G178" s="49">
        <f t="shared" si="2"/>
        <v>0.01218581593</v>
      </c>
      <c r="H178" s="68">
        <f>G178-FAMA!E181</f>
        <v>-0.006027682829</v>
      </c>
    </row>
    <row r="179">
      <c r="A179" s="48">
        <v>45408.0</v>
      </c>
      <c r="B179" s="49">
        <v>4440.450195</v>
      </c>
      <c r="C179" s="49">
        <v>4562.899902</v>
      </c>
      <c r="D179" s="49">
        <v>4440.450195</v>
      </c>
      <c r="E179" s="49">
        <v>4476.5</v>
      </c>
      <c r="F179" s="49">
        <v>4476.5</v>
      </c>
      <c r="G179" s="49">
        <f t="shared" si="2"/>
        <v>0.01859019719</v>
      </c>
      <c r="H179" s="68">
        <f>G179-FAMA!E182</f>
        <v>0.0003766984369</v>
      </c>
    </row>
    <row r="180">
      <c r="A180" s="48">
        <v>45411.0</v>
      </c>
      <c r="B180" s="49">
        <v>4460.399902</v>
      </c>
      <c r="C180" s="49">
        <v>4502.700195</v>
      </c>
      <c r="D180" s="49">
        <v>4389.0</v>
      </c>
      <c r="E180" s="49">
        <v>4394.799805</v>
      </c>
      <c r="F180" s="49">
        <v>4394.799805</v>
      </c>
      <c r="G180" s="49">
        <f t="shared" si="2"/>
        <v>0.003378950913</v>
      </c>
      <c r="H180" s="68">
        <f>G180-FAMA!E183</f>
        <v>-0.05127149791</v>
      </c>
    </row>
    <row r="181">
      <c r="A181" s="48">
        <v>45412.0</v>
      </c>
      <c r="B181" s="49">
        <v>4350.0</v>
      </c>
      <c r="C181" s="49">
        <v>4424.299805</v>
      </c>
      <c r="D181" s="49">
        <v>4350.0</v>
      </c>
      <c r="E181" s="49">
        <v>4380.0</v>
      </c>
      <c r="F181" s="49">
        <v>4380.0</v>
      </c>
      <c r="G181" s="49">
        <f t="shared" si="2"/>
        <v>0.003654906729</v>
      </c>
      <c r="H181" s="68">
        <f>G181-FAMA!E184</f>
        <v>-0.01455859203</v>
      </c>
    </row>
    <row r="182">
      <c r="A182" s="48">
        <v>45414.0</v>
      </c>
      <c r="B182" s="49">
        <v>4421.899902</v>
      </c>
      <c r="C182" s="49">
        <v>4423.899902</v>
      </c>
      <c r="D182" s="49">
        <v>4346.549805</v>
      </c>
      <c r="E182" s="49">
        <v>4364.049805</v>
      </c>
      <c r="F182" s="49">
        <v>4364.049805</v>
      </c>
      <c r="G182" s="49">
        <f t="shared" si="2"/>
        <v>0.01511962014</v>
      </c>
      <c r="H182" s="68">
        <f>G182-FAMA!E185</f>
        <v>-0.00309387862</v>
      </c>
    </row>
    <row r="183">
      <c r="A183" s="48">
        <v>45415.0</v>
      </c>
      <c r="B183" s="49">
        <v>4375.049805</v>
      </c>
      <c r="C183" s="49">
        <v>4387.149902</v>
      </c>
      <c r="D183" s="49">
        <v>4290.350098</v>
      </c>
      <c r="E183" s="49">
        <v>4299.049805</v>
      </c>
      <c r="F183" s="49">
        <v>4299.049805</v>
      </c>
      <c r="G183" s="49">
        <f t="shared" si="2"/>
        <v>0.006579240852</v>
      </c>
      <c r="H183" s="68">
        <f>G183-FAMA!E186</f>
        <v>-0.01163528275</v>
      </c>
    </row>
    <row r="184">
      <c r="A184" s="48">
        <v>45418.0</v>
      </c>
      <c r="B184" s="49">
        <v>4301.799805</v>
      </c>
      <c r="C184" s="49">
        <v>4337.700195</v>
      </c>
      <c r="D184" s="49">
        <v>4249.75</v>
      </c>
      <c r="E184" s="49">
        <v>4270.950195</v>
      </c>
      <c r="F184" s="49">
        <v>4270.950195</v>
      </c>
      <c r="G184" s="49">
        <f t="shared" si="2"/>
        <v>0.003418450647</v>
      </c>
      <c r="H184" s="68">
        <f>G184-FAMA!E187</f>
        <v>-0.01479607296</v>
      </c>
    </row>
    <row r="185">
      <c r="A185" s="48">
        <v>45419.0</v>
      </c>
      <c r="B185" s="49">
        <v>4300.0</v>
      </c>
      <c r="C185" s="49">
        <v>4300.0</v>
      </c>
      <c r="D185" s="49">
        <v>4226.100098</v>
      </c>
      <c r="E185" s="49">
        <v>4256.399902</v>
      </c>
      <c r="F185" s="49">
        <v>4256.399902</v>
      </c>
      <c r="G185" s="49">
        <f t="shared" si="2"/>
        <v>-0.001993012778</v>
      </c>
      <c r="H185" s="68">
        <f>G185-FAMA!E188</f>
        <v>-0.07487101574</v>
      </c>
    </row>
    <row r="186">
      <c r="A186" s="48">
        <v>45420.0</v>
      </c>
      <c r="B186" s="49">
        <v>4253.850098</v>
      </c>
      <c r="C186" s="49">
        <v>4290.0</v>
      </c>
      <c r="D186" s="49">
        <v>4221.700195</v>
      </c>
      <c r="E186" s="49">
        <v>4264.899902</v>
      </c>
      <c r="F186" s="49">
        <v>4264.899902</v>
      </c>
      <c r="G186" s="49">
        <f t="shared" si="2"/>
        <v>0.01161059897</v>
      </c>
      <c r="H186" s="68">
        <f>G186-FAMA!E189</f>
        <v>-0.006603924632</v>
      </c>
    </row>
    <row r="187">
      <c r="A187" s="48">
        <v>45421.0</v>
      </c>
      <c r="B187" s="49">
        <v>4258.149902</v>
      </c>
      <c r="C187" s="49">
        <v>4351.799805</v>
      </c>
      <c r="D187" s="49">
        <v>4200.0</v>
      </c>
      <c r="E187" s="49">
        <v>4215.950195</v>
      </c>
      <c r="F187" s="49">
        <v>4215.950195</v>
      </c>
      <c r="G187" s="49">
        <f t="shared" si="2"/>
        <v>-0.04489021513</v>
      </c>
      <c r="H187" s="68">
        <f>G187-FAMA!E190</f>
        <v>-0.06310473873</v>
      </c>
    </row>
    <row r="188">
      <c r="A188" s="48">
        <v>45422.0</v>
      </c>
      <c r="B188" s="49">
        <v>4215.700195</v>
      </c>
      <c r="C188" s="49">
        <v>4446.0</v>
      </c>
      <c r="D188" s="49">
        <v>4175.0</v>
      </c>
      <c r="E188" s="49">
        <v>4414.100098</v>
      </c>
      <c r="F188" s="49">
        <v>4414.100098</v>
      </c>
      <c r="G188" s="49">
        <f t="shared" si="2"/>
        <v>0.02946769238</v>
      </c>
      <c r="H188" s="68">
        <f>G188-FAMA!E191</f>
        <v>-0.02558172841</v>
      </c>
    </row>
    <row r="189">
      <c r="A189" s="48">
        <v>45425.0</v>
      </c>
      <c r="B189" s="49">
        <v>4415.350098</v>
      </c>
      <c r="C189" s="49">
        <v>4415.350098</v>
      </c>
      <c r="D189" s="49">
        <v>4250.0</v>
      </c>
      <c r="E189" s="49">
        <v>4287.75</v>
      </c>
      <c r="F189" s="49">
        <v>4287.75</v>
      </c>
      <c r="G189" s="49">
        <f t="shared" si="2"/>
        <v>0.000886986269</v>
      </c>
      <c r="H189" s="68">
        <f>G189-FAMA!E192</f>
        <v>-0.01745945454</v>
      </c>
    </row>
    <row r="190">
      <c r="A190" s="48">
        <v>45426.0</v>
      </c>
      <c r="B190" s="49">
        <v>4325.0</v>
      </c>
      <c r="C190" s="49">
        <v>4345.75</v>
      </c>
      <c r="D190" s="49">
        <v>4258.049805</v>
      </c>
      <c r="E190" s="49">
        <v>4283.950195</v>
      </c>
      <c r="F190" s="49">
        <v>4283.950195</v>
      </c>
      <c r="G190" s="49">
        <f t="shared" si="2"/>
        <v>-0.02787728407</v>
      </c>
      <c r="H190" s="68">
        <f>G190-FAMA!E193</f>
        <v>-0.04622372487</v>
      </c>
    </row>
    <row r="191">
      <c r="A191" s="48">
        <v>45427.0</v>
      </c>
      <c r="B191" s="49">
        <v>4283.950195</v>
      </c>
      <c r="C191" s="49">
        <v>4446.350098</v>
      </c>
      <c r="D191" s="49">
        <v>4283.950195</v>
      </c>
      <c r="E191" s="49">
        <v>4406.799805</v>
      </c>
      <c r="F191" s="49">
        <v>4406.799805</v>
      </c>
      <c r="G191" s="49">
        <f t="shared" si="2"/>
        <v>-0.0005783829688</v>
      </c>
      <c r="H191" s="68">
        <f>G191-FAMA!E194</f>
        <v>-0.01894479794</v>
      </c>
    </row>
    <row r="192">
      <c r="A192" s="48">
        <v>45428.0</v>
      </c>
      <c r="B192" s="49">
        <v>4400.0</v>
      </c>
      <c r="C192" s="49">
        <v>4431.100098</v>
      </c>
      <c r="D192" s="49">
        <v>4389.450195</v>
      </c>
      <c r="E192" s="49">
        <v>4409.350098</v>
      </c>
      <c r="F192" s="49">
        <v>4409.350098</v>
      </c>
      <c r="G192" s="49">
        <f t="shared" si="2"/>
        <v>-0.01081304957</v>
      </c>
      <c r="H192" s="68">
        <f>G192-FAMA!E195</f>
        <v>-0.02917946454</v>
      </c>
    </row>
    <row r="193">
      <c r="A193" s="48">
        <v>45429.0</v>
      </c>
      <c r="B193" s="49">
        <v>4405.0</v>
      </c>
      <c r="C193" s="49">
        <v>4475.350098</v>
      </c>
      <c r="D193" s="49">
        <v>4389.25</v>
      </c>
      <c r="E193" s="49">
        <v>4457.549805</v>
      </c>
      <c r="F193" s="49">
        <v>4457.549805</v>
      </c>
      <c r="G193" s="49">
        <f t="shared" si="2"/>
        <v>0.02561999103</v>
      </c>
      <c r="H193" s="68">
        <f>G193-FAMA!E196</f>
        <v>-0.02948937426</v>
      </c>
    </row>
    <row r="194">
      <c r="A194" s="48">
        <v>45433.0</v>
      </c>
      <c r="B194" s="49">
        <v>4444.0</v>
      </c>
      <c r="C194" s="49">
        <v>4444.0</v>
      </c>
      <c r="D194" s="49">
        <v>4326.0</v>
      </c>
      <c r="E194" s="49">
        <v>4346.200195</v>
      </c>
      <c r="F194" s="49">
        <v>4346.200195</v>
      </c>
      <c r="G194" s="49">
        <f t="shared" si="2"/>
        <v>-0.009503340534</v>
      </c>
      <c r="H194" s="68">
        <f>G194-FAMA!E197</f>
        <v>-0.02786975551</v>
      </c>
    </row>
    <row r="195">
      <c r="A195" s="48">
        <v>45434.0</v>
      </c>
      <c r="B195" s="49">
        <v>4449.950195</v>
      </c>
      <c r="C195" s="49">
        <v>4452.200195</v>
      </c>
      <c r="D195" s="49">
        <v>4365.649902</v>
      </c>
      <c r="E195" s="49">
        <v>4387.899902</v>
      </c>
      <c r="F195" s="49">
        <v>4387.899902</v>
      </c>
      <c r="G195" s="49">
        <f t="shared" si="2"/>
        <v>-0.01002858416</v>
      </c>
      <c r="H195" s="68">
        <f>G195-FAMA!E198</f>
        <v>-0.02839499914</v>
      </c>
    </row>
    <row r="196">
      <c r="A196" s="48">
        <v>45435.0</v>
      </c>
      <c r="B196" s="49">
        <v>4340.049805</v>
      </c>
      <c r="C196" s="49">
        <v>4450.0</v>
      </c>
      <c r="D196" s="49">
        <v>4340.049805</v>
      </c>
      <c r="E196" s="49">
        <v>4432.350098</v>
      </c>
      <c r="F196" s="49">
        <v>4432.350098</v>
      </c>
      <c r="G196" s="49">
        <f t="shared" si="2"/>
        <v>0.002034656946</v>
      </c>
      <c r="H196" s="68">
        <f>G196-FAMA!E199</f>
        <v>-0.01630538157</v>
      </c>
    </row>
    <row r="197">
      <c r="A197" s="48">
        <v>45436.0</v>
      </c>
      <c r="B197" s="49">
        <v>4410.049805</v>
      </c>
      <c r="C197" s="49">
        <v>4454.049805</v>
      </c>
      <c r="D197" s="49">
        <v>4364.049805</v>
      </c>
      <c r="E197" s="49">
        <v>4423.350098</v>
      </c>
      <c r="F197" s="49">
        <v>4423.350098</v>
      </c>
      <c r="G197" s="49">
        <f t="shared" si="2"/>
        <v>-0.0009485397534</v>
      </c>
      <c r="H197" s="68">
        <f>G197-FAMA!E200</f>
        <v>-0.01928857827</v>
      </c>
    </row>
    <row r="198">
      <c r="A198" s="48">
        <v>45439.0</v>
      </c>
      <c r="B198" s="49">
        <v>4401.75</v>
      </c>
      <c r="C198" s="49">
        <v>4438.950195</v>
      </c>
      <c r="D198" s="49">
        <v>4289.700195</v>
      </c>
      <c r="E198" s="49">
        <v>4427.549805</v>
      </c>
      <c r="F198" s="49">
        <v>4427.549805</v>
      </c>
      <c r="G198" s="49">
        <f t="shared" si="2"/>
        <v>0.001447565258</v>
      </c>
      <c r="H198" s="68">
        <f>G198-FAMA!E201</f>
        <v>-0.05358264163</v>
      </c>
    </row>
    <row r="199">
      <c r="A199" s="48">
        <v>45440.0</v>
      </c>
      <c r="B199" s="49">
        <v>4427.549805</v>
      </c>
      <c r="C199" s="49">
        <v>4457.850098</v>
      </c>
      <c r="D199" s="49">
        <v>4359.850098</v>
      </c>
      <c r="E199" s="49">
        <v>4421.149902</v>
      </c>
      <c r="F199" s="49">
        <v>4421.149902</v>
      </c>
      <c r="G199" s="49">
        <f t="shared" si="2"/>
        <v>-0.03573611734</v>
      </c>
      <c r="H199" s="68">
        <f>G199-FAMA!E202</f>
        <v>-0.05407615586</v>
      </c>
    </row>
    <row r="200">
      <c r="A200" s="48">
        <v>45441.0</v>
      </c>
      <c r="B200" s="49">
        <v>4533.0</v>
      </c>
      <c r="C200" s="49">
        <v>4610.0</v>
      </c>
      <c r="D200" s="49">
        <v>4377.649902</v>
      </c>
      <c r="E200" s="49">
        <v>4585.0</v>
      </c>
      <c r="F200" s="49">
        <v>4585.0</v>
      </c>
      <c r="G200" s="49">
        <f t="shared" si="2"/>
        <v>0.01638179167</v>
      </c>
      <c r="H200" s="68">
        <f>G200-FAMA!E203</f>
        <v>-0.001958246852</v>
      </c>
    </row>
    <row r="201">
      <c r="A201" s="48">
        <v>45442.0</v>
      </c>
      <c r="B201" s="49">
        <v>4525.0</v>
      </c>
      <c r="C201" s="49">
        <v>4574.200195</v>
      </c>
      <c r="D201" s="49">
        <v>4419.700195</v>
      </c>
      <c r="E201" s="49">
        <v>4511.100098</v>
      </c>
      <c r="F201" s="49">
        <v>4511.100098</v>
      </c>
      <c r="G201" s="49">
        <f t="shared" si="2"/>
        <v>0.0178819225</v>
      </c>
      <c r="H201" s="68">
        <f>G201-FAMA!E204</f>
        <v>-0.0005664225659</v>
      </c>
    </row>
    <row r="202">
      <c r="A202" s="48">
        <v>45443.0</v>
      </c>
      <c r="B202" s="49">
        <v>4405.399902</v>
      </c>
      <c r="C202" s="49">
        <v>4530.0</v>
      </c>
      <c r="D202" s="49">
        <v>4404.25</v>
      </c>
      <c r="E202" s="49">
        <v>4431.850098</v>
      </c>
      <c r="F202" s="49">
        <v>4431.850098</v>
      </c>
      <c r="G202" s="49">
        <f t="shared" si="2"/>
        <v>0.00775398738</v>
      </c>
      <c r="H202" s="68">
        <f>G202-FAMA!E205</f>
        <v>-0.01069435769</v>
      </c>
    </row>
    <row r="203">
      <c r="A203" s="48">
        <v>45446.0</v>
      </c>
      <c r="B203" s="49">
        <v>4435.0</v>
      </c>
      <c r="C203" s="49">
        <v>4503.299805</v>
      </c>
      <c r="D203" s="49">
        <v>4380.649902</v>
      </c>
      <c r="E203" s="49">
        <v>4397.75</v>
      </c>
      <c r="F203" s="49">
        <v>4397.75</v>
      </c>
      <c r="G203" s="49">
        <f t="shared" si="2"/>
        <v>0.006188895095</v>
      </c>
      <c r="H203" s="68">
        <f>G203-FAMA!E206</f>
        <v>-0.01225944997</v>
      </c>
    </row>
    <row r="204">
      <c r="A204" s="48">
        <v>45447.0</v>
      </c>
      <c r="B204" s="49">
        <v>4390.049805</v>
      </c>
      <c r="C204" s="49">
        <v>4425.0</v>
      </c>
      <c r="D204" s="49">
        <v>4240.850098</v>
      </c>
      <c r="E204" s="49">
        <v>4370.700195</v>
      </c>
      <c r="F204" s="49">
        <v>4370.700195</v>
      </c>
      <c r="G204" s="49">
        <f t="shared" si="2"/>
        <v>-0.002772146601</v>
      </c>
      <c r="H204" s="68">
        <f>G204-FAMA!E207</f>
        <v>-0.05812739268</v>
      </c>
    </row>
    <row r="205">
      <c r="A205" s="48">
        <v>45448.0</v>
      </c>
      <c r="B205" s="49">
        <v>4242.450195</v>
      </c>
      <c r="C205" s="49">
        <v>4441.399902</v>
      </c>
      <c r="D205" s="49">
        <v>4242.450195</v>
      </c>
      <c r="E205" s="49">
        <v>4382.850098</v>
      </c>
      <c r="F205" s="49">
        <v>4382.850098</v>
      </c>
      <c r="G205" s="49">
        <f t="shared" si="2"/>
        <v>-0.01590814242</v>
      </c>
      <c r="H205" s="68">
        <f>G205-FAMA!E208</f>
        <v>-0.03435648749</v>
      </c>
    </row>
    <row r="206">
      <c r="A206" s="48">
        <v>45449.0</v>
      </c>
      <c r="B206" s="49">
        <v>4301.049805</v>
      </c>
      <c r="C206" s="49">
        <v>4494.299805</v>
      </c>
      <c r="D206" s="49">
        <v>4301.049805</v>
      </c>
      <c r="E206" s="49">
        <v>4453.700195</v>
      </c>
      <c r="F206" s="49">
        <v>4453.700195</v>
      </c>
      <c r="G206" s="49">
        <f t="shared" si="2"/>
        <v>-0.007841499648</v>
      </c>
      <c r="H206" s="68">
        <f>G206-FAMA!E209</f>
        <v>-0.0264185792</v>
      </c>
    </row>
    <row r="207">
      <c r="A207" s="48">
        <v>45450.0</v>
      </c>
      <c r="B207" s="49">
        <v>4460.0</v>
      </c>
      <c r="C207" s="49">
        <v>4576.0</v>
      </c>
      <c r="D207" s="49">
        <v>4460.0</v>
      </c>
      <c r="E207" s="49">
        <v>4488.899902</v>
      </c>
      <c r="F207" s="49">
        <v>4488.899902</v>
      </c>
      <c r="G207" s="49">
        <f t="shared" si="2"/>
        <v>-0.02290957027</v>
      </c>
      <c r="H207" s="68">
        <f>G207-FAMA!E210</f>
        <v>-0.0972385975</v>
      </c>
    </row>
    <row r="208">
      <c r="A208" s="48">
        <v>45453.0</v>
      </c>
      <c r="B208" s="49">
        <v>4401.299805</v>
      </c>
      <c r="C208" s="49">
        <v>4650.0</v>
      </c>
      <c r="D208" s="49">
        <v>4401.299805</v>
      </c>
      <c r="E208" s="49">
        <v>4594.149902</v>
      </c>
      <c r="F208" s="49">
        <v>4594.149902</v>
      </c>
      <c r="G208" s="49">
        <f t="shared" si="2"/>
        <v>-0.01729413861</v>
      </c>
      <c r="H208" s="68">
        <f>G208-FAMA!E211</f>
        <v>-0.03587121816</v>
      </c>
    </row>
    <row r="209">
      <c r="A209" s="48">
        <v>45454.0</v>
      </c>
      <c r="B209" s="49">
        <v>4605.0</v>
      </c>
      <c r="C209" s="49">
        <v>4770.950195</v>
      </c>
      <c r="D209" s="49">
        <v>4605.0</v>
      </c>
      <c r="E209" s="49">
        <v>4675.0</v>
      </c>
      <c r="F209" s="49">
        <v>4675.0</v>
      </c>
      <c r="G209" s="49">
        <f t="shared" si="2"/>
        <v>-0.007515264677</v>
      </c>
      <c r="H209" s="68">
        <f>G209-FAMA!E212</f>
        <v>-0.02609234423</v>
      </c>
    </row>
    <row r="210">
      <c r="A210" s="48">
        <v>45455.0</v>
      </c>
      <c r="B210" s="49">
        <v>4681.100098</v>
      </c>
      <c r="C210" s="49">
        <v>4727.0</v>
      </c>
      <c r="D210" s="49">
        <v>4600.0</v>
      </c>
      <c r="E210" s="49">
        <v>4710.399902</v>
      </c>
      <c r="F210" s="49">
        <v>4710.399902</v>
      </c>
      <c r="G210" s="49">
        <f t="shared" si="2"/>
        <v>0.004617414449</v>
      </c>
      <c r="H210" s="68">
        <f>G210-FAMA!E213</f>
        <v>-0.01402234692</v>
      </c>
    </row>
    <row r="211">
      <c r="A211" s="48">
        <v>45456.0</v>
      </c>
      <c r="B211" s="49">
        <v>4710.0</v>
      </c>
      <c r="C211" s="49">
        <v>4713.75</v>
      </c>
      <c r="D211" s="49">
        <v>4650.5</v>
      </c>
      <c r="E211" s="49">
        <v>4688.75</v>
      </c>
      <c r="F211" s="49">
        <v>4688.75</v>
      </c>
      <c r="G211" s="49">
        <f t="shared" si="2"/>
        <v>0.003767829843</v>
      </c>
      <c r="H211" s="68">
        <f>G211-FAMA!E214</f>
        <v>-0.01487193153</v>
      </c>
    </row>
    <row r="212">
      <c r="A212" s="48">
        <v>45457.0</v>
      </c>
      <c r="B212" s="49">
        <v>4688.0</v>
      </c>
      <c r="C212" s="49">
        <v>4731.25</v>
      </c>
      <c r="D212" s="49">
        <v>4659.649902</v>
      </c>
      <c r="E212" s="49">
        <v>4671.149902</v>
      </c>
      <c r="F212" s="49">
        <v>4671.149902</v>
      </c>
      <c r="G212" s="49">
        <f t="shared" si="2"/>
        <v>-0.0004065659643</v>
      </c>
      <c r="H212" s="68">
        <f>G212-FAMA!E215</f>
        <v>-0.05633627394</v>
      </c>
    </row>
    <row r="213">
      <c r="A213" s="48">
        <v>45461.0</v>
      </c>
      <c r="B213" s="49">
        <v>4610.0</v>
      </c>
      <c r="C213" s="49">
        <v>4699.950195</v>
      </c>
      <c r="D213" s="49">
        <v>4610.0</v>
      </c>
      <c r="E213" s="49">
        <v>4673.049805</v>
      </c>
      <c r="F213" s="49">
        <v>4673.049805</v>
      </c>
      <c r="G213" s="49">
        <f t="shared" si="2"/>
        <v>-0.01020920201</v>
      </c>
      <c r="H213" s="68">
        <f>G213-FAMA!E216</f>
        <v>-0.02884896338</v>
      </c>
    </row>
    <row r="214">
      <c r="A214" s="48">
        <v>45462.0</v>
      </c>
      <c r="B214" s="49">
        <v>4650.0</v>
      </c>
      <c r="C214" s="49">
        <v>4869.899902</v>
      </c>
      <c r="D214" s="49">
        <v>4639.25</v>
      </c>
      <c r="E214" s="49">
        <v>4721.25</v>
      </c>
      <c r="F214" s="49">
        <v>4721.25</v>
      </c>
      <c r="G214" s="49">
        <f t="shared" si="2"/>
        <v>-0.01910375452</v>
      </c>
      <c r="H214" s="68">
        <f>G214-FAMA!E217</f>
        <v>-0.03774351589</v>
      </c>
    </row>
    <row r="215">
      <c r="A215" s="48">
        <v>45463.0</v>
      </c>
      <c r="B215" s="49">
        <v>4738.75</v>
      </c>
      <c r="C215" s="49">
        <v>4865.200195</v>
      </c>
      <c r="D215" s="49">
        <v>4680.049805</v>
      </c>
      <c r="E215" s="49">
        <v>4813.200195</v>
      </c>
      <c r="F215" s="49">
        <v>4813.200195</v>
      </c>
      <c r="G215" s="49">
        <f t="shared" si="2"/>
        <v>0.01717051039</v>
      </c>
      <c r="H215" s="68">
        <f>G215-FAMA!E218</f>
        <v>-0.001392751646</v>
      </c>
    </row>
    <row r="216">
      <c r="A216" s="48">
        <v>45464.0</v>
      </c>
      <c r="B216" s="49">
        <v>4813.200195</v>
      </c>
      <c r="C216" s="49">
        <v>4850.0</v>
      </c>
      <c r="D216" s="49">
        <v>4707.350098</v>
      </c>
      <c r="E216" s="49">
        <v>4731.950195</v>
      </c>
      <c r="F216" s="49">
        <v>4731.950195</v>
      </c>
      <c r="G216" s="49">
        <f t="shared" si="2"/>
        <v>-0.005840601922</v>
      </c>
      <c r="H216" s="68">
        <f>G216-FAMA!E219</f>
        <v>-0.02440386396</v>
      </c>
    </row>
    <row r="217">
      <c r="A217" s="48">
        <v>45467.0</v>
      </c>
      <c r="B217" s="49">
        <v>4731.950195</v>
      </c>
      <c r="C217" s="49">
        <v>4827.0</v>
      </c>
      <c r="D217" s="49">
        <v>4731.950195</v>
      </c>
      <c r="E217" s="49">
        <v>4759.75</v>
      </c>
      <c r="F217" s="49">
        <v>4759.75</v>
      </c>
      <c r="G217" s="49">
        <f t="shared" si="2"/>
        <v>-0.00843706057</v>
      </c>
      <c r="H217" s="68">
        <f>G217-FAMA!E220</f>
        <v>-0.06413718517</v>
      </c>
    </row>
    <row r="218">
      <c r="A218" s="48">
        <v>45468.0</v>
      </c>
      <c r="B218" s="49">
        <v>4793.299805</v>
      </c>
      <c r="C218" s="49">
        <v>4859.899902</v>
      </c>
      <c r="D218" s="49">
        <v>4780.049805</v>
      </c>
      <c r="E218" s="49">
        <v>4800.25</v>
      </c>
      <c r="F218" s="49">
        <v>4800.25</v>
      </c>
      <c r="G218" s="49">
        <f t="shared" si="2"/>
        <v>-0.01742946406</v>
      </c>
      <c r="H218" s="68">
        <f>G218-FAMA!E221</f>
        <v>-0.0359927261</v>
      </c>
    </row>
    <row r="219">
      <c r="A219" s="48">
        <v>45469.0</v>
      </c>
      <c r="B219" s="49">
        <v>4780.200195</v>
      </c>
      <c r="C219" s="49">
        <v>4940.600098</v>
      </c>
      <c r="D219" s="49">
        <v>4751.0</v>
      </c>
      <c r="E219" s="49">
        <v>4885.399902</v>
      </c>
      <c r="F219" s="49">
        <v>4885.399902</v>
      </c>
      <c r="G219" s="49">
        <f t="shared" si="2"/>
        <v>-0.001236911909</v>
      </c>
      <c r="H219" s="68">
        <f>G219-FAMA!E222</f>
        <v>-0.01980017395</v>
      </c>
    </row>
    <row r="220">
      <c r="A220" s="48">
        <v>45470.0</v>
      </c>
      <c r="B220" s="49">
        <v>4932.0</v>
      </c>
      <c r="C220" s="49">
        <v>4932.0</v>
      </c>
      <c r="D220" s="49">
        <v>4845.850098</v>
      </c>
      <c r="E220" s="49">
        <v>4891.450195</v>
      </c>
      <c r="F220" s="49">
        <v>4891.450195</v>
      </c>
      <c r="G220" s="49">
        <f t="shared" si="2"/>
        <v>-0.001255697255</v>
      </c>
      <c r="H220" s="68">
        <f>G220-FAMA!E223</f>
        <v>-0.0199113187</v>
      </c>
    </row>
    <row r="221">
      <c r="A221" s="48">
        <v>45471.0</v>
      </c>
      <c r="B221" s="49">
        <v>4950.0</v>
      </c>
      <c r="C221" s="49">
        <v>4950.0</v>
      </c>
      <c r="D221" s="49">
        <v>4758.950195</v>
      </c>
      <c r="E221" s="49">
        <v>4897.600098</v>
      </c>
      <c r="F221" s="49">
        <v>4897.600098</v>
      </c>
      <c r="G221" s="49">
        <f t="shared" si="2"/>
        <v>-0.04304496145</v>
      </c>
      <c r="H221" s="68">
        <f>G221-FAMA!E224</f>
        <v>-0.06170058289</v>
      </c>
    </row>
    <row r="222">
      <c r="A222" s="48">
        <v>45474.0</v>
      </c>
      <c r="B222" s="49">
        <v>4900.299805</v>
      </c>
      <c r="C222" s="49">
        <v>5197.899902</v>
      </c>
      <c r="D222" s="49">
        <v>4900.299805</v>
      </c>
      <c r="E222" s="49">
        <v>5117.899902</v>
      </c>
      <c r="F222" s="49">
        <v>5117.899902</v>
      </c>
      <c r="G222" s="49">
        <f t="shared" si="2"/>
        <v>-0.02252742034</v>
      </c>
      <c r="H222" s="68">
        <f>G222-FAMA!E225</f>
        <v>-0.07850472628</v>
      </c>
    </row>
    <row r="223">
      <c r="A223" s="48">
        <v>45475.0</v>
      </c>
      <c r="B223" s="49">
        <v>5169.5</v>
      </c>
      <c r="C223" s="49">
        <v>5339.950195</v>
      </c>
      <c r="D223" s="49">
        <v>5131.649902</v>
      </c>
      <c r="E223" s="49">
        <v>5235.850098</v>
      </c>
      <c r="F223" s="49">
        <v>5235.850098</v>
      </c>
      <c r="G223" s="49">
        <f t="shared" si="2"/>
        <v>0.002297156269</v>
      </c>
      <c r="H223" s="68">
        <f>G223-FAMA!E226</f>
        <v>-0.01635846517</v>
      </c>
    </row>
    <row r="224">
      <c r="A224" s="48">
        <v>45476.0</v>
      </c>
      <c r="B224" s="49">
        <v>5300.0</v>
      </c>
      <c r="C224" s="49">
        <v>5300.0</v>
      </c>
      <c r="D224" s="49">
        <v>5147.100098</v>
      </c>
      <c r="E224" s="49">
        <v>5223.850098</v>
      </c>
      <c r="F224" s="49">
        <v>5223.850098</v>
      </c>
      <c r="G224" s="49">
        <f t="shared" si="2"/>
        <v>-0.01789787847</v>
      </c>
      <c r="H224" s="68">
        <f>G224-FAMA!E227</f>
        <v>-0.03655349991</v>
      </c>
    </row>
    <row r="225">
      <c r="A225" s="48">
        <v>45477.0</v>
      </c>
      <c r="B225" s="49">
        <v>5225.049805</v>
      </c>
      <c r="C225" s="49">
        <v>5415.149902</v>
      </c>
      <c r="D225" s="49">
        <v>5167.149902</v>
      </c>
      <c r="E225" s="49">
        <v>5319.049805</v>
      </c>
      <c r="F225" s="49">
        <v>5319.049805</v>
      </c>
      <c r="G225" s="49" t="str">
        <f t="shared" si="2"/>
        <v>#DIV/0!</v>
      </c>
      <c r="H225" s="68" t="str">
        <f>G225-FAMA!E228</f>
        <v>#DIV/0!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63"/>
    <col customWidth="1" min="8" max="8" width="13.38"/>
  </cols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7685.049805</v>
      </c>
      <c r="C2" s="49">
        <v>7835.0</v>
      </c>
      <c r="D2" s="49">
        <v>7552.600098</v>
      </c>
      <c r="E2" s="49">
        <v>7745.899902</v>
      </c>
      <c r="F2" s="49">
        <v>7695.017578</v>
      </c>
      <c r="G2" s="67">
        <f t="shared" ref="G2:G225" si="1">(F2/F3-1)</f>
        <v>-0.02070882527</v>
      </c>
      <c r="H2" s="68">
        <f>G2-FAMA!E5</f>
        <v>-0.07444991513</v>
      </c>
    </row>
    <row r="3">
      <c r="A3" s="48">
        <v>45142.0</v>
      </c>
      <c r="B3" s="49">
        <v>7776.350098</v>
      </c>
      <c r="C3" s="49">
        <v>8029.0</v>
      </c>
      <c r="D3" s="49">
        <v>7776.350098</v>
      </c>
      <c r="E3" s="49">
        <v>7909.700195</v>
      </c>
      <c r="F3" s="49">
        <v>7857.742188</v>
      </c>
      <c r="G3" s="67">
        <f t="shared" si="1"/>
        <v>-0.003119306509</v>
      </c>
      <c r="H3" s="68">
        <f>G3-FAMA!E6</f>
        <v>-0.02102979508</v>
      </c>
      <c r="J3" s="67">
        <f t="array" ref="J3:N7">LINEST(H2:H224,FAMA!B5:E227,true,true)</f>
        <v>-1.059017841</v>
      </c>
      <c r="K3" s="33">
        <v>-0.001257836924839605</v>
      </c>
      <c r="L3" s="33">
        <v>7.939929953006048E-4</v>
      </c>
      <c r="M3" s="33">
        <v>0.0010375455535605303</v>
      </c>
      <c r="N3" s="33">
        <v>0.0010811102783300681</v>
      </c>
    </row>
    <row r="4">
      <c r="A4" s="48">
        <v>45145.0</v>
      </c>
      <c r="B4" s="49">
        <v>7997.950195</v>
      </c>
      <c r="C4" s="49">
        <v>8007.799805</v>
      </c>
      <c r="D4" s="49">
        <v>7840.0</v>
      </c>
      <c r="E4" s="49">
        <v>7934.450195</v>
      </c>
      <c r="F4" s="49">
        <v>7882.32959</v>
      </c>
      <c r="G4" s="67">
        <f t="shared" si="1"/>
        <v>-0.05311730838</v>
      </c>
      <c r="H4" s="68">
        <f>G4-FAMA!E7</f>
        <v>-0.07102779696</v>
      </c>
      <c r="J4" s="33">
        <v>0.08056109946729721</v>
      </c>
      <c r="K4" s="33">
        <v>0.0021553074752740458</v>
      </c>
      <c r="L4" s="33">
        <v>0.0016525011688430641</v>
      </c>
      <c r="M4" s="33">
        <v>0.0019332174567182712</v>
      </c>
      <c r="N4" s="33">
        <v>0.0025067253551819676</v>
      </c>
    </row>
    <row r="5">
      <c r="A5" s="48">
        <v>45146.0</v>
      </c>
      <c r="B5" s="49">
        <v>7985.0</v>
      </c>
      <c r="C5" s="49">
        <v>8460.549805</v>
      </c>
      <c r="D5" s="49">
        <v>7964.950195</v>
      </c>
      <c r="E5" s="49">
        <v>8379.549805</v>
      </c>
      <c r="F5" s="49">
        <v>8324.504883</v>
      </c>
      <c r="G5" s="67">
        <f t="shared" si="1"/>
        <v>0.01030849025</v>
      </c>
      <c r="H5" s="68">
        <f>G5-FAMA!E8</f>
        <v>-0.00749963763</v>
      </c>
      <c r="J5" s="33">
        <v>0.455124185085076</v>
      </c>
      <c r="K5" s="33">
        <v>0.019005970212111964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8379.549805</v>
      </c>
      <c r="C6" s="49">
        <v>8489.950195</v>
      </c>
      <c r="D6" s="49">
        <v>8215.900391</v>
      </c>
      <c r="E6" s="49">
        <v>8294.049805</v>
      </c>
      <c r="F6" s="49">
        <v>8239.567383</v>
      </c>
      <c r="G6" s="67">
        <f t="shared" si="1"/>
        <v>-0.01140676792</v>
      </c>
      <c r="H6" s="68">
        <f>G6-FAMA!E9</f>
        <v>-0.02921489579</v>
      </c>
      <c r="J6" s="33">
        <v>45.52279144745953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8379.900391</v>
      </c>
      <c r="C7" s="49">
        <v>8542.75</v>
      </c>
      <c r="D7" s="49">
        <v>8331.25</v>
      </c>
      <c r="E7" s="49">
        <v>8389.75</v>
      </c>
      <c r="F7" s="49">
        <v>8334.638672</v>
      </c>
      <c r="G7" s="67">
        <f t="shared" si="1"/>
        <v>-0.002099355498</v>
      </c>
      <c r="H7" s="68">
        <f>G7-FAMA!E10</f>
        <v>-0.05553325357</v>
      </c>
      <c r="J7" s="33">
        <v>0.06577622801005802</v>
      </c>
      <c r="K7" s="33">
        <v>0.07874746500740383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8414.900391</v>
      </c>
      <c r="C8" s="49">
        <v>8515.400391</v>
      </c>
      <c r="D8" s="49">
        <v>8330.0</v>
      </c>
      <c r="E8" s="49">
        <v>8407.400391</v>
      </c>
      <c r="F8" s="49">
        <v>8352.172852</v>
      </c>
      <c r="G8" s="67">
        <f t="shared" si="1"/>
        <v>-0.003325191809</v>
      </c>
      <c r="H8" s="68">
        <f>G8-FAMA!E11</f>
        <v>-0.02113331968</v>
      </c>
    </row>
    <row r="9">
      <c r="A9" s="48">
        <v>45152.0</v>
      </c>
      <c r="B9" s="49">
        <v>8414.299805</v>
      </c>
      <c r="C9" s="49">
        <v>8515.0</v>
      </c>
      <c r="D9" s="49">
        <v>8309.75</v>
      </c>
      <c r="E9" s="49">
        <v>8435.450195</v>
      </c>
      <c r="F9" s="49">
        <v>8380.038086</v>
      </c>
      <c r="G9" s="67">
        <f t="shared" si="1"/>
        <v>0.01910649731</v>
      </c>
      <c r="H9" s="68">
        <f>G9-FAMA!E12</f>
        <v>0.001298369436</v>
      </c>
    </row>
    <row r="10">
      <c r="A10" s="48">
        <v>45154.0</v>
      </c>
      <c r="B10" s="49">
        <v>8205.099609</v>
      </c>
      <c r="C10" s="49">
        <v>8432.450195</v>
      </c>
      <c r="D10" s="49">
        <v>8205.099609</v>
      </c>
      <c r="E10" s="49">
        <v>8277.299805</v>
      </c>
      <c r="F10" s="49">
        <v>8222.926758</v>
      </c>
      <c r="G10" s="67">
        <f t="shared" si="1"/>
        <v>-0.0006700749731</v>
      </c>
      <c r="H10" s="68">
        <f>G10-FAMA!E13</f>
        <v>-0.0185292597</v>
      </c>
      <c r="J10" s="70">
        <f>FAMA!E3+FAMA!B3*K3+FAMA!C3*L3+FAMA!D3*M3+FAMA!E3*N3</f>
        <v>0.0270959673</v>
      </c>
      <c r="K10" s="50" t="s">
        <v>41</v>
      </c>
    </row>
    <row r="11">
      <c r="A11" s="48">
        <v>45155.0</v>
      </c>
      <c r="B11" s="49">
        <v>8276.0</v>
      </c>
      <c r="C11" s="49">
        <v>8363.75</v>
      </c>
      <c r="D11" s="49">
        <v>8243.150391</v>
      </c>
      <c r="E11" s="49">
        <v>8282.849609</v>
      </c>
      <c r="F11" s="49">
        <v>8228.44043</v>
      </c>
      <c r="G11" s="67">
        <f t="shared" si="1"/>
        <v>-0.0183638471</v>
      </c>
      <c r="H11" s="68">
        <f>G11-FAMA!E14</f>
        <v>-0.03622303183</v>
      </c>
    </row>
    <row r="12">
      <c r="A12" s="48">
        <v>45156.0</v>
      </c>
      <c r="B12" s="49">
        <v>8284.150391</v>
      </c>
      <c r="C12" s="49">
        <v>8485.0</v>
      </c>
      <c r="D12" s="49">
        <v>8261.400391</v>
      </c>
      <c r="E12" s="49">
        <v>8437.799805</v>
      </c>
      <c r="F12" s="49">
        <v>8382.373047</v>
      </c>
      <c r="G12" s="67">
        <f t="shared" si="1"/>
        <v>-0.01362462201</v>
      </c>
      <c r="H12" s="68">
        <f>G12-FAMA!E15</f>
        <v>-0.06721174526</v>
      </c>
    </row>
    <row r="13">
      <c r="A13" s="48">
        <v>45159.0</v>
      </c>
      <c r="B13" s="49">
        <v>8490.0</v>
      </c>
      <c r="C13" s="49">
        <v>8719.5</v>
      </c>
      <c r="D13" s="49">
        <v>8490.0</v>
      </c>
      <c r="E13" s="49">
        <v>8554.349609</v>
      </c>
      <c r="F13" s="49">
        <v>8498.157227</v>
      </c>
      <c r="G13" s="67">
        <f t="shared" si="1"/>
        <v>-0.00320443506</v>
      </c>
      <c r="H13" s="68">
        <f>G13-FAMA!E16</f>
        <v>-0.02106361978</v>
      </c>
    </row>
    <row r="14">
      <c r="A14" s="48">
        <v>45160.0</v>
      </c>
      <c r="B14" s="49">
        <v>8606.0</v>
      </c>
      <c r="C14" s="49">
        <v>8609.400391</v>
      </c>
      <c r="D14" s="49">
        <v>8557.0</v>
      </c>
      <c r="E14" s="49">
        <v>8581.849609</v>
      </c>
      <c r="F14" s="49">
        <v>8525.476563</v>
      </c>
      <c r="G14" s="67">
        <f t="shared" si="1"/>
        <v>-0.02981709846</v>
      </c>
      <c r="H14" s="68">
        <f>G14-FAMA!E17</f>
        <v>-0.04767628318</v>
      </c>
    </row>
    <row r="15">
      <c r="A15" s="48">
        <v>45161.0</v>
      </c>
      <c r="B15" s="49">
        <v>8599.0</v>
      </c>
      <c r="C15" s="49">
        <v>8894.349609</v>
      </c>
      <c r="D15" s="49">
        <v>8599.0</v>
      </c>
      <c r="E15" s="49">
        <v>8845.599609</v>
      </c>
      <c r="F15" s="49">
        <v>8787.494141</v>
      </c>
      <c r="G15" s="67">
        <f t="shared" si="1"/>
        <v>-0.00007911891337</v>
      </c>
      <c r="H15" s="68">
        <f>G15-FAMA!E18</f>
        <v>-0.01787133769</v>
      </c>
    </row>
    <row r="16">
      <c r="A16" s="48">
        <v>45162.0</v>
      </c>
      <c r="B16" s="49">
        <v>8898.0</v>
      </c>
      <c r="C16" s="49">
        <v>8999.950195</v>
      </c>
      <c r="D16" s="49">
        <v>8782.849609</v>
      </c>
      <c r="E16" s="49">
        <v>8846.299805</v>
      </c>
      <c r="F16" s="49">
        <v>8788.189453</v>
      </c>
      <c r="G16" s="67">
        <f t="shared" si="1"/>
        <v>-0.05546771115</v>
      </c>
      <c r="H16" s="68">
        <f>G16-FAMA!E19</f>
        <v>-0.07325992993</v>
      </c>
    </row>
    <row r="17">
      <c r="A17" s="48">
        <v>45163.0</v>
      </c>
      <c r="B17" s="49">
        <v>8650.049805</v>
      </c>
      <c r="C17" s="49">
        <v>9423.25</v>
      </c>
      <c r="D17" s="49">
        <v>8650.049805</v>
      </c>
      <c r="E17" s="49">
        <v>9365.799805</v>
      </c>
      <c r="F17" s="49">
        <v>9304.276367</v>
      </c>
      <c r="G17" s="67">
        <f t="shared" si="1"/>
        <v>0.002306205649</v>
      </c>
      <c r="H17" s="68">
        <f>G17-FAMA!E20</f>
        <v>-0.05107994814</v>
      </c>
    </row>
    <row r="18">
      <c r="A18" s="48">
        <v>45166.0</v>
      </c>
      <c r="B18" s="49">
        <v>9150.049805</v>
      </c>
      <c r="C18" s="49">
        <v>9495.0</v>
      </c>
      <c r="D18" s="49">
        <v>9150.049805</v>
      </c>
      <c r="E18" s="49">
        <v>9344.25</v>
      </c>
      <c r="F18" s="49">
        <v>9282.868164</v>
      </c>
      <c r="G18" s="67">
        <f t="shared" si="1"/>
        <v>0.0117313342</v>
      </c>
      <c r="H18" s="68">
        <f>G18-FAMA!E21</f>
        <v>-0.006060884577</v>
      </c>
    </row>
    <row r="19">
      <c r="A19" s="48">
        <v>45167.0</v>
      </c>
      <c r="B19" s="49">
        <v>9398.950195</v>
      </c>
      <c r="C19" s="49">
        <v>9398.950195</v>
      </c>
      <c r="D19" s="49">
        <v>9214.049805</v>
      </c>
      <c r="E19" s="49">
        <v>9235.900391</v>
      </c>
      <c r="F19" s="49">
        <v>9175.230469</v>
      </c>
      <c r="G19" s="67">
        <f t="shared" si="1"/>
        <v>-0.008895998325</v>
      </c>
      <c r="H19" s="68">
        <f>G19-FAMA!E22</f>
        <v>-0.0266882171</v>
      </c>
    </row>
    <row r="20">
      <c r="A20" s="48">
        <v>45168.0</v>
      </c>
      <c r="B20" s="49">
        <v>9255.599609</v>
      </c>
      <c r="C20" s="49">
        <v>9386.849609</v>
      </c>
      <c r="D20" s="49">
        <v>9180.950195</v>
      </c>
      <c r="E20" s="49">
        <v>9318.799805</v>
      </c>
      <c r="F20" s="49">
        <v>9257.585938</v>
      </c>
      <c r="G20" s="67">
        <f t="shared" si="1"/>
        <v>-0.01816938579</v>
      </c>
      <c r="H20" s="68">
        <f>G20-FAMA!E23</f>
        <v>-0.03597751367</v>
      </c>
    </row>
    <row r="21">
      <c r="A21" s="48">
        <v>45169.0</v>
      </c>
      <c r="B21" s="49">
        <v>9360.400391</v>
      </c>
      <c r="C21" s="49">
        <v>9592.400391</v>
      </c>
      <c r="D21" s="49">
        <v>9258.75</v>
      </c>
      <c r="E21" s="49">
        <v>9491.25</v>
      </c>
      <c r="F21" s="49">
        <v>9428.90332</v>
      </c>
      <c r="G21" s="67">
        <f t="shared" si="1"/>
        <v>-0.002909935831</v>
      </c>
      <c r="H21" s="68">
        <f>G21-FAMA!E24</f>
        <v>-0.02071806371</v>
      </c>
    </row>
    <row r="22">
      <c r="A22" s="48">
        <v>45170.0</v>
      </c>
      <c r="B22" s="49">
        <v>9597.950195</v>
      </c>
      <c r="C22" s="49">
        <v>9782.25</v>
      </c>
      <c r="D22" s="49">
        <v>9424.849609</v>
      </c>
      <c r="E22" s="49">
        <v>9518.950195</v>
      </c>
      <c r="F22" s="49">
        <v>9456.420898</v>
      </c>
      <c r="G22" s="67">
        <f t="shared" si="1"/>
        <v>0.0250420035</v>
      </c>
      <c r="H22" s="68">
        <f>G22-FAMA!E25</f>
        <v>-0.02839189457</v>
      </c>
    </row>
    <row r="23">
      <c r="A23" s="48">
        <v>45173.0</v>
      </c>
      <c r="B23" s="49">
        <v>9587.950195</v>
      </c>
      <c r="C23" s="49">
        <v>9694.950195</v>
      </c>
      <c r="D23" s="49">
        <v>9191.099609</v>
      </c>
      <c r="E23" s="49">
        <v>9286.400391</v>
      </c>
      <c r="F23" s="49">
        <v>9225.398438</v>
      </c>
      <c r="G23" s="67">
        <f t="shared" si="1"/>
        <v>-0.0008983318676</v>
      </c>
      <c r="H23" s="68">
        <f>G23-FAMA!E26</f>
        <v>-0.01870645974</v>
      </c>
    </row>
    <row r="24">
      <c r="A24" s="48">
        <v>45174.0</v>
      </c>
      <c r="B24" s="49">
        <v>9230.049805</v>
      </c>
      <c r="C24" s="49">
        <v>9400.0</v>
      </c>
      <c r="D24" s="49">
        <v>9230.049805</v>
      </c>
      <c r="E24" s="49">
        <v>9294.75</v>
      </c>
      <c r="F24" s="49">
        <v>9233.693359</v>
      </c>
      <c r="G24" s="67">
        <f t="shared" si="1"/>
        <v>0.02788473615</v>
      </c>
      <c r="H24" s="68">
        <f>G24-FAMA!E27</f>
        <v>0.01007660827</v>
      </c>
    </row>
    <row r="25">
      <c r="A25" s="48">
        <v>45175.0</v>
      </c>
      <c r="B25" s="49">
        <v>9594.900391</v>
      </c>
      <c r="C25" s="49">
        <v>9594.900391</v>
      </c>
      <c r="D25" s="49">
        <v>8976.5</v>
      </c>
      <c r="E25" s="49">
        <v>9042.599609</v>
      </c>
      <c r="F25" s="49">
        <v>8983.199219</v>
      </c>
      <c r="G25" s="67">
        <f t="shared" si="1"/>
        <v>0.003852022434</v>
      </c>
      <c r="H25" s="68">
        <f>G25-FAMA!E28</f>
        <v>-0.01395302633</v>
      </c>
    </row>
    <row r="26">
      <c r="A26" s="48">
        <v>45176.0</v>
      </c>
      <c r="B26" s="49">
        <v>9249.900391</v>
      </c>
      <c r="C26" s="49">
        <v>9249.900391</v>
      </c>
      <c r="D26" s="49">
        <v>8974.0</v>
      </c>
      <c r="E26" s="49">
        <v>9007.900391</v>
      </c>
      <c r="F26" s="49">
        <v>8948.728516</v>
      </c>
      <c r="G26" s="67">
        <f t="shared" si="1"/>
        <v>-0.009031886624</v>
      </c>
      <c r="H26" s="68">
        <f>G26-FAMA!E29</f>
        <v>-0.02683693539</v>
      </c>
    </row>
    <row r="27">
      <c r="A27" s="48">
        <v>45177.0</v>
      </c>
      <c r="B27" s="49">
        <v>9179.950195</v>
      </c>
      <c r="C27" s="49">
        <v>9286.0</v>
      </c>
      <c r="D27" s="49">
        <v>9038.400391</v>
      </c>
      <c r="E27" s="49">
        <v>9090.0</v>
      </c>
      <c r="F27" s="49">
        <v>9030.289063</v>
      </c>
      <c r="G27" s="67">
        <f t="shared" si="1"/>
        <v>-0.001685698242</v>
      </c>
      <c r="H27" s="68">
        <f>G27-FAMA!E30</f>
        <v>-0.0551103557</v>
      </c>
    </row>
    <row r="28">
      <c r="A28" s="48">
        <v>45180.0</v>
      </c>
      <c r="B28" s="49">
        <v>9171.0</v>
      </c>
      <c r="C28" s="49">
        <v>9280.0</v>
      </c>
      <c r="D28" s="49">
        <v>9088.0</v>
      </c>
      <c r="E28" s="49">
        <v>9105.349609</v>
      </c>
      <c r="F28" s="49">
        <v>9045.537109</v>
      </c>
      <c r="G28" s="67">
        <f t="shared" si="1"/>
        <v>0.02572373825</v>
      </c>
      <c r="H28" s="68">
        <f>G28-FAMA!E31</f>
        <v>0.007918689487</v>
      </c>
    </row>
    <row r="29">
      <c r="A29" s="48">
        <v>45181.0</v>
      </c>
      <c r="B29" s="49">
        <v>9237.950195</v>
      </c>
      <c r="C29" s="49">
        <v>9237.950195</v>
      </c>
      <c r="D29" s="49">
        <v>8824.950195</v>
      </c>
      <c r="E29" s="49">
        <v>8877.0</v>
      </c>
      <c r="F29" s="49">
        <v>8818.6875</v>
      </c>
      <c r="G29" s="67">
        <f t="shared" si="1"/>
        <v>0.008085595018</v>
      </c>
      <c r="H29" s="68">
        <f>G29-FAMA!E32</f>
        <v>-0.009719453749</v>
      </c>
    </row>
    <row r="30">
      <c r="A30" s="48">
        <v>45182.0</v>
      </c>
      <c r="B30" s="49">
        <v>8850.0</v>
      </c>
      <c r="C30" s="49">
        <v>9063.0</v>
      </c>
      <c r="D30" s="49">
        <v>8710.099609</v>
      </c>
      <c r="E30" s="49">
        <v>8805.799805</v>
      </c>
      <c r="F30" s="49">
        <v>8747.955078</v>
      </c>
      <c r="G30" s="67">
        <f t="shared" si="1"/>
        <v>0.004236604523</v>
      </c>
      <c r="H30" s="68">
        <f>G30-FAMA!E33</f>
        <v>-0.01364515508</v>
      </c>
    </row>
    <row r="31">
      <c r="A31" s="48">
        <v>45183.0</v>
      </c>
      <c r="B31" s="49">
        <v>8860.049805</v>
      </c>
      <c r="C31" s="49">
        <v>8969.349609</v>
      </c>
      <c r="D31" s="49">
        <v>8709.0</v>
      </c>
      <c r="E31" s="49">
        <v>8768.650391</v>
      </c>
      <c r="F31" s="49">
        <v>8711.049805</v>
      </c>
      <c r="G31" s="67">
        <f t="shared" si="1"/>
        <v>0.02060135069</v>
      </c>
      <c r="H31" s="68">
        <f>G31-FAMA!E34</f>
        <v>0.002719591094</v>
      </c>
    </row>
    <row r="32">
      <c r="A32" s="48">
        <v>45184.0</v>
      </c>
      <c r="B32" s="49">
        <v>8869.950195</v>
      </c>
      <c r="C32" s="49">
        <v>8917.950195</v>
      </c>
      <c r="D32" s="49">
        <v>8536.049805</v>
      </c>
      <c r="E32" s="49">
        <v>8591.650391</v>
      </c>
      <c r="F32" s="49">
        <v>8535.212891</v>
      </c>
      <c r="G32" s="67">
        <f t="shared" si="1"/>
        <v>0.008824151742</v>
      </c>
      <c r="H32" s="68">
        <f>G32-FAMA!E35</f>
        <v>-0.04483072034</v>
      </c>
    </row>
    <row r="33">
      <c r="A33" s="48">
        <v>45187.0</v>
      </c>
      <c r="B33" s="49">
        <v>8938.950195</v>
      </c>
      <c r="C33" s="49">
        <v>8938.950195</v>
      </c>
      <c r="D33" s="49">
        <v>8501.0</v>
      </c>
      <c r="E33" s="49">
        <v>8516.5</v>
      </c>
      <c r="F33" s="49">
        <v>8460.555664</v>
      </c>
      <c r="G33" s="67">
        <f t="shared" si="1"/>
        <v>-0.01881938166</v>
      </c>
      <c r="H33" s="68">
        <f>G33-FAMA!E36</f>
        <v>-0.05458609843</v>
      </c>
    </row>
    <row r="34">
      <c r="A34" s="48">
        <v>45189.0</v>
      </c>
      <c r="B34" s="49">
        <v>8516.5</v>
      </c>
      <c r="C34" s="49">
        <v>8703.0</v>
      </c>
      <c r="D34" s="49">
        <v>8491.099609</v>
      </c>
      <c r="E34" s="49">
        <v>8679.849609</v>
      </c>
      <c r="F34" s="49">
        <v>8622.832031</v>
      </c>
      <c r="G34" s="67">
        <f t="shared" si="1"/>
        <v>-0.004427532782</v>
      </c>
      <c r="H34" s="68">
        <f>G34-FAMA!E37</f>
        <v>-0.02230929238</v>
      </c>
    </row>
    <row r="35">
      <c r="A35" s="48">
        <v>45190.0</v>
      </c>
      <c r="B35" s="49">
        <v>8724.950195</v>
      </c>
      <c r="C35" s="49">
        <v>9025.0</v>
      </c>
      <c r="D35" s="49">
        <v>8675.25</v>
      </c>
      <c r="E35" s="49">
        <v>8718.450195</v>
      </c>
      <c r="F35" s="49">
        <v>8661.179688</v>
      </c>
      <c r="G35" s="67">
        <f t="shared" si="1"/>
        <v>0.01239593301</v>
      </c>
      <c r="H35" s="68">
        <f>G35-FAMA!E38</f>
        <v>-0.005817565749</v>
      </c>
    </row>
    <row r="36">
      <c r="A36" s="48">
        <v>45191.0</v>
      </c>
      <c r="B36" s="49">
        <v>8652.049805</v>
      </c>
      <c r="C36" s="49">
        <v>8839.950195</v>
      </c>
      <c r="D36" s="49">
        <v>8583.0</v>
      </c>
      <c r="E36" s="49">
        <v>8611.700195</v>
      </c>
      <c r="F36" s="49">
        <v>8555.130859</v>
      </c>
      <c r="G36" s="67">
        <f t="shared" si="1"/>
        <v>-0.01371473429</v>
      </c>
      <c r="H36" s="68">
        <f>G36-FAMA!E39</f>
        <v>-0.06836518311</v>
      </c>
    </row>
    <row r="37">
      <c r="A37" s="48">
        <v>45194.0</v>
      </c>
      <c r="B37" s="49">
        <v>8552.049805</v>
      </c>
      <c r="C37" s="49">
        <v>8800.0</v>
      </c>
      <c r="D37" s="49">
        <v>8552.049805</v>
      </c>
      <c r="E37" s="49">
        <v>8731.450195</v>
      </c>
      <c r="F37" s="49">
        <v>8674.09375</v>
      </c>
      <c r="G37" s="67">
        <f t="shared" si="1"/>
        <v>0.01839334961</v>
      </c>
      <c r="H37" s="68">
        <f>G37-FAMA!E40</f>
        <v>0.0001798508501</v>
      </c>
    </row>
    <row r="38">
      <c r="A38" s="48">
        <v>45195.0</v>
      </c>
      <c r="B38" s="49">
        <v>8731.450195</v>
      </c>
      <c r="C38" s="49">
        <v>8805.700195</v>
      </c>
      <c r="D38" s="49">
        <v>8558.0</v>
      </c>
      <c r="E38" s="49">
        <v>8573.75</v>
      </c>
      <c r="F38" s="49">
        <v>8517.429688</v>
      </c>
      <c r="G38" s="67">
        <f t="shared" si="1"/>
        <v>0.01585918713</v>
      </c>
      <c r="H38" s="68">
        <f>G38-FAMA!E41</f>
        <v>-0.002354311628</v>
      </c>
    </row>
    <row r="39">
      <c r="A39" s="48">
        <v>45196.0</v>
      </c>
      <c r="B39" s="49">
        <v>8582.5</v>
      </c>
      <c r="C39" s="49">
        <v>8585.0</v>
      </c>
      <c r="D39" s="49">
        <v>8412.849609</v>
      </c>
      <c r="E39" s="49">
        <v>8439.900391</v>
      </c>
      <c r="F39" s="49">
        <v>8384.458984</v>
      </c>
      <c r="G39" s="67">
        <f t="shared" si="1"/>
        <v>-0.008138391655</v>
      </c>
      <c r="H39" s="68">
        <f>G39-FAMA!E42</f>
        <v>-0.02629756801</v>
      </c>
    </row>
    <row r="40">
      <c r="A40" s="48">
        <v>45197.0</v>
      </c>
      <c r="B40" s="49">
        <v>8490.0</v>
      </c>
      <c r="C40" s="49">
        <v>8626.0</v>
      </c>
      <c r="D40" s="49">
        <v>8460.0</v>
      </c>
      <c r="E40" s="49">
        <v>8509.150391</v>
      </c>
      <c r="F40" s="49">
        <v>8453.254883</v>
      </c>
      <c r="G40" s="67">
        <f t="shared" si="1"/>
        <v>0.0003644987318</v>
      </c>
      <c r="H40" s="68">
        <f>G40-FAMA!E43</f>
        <v>-0.01779467762</v>
      </c>
    </row>
    <row r="41">
      <c r="A41" s="48">
        <v>45198.0</v>
      </c>
      <c r="B41" s="49">
        <v>8581.950195</v>
      </c>
      <c r="C41" s="49">
        <v>8670.0</v>
      </c>
      <c r="D41" s="49">
        <v>8481.799805</v>
      </c>
      <c r="E41" s="49">
        <v>8506.049805</v>
      </c>
      <c r="F41" s="49">
        <v>8450.174805</v>
      </c>
      <c r="G41" s="67">
        <f t="shared" si="1"/>
        <v>-0.002058856785</v>
      </c>
      <c r="H41" s="68">
        <f>G41-FAMA!E44</f>
        <v>-0.05654627912</v>
      </c>
    </row>
    <row r="42">
      <c r="A42" s="48">
        <v>45202.0</v>
      </c>
      <c r="B42" s="49">
        <v>8503.900391</v>
      </c>
      <c r="C42" s="49">
        <v>8567.5</v>
      </c>
      <c r="D42" s="49">
        <v>8384.099609</v>
      </c>
      <c r="E42" s="49">
        <v>8523.599609</v>
      </c>
      <c r="F42" s="49">
        <v>8467.608398</v>
      </c>
      <c r="G42" s="67">
        <f t="shared" si="1"/>
        <v>0.02680363795</v>
      </c>
      <c r="H42" s="68">
        <f>G42-FAMA!E45</f>
        <v>0.008644461595</v>
      </c>
    </row>
    <row r="43">
      <c r="A43" s="48">
        <v>45203.0</v>
      </c>
      <c r="B43" s="49">
        <v>8493.25</v>
      </c>
      <c r="C43" s="49">
        <v>8539.549805</v>
      </c>
      <c r="D43" s="49">
        <v>8290.25</v>
      </c>
      <c r="E43" s="49">
        <v>8301.099609</v>
      </c>
      <c r="F43" s="49">
        <v>8246.570313</v>
      </c>
      <c r="G43" s="67">
        <f t="shared" si="1"/>
        <v>0.001423423857</v>
      </c>
      <c r="H43" s="68">
        <f>G43-FAMA!E46</f>
        <v>-0.0167357525</v>
      </c>
    </row>
    <row r="44">
      <c r="A44" s="48">
        <v>45204.0</v>
      </c>
      <c r="B44" s="49">
        <v>8350.049805</v>
      </c>
      <c r="C44" s="49">
        <v>8375.200195</v>
      </c>
      <c r="D44" s="49">
        <v>8256.200195</v>
      </c>
      <c r="E44" s="49">
        <v>8289.299805</v>
      </c>
      <c r="F44" s="49">
        <v>8234.848633</v>
      </c>
      <c r="G44" s="67">
        <f t="shared" si="1"/>
        <v>0.01360352709</v>
      </c>
      <c r="H44" s="68">
        <f>G44-FAMA!E47</f>
        <v>-0.004467480611</v>
      </c>
    </row>
    <row r="45">
      <c r="A45" s="48">
        <v>45205.0</v>
      </c>
      <c r="B45" s="49">
        <v>8338.950195</v>
      </c>
      <c r="C45" s="49">
        <v>8338.950195</v>
      </c>
      <c r="D45" s="49">
        <v>8132.049805</v>
      </c>
      <c r="E45" s="49">
        <v>8178.049805</v>
      </c>
      <c r="F45" s="49">
        <v>8124.329102</v>
      </c>
      <c r="G45" s="67">
        <f t="shared" si="1"/>
        <v>-0.00004279013312</v>
      </c>
      <c r="H45" s="68">
        <f>G45-FAMA!E48</f>
        <v>-0.01811379783</v>
      </c>
    </row>
    <row r="46">
      <c r="A46" s="48">
        <v>45208.0</v>
      </c>
      <c r="B46" s="49">
        <v>8057.0</v>
      </c>
      <c r="C46" s="49">
        <v>8278.0</v>
      </c>
      <c r="D46" s="49">
        <v>8057.0</v>
      </c>
      <c r="E46" s="49">
        <v>8178.399902</v>
      </c>
      <c r="F46" s="49">
        <v>8124.676758</v>
      </c>
      <c r="G46" s="67">
        <f t="shared" si="1"/>
        <v>-0.006203353487</v>
      </c>
      <c r="H46" s="68">
        <f>G46-FAMA!E49</f>
        <v>-0.06042617401</v>
      </c>
    </row>
    <row r="47">
      <c r="A47" s="48">
        <v>45209.0</v>
      </c>
      <c r="B47" s="49">
        <v>8264.950195</v>
      </c>
      <c r="C47" s="49">
        <v>8264.950195</v>
      </c>
      <c r="D47" s="49">
        <v>8180.799805</v>
      </c>
      <c r="E47" s="49">
        <v>8229.450195</v>
      </c>
      <c r="F47" s="49">
        <v>8175.391602</v>
      </c>
      <c r="G47" s="67">
        <f t="shared" si="1"/>
        <v>-0.007734869027</v>
      </c>
      <c r="H47" s="68">
        <f>G47-FAMA!E50</f>
        <v>-0.02580587672</v>
      </c>
    </row>
    <row r="48">
      <c r="A48" s="48">
        <v>45210.0</v>
      </c>
      <c r="B48" s="49">
        <v>8289.950195</v>
      </c>
      <c r="C48" s="49">
        <v>8375.0</v>
      </c>
      <c r="D48" s="49">
        <v>8253.450195</v>
      </c>
      <c r="E48" s="49">
        <v>8293.599609</v>
      </c>
      <c r="F48" s="49">
        <v>8239.120117</v>
      </c>
      <c r="G48" s="67">
        <f t="shared" si="1"/>
        <v>-0.03987034342</v>
      </c>
      <c r="H48" s="68">
        <f>G48-FAMA!E51</f>
        <v>-0.05794135112</v>
      </c>
    </row>
    <row r="49">
      <c r="A49" s="48">
        <v>45211.0</v>
      </c>
      <c r="B49" s="49">
        <v>8360.0</v>
      </c>
      <c r="C49" s="49">
        <v>8662.150391</v>
      </c>
      <c r="D49" s="49">
        <v>8317.400391</v>
      </c>
      <c r="E49" s="49">
        <v>8638.0</v>
      </c>
      <c r="F49" s="49">
        <v>8581.257813</v>
      </c>
      <c r="G49" s="67">
        <f t="shared" si="1"/>
        <v>-0.02238068856</v>
      </c>
      <c r="H49" s="68">
        <f>G49-FAMA!E52</f>
        <v>-0.04039426888</v>
      </c>
    </row>
    <row r="50">
      <c r="A50" s="48">
        <v>45212.0</v>
      </c>
      <c r="B50" s="49">
        <v>8689.950195</v>
      </c>
      <c r="C50" s="49">
        <v>8890.900391</v>
      </c>
      <c r="D50" s="49">
        <v>8560.0</v>
      </c>
      <c r="E50" s="49">
        <v>8835.75</v>
      </c>
      <c r="F50" s="49">
        <v>8777.708984</v>
      </c>
      <c r="G50" s="67">
        <f t="shared" si="1"/>
        <v>-0.01794985792</v>
      </c>
      <c r="H50" s="68">
        <f>G50-FAMA!E53</f>
        <v>-0.03596343825</v>
      </c>
    </row>
    <row r="51">
      <c r="A51" s="48">
        <v>45215.0</v>
      </c>
      <c r="B51" s="49">
        <v>8700.099609</v>
      </c>
      <c r="C51" s="49">
        <v>9025.200195</v>
      </c>
      <c r="D51" s="49">
        <v>8700.099609</v>
      </c>
      <c r="E51" s="49">
        <v>8997.25</v>
      </c>
      <c r="F51" s="49">
        <v>8938.147461</v>
      </c>
      <c r="G51" s="67">
        <f t="shared" si="1"/>
        <v>-0.006202208482</v>
      </c>
      <c r="H51" s="68">
        <f>G51-FAMA!E54</f>
        <v>-0.06025268471</v>
      </c>
    </row>
    <row r="52">
      <c r="A52" s="48">
        <v>45216.0</v>
      </c>
      <c r="B52" s="49">
        <v>8998.950195</v>
      </c>
      <c r="C52" s="49">
        <v>9199.099609</v>
      </c>
      <c r="D52" s="49">
        <v>8959.549805</v>
      </c>
      <c r="E52" s="49">
        <v>9053.400391</v>
      </c>
      <c r="F52" s="49">
        <v>8993.929688</v>
      </c>
      <c r="G52" s="67">
        <f t="shared" si="1"/>
        <v>-0.0089163036</v>
      </c>
      <c r="H52" s="68">
        <f>G52-FAMA!E55</f>
        <v>-0.02692988393</v>
      </c>
    </row>
    <row r="53">
      <c r="A53" s="48">
        <v>45217.0</v>
      </c>
      <c r="B53" s="49">
        <v>9069.950195</v>
      </c>
      <c r="C53" s="49">
        <v>9190.549805</v>
      </c>
      <c r="D53" s="49">
        <v>8887.200195</v>
      </c>
      <c r="E53" s="49">
        <v>9134.849609</v>
      </c>
      <c r="F53" s="49">
        <v>9074.84375</v>
      </c>
      <c r="G53" s="67">
        <f t="shared" si="1"/>
        <v>0.005365329649</v>
      </c>
      <c r="H53" s="68">
        <f>G53-FAMA!E56</f>
        <v>-0.01264825068</v>
      </c>
    </row>
    <row r="54">
      <c r="A54" s="48">
        <v>45218.0</v>
      </c>
      <c r="B54" s="49">
        <v>9041.349609</v>
      </c>
      <c r="C54" s="49">
        <v>9250.200195</v>
      </c>
      <c r="D54" s="49">
        <v>9012.150391</v>
      </c>
      <c r="E54" s="49">
        <v>9086.099609</v>
      </c>
      <c r="F54" s="49">
        <v>9026.414063</v>
      </c>
      <c r="G54" s="67">
        <f t="shared" si="1"/>
        <v>0.02117397615</v>
      </c>
      <c r="H54" s="68">
        <f>G54-FAMA!E57</f>
        <v>0.003039145864</v>
      </c>
    </row>
    <row r="55">
      <c r="A55" s="48">
        <v>45219.0</v>
      </c>
      <c r="B55" s="49">
        <v>9086.400391</v>
      </c>
      <c r="C55" s="49">
        <v>9109.700195</v>
      </c>
      <c r="D55" s="49">
        <v>8853.25</v>
      </c>
      <c r="E55" s="49">
        <v>8897.700195</v>
      </c>
      <c r="F55" s="49">
        <v>8839.251953</v>
      </c>
      <c r="G55" s="67">
        <f t="shared" si="1"/>
        <v>0.01130916438</v>
      </c>
      <c r="H55" s="68">
        <f>G55-FAMA!E58</f>
        <v>-0.006825665899</v>
      </c>
    </row>
    <row r="56">
      <c r="A56" s="48">
        <v>45222.0</v>
      </c>
      <c r="B56" s="49">
        <v>8897.700195</v>
      </c>
      <c r="C56" s="49">
        <v>8897.700195</v>
      </c>
      <c r="D56" s="49">
        <v>8590.0</v>
      </c>
      <c r="E56" s="49">
        <v>8798.200195</v>
      </c>
      <c r="F56" s="49">
        <v>8740.405273</v>
      </c>
      <c r="G56" s="67">
        <f t="shared" si="1"/>
        <v>0.06173179422</v>
      </c>
      <c r="H56" s="68">
        <f>G56-FAMA!E59</f>
        <v>0.00731743662</v>
      </c>
    </row>
    <row r="57">
      <c r="A57" s="48">
        <v>45224.0</v>
      </c>
      <c r="B57" s="49">
        <v>8790.349609</v>
      </c>
      <c r="C57" s="49">
        <v>8790.349609</v>
      </c>
      <c r="D57" s="49">
        <v>8101.049805</v>
      </c>
      <c r="E57" s="49">
        <v>8286.650391</v>
      </c>
      <c r="F57" s="49">
        <v>8232.21582</v>
      </c>
      <c r="G57" s="67">
        <f t="shared" si="1"/>
        <v>-0.02831220992</v>
      </c>
      <c r="H57" s="68">
        <f>G57-FAMA!E60</f>
        <v>-0.0645851592</v>
      </c>
    </row>
    <row r="58">
      <c r="A58" s="48">
        <v>45225.0</v>
      </c>
      <c r="B58" s="49">
        <v>8226.549805</v>
      </c>
      <c r="C58" s="49">
        <v>8580.950195</v>
      </c>
      <c r="D58" s="49">
        <v>7978.899902</v>
      </c>
      <c r="E58" s="49">
        <v>8528.099609</v>
      </c>
      <c r="F58" s="49">
        <v>8472.079102</v>
      </c>
      <c r="G58" s="67">
        <f t="shared" si="1"/>
        <v>0.0007215237584</v>
      </c>
      <c r="H58" s="68">
        <f>G58-FAMA!E61</f>
        <v>-0.01743227102</v>
      </c>
    </row>
    <row r="59">
      <c r="A59" s="48">
        <v>45226.0</v>
      </c>
      <c r="B59" s="49">
        <v>8623.950195</v>
      </c>
      <c r="C59" s="49">
        <v>8643.549805</v>
      </c>
      <c r="D59" s="49">
        <v>8478.0</v>
      </c>
      <c r="E59" s="49">
        <v>8521.950195</v>
      </c>
      <c r="F59" s="49">
        <v>8465.970703</v>
      </c>
      <c r="G59" s="67">
        <f t="shared" si="1"/>
        <v>0.0004521515777</v>
      </c>
      <c r="H59" s="68">
        <f>G59-FAMA!E62</f>
        <v>-0.0177016432</v>
      </c>
    </row>
    <row r="60">
      <c r="A60" s="48">
        <v>45229.0</v>
      </c>
      <c r="B60" s="49">
        <v>8525.049805</v>
      </c>
      <c r="C60" s="49">
        <v>8605.200195</v>
      </c>
      <c r="D60" s="49">
        <v>8463.099609</v>
      </c>
      <c r="E60" s="49">
        <v>8518.099609</v>
      </c>
      <c r="F60" s="49">
        <v>8462.144531</v>
      </c>
      <c r="G60" s="67">
        <f t="shared" si="1"/>
        <v>0.004362628443</v>
      </c>
      <c r="H60" s="68">
        <f>G60-FAMA!E63</f>
        <v>-0.05010864329</v>
      </c>
    </row>
    <row r="61">
      <c r="A61" s="48">
        <v>45230.0</v>
      </c>
      <c r="B61" s="49">
        <v>8642.950195</v>
      </c>
      <c r="C61" s="49">
        <v>8642.950195</v>
      </c>
      <c r="D61" s="49">
        <v>8448.0</v>
      </c>
      <c r="E61" s="49">
        <v>8481.099609</v>
      </c>
      <c r="F61" s="49">
        <v>8425.387695</v>
      </c>
      <c r="G61" s="67">
        <f t="shared" si="1"/>
        <v>0.03949688311</v>
      </c>
      <c r="H61" s="68">
        <f>G61-FAMA!E64</f>
        <v>0.02134308834</v>
      </c>
    </row>
    <row r="62">
      <c r="A62" s="48">
        <v>45231.0</v>
      </c>
      <c r="B62" s="49">
        <v>8638.200195</v>
      </c>
      <c r="C62" s="49">
        <v>8638.200195</v>
      </c>
      <c r="D62" s="49">
        <v>8010.0</v>
      </c>
      <c r="E62" s="49">
        <v>8158.850098</v>
      </c>
      <c r="F62" s="49">
        <v>8105.255371</v>
      </c>
      <c r="G62" s="67">
        <f t="shared" si="1"/>
        <v>0.002913298085</v>
      </c>
      <c r="H62" s="68">
        <f>G62-FAMA!E65</f>
        <v>-0.01524049669</v>
      </c>
    </row>
    <row r="63">
      <c r="A63" s="48">
        <v>45232.0</v>
      </c>
      <c r="B63" s="49">
        <v>8297.950195</v>
      </c>
      <c r="C63" s="49">
        <v>8297.950195</v>
      </c>
      <c r="D63" s="49">
        <v>8027.649902</v>
      </c>
      <c r="E63" s="49">
        <v>8135.149902</v>
      </c>
      <c r="F63" s="49">
        <v>8081.710938</v>
      </c>
      <c r="G63" s="67">
        <f t="shared" si="1"/>
        <v>-0.02383662268</v>
      </c>
      <c r="H63" s="68">
        <f>G63-FAMA!E66</f>
        <v>-0.04199041746</v>
      </c>
    </row>
    <row r="64">
      <c r="A64" s="48">
        <v>45233.0</v>
      </c>
      <c r="B64" s="49">
        <v>8090.049805</v>
      </c>
      <c r="C64" s="49">
        <v>8475.0</v>
      </c>
      <c r="D64" s="49">
        <v>8090.049805</v>
      </c>
      <c r="E64" s="49">
        <v>8333.799805</v>
      </c>
      <c r="F64" s="49">
        <v>8279.055664</v>
      </c>
      <c r="G64" s="67">
        <f t="shared" si="1"/>
        <v>-0.01958754171</v>
      </c>
      <c r="H64" s="68">
        <f>G64-FAMA!E67</f>
        <v>-0.03776696211</v>
      </c>
    </row>
    <row r="65">
      <c r="A65" s="48">
        <v>45236.0</v>
      </c>
      <c r="B65" s="49">
        <v>8355.0</v>
      </c>
      <c r="C65" s="49">
        <v>8524.950195</v>
      </c>
      <c r="D65" s="49">
        <v>8355.0</v>
      </c>
      <c r="E65" s="49">
        <v>8500.299805</v>
      </c>
      <c r="F65" s="49">
        <v>8444.461914</v>
      </c>
      <c r="G65" s="67">
        <f t="shared" si="1"/>
        <v>-0.00424069452</v>
      </c>
      <c r="H65" s="68">
        <f>G65-FAMA!E68</f>
        <v>-0.07697820797</v>
      </c>
    </row>
    <row r="66">
      <c r="A66" s="48">
        <v>45237.0</v>
      </c>
      <c r="B66" s="49">
        <v>8500.349609</v>
      </c>
      <c r="C66" s="49">
        <v>8565.849609</v>
      </c>
      <c r="D66" s="49">
        <v>8478.799805</v>
      </c>
      <c r="E66" s="49">
        <v>8536.5</v>
      </c>
      <c r="F66" s="49">
        <v>8480.424805</v>
      </c>
      <c r="G66" s="67">
        <f t="shared" si="1"/>
        <v>0.004193721627</v>
      </c>
      <c r="H66" s="68">
        <f>G66-FAMA!E69</f>
        <v>-0.01398569877</v>
      </c>
    </row>
    <row r="67">
      <c r="A67" s="48">
        <v>45238.0</v>
      </c>
      <c r="B67" s="49">
        <v>8528.400391</v>
      </c>
      <c r="C67" s="49">
        <v>8529.900391</v>
      </c>
      <c r="D67" s="49">
        <v>8407.25</v>
      </c>
      <c r="E67" s="49">
        <v>8500.849609</v>
      </c>
      <c r="F67" s="49">
        <v>8445.008789</v>
      </c>
      <c r="G67" s="67">
        <f t="shared" si="1"/>
        <v>-0.01025738922</v>
      </c>
      <c r="H67" s="68">
        <f>G67-FAMA!E70</f>
        <v>-0.02843475965</v>
      </c>
    </row>
    <row r="68">
      <c r="A68" s="48">
        <v>45239.0</v>
      </c>
      <c r="B68" s="49">
        <v>8549.950195</v>
      </c>
      <c r="C68" s="49">
        <v>8618.950195</v>
      </c>
      <c r="D68" s="49">
        <v>8492.900391</v>
      </c>
      <c r="E68" s="49">
        <v>8588.950195</v>
      </c>
      <c r="F68" s="49">
        <v>8532.530273</v>
      </c>
      <c r="G68" s="67">
        <f t="shared" si="1"/>
        <v>-0.001540318082</v>
      </c>
      <c r="H68" s="68">
        <f>G68-FAMA!E71</f>
        <v>-0.01971768851</v>
      </c>
    </row>
    <row r="69">
      <c r="A69" s="48">
        <v>45240.0</v>
      </c>
      <c r="B69" s="49">
        <v>8426.650391</v>
      </c>
      <c r="C69" s="49">
        <v>8754.349609</v>
      </c>
      <c r="D69" s="49">
        <v>8426.650391</v>
      </c>
      <c r="E69" s="49">
        <v>8602.200195</v>
      </c>
      <c r="F69" s="49">
        <v>8545.693359</v>
      </c>
      <c r="G69" s="67">
        <f t="shared" si="1"/>
        <v>-0.03178522583</v>
      </c>
      <c r="H69" s="68">
        <f>G69-FAMA!E72</f>
        <v>-0.08632725023</v>
      </c>
    </row>
    <row r="70">
      <c r="A70" s="48">
        <v>45243.0</v>
      </c>
      <c r="B70" s="49">
        <v>8814.549805</v>
      </c>
      <c r="C70" s="49">
        <v>8906.25</v>
      </c>
      <c r="D70" s="49">
        <v>8745.150391</v>
      </c>
      <c r="E70" s="49">
        <v>8884.599609</v>
      </c>
      <c r="F70" s="49">
        <v>8826.237305</v>
      </c>
      <c r="G70" s="67">
        <f t="shared" si="1"/>
        <v>0.01278420479</v>
      </c>
      <c r="H70" s="68">
        <f>G70-FAMA!E73</f>
        <v>-0.005393165642</v>
      </c>
    </row>
    <row r="71">
      <c r="A71" s="48">
        <v>45245.0</v>
      </c>
      <c r="B71" s="49">
        <v>8888.400391</v>
      </c>
      <c r="C71" s="49">
        <v>8932.299805</v>
      </c>
      <c r="D71" s="49">
        <v>8740.099609</v>
      </c>
      <c r="E71" s="49">
        <v>8772.450195</v>
      </c>
      <c r="F71" s="49">
        <v>8714.825195</v>
      </c>
      <c r="G71" s="67">
        <f t="shared" si="1"/>
        <v>-0.00723140689</v>
      </c>
      <c r="H71" s="68">
        <f>G71-FAMA!E74</f>
        <v>-0.02540877732</v>
      </c>
    </row>
    <row r="72">
      <c r="A72" s="48">
        <v>45246.0</v>
      </c>
      <c r="B72" s="49">
        <v>8947.900391</v>
      </c>
      <c r="C72" s="49">
        <v>8947.900391</v>
      </c>
      <c r="D72" s="49">
        <v>8800.0</v>
      </c>
      <c r="E72" s="49">
        <v>8836.349609</v>
      </c>
      <c r="F72" s="49">
        <v>8778.304688</v>
      </c>
      <c r="G72" s="67">
        <f t="shared" si="1"/>
        <v>0.02177374286</v>
      </c>
      <c r="H72" s="68">
        <f>G72-FAMA!E75</f>
        <v>0.003543334609</v>
      </c>
    </row>
    <row r="73">
      <c r="A73" s="48">
        <v>45247.0</v>
      </c>
      <c r="B73" s="49">
        <v>8898.400391</v>
      </c>
      <c r="C73" s="49">
        <v>8911.450195</v>
      </c>
      <c r="D73" s="49">
        <v>8600.0</v>
      </c>
      <c r="E73" s="49">
        <v>8648.049805</v>
      </c>
      <c r="F73" s="49">
        <v>8591.241211</v>
      </c>
      <c r="G73" s="67">
        <f t="shared" si="1"/>
        <v>0.005949757856</v>
      </c>
      <c r="H73" s="68">
        <f>G73-FAMA!E76</f>
        <v>-0.0122806504</v>
      </c>
    </row>
    <row r="74">
      <c r="A74" s="48">
        <v>45250.0</v>
      </c>
      <c r="B74" s="49">
        <v>8821.049805</v>
      </c>
      <c r="C74" s="49">
        <v>8821.049805</v>
      </c>
      <c r="D74" s="49">
        <v>8564.400391</v>
      </c>
      <c r="E74" s="49">
        <v>8596.900391</v>
      </c>
      <c r="F74" s="49">
        <v>8540.427734</v>
      </c>
      <c r="G74" s="67">
        <f t="shared" si="1"/>
        <v>0.008185703286</v>
      </c>
      <c r="H74" s="68">
        <f>G74-FAMA!E77</f>
        <v>-0.04651549252</v>
      </c>
    </row>
    <row r="75">
      <c r="A75" s="48">
        <v>45251.0</v>
      </c>
      <c r="B75" s="49">
        <v>8600.049805</v>
      </c>
      <c r="C75" s="49">
        <v>8676.900391</v>
      </c>
      <c r="D75" s="49">
        <v>8500.0</v>
      </c>
      <c r="E75" s="49">
        <v>8527.099609</v>
      </c>
      <c r="F75" s="49">
        <v>8471.085938</v>
      </c>
      <c r="G75" s="67">
        <f t="shared" si="1"/>
        <v>0.005572013033</v>
      </c>
      <c r="H75" s="68">
        <f>G75-FAMA!E78</f>
        <v>-0.01265839522</v>
      </c>
    </row>
    <row r="76">
      <c r="A76" s="48">
        <v>45252.0</v>
      </c>
      <c r="B76" s="49">
        <v>8500.0</v>
      </c>
      <c r="C76" s="49">
        <v>8549.849609</v>
      </c>
      <c r="D76" s="49">
        <v>8442.099609</v>
      </c>
      <c r="E76" s="49">
        <v>8479.849609</v>
      </c>
      <c r="F76" s="49">
        <v>8424.146484</v>
      </c>
      <c r="G76" s="67">
        <f t="shared" si="1"/>
        <v>0.000997362217</v>
      </c>
      <c r="H76" s="68">
        <f>G76-FAMA!E79</f>
        <v>-0.01723304604</v>
      </c>
    </row>
    <row r="77">
      <c r="A77" s="48">
        <v>45253.0</v>
      </c>
      <c r="B77" s="49">
        <v>8498.799805</v>
      </c>
      <c r="C77" s="49">
        <v>8581.599609</v>
      </c>
      <c r="D77" s="49">
        <v>8460.900391</v>
      </c>
      <c r="E77" s="49">
        <v>8471.400391</v>
      </c>
      <c r="F77" s="49">
        <v>8415.75293</v>
      </c>
      <c r="G77" s="67">
        <f t="shared" si="1"/>
        <v>0.002212425659</v>
      </c>
      <c r="H77" s="68">
        <f>G77-FAMA!E80</f>
        <v>-0.01603924609</v>
      </c>
    </row>
    <row r="78">
      <c r="A78" s="48">
        <v>45254.0</v>
      </c>
      <c r="B78" s="49">
        <v>8430.0</v>
      </c>
      <c r="C78" s="49">
        <v>8624.950195</v>
      </c>
      <c r="D78" s="49">
        <v>8360.0</v>
      </c>
      <c r="E78" s="49">
        <v>8452.700195</v>
      </c>
      <c r="F78" s="49">
        <v>8397.174805</v>
      </c>
      <c r="G78" s="67">
        <f t="shared" si="1"/>
        <v>0.01532101838</v>
      </c>
      <c r="H78" s="68">
        <f>G78-FAMA!E81</f>
        <v>-0.002930653366</v>
      </c>
    </row>
    <row r="79">
      <c r="A79" s="48">
        <v>45258.0</v>
      </c>
      <c r="B79" s="49">
        <v>8550.950195</v>
      </c>
      <c r="C79" s="49">
        <v>8550.950195</v>
      </c>
      <c r="D79" s="49">
        <v>8301.0</v>
      </c>
      <c r="E79" s="49">
        <v>8325.150391</v>
      </c>
      <c r="F79" s="49">
        <v>8270.462891</v>
      </c>
      <c r="G79" s="67">
        <f t="shared" si="1"/>
        <v>-0.01031283235</v>
      </c>
      <c r="H79" s="68">
        <f>G79-FAMA!E82</f>
        <v>-0.06507784192</v>
      </c>
    </row>
    <row r="80">
      <c r="A80" s="48">
        <v>45259.0</v>
      </c>
      <c r="B80" s="49">
        <v>8425.200195</v>
      </c>
      <c r="C80" s="49">
        <v>8465.650391</v>
      </c>
      <c r="D80" s="49">
        <v>8329.150391</v>
      </c>
      <c r="E80" s="49">
        <v>8411.900391</v>
      </c>
      <c r="F80" s="49">
        <v>8356.643555</v>
      </c>
      <c r="G80" s="67">
        <f t="shared" si="1"/>
        <v>-0.02235516896</v>
      </c>
      <c r="H80" s="68">
        <f>G80-FAMA!E83</f>
        <v>-0.05886184369</v>
      </c>
    </row>
    <row r="81">
      <c r="A81" s="48">
        <v>45260.0</v>
      </c>
      <c r="B81" s="49">
        <v>8417.450195</v>
      </c>
      <c r="C81" s="49">
        <v>8652.049805</v>
      </c>
      <c r="D81" s="49">
        <v>8417.400391</v>
      </c>
      <c r="E81" s="49">
        <v>8604.25</v>
      </c>
      <c r="F81" s="49">
        <v>8547.729492</v>
      </c>
      <c r="G81" s="67">
        <f t="shared" si="1"/>
        <v>-0.005093498428</v>
      </c>
      <c r="H81" s="68">
        <f>G81-FAMA!E84</f>
        <v>-0.02345248728</v>
      </c>
    </row>
    <row r="82">
      <c r="A82" s="48">
        <v>45261.0</v>
      </c>
      <c r="B82" s="49">
        <v>8488.049805</v>
      </c>
      <c r="C82" s="49">
        <v>8695.0</v>
      </c>
      <c r="D82" s="49">
        <v>8488.049805</v>
      </c>
      <c r="E82" s="49">
        <v>8648.299805</v>
      </c>
      <c r="F82" s="49">
        <v>8591.490234</v>
      </c>
      <c r="G82" s="67">
        <f t="shared" si="1"/>
        <v>0.005318275458</v>
      </c>
      <c r="H82" s="68">
        <f>G82-FAMA!E85</f>
        <v>-0.01304071339</v>
      </c>
    </row>
    <row r="83">
      <c r="A83" s="48">
        <v>45264.0</v>
      </c>
      <c r="B83" s="49">
        <v>8488.049805</v>
      </c>
      <c r="C83" s="49">
        <v>8718.299805</v>
      </c>
      <c r="D83" s="49">
        <v>8488.049805</v>
      </c>
      <c r="E83" s="49">
        <v>8602.549805</v>
      </c>
      <c r="F83" s="49">
        <v>8546.040039</v>
      </c>
      <c r="G83" s="67">
        <f t="shared" si="1"/>
        <v>0.01040640154</v>
      </c>
      <c r="H83" s="68">
        <f>G83-FAMA!E86</f>
        <v>-0.04468067719</v>
      </c>
    </row>
    <row r="84">
      <c r="A84" s="48">
        <v>45265.0</v>
      </c>
      <c r="B84" s="49">
        <v>8584.599609</v>
      </c>
      <c r="C84" s="49">
        <v>8674.400391</v>
      </c>
      <c r="D84" s="49">
        <v>8500.0</v>
      </c>
      <c r="E84" s="49">
        <v>8513.950195</v>
      </c>
      <c r="F84" s="49">
        <v>8458.022461</v>
      </c>
      <c r="G84" s="67">
        <f t="shared" si="1"/>
        <v>0.003376441019</v>
      </c>
      <c r="H84" s="68">
        <f>G84-FAMA!E87</f>
        <v>-0.01498254783</v>
      </c>
    </row>
    <row r="85">
      <c r="A85" s="48">
        <v>45266.0</v>
      </c>
      <c r="B85" s="49">
        <v>8508.900391</v>
      </c>
      <c r="C85" s="49">
        <v>8528.0</v>
      </c>
      <c r="D85" s="49">
        <v>8450.0</v>
      </c>
      <c r="E85" s="49">
        <v>8485.299805</v>
      </c>
      <c r="F85" s="49">
        <v>8429.560547</v>
      </c>
      <c r="G85" s="67">
        <f t="shared" si="1"/>
        <v>-0.00145342075</v>
      </c>
      <c r="H85" s="68">
        <f>G85-FAMA!E88</f>
        <v>-0.0198124096</v>
      </c>
    </row>
    <row r="86">
      <c r="A86" s="48">
        <v>45267.0</v>
      </c>
      <c r="B86" s="49">
        <v>8418.049805</v>
      </c>
      <c r="C86" s="49">
        <v>8578.049805</v>
      </c>
      <c r="D86" s="49">
        <v>8418.049805</v>
      </c>
      <c r="E86" s="49">
        <v>8497.650391</v>
      </c>
      <c r="F86" s="49">
        <v>8441.830078</v>
      </c>
      <c r="G86" s="67">
        <f t="shared" si="1"/>
        <v>0.002731738431</v>
      </c>
      <c r="H86" s="68">
        <f>G86-FAMA!E89</f>
        <v>-0.01562110451</v>
      </c>
    </row>
    <row r="87">
      <c r="A87" s="48">
        <v>45268.0</v>
      </c>
      <c r="B87" s="49">
        <v>8515.5</v>
      </c>
      <c r="C87" s="49">
        <v>8549.0</v>
      </c>
      <c r="D87" s="49">
        <v>8442.349609</v>
      </c>
      <c r="E87" s="49">
        <v>8474.5</v>
      </c>
      <c r="F87" s="49">
        <v>8418.832031</v>
      </c>
      <c r="G87" s="67">
        <f t="shared" si="1"/>
        <v>0.0003187463611</v>
      </c>
      <c r="H87" s="68">
        <f>G87-FAMA!E90</f>
        <v>-0.01803409658</v>
      </c>
    </row>
    <row r="88">
      <c r="A88" s="48">
        <v>45271.0</v>
      </c>
      <c r="B88" s="49">
        <v>8418.049805</v>
      </c>
      <c r="C88" s="49">
        <v>8599.0</v>
      </c>
      <c r="D88" s="49">
        <v>8418.049805</v>
      </c>
      <c r="E88" s="49">
        <v>8471.799805</v>
      </c>
      <c r="F88" s="49">
        <v>8416.149414</v>
      </c>
      <c r="G88" s="67">
        <f t="shared" si="1"/>
        <v>0.01591296624</v>
      </c>
      <c r="H88" s="68">
        <f>G88-FAMA!E91</f>
        <v>-0.039155668</v>
      </c>
    </row>
    <row r="89">
      <c r="A89" s="48">
        <v>45272.0</v>
      </c>
      <c r="B89" s="49">
        <v>8519.150391</v>
      </c>
      <c r="C89" s="49">
        <v>8519.150391</v>
      </c>
      <c r="D89" s="49">
        <v>8290.849609</v>
      </c>
      <c r="E89" s="49">
        <v>8339.099609</v>
      </c>
      <c r="F89" s="49">
        <v>8284.321289</v>
      </c>
      <c r="G89" s="67">
        <f t="shared" si="1"/>
        <v>0.01145585624</v>
      </c>
      <c r="H89" s="68">
        <f>G89-FAMA!E92</f>
        <v>-0.006896986704</v>
      </c>
    </row>
    <row r="90">
      <c r="A90" s="48">
        <v>45273.0</v>
      </c>
      <c r="B90" s="49">
        <v>8369.950195</v>
      </c>
      <c r="C90" s="49">
        <v>8369.950195</v>
      </c>
      <c r="D90" s="49">
        <v>8225.0</v>
      </c>
      <c r="E90" s="49">
        <v>8244.650391</v>
      </c>
      <c r="F90" s="49">
        <v>8190.492188</v>
      </c>
      <c r="G90" s="67">
        <f t="shared" si="1"/>
        <v>-0.0008240427478</v>
      </c>
      <c r="H90" s="68">
        <f>G90-FAMA!E93</f>
        <v>-0.01917688569</v>
      </c>
    </row>
    <row r="91">
      <c r="A91" s="48">
        <v>45274.0</v>
      </c>
      <c r="B91" s="49">
        <v>8253.0</v>
      </c>
      <c r="C91" s="49">
        <v>8358.25</v>
      </c>
      <c r="D91" s="49">
        <v>8230.049805</v>
      </c>
      <c r="E91" s="49">
        <v>8251.450195</v>
      </c>
      <c r="F91" s="49">
        <v>8197.24707</v>
      </c>
      <c r="G91" s="67">
        <f t="shared" si="1"/>
        <v>-0.002948281738</v>
      </c>
      <c r="H91" s="68">
        <f>G91-FAMA!E94</f>
        <v>-0.02127449081</v>
      </c>
    </row>
    <row r="92">
      <c r="A92" s="48">
        <v>45275.0</v>
      </c>
      <c r="B92" s="49">
        <v>8350.0</v>
      </c>
      <c r="C92" s="49">
        <v>8429.900391</v>
      </c>
      <c r="D92" s="49">
        <v>8251.049805</v>
      </c>
      <c r="E92" s="49">
        <v>8275.849609</v>
      </c>
      <c r="F92" s="49">
        <v>8221.486328</v>
      </c>
      <c r="G92" s="67">
        <f t="shared" si="1"/>
        <v>0.009816404313</v>
      </c>
      <c r="H92" s="68">
        <f>G92-FAMA!E95</f>
        <v>-0.008509804764</v>
      </c>
    </row>
    <row r="93">
      <c r="A93" s="48">
        <v>45278.0</v>
      </c>
      <c r="B93" s="49">
        <v>8399.950195</v>
      </c>
      <c r="C93" s="49">
        <v>8399.950195</v>
      </c>
      <c r="D93" s="49">
        <v>8186.0</v>
      </c>
      <c r="E93" s="49">
        <v>8195.400391</v>
      </c>
      <c r="F93" s="49">
        <v>8141.56543</v>
      </c>
      <c r="G93" s="67">
        <f t="shared" si="1"/>
        <v>0.00611995675</v>
      </c>
      <c r="H93" s="68">
        <f>G93-FAMA!E96</f>
        <v>-0.0305358199</v>
      </c>
    </row>
    <row r="94">
      <c r="A94" s="48">
        <v>45279.0</v>
      </c>
      <c r="B94" s="49">
        <v>8195.0</v>
      </c>
      <c r="C94" s="49">
        <v>8208.799805</v>
      </c>
      <c r="D94" s="49">
        <v>8140.0</v>
      </c>
      <c r="E94" s="49">
        <v>8145.549805</v>
      </c>
      <c r="F94" s="49">
        <v>8092.04248</v>
      </c>
      <c r="G94" s="67">
        <f t="shared" si="1"/>
        <v>0.01005021878</v>
      </c>
      <c r="H94" s="68">
        <f>G94-FAMA!E97</f>
        <v>-0.0082759903</v>
      </c>
    </row>
    <row r="95">
      <c r="A95" s="48">
        <v>45280.0</v>
      </c>
      <c r="B95" s="49">
        <v>8140.049805</v>
      </c>
      <c r="C95" s="49">
        <v>8210.0</v>
      </c>
      <c r="D95" s="49">
        <v>8050.0</v>
      </c>
      <c r="E95" s="49">
        <v>8064.5</v>
      </c>
      <c r="F95" s="49">
        <v>8011.524902</v>
      </c>
      <c r="G95" s="67">
        <f t="shared" si="1"/>
        <v>-0.002276431224</v>
      </c>
      <c r="H95" s="68">
        <f>G95-FAMA!E98</f>
        <v>-0.03893220788</v>
      </c>
    </row>
    <row r="96">
      <c r="A96" s="48">
        <v>45281.0</v>
      </c>
      <c r="B96" s="49">
        <v>7914.399902</v>
      </c>
      <c r="C96" s="49">
        <v>8120.0</v>
      </c>
      <c r="D96" s="49">
        <v>7914.399902</v>
      </c>
      <c r="E96" s="49">
        <v>8082.899902</v>
      </c>
      <c r="F96" s="49">
        <v>8029.804199</v>
      </c>
      <c r="G96" s="67">
        <f t="shared" si="1"/>
        <v>-0.003206340338</v>
      </c>
      <c r="H96" s="68">
        <f>G96-FAMA!E99</f>
        <v>-0.02157173103</v>
      </c>
    </row>
    <row r="97">
      <c r="A97" s="48">
        <v>45282.0</v>
      </c>
      <c r="B97" s="49">
        <v>8100.950195</v>
      </c>
      <c r="C97" s="49">
        <v>8227.950195</v>
      </c>
      <c r="D97" s="49">
        <v>8071.600098</v>
      </c>
      <c r="E97" s="49">
        <v>8108.899902</v>
      </c>
      <c r="F97" s="49">
        <v>8055.633301</v>
      </c>
      <c r="G97" s="67">
        <f t="shared" si="1"/>
        <v>0.002156546108</v>
      </c>
      <c r="H97" s="68">
        <f>G97-FAMA!E100</f>
        <v>-0.01620884458</v>
      </c>
    </row>
    <row r="98">
      <c r="A98" s="48">
        <v>45286.0</v>
      </c>
      <c r="B98" s="49">
        <v>8082.5</v>
      </c>
      <c r="C98" s="49">
        <v>8146.399902</v>
      </c>
      <c r="D98" s="49">
        <v>8079.049805</v>
      </c>
      <c r="E98" s="49">
        <v>8091.450195</v>
      </c>
      <c r="F98" s="49">
        <v>8038.29834</v>
      </c>
      <c r="G98" s="67">
        <f t="shared" si="1"/>
        <v>0.01030096811</v>
      </c>
      <c r="H98" s="68">
        <f>G98-FAMA!E101</f>
        <v>-0.04480532321</v>
      </c>
    </row>
    <row r="99">
      <c r="A99" s="48">
        <v>45287.0</v>
      </c>
      <c r="B99" s="49">
        <v>8119.0</v>
      </c>
      <c r="C99" s="49">
        <v>8119.0</v>
      </c>
      <c r="D99" s="49">
        <v>7972.299805</v>
      </c>
      <c r="E99" s="49">
        <v>8008.950195</v>
      </c>
      <c r="F99" s="49">
        <v>7956.340332</v>
      </c>
      <c r="G99" s="67">
        <f t="shared" si="1"/>
        <v>0.01029992755</v>
      </c>
      <c r="H99" s="68">
        <f>G99-FAMA!E102</f>
        <v>-0.008065463141</v>
      </c>
    </row>
    <row r="100">
      <c r="A100" s="48">
        <v>45288.0</v>
      </c>
      <c r="B100" s="49">
        <v>7980.049805</v>
      </c>
      <c r="C100" s="49">
        <v>8015.950195</v>
      </c>
      <c r="D100" s="49">
        <v>7882.700195</v>
      </c>
      <c r="E100" s="49">
        <v>7927.299805</v>
      </c>
      <c r="F100" s="49">
        <v>7875.226074</v>
      </c>
      <c r="G100" s="67">
        <f t="shared" si="1"/>
        <v>0.01007870282</v>
      </c>
      <c r="H100" s="68">
        <f>G100-FAMA!E103</f>
        <v>-0.008286687869</v>
      </c>
    </row>
    <row r="101">
      <c r="A101" s="48">
        <v>45289.0</v>
      </c>
      <c r="B101" s="49">
        <v>7949.950195</v>
      </c>
      <c r="C101" s="49">
        <v>8007.100098</v>
      </c>
      <c r="D101" s="49">
        <v>7837.649902</v>
      </c>
      <c r="E101" s="49">
        <v>7848.200195</v>
      </c>
      <c r="F101" s="49">
        <v>7796.645996</v>
      </c>
      <c r="G101" s="67">
        <f t="shared" si="1"/>
        <v>-0.008126359842</v>
      </c>
      <c r="H101" s="68">
        <f>G101-FAMA!E104</f>
        <v>-0.02651735641</v>
      </c>
    </row>
    <row r="102">
      <c r="A102" s="48">
        <v>45292.0</v>
      </c>
      <c r="B102" s="49">
        <v>7880.0</v>
      </c>
      <c r="C102" s="49">
        <v>7940.0</v>
      </c>
      <c r="D102" s="49">
        <v>7860.549805</v>
      </c>
      <c r="E102" s="49">
        <v>7912.5</v>
      </c>
      <c r="F102" s="49">
        <v>7860.523438</v>
      </c>
      <c r="G102" s="67">
        <f t="shared" si="1"/>
        <v>0.008462808887</v>
      </c>
      <c r="H102" s="68">
        <f>G102-FAMA!E105</f>
        <v>-0.009928187681</v>
      </c>
    </row>
    <row r="103">
      <c r="A103" s="48">
        <v>45293.0</v>
      </c>
      <c r="B103" s="49">
        <v>7855.200195</v>
      </c>
      <c r="C103" s="49">
        <v>7899.950195</v>
      </c>
      <c r="D103" s="49">
        <v>7700.0</v>
      </c>
      <c r="E103" s="49">
        <v>7846.100098</v>
      </c>
      <c r="F103" s="49">
        <v>7794.55957</v>
      </c>
      <c r="G103" s="67">
        <f t="shared" si="1"/>
        <v>0.008431317314</v>
      </c>
      <c r="H103" s="68">
        <f>G103-FAMA!E106</f>
        <v>-0.06515296517</v>
      </c>
    </row>
    <row r="104">
      <c r="A104" s="48">
        <v>45294.0</v>
      </c>
      <c r="B104" s="49">
        <v>7868.600098</v>
      </c>
      <c r="C104" s="49">
        <v>7924.799805</v>
      </c>
      <c r="D104" s="49">
        <v>7758.0</v>
      </c>
      <c r="E104" s="49">
        <v>7780.5</v>
      </c>
      <c r="F104" s="49">
        <v>7729.390625</v>
      </c>
      <c r="G104" s="67">
        <f t="shared" si="1"/>
        <v>0.004317798529</v>
      </c>
      <c r="H104" s="68">
        <f>G104-FAMA!E107</f>
        <v>-0.01407319804</v>
      </c>
    </row>
    <row r="105">
      <c r="A105" s="48">
        <v>45295.0</v>
      </c>
      <c r="B105" s="49">
        <v>7962.799805</v>
      </c>
      <c r="C105" s="49">
        <v>7962.799805</v>
      </c>
      <c r="D105" s="49">
        <v>7735.0</v>
      </c>
      <c r="E105" s="49">
        <v>7747.049805</v>
      </c>
      <c r="F105" s="49">
        <v>7696.160156</v>
      </c>
      <c r="G105" s="67">
        <f t="shared" si="1"/>
        <v>0.002322384601</v>
      </c>
      <c r="H105" s="68">
        <f>G105-FAMA!E108</f>
        <v>-0.01610061596</v>
      </c>
    </row>
    <row r="106">
      <c r="A106" s="48">
        <v>45296.0</v>
      </c>
      <c r="B106" s="49">
        <v>7807.299805</v>
      </c>
      <c r="C106" s="49">
        <v>7813.700195</v>
      </c>
      <c r="D106" s="49">
        <v>7675.799805</v>
      </c>
      <c r="E106" s="49">
        <v>7729.100098</v>
      </c>
      <c r="F106" s="49">
        <v>7678.328125</v>
      </c>
      <c r="G106" s="67">
        <f t="shared" si="1"/>
        <v>-0.007613910692</v>
      </c>
      <c r="H106" s="68">
        <f>G106-FAMA!E109</f>
        <v>-0.02603691125</v>
      </c>
    </row>
    <row r="107">
      <c r="A107" s="48">
        <v>45299.0</v>
      </c>
      <c r="B107" s="49">
        <v>7792.049805</v>
      </c>
      <c r="C107" s="49">
        <v>7869.600098</v>
      </c>
      <c r="D107" s="49">
        <v>7743.100098</v>
      </c>
      <c r="E107" s="49">
        <v>7788.399902</v>
      </c>
      <c r="F107" s="49">
        <v>7737.23877</v>
      </c>
      <c r="G107" s="67">
        <f t="shared" si="1"/>
        <v>0.001504481638</v>
      </c>
      <c r="H107" s="68">
        <f>G107-FAMA!E110</f>
        <v>-0.05377470287</v>
      </c>
    </row>
    <row r="108">
      <c r="A108" s="48">
        <v>45300.0</v>
      </c>
      <c r="B108" s="49">
        <v>7812.799805</v>
      </c>
      <c r="C108" s="49">
        <v>7857.049805</v>
      </c>
      <c r="D108" s="49">
        <v>7740.0</v>
      </c>
      <c r="E108" s="49">
        <v>7776.700195</v>
      </c>
      <c r="F108" s="49">
        <v>7725.615723</v>
      </c>
      <c r="G108" s="67">
        <f t="shared" si="1"/>
        <v>0.004871467551</v>
      </c>
      <c r="H108" s="68">
        <f>G108-FAMA!E111</f>
        <v>-0.01355153301</v>
      </c>
    </row>
    <row r="109">
      <c r="A109" s="48">
        <v>45301.0</v>
      </c>
      <c r="B109" s="49">
        <v>7830.0</v>
      </c>
      <c r="C109" s="49">
        <v>7848.950195</v>
      </c>
      <c r="D109" s="49">
        <v>7673.450195</v>
      </c>
      <c r="E109" s="49">
        <v>7739.0</v>
      </c>
      <c r="F109" s="49">
        <v>7688.163086</v>
      </c>
      <c r="G109" s="67">
        <f t="shared" si="1"/>
        <v>-0.003412561884</v>
      </c>
      <c r="H109" s="68">
        <f>G109-FAMA!E112</f>
        <v>-0.02183556244</v>
      </c>
    </row>
    <row r="110">
      <c r="A110" s="48">
        <v>45302.0</v>
      </c>
      <c r="B110" s="49">
        <v>7742.600098</v>
      </c>
      <c r="C110" s="49">
        <v>7847.950195</v>
      </c>
      <c r="D110" s="49">
        <v>7691.450195</v>
      </c>
      <c r="E110" s="49">
        <v>7765.5</v>
      </c>
      <c r="F110" s="49">
        <v>7714.489258</v>
      </c>
      <c r="G110" s="67">
        <f t="shared" si="1"/>
        <v>-0.03046986628</v>
      </c>
      <c r="H110" s="68">
        <f>G110-FAMA!E113</f>
        <v>-0.04888006569</v>
      </c>
    </row>
    <row r="111">
      <c r="A111" s="48">
        <v>45303.0</v>
      </c>
      <c r="B111" s="49">
        <v>7800.0</v>
      </c>
      <c r="C111" s="49">
        <v>8051.0</v>
      </c>
      <c r="D111" s="49">
        <v>7777.899902</v>
      </c>
      <c r="E111" s="49">
        <v>8009.549805</v>
      </c>
      <c r="F111" s="49">
        <v>7956.936035</v>
      </c>
      <c r="G111" s="67">
        <f t="shared" si="1"/>
        <v>-0.005197866678</v>
      </c>
      <c r="H111" s="68">
        <f>G111-FAMA!E114</f>
        <v>-0.02360806609</v>
      </c>
    </row>
    <row r="112">
      <c r="A112" s="48">
        <v>45306.0</v>
      </c>
      <c r="B112" s="49">
        <v>8124.450195</v>
      </c>
      <c r="C112" s="49">
        <v>8124.450195</v>
      </c>
      <c r="D112" s="49">
        <v>8025.299805</v>
      </c>
      <c r="E112" s="49">
        <v>8051.399902</v>
      </c>
      <c r="F112" s="49">
        <v>7998.51123</v>
      </c>
      <c r="G112" s="67">
        <f t="shared" si="1"/>
        <v>-0.0004220806035</v>
      </c>
      <c r="H112" s="68">
        <f>G112-FAMA!E115</f>
        <v>-0.05566284752</v>
      </c>
    </row>
    <row r="113">
      <c r="A113" s="48">
        <v>45307.0</v>
      </c>
      <c r="B113" s="49">
        <v>8085.0</v>
      </c>
      <c r="C113" s="49">
        <v>8105.799805</v>
      </c>
      <c r="D113" s="49">
        <v>8031.0</v>
      </c>
      <c r="E113" s="49">
        <v>8054.799805</v>
      </c>
      <c r="F113" s="49">
        <v>8001.888672</v>
      </c>
      <c r="G113" s="67">
        <f t="shared" si="1"/>
        <v>0.003144677038</v>
      </c>
      <c r="H113" s="68">
        <f>G113-FAMA!E116</f>
        <v>-0.01526552237</v>
      </c>
    </row>
    <row r="114">
      <c r="A114" s="48">
        <v>45308.0</v>
      </c>
      <c r="B114" s="49">
        <v>7900.049805</v>
      </c>
      <c r="C114" s="49">
        <v>8074.649902</v>
      </c>
      <c r="D114" s="49">
        <v>7900.049805</v>
      </c>
      <c r="E114" s="49">
        <v>8029.549805</v>
      </c>
      <c r="F114" s="49">
        <v>7976.804199</v>
      </c>
      <c r="G114" s="67">
        <f t="shared" si="1"/>
        <v>0</v>
      </c>
      <c r="H114" s="68">
        <f>G114-FAMA!E117</f>
        <v>-0.01841019941</v>
      </c>
    </row>
    <row r="115">
      <c r="A115" s="48">
        <v>45309.0</v>
      </c>
      <c r="B115" s="49">
        <v>7900.049805</v>
      </c>
      <c r="C115" s="49">
        <v>8074.649902</v>
      </c>
      <c r="D115" s="49">
        <v>7900.049805</v>
      </c>
      <c r="E115" s="49">
        <v>8029.549805</v>
      </c>
      <c r="F115" s="49">
        <v>7976.804199</v>
      </c>
      <c r="G115" s="67">
        <f t="shared" si="1"/>
        <v>-0.01794226914</v>
      </c>
      <c r="H115" s="68">
        <f>G115-FAMA!E118</f>
        <v>-0.03641186084</v>
      </c>
    </row>
    <row r="116">
      <c r="A116" s="48">
        <v>45310.0</v>
      </c>
      <c r="B116" s="49">
        <v>7980.149902</v>
      </c>
      <c r="C116" s="49">
        <v>8185.0</v>
      </c>
      <c r="D116" s="49">
        <v>7962.149902</v>
      </c>
      <c r="E116" s="49">
        <v>8176.25</v>
      </c>
      <c r="F116" s="49">
        <v>8122.541016</v>
      </c>
      <c r="G116" s="67">
        <f t="shared" si="1"/>
        <v>0.002316932769</v>
      </c>
      <c r="H116" s="68">
        <f>G116-FAMA!E119</f>
        <v>-0.01615265893</v>
      </c>
    </row>
    <row r="117">
      <c r="A117" s="48">
        <v>45314.0</v>
      </c>
      <c r="B117" s="49">
        <v>8201.650391</v>
      </c>
      <c r="C117" s="49">
        <v>8225.950195</v>
      </c>
      <c r="D117" s="49">
        <v>8103.049805</v>
      </c>
      <c r="E117" s="49">
        <v>8157.350098</v>
      </c>
      <c r="F117" s="49">
        <v>8103.765137</v>
      </c>
      <c r="G117" s="67">
        <f t="shared" si="1"/>
        <v>-0.003432934488</v>
      </c>
      <c r="H117" s="68">
        <f>G117-FAMA!E120</f>
        <v>-0.05885194398</v>
      </c>
    </row>
    <row r="118">
      <c r="A118" s="48">
        <v>45315.0</v>
      </c>
      <c r="B118" s="49">
        <v>8294.950195</v>
      </c>
      <c r="C118" s="49">
        <v>8294.950195</v>
      </c>
      <c r="D118" s="49">
        <v>8069.75</v>
      </c>
      <c r="E118" s="49">
        <v>8185.450195</v>
      </c>
      <c r="F118" s="49">
        <v>8131.680664</v>
      </c>
      <c r="G118" s="67">
        <f t="shared" si="1"/>
        <v>0.0008926709426</v>
      </c>
      <c r="H118" s="68">
        <f>G118-FAMA!E121</f>
        <v>-0.01757692075</v>
      </c>
    </row>
    <row r="119">
      <c r="A119" s="48">
        <v>45316.0</v>
      </c>
      <c r="B119" s="49">
        <v>8233.0</v>
      </c>
      <c r="C119" s="49">
        <v>8256.299805</v>
      </c>
      <c r="D119" s="49">
        <v>8134.799805</v>
      </c>
      <c r="E119" s="49">
        <v>8178.149902</v>
      </c>
      <c r="F119" s="49">
        <v>8124.428223</v>
      </c>
      <c r="G119" s="67">
        <f t="shared" si="1"/>
        <v>-0.0009955922789</v>
      </c>
      <c r="H119" s="68">
        <f>G119-FAMA!E122</f>
        <v>-0.01946518398</v>
      </c>
    </row>
    <row r="120">
      <c r="A120" s="48">
        <v>45320.0</v>
      </c>
      <c r="B120" s="49">
        <v>8261.25</v>
      </c>
      <c r="C120" s="49">
        <v>8322.25</v>
      </c>
      <c r="D120" s="49">
        <v>8167.950195</v>
      </c>
      <c r="E120" s="49">
        <v>8186.299805</v>
      </c>
      <c r="F120" s="49">
        <v>8132.524902</v>
      </c>
      <c r="G120" s="67">
        <f t="shared" si="1"/>
        <v>-0.002886737843</v>
      </c>
      <c r="H120" s="68">
        <f>G120-FAMA!E123</f>
        <v>-0.02126928474</v>
      </c>
    </row>
    <row r="121">
      <c r="A121" s="48">
        <v>45321.0</v>
      </c>
      <c r="B121" s="49">
        <v>8212.25</v>
      </c>
      <c r="C121" s="49">
        <v>8280.0</v>
      </c>
      <c r="D121" s="49">
        <v>8182.0</v>
      </c>
      <c r="E121" s="49">
        <v>8210.0</v>
      </c>
      <c r="F121" s="49">
        <v>8156.069336</v>
      </c>
      <c r="G121" s="67">
        <f t="shared" si="1"/>
        <v>-0.008944733006</v>
      </c>
      <c r="H121" s="68">
        <f>G121-FAMA!E124</f>
        <v>-0.0273272799</v>
      </c>
    </row>
    <row r="122">
      <c r="A122" s="48">
        <v>45322.0</v>
      </c>
      <c r="B122" s="49">
        <v>8220.650391</v>
      </c>
      <c r="C122" s="49">
        <v>8300.0</v>
      </c>
      <c r="D122" s="49">
        <v>8186.350098</v>
      </c>
      <c r="E122" s="49">
        <v>8284.099609</v>
      </c>
      <c r="F122" s="49">
        <v>8229.681641</v>
      </c>
      <c r="G122" s="67">
        <f t="shared" si="1"/>
        <v>0.003178742835</v>
      </c>
      <c r="H122" s="68">
        <f>G122-FAMA!E125</f>
        <v>-0.0703717223</v>
      </c>
    </row>
    <row r="123">
      <c r="A123" s="48">
        <v>45323.0</v>
      </c>
      <c r="B123" s="49">
        <v>8321.049805</v>
      </c>
      <c r="C123" s="49">
        <v>8321.049805</v>
      </c>
      <c r="D123" s="49">
        <v>8149.549805</v>
      </c>
      <c r="E123" s="49">
        <v>8257.849609</v>
      </c>
      <c r="F123" s="49">
        <v>8203.604492</v>
      </c>
      <c r="G123" s="67">
        <f t="shared" si="1"/>
        <v>0.002963464438</v>
      </c>
      <c r="H123" s="68">
        <f>G123-FAMA!E126</f>
        <v>-0.01541908245</v>
      </c>
    </row>
    <row r="124">
      <c r="A124" s="48">
        <v>45324.0</v>
      </c>
      <c r="B124" s="49">
        <v>8245.0</v>
      </c>
      <c r="C124" s="49">
        <v>8299.0</v>
      </c>
      <c r="D124" s="49">
        <v>8184.149902</v>
      </c>
      <c r="E124" s="49">
        <v>8233.450195</v>
      </c>
      <c r="F124" s="49">
        <v>8179.365234</v>
      </c>
      <c r="G124" s="67">
        <f t="shared" si="1"/>
        <v>0.001222050603</v>
      </c>
      <c r="H124" s="68">
        <f>G124-FAMA!E127</f>
        <v>-0.0171243902</v>
      </c>
    </row>
    <row r="125">
      <c r="A125" s="48">
        <v>45327.0</v>
      </c>
      <c r="B125" s="49">
        <v>8239.900391</v>
      </c>
      <c r="C125" s="49">
        <v>8354.950195</v>
      </c>
      <c r="D125" s="49">
        <v>8153.75</v>
      </c>
      <c r="E125" s="49">
        <v>8223.400391</v>
      </c>
      <c r="F125" s="49">
        <v>8169.381836</v>
      </c>
      <c r="G125" s="67">
        <f t="shared" si="1"/>
        <v>0.009222887386</v>
      </c>
      <c r="H125" s="68">
        <f>G125-FAMA!E128</f>
        <v>-0.009123553418</v>
      </c>
    </row>
    <row r="126">
      <c r="A126" s="48">
        <v>45328.0</v>
      </c>
      <c r="B126" s="49">
        <v>8242.0</v>
      </c>
      <c r="C126" s="49">
        <v>8309.849609</v>
      </c>
      <c r="D126" s="49">
        <v>8097.450195</v>
      </c>
      <c r="E126" s="49">
        <v>8148.25</v>
      </c>
      <c r="F126" s="49">
        <v>8094.725098</v>
      </c>
      <c r="G126" s="67">
        <f t="shared" si="1"/>
        <v>-0.01184227788</v>
      </c>
      <c r="H126" s="68">
        <f>G126-FAMA!E129</f>
        <v>-0.06689169867</v>
      </c>
    </row>
    <row r="127">
      <c r="A127" s="48">
        <v>45329.0</v>
      </c>
      <c r="B127" s="49">
        <v>8384.5</v>
      </c>
      <c r="C127" s="49">
        <v>8384.5</v>
      </c>
      <c r="D127" s="49">
        <v>8160.049805</v>
      </c>
      <c r="E127" s="49">
        <v>8245.900391</v>
      </c>
      <c r="F127" s="49">
        <v>8191.733887</v>
      </c>
      <c r="G127" s="67">
        <f t="shared" si="1"/>
        <v>-0.00007265516224</v>
      </c>
      <c r="H127" s="68">
        <f>G127-FAMA!E130</f>
        <v>-0.01841909597</v>
      </c>
    </row>
    <row r="128">
      <c r="A128" s="48">
        <v>45330.0</v>
      </c>
      <c r="B128" s="49">
        <v>8121.049805</v>
      </c>
      <c r="C128" s="49">
        <v>8256.299805</v>
      </c>
      <c r="D128" s="49">
        <v>8081.950195</v>
      </c>
      <c r="E128" s="49">
        <v>8246.5</v>
      </c>
      <c r="F128" s="49">
        <v>8192.329102</v>
      </c>
      <c r="G128" s="67">
        <f t="shared" si="1"/>
        <v>0.02687180409</v>
      </c>
      <c r="H128" s="68">
        <f>G128-FAMA!E131</f>
        <v>0.008525363289</v>
      </c>
    </row>
    <row r="129">
      <c r="A129" s="48">
        <v>45331.0</v>
      </c>
      <c r="B129" s="49">
        <v>8239.950195</v>
      </c>
      <c r="C129" s="49">
        <v>8250.0</v>
      </c>
      <c r="D129" s="49">
        <v>8000.0</v>
      </c>
      <c r="E129" s="49">
        <v>8030.700195</v>
      </c>
      <c r="F129" s="49">
        <v>7977.947266</v>
      </c>
      <c r="G129" s="67">
        <f t="shared" si="1"/>
        <v>0.04857218136</v>
      </c>
      <c r="H129" s="68">
        <f>G129-FAMA!E132</f>
        <v>0.03020576639</v>
      </c>
    </row>
    <row r="130">
      <c r="A130" s="48">
        <v>45334.0</v>
      </c>
      <c r="B130" s="49">
        <v>8099.950195</v>
      </c>
      <c r="C130" s="49">
        <v>8099.950195</v>
      </c>
      <c r="D130" s="49">
        <v>7500.0</v>
      </c>
      <c r="E130" s="49">
        <v>7658.700195</v>
      </c>
      <c r="F130" s="49">
        <v>7608.391113</v>
      </c>
      <c r="G130" s="67">
        <f t="shared" si="1"/>
        <v>0.01690934836</v>
      </c>
      <c r="H130" s="68">
        <f>G130-FAMA!E133</f>
        <v>-0.001457066617</v>
      </c>
    </row>
    <row r="131">
      <c r="A131" s="48">
        <v>45335.0</v>
      </c>
      <c r="B131" s="49">
        <v>7660.100098</v>
      </c>
      <c r="C131" s="49">
        <v>7660.100098</v>
      </c>
      <c r="D131" s="49">
        <v>7482.049805</v>
      </c>
      <c r="E131" s="49">
        <v>7531.350098</v>
      </c>
      <c r="F131" s="49">
        <v>7481.877441</v>
      </c>
      <c r="G131" s="67">
        <f t="shared" si="1"/>
        <v>-0.001259792183</v>
      </c>
      <c r="H131" s="68">
        <f>G131-FAMA!E134</f>
        <v>-0.05636915747</v>
      </c>
    </row>
    <row r="132">
      <c r="A132" s="48">
        <v>45336.0</v>
      </c>
      <c r="B132" s="49">
        <v>7531.350098</v>
      </c>
      <c r="C132" s="49">
        <v>7617.5</v>
      </c>
      <c r="D132" s="49">
        <v>7497.100098</v>
      </c>
      <c r="E132" s="49">
        <v>7540.850098</v>
      </c>
      <c r="F132" s="49">
        <v>7491.314941</v>
      </c>
      <c r="G132" s="67">
        <f t="shared" si="1"/>
        <v>0.0271398282</v>
      </c>
      <c r="H132" s="68">
        <f>G132-FAMA!E135</f>
        <v>0.008773413231</v>
      </c>
    </row>
    <row r="133">
      <c r="A133" s="48">
        <v>45337.0</v>
      </c>
      <c r="B133" s="49">
        <v>7555.0</v>
      </c>
      <c r="C133" s="49">
        <v>7569.649902</v>
      </c>
      <c r="D133" s="49">
        <v>7331.049805</v>
      </c>
      <c r="E133" s="49">
        <v>7341.600098</v>
      </c>
      <c r="F133" s="49">
        <v>7293.374023</v>
      </c>
      <c r="G133" s="67">
        <f t="shared" si="1"/>
        <v>-0.02753176981</v>
      </c>
      <c r="H133" s="68">
        <f>G133-FAMA!E136</f>
        <v>-0.04589818478</v>
      </c>
    </row>
    <row r="134">
      <c r="A134" s="48">
        <v>45338.0</v>
      </c>
      <c r="B134" s="49">
        <v>7499.950195</v>
      </c>
      <c r="C134" s="49">
        <v>7613.100098</v>
      </c>
      <c r="D134" s="49">
        <v>7333.25</v>
      </c>
      <c r="E134" s="49">
        <v>7549.450195</v>
      </c>
      <c r="F134" s="49">
        <v>7499.858398</v>
      </c>
      <c r="G134" s="67">
        <f t="shared" si="1"/>
        <v>0.01108248947</v>
      </c>
      <c r="H134" s="68">
        <f>G134-FAMA!E137</f>
        <v>-0.007257549049</v>
      </c>
    </row>
    <row r="135">
      <c r="A135" s="48">
        <v>45341.0</v>
      </c>
      <c r="B135" s="49">
        <v>7620.200195</v>
      </c>
      <c r="C135" s="49">
        <v>7620.200195</v>
      </c>
      <c r="D135" s="49">
        <v>7450.0</v>
      </c>
      <c r="E135" s="49">
        <v>7466.700195</v>
      </c>
      <c r="F135" s="49">
        <v>7417.652344</v>
      </c>
      <c r="G135" s="67">
        <f t="shared" si="1"/>
        <v>-0.01386087018</v>
      </c>
      <c r="H135" s="68">
        <f>G135-FAMA!E138</f>
        <v>-0.0322009087</v>
      </c>
    </row>
    <row r="136">
      <c r="A136" s="48">
        <v>45342.0</v>
      </c>
      <c r="B136" s="49">
        <v>7450.049805</v>
      </c>
      <c r="C136" s="49">
        <v>7631.0</v>
      </c>
      <c r="D136" s="49">
        <v>7436.049805</v>
      </c>
      <c r="E136" s="49">
        <v>7571.649902</v>
      </c>
      <c r="F136" s="49">
        <v>7521.912598</v>
      </c>
      <c r="G136" s="67">
        <f t="shared" si="1"/>
        <v>0.01124549421</v>
      </c>
      <c r="H136" s="68">
        <f>G136-FAMA!E139</f>
        <v>-0.04378471268</v>
      </c>
    </row>
    <row r="137">
      <c r="A137" s="48">
        <v>45343.0</v>
      </c>
      <c r="B137" s="49">
        <v>7583.950195</v>
      </c>
      <c r="C137" s="49">
        <v>7613.350098</v>
      </c>
      <c r="D137" s="49">
        <v>7450.0</v>
      </c>
      <c r="E137" s="49">
        <v>7487.450195</v>
      </c>
      <c r="F137" s="49">
        <v>7438.265625</v>
      </c>
      <c r="G137" s="67">
        <f t="shared" si="1"/>
        <v>0.006932591074</v>
      </c>
      <c r="H137" s="68">
        <f>G137-FAMA!E140</f>
        <v>-0.01140744745</v>
      </c>
    </row>
    <row r="138">
      <c r="A138" s="48">
        <v>45344.0</v>
      </c>
      <c r="B138" s="49">
        <v>7422.25</v>
      </c>
      <c r="C138" s="49">
        <v>7554.899902</v>
      </c>
      <c r="D138" s="49">
        <v>7372.0</v>
      </c>
      <c r="E138" s="49">
        <v>7435.899902</v>
      </c>
      <c r="F138" s="49">
        <v>7387.054199</v>
      </c>
      <c r="G138" s="67">
        <f t="shared" si="1"/>
        <v>-0.001691596649</v>
      </c>
      <c r="H138" s="68">
        <f>G138-FAMA!E141</f>
        <v>-0.02003163517</v>
      </c>
    </row>
    <row r="139">
      <c r="A139" s="48">
        <v>45345.0</v>
      </c>
      <c r="B139" s="49">
        <v>7504.850098</v>
      </c>
      <c r="C139" s="49">
        <v>7517.950195</v>
      </c>
      <c r="D139" s="49">
        <v>7426.200195</v>
      </c>
      <c r="E139" s="49">
        <v>7448.5</v>
      </c>
      <c r="F139" s="49">
        <v>7399.571289</v>
      </c>
      <c r="G139" s="67">
        <f t="shared" si="1"/>
        <v>-0.0139596507</v>
      </c>
      <c r="H139" s="68">
        <f>G139-FAMA!E142</f>
        <v>-0.03240799577</v>
      </c>
    </row>
    <row r="140">
      <c r="A140" s="48">
        <v>45348.0</v>
      </c>
      <c r="B140" s="49">
        <v>7468.0</v>
      </c>
      <c r="C140" s="49">
        <v>7588.0</v>
      </c>
      <c r="D140" s="49">
        <v>7468.0</v>
      </c>
      <c r="E140" s="49">
        <v>7553.950195</v>
      </c>
      <c r="F140" s="49">
        <v>7504.329102</v>
      </c>
      <c r="G140" s="67">
        <f t="shared" si="1"/>
        <v>-0.008342602684</v>
      </c>
      <c r="H140" s="68">
        <f>G140-FAMA!E143</f>
        <v>-0.02679094775</v>
      </c>
    </row>
    <row r="141">
      <c r="A141" s="48">
        <v>45349.0</v>
      </c>
      <c r="B141" s="49">
        <v>7451.200195</v>
      </c>
      <c r="C141" s="49">
        <v>7730.700195</v>
      </c>
      <c r="D141" s="49">
        <v>7451.200195</v>
      </c>
      <c r="E141" s="49">
        <v>7617.5</v>
      </c>
      <c r="F141" s="49">
        <v>7567.461426</v>
      </c>
      <c r="G141" s="67">
        <f t="shared" si="1"/>
        <v>-0.003922824503</v>
      </c>
      <c r="H141" s="68">
        <f>G141-FAMA!E144</f>
        <v>-0.02237116957</v>
      </c>
    </row>
    <row r="142">
      <c r="A142" s="48">
        <v>45350.0</v>
      </c>
      <c r="B142" s="49">
        <v>7618.399902</v>
      </c>
      <c r="C142" s="49">
        <v>7706.350098</v>
      </c>
      <c r="D142" s="49">
        <v>7611.049805</v>
      </c>
      <c r="E142" s="49">
        <v>7647.5</v>
      </c>
      <c r="F142" s="49">
        <v>7597.26416</v>
      </c>
      <c r="G142" s="67">
        <f t="shared" si="1"/>
        <v>0.007901095656</v>
      </c>
      <c r="H142" s="68">
        <f>G142-FAMA!E145</f>
        <v>-0.04745415042</v>
      </c>
    </row>
    <row r="143">
      <c r="A143" s="48">
        <v>45351.0</v>
      </c>
      <c r="B143" s="49">
        <v>7650.049805</v>
      </c>
      <c r="C143" s="49">
        <v>7650.049805</v>
      </c>
      <c r="D143" s="49">
        <v>7540.899902</v>
      </c>
      <c r="E143" s="49">
        <v>7587.549805</v>
      </c>
      <c r="F143" s="49">
        <v>7537.708008</v>
      </c>
      <c r="G143" s="67">
        <f t="shared" si="1"/>
        <v>-0.0009545704125</v>
      </c>
      <c r="H143" s="68">
        <f>G143-FAMA!E146</f>
        <v>-0.01940291548</v>
      </c>
    </row>
    <row r="144">
      <c r="A144" s="48">
        <v>45352.0</v>
      </c>
      <c r="B144" s="49">
        <v>7601.049805</v>
      </c>
      <c r="C144" s="49">
        <v>7620.850098</v>
      </c>
      <c r="D144" s="49">
        <v>7508.549805</v>
      </c>
      <c r="E144" s="49">
        <v>7594.799805</v>
      </c>
      <c r="F144" s="49">
        <v>7544.910156</v>
      </c>
      <c r="G144" s="67">
        <f t="shared" si="1"/>
        <v>0.007815868087</v>
      </c>
      <c r="H144" s="68">
        <f>G144-FAMA!E147</f>
        <v>-0.01076121146</v>
      </c>
    </row>
    <row r="145">
      <c r="A145" s="48">
        <v>45355.0</v>
      </c>
      <c r="B145" s="49">
        <v>7539.399902</v>
      </c>
      <c r="C145" s="49">
        <v>7566.700195</v>
      </c>
      <c r="D145" s="49">
        <v>7501.0</v>
      </c>
      <c r="E145" s="49">
        <v>7535.899902</v>
      </c>
      <c r="F145" s="49">
        <v>7486.397461</v>
      </c>
      <c r="G145" s="67">
        <f t="shared" si="1"/>
        <v>-0.002547929053</v>
      </c>
      <c r="H145" s="68">
        <f>G145-FAMA!E148</f>
        <v>-0.07687695629</v>
      </c>
    </row>
    <row r="146">
      <c r="A146" s="48">
        <v>45356.0</v>
      </c>
      <c r="B146" s="49">
        <v>7515.049805</v>
      </c>
      <c r="C146" s="49">
        <v>7577.600098</v>
      </c>
      <c r="D146" s="49">
        <v>7506.950195</v>
      </c>
      <c r="E146" s="49">
        <v>7555.149902</v>
      </c>
      <c r="F146" s="49">
        <v>7505.520996</v>
      </c>
      <c r="G146" s="67">
        <f t="shared" si="1"/>
        <v>-0.01000454451</v>
      </c>
      <c r="H146" s="68">
        <f>G146-FAMA!E149</f>
        <v>-0.02858162406</v>
      </c>
    </row>
    <row r="147">
      <c r="A147" s="48">
        <v>45357.0</v>
      </c>
      <c r="B147" s="49">
        <v>7517.600098</v>
      </c>
      <c r="C147" s="49">
        <v>7659.149902</v>
      </c>
      <c r="D147" s="49">
        <v>7435.0</v>
      </c>
      <c r="E147" s="49">
        <v>7631.5</v>
      </c>
      <c r="F147" s="49">
        <v>7581.369141</v>
      </c>
      <c r="G147" s="67">
        <f t="shared" si="1"/>
        <v>0.007059893712</v>
      </c>
      <c r="H147" s="68">
        <f>G147-FAMA!E150</f>
        <v>-0.01151718584</v>
      </c>
    </row>
    <row r="148">
      <c r="A148" s="48">
        <v>45358.0</v>
      </c>
      <c r="B148" s="49">
        <v>7647.149902</v>
      </c>
      <c r="C148" s="49">
        <v>7695.649902</v>
      </c>
      <c r="D148" s="49">
        <v>7500.0</v>
      </c>
      <c r="E148" s="49">
        <v>7578.0</v>
      </c>
      <c r="F148" s="49">
        <v>7528.220703</v>
      </c>
      <c r="G148" s="67">
        <f t="shared" si="1"/>
        <v>0.01376564413</v>
      </c>
      <c r="H148" s="68">
        <f>G148-FAMA!E151</f>
        <v>-0.004874117237</v>
      </c>
    </row>
    <row r="149">
      <c r="A149" s="48">
        <v>45362.0</v>
      </c>
      <c r="B149" s="49">
        <v>7578.350098</v>
      </c>
      <c r="C149" s="49">
        <v>7578.350098</v>
      </c>
      <c r="D149" s="49">
        <v>7425.0</v>
      </c>
      <c r="E149" s="49">
        <v>7475.100098</v>
      </c>
      <c r="F149" s="49">
        <v>7425.99707</v>
      </c>
      <c r="G149" s="67">
        <f t="shared" si="1"/>
        <v>0.0229073332</v>
      </c>
      <c r="H149" s="68">
        <f>G149-FAMA!E152</f>
        <v>0.004267571829</v>
      </c>
    </row>
    <row r="150">
      <c r="A150" s="48">
        <v>45363.0</v>
      </c>
      <c r="B150" s="49">
        <v>7548.950195</v>
      </c>
      <c r="C150" s="49">
        <v>7548.950195</v>
      </c>
      <c r="D150" s="49">
        <v>7285.0</v>
      </c>
      <c r="E150" s="49">
        <v>7307.700195</v>
      </c>
      <c r="F150" s="49">
        <v>7259.696777</v>
      </c>
      <c r="G150" s="67">
        <f t="shared" si="1"/>
        <v>0.04047906433</v>
      </c>
      <c r="H150" s="68">
        <f>G150-FAMA!E153</f>
        <v>-0.01545064365</v>
      </c>
    </row>
    <row r="151">
      <c r="A151" s="48">
        <v>45364.0</v>
      </c>
      <c r="B151" s="49">
        <v>7357.950195</v>
      </c>
      <c r="C151" s="49">
        <v>7357.950195</v>
      </c>
      <c r="D151" s="49">
        <v>6945.0</v>
      </c>
      <c r="E151" s="49">
        <v>7023.399902</v>
      </c>
      <c r="F151" s="49">
        <v>6977.263672</v>
      </c>
      <c r="G151" s="67">
        <f t="shared" si="1"/>
        <v>0.009167116111</v>
      </c>
      <c r="H151" s="68">
        <f>G151-FAMA!E154</f>
        <v>-0.009472645259</v>
      </c>
    </row>
    <row r="152">
      <c r="A152" s="48">
        <v>45365.0</v>
      </c>
      <c r="B152" s="49">
        <v>6976.0</v>
      </c>
      <c r="C152" s="49">
        <v>7210.0</v>
      </c>
      <c r="D152" s="49">
        <v>6846.25</v>
      </c>
      <c r="E152" s="49">
        <v>6959.600098</v>
      </c>
      <c r="F152" s="49">
        <v>6913.883301</v>
      </c>
      <c r="G152" s="67">
        <f t="shared" si="1"/>
        <v>0.002679759531</v>
      </c>
      <c r="H152" s="68">
        <f>G152-FAMA!E155</f>
        <v>-0.01596000184</v>
      </c>
    </row>
    <row r="153">
      <c r="A153" s="48">
        <v>45366.0</v>
      </c>
      <c r="B153" s="49">
        <v>6975.25</v>
      </c>
      <c r="C153" s="49">
        <v>7007.899902</v>
      </c>
      <c r="D153" s="49">
        <v>6912.75</v>
      </c>
      <c r="E153" s="49">
        <v>6941.0</v>
      </c>
      <c r="F153" s="49">
        <v>6895.405273</v>
      </c>
      <c r="G153" s="67">
        <f t="shared" si="1"/>
        <v>0.02015025371</v>
      </c>
      <c r="H153" s="68">
        <f>G153-FAMA!E156</f>
        <v>0.001586991666</v>
      </c>
    </row>
    <row r="154">
      <c r="A154" s="48">
        <v>45369.0</v>
      </c>
      <c r="B154" s="49">
        <v>7098.450195</v>
      </c>
      <c r="C154" s="49">
        <v>7098.450195</v>
      </c>
      <c r="D154" s="49">
        <v>6800.0</v>
      </c>
      <c r="E154" s="49">
        <v>6803.899902</v>
      </c>
      <c r="F154" s="49">
        <v>6759.205566</v>
      </c>
      <c r="G154" s="67">
        <f t="shared" si="1"/>
        <v>0.01979204347</v>
      </c>
      <c r="H154" s="68">
        <f>G154-FAMA!E157</f>
        <v>0.00122878143</v>
      </c>
    </row>
    <row r="155">
      <c r="A155" s="48">
        <v>45370.0</v>
      </c>
      <c r="B155" s="49">
        <v>6803.899902</v>
      </c>
      <c r="C155" s="49">
        <v>6871.700195</v>
      </c>
      <c r="D155" s="49">
        <v>6619.549805</v>
      </c>
      <c r="E155" s="49">
        <v>6671.850098</v>
      </c>
      <c r="F155" s="49">
        <v>6628.023438</v>
      </c>
      <c r="G155" s="67">
        <f t="shared" si="1"/>
        <v>-0.04602676537</v>
      </c>
      <c r="H155" s="68">
        <f>G155-FAMA!E158</f>
        <v>-0.10172689</v>
      </c>
    </row>
    <row r="156">
      <c r="A156" s="48">
        <v>45371.0</v>
      </c>
      <c r="B156" s="49">
        <v>6551.25</v>
      </c>
      <c r="C156" s="49">
        <v>7050.0</v>
      </c>
      <c r="D156" s="49">
        <v>6551.25</v>
      </c>
      <c r="E156" s="49">
        <v>6993.75</v>
      </c>
      <c r="F156" s="49">
        <v>6947.808594</v>
      </c>
      <c r="G156" s="67">
        <f t="shared" si="1"/>
        <v>0.02644734869</v>
      </c>
      <c r="H156" s="68">
        <f>G156-FAMA!E159</f>
        <v>0.007884086648</v>
      </c>
    </row>
    <row r="157">
      <c r="A157" s="48">
        <v>45372.0</v>
      </c>
      <c r="B157" s="49">
        <v>7090.950195</v>
      </c>
      <c r="C157" s="49">
        <v>7091.950195</v>
      </c>
      <c r="D157" s="49">
        <v>6784.350098</v>
      </c>
      <c r="E157" s="49">
        <v>6813.549805</v>
      </c>
      <c r="F157" s="49">
        <v>6768.791992</v>
      </c>
      <c r="G157" s="67">
        <f t="shared" si="1"/>
        <v>-0.004420127761</v>
      </c>
      <c r="H157" s="68">
        <f>G157-FAMA!E160</f>
        <v>-0.0229833898</v>
      </c>
    </row>
    <row r="158">
      <c r="A158" s="48">
        <v>45373.0</v>
      </c>
      <c r="B158" s="49">
        <v>6887.950195</v>
      </c>
      <c r="C158" s="49">
        <v>6941.950195</v>
      </c>
      <c r="D158" s="49">
        <v>6821.0</v>
      </c>
      <c r="E158" s="49">
        <v>6843.799805</v>
      </c>
      <c r="F158" s="49">
        <v>6798.84375</v>
      </c>
      <c r="G158" s="67">
        <f t="shared" si="1"/>
        <v>0.003202907413</v>
      </c>
      <c r="H158" s="68">
        <f>G158-FAMA!E161</f>
        <v>-0.01545271403</v>
      </c>
    </row>
    <row r="159">
      <c r="A159" s="48">
        <v>45377.0</v>
      </c>
      <c r="B159" s="49">
        <v>6937.549805</v>
      </c>
      <c r="C159" s="49">
        <v>6937.549805</v>
      </c>
      <c r="D159" s="49">
        <v>6788.0</v>
      </c>
      <c r="E159" s="49">
        <v>6821.950195</v>
      </c>
      <c r="F159" s="49">
        <v>6777.137207</v>
      </c>
      <c r="G159" s="67">
        <f t="shared" si="1"/>
        <v>-0.007658635003</v>
      </c>
      <c r="H159" s="68">
        <f>G159-FAMA!E162</f>
        <v>-0.02631425644</v>
      </c>
    </row>
    <row r="160">
      <c r="A160" s="48">
        <v>45378.0</v>
      </c>
      <c r="B160" s="49">
        <v>6815.0</v>
      </c>
      <c r="C160" s="49">
        <v>6941.0</v>
      </c>
      <c r="D160" s="49">
        <v>6815.0</v>
      </c>
      <c r="E160" s="49">
        <v>6874.600098</v>
      </c>
      <c r="F160" s="49">
        <v>6829.441406</v>
      </c>
      <c r="G160" s="67">
        <f t="shared" si="1"/>
        <v>0.01428941268</v>
      </c>
      <c r="H160" s="68">
        <f>G160-FAMA!E163</f>
        <v>-0.04168789325</v>
      </c>
    </row>
    <row r="161">
      <c r="A161" s="48">
        <v>45379.0</v>
      </c>
      <c r="B161" s="49">
        <v>6955.649902</v>
      </c>
      <c r="C161" s="49">
        <v>6955.649902</v>
      </c>
      <c r="D161" s="49">
        <v>6760.0</v>
      </c>
      <c r="E161" s="49">
        <v>6777.75</v>
      </c>
      <c r="F161" s="49">
        <v>6733.227539</v>
      </c>
      <c r="G161" s="67">
        <f t="shared" si="1"/>
        <v>-0.02481922805</v>
      </c>
      <c r="H161" s="68">
        <f>G161-FAMA!E164</f>
        <v>-0.04347484949</v>
      </c>
    </row>
    <row r="162">
      <c r="A162" s="48">
        <v>45383.0</v>
      </c>
      <c r="B162" s="49">
        <v>6988.049805</v>
      </c>
      <c r="C162" s="49">
        <v>6988.049805</v>
      </c>
      <c r="D162" s="49">
        <v>6804.700195</v>
      </c>
      <c r="E162" s="49">
        <v>6950.25</v>
      </c>
      <c r="F162" s="49">
        <v>6904.594238</v>
      </c>
      <c r="G162" s="67">
        <f t="shared" si="1"/>
        <v>0.006436646705</v>
      </c>
      <c r="H162" s="68">
        <f>G162-FAMA!E165</f>
        <v>-0.01221897474</v>
      </c>
    </row>
    <row r="163">
      <c r="A163" s="48">
        <v>45384.0</v>
      </c>
      <c r="B163" s="49">
        <v>7003.100098</v>
      </c>
      <c r="C163" s="49">
        <v>7003.100098</v>
      </c>
      <c r="D163" s="49">
        <v>6887.0</v>
      </c>
      <c r="E163" s="49">
        <v>6905.799805</v>
      </c>
      <c r="F163" s="49">
        <v>6860.436035</v>
      </c>
      <c r="G163" s="67">
        <f t="shared" si="1"/>
        <v>-0.09271505011</v>
      </c>
      <c r="H163" s="68">
        <f>G163-FAMA!E166</f>
        <v>-0.1112877798</v>
      </c>
    </row>
    <row r="164">
      <c r="A164" s="48">
        <v>45385.0</v>
      </c>
      <c r="B164" s="49">
        <v>6907.049805</v>
      </c>
      <c r="C164" s="49">
        <v>7800.0</v>
      </c>
      <c r="D164" s="49">
        <v>6895.350098</v>
      </c>
      <c r="E164" s="49">
        <v>7611.5</v>
      </c>
      <c r="F164" s="49">
        <v>7561.500977</v>
      </c>
      <c r="G164" s="67">
        <f t="shared" si="1"/>
        <v>0.01524571079</v>
      </c>
      <c r="H164" s="68">
        <f>G164-FAMA!E167</f>
        <v>-0.003327018875</v>
      </c>
    </row>
    <row r="165">
      <c r="A165" s="48">
        <v>45386.0</v>
      </c>
      <c r="B165" s="49">
        <v>7650.0</v>
      </c>
      <c r="C165" s="49">
        <v>7650.0</v>
      </c>
      <c r="D165" s="49">
        <v>7467.100098</v>
      </c>
      <c r="E165" s="49">
        <v>7497.200195</v>
      </c>
      <c r="F165" s="49">
        <v>7447.95166</v>
      </c>
      <c r="G165" s="67">
        <f t="shared" si="1"/>
        <v>0.02371124222</v>
      </c>
      <c r="H165" s="68">
        <f>G165-FAMA!E168</f>
        <v>-0.03201729581</v>
      </c>
    </row>
    <row r="166">
      <c r="A166" s="48">
        <v>45387.0</v>
      </c>
      <c r="B166" s="49">
        <v>7474.75</v>
      </c>
      <c r="C166" s="49">
        <v>7549.950195</v>
      </c>
      <c r="D166" s="49">
        <v>7312.549805</v>
      </c>
      <c r="E166" s="49">
        <v>7323.549805</v>
      </c>
      <c r="F166" s="49">
        <v>7275.441895</v>
      </c>
      <c r="G166" s="67">
        <f t="shared" si="1"/>
        <v>-0.01293221913</v>
      </c>
      <c r="H166" s="68">
        <f>G166-FAMA!E169</f>
        <v>-0.03150494879</v>
      </c>
    </row>
    <row r="167">
      <c r="A167" s="48">
        <v>45390.0</v>
      </c>
      <c r="B167" s="49">
        <v>7535.850098</v>
      </c>
      <c r="C167" s="49">
        <v>7568.049805</v>
      </c>
      <c r="D167" s="49">
        <v>7382.649902</v>
      </c>
      <c r="E167" s="49">
        <v>7419.5</v>
      </c>
      <c r="F167" s="49">
        <v>7370.762207</v>
      </c>
      <c r="G167" s="67">
        <f t="shared" si="1"/>
        <v>0.02232875653</v>
      </c>
      <c r="H167" s="68">
        <f>G167-FAMA!E170</f>
        <v>0.003756026859</v>
      </c>
    </row>
    <row r="168">
      <c r="A168" s="48">
        <v>45391.0</v>
      </c>
      <c r="B168" s="49">
        <v>7427.100098</v>
      </c>
      <c r="C168" s="49">
        <v>7449.950195</v>
      </c>
      <c r="D168" s="49">
        <v>7227.049805</v>
      </c>
      <c r="E168" s="49">
        <v>7257.450195</v>
      </c>
      <c r="F168" s="49">
        <v>7209.776855</v>
      </c>
      <c r="G168" s="67">
        <f t="shared" si="1"/>
        <v>0.009339051198</v>
      </c>
      <c r="H168" s="68">
        <f>G168-FAMA!E171</f>
        <v>-0.009082669271</v>
      </c>
    </row>
    <row r="169">
      <c r="A169" s="48">
        <v>45392.0</v>
      </c>
      <c r="B169" s="49">
        <v>7260.0</v>
      </c>
      <c r="C169" s="49">
        <v>7287.5</v>
      </c>
      <c r="D169" s="49">
        <v>7171.649902</v>
      </c>
      <c r="E169" s="49">
        <v>7190.299805</v>
      </c>
      <c r="F169" s="49">
        <v>7143.067383</v>
      </c>
      <c r="G169" s="67">
        <f t="shared" si="1"/>
        <v>0.008386515684</v>
      </c>
      <c r="H169" s="68">
        <f>G169-FAMA!E172</f>
        <v>-0.01003520478</v>
      </c>
    </row>
    <row r="170">
      <c r="A170" s="48">
        <v>45394.0</v>
      </c>
      <c r="B170" s="49">
        <v>7209.200195</v>
      </c>
      <c r="C170" s="49">
        <v>7316.649902</v>
      </c>
      <c r="D170" s="49">
        <v>7123.299805</v>
      </c>
      <c r="E170" s="49">
        <v>7130.5</v>
      </c>
      <c r="F170" s="49">
        <v>7083.660156</v>
      </c>
      <c r="G170" s="67">
        <f t="shared" si="1"/>
        <v>-0.000308507261</v>
      </c>
      <c r="H170" s="68">
        <f>G170-FAMA!E173</f>
        <v>-0.01873022773</v>
      </c>
    </row>
    <row r="171">
      <c r="A171" s="48">
        <v>45397.0</v>
      </c>
      <c r="B171" s="49">
        <v>7124.0</v>
      </c>
      <c r="C171" s="49">
        <v>7326.649902</v>
      </c>
      <c r="D171" s="49">
        <v>7045.0</v>
      </c>
      <c r="E171" s="49">
        <v>7132.700195</v>
      </c>
      <c r="F171" s="49">
        <v>7085.846191</v>
      </c>
      <c r="G171" s="67">
        <f t="shared" si="1"/>
        <v>-0.006885101381</v>
      </c>
      <c r="H171" s="68">
        <f>G171-FAMA!E174</f>
        <v>-0.04373193592</v>
      </c>
    </row>
    <row r="172">
      <c r="A172" s="48">
        <v>45398.0</v>
      </c>
      <c r="B172" s="49">
        <v>7132.700195</v>
      </c>
      <c r="C172" s="49">
        <v>7300.700195</v>
      </c>
      <c r="D172" s="49">
        <v>7132.700195</v>
      </c>
      <c r="E172" s="49">
        <v>7182.149902</v>
      </c>
      <c r="F172" s="49">
        <v>7134.971191</v>
      </c>
      <c r="G172" s="67">
        <f t="shared" si="1"/>
        <v>0.01417014165</v>
      </c>
      <c r="H172" s="68">
        <f>G172-FAMA!E175</f>
        <v>-0.004251578821</v>
      </c>
    </row>
    <row r="173">
      <c r="A173" s="48">
        <v>45400.0</v>
      </c>
      <c r="B173" s="49">
        <v>7190.0</v>
      </c>
      <c r="C173" s="49">
        <v>7233.25</v>
      </c>
      <c r="D173" s="49">
        <v>7055.0</v>
      </c>
      <c r="E173" s="49">
        <v>7081.799805</v>
      </c>
      <c r="F173" s="49">
        <v>7035.280273</v>
      </c>
      <c r="G173" s="67">
        <f t="shared" si="1"/>
        <v>-0.00276001105</v>
      </c>
      <c r="H173" s="68">
        <f>G173-FAMA!E176</f>
        <v>-0.02118173152</v>
      </c>
    </row>
    <row r="174">
      <c r="A174" s="48">
        <v>45401.0</v>
      </c>
      <c r="B174" s="49">
        <v>7056.100098</v>
      </c>
      <c r="C174" s="49">
        <v>7117.850098</v>
      </c>
      <c r="D174" s="49">
        <v>7056.100098</v>
      </c>
      <c r="E174" s="49">
        <v>7101.399902</v>
      </c>
      <c r="F174" s="49">
        <v>7054.751465</v>
      </c>
      <c r="G174" s="67">
        <f t="shared" si="1"/>
        <v>-0.007733945977</v>
      </c>
      <c r="H174" s="68">
        <f>G174-FAMA!E177</f>
        <v>-0.02600047558</v>
      </c>
    </row>
    <row r="175">
      <c r="A175" s="48">
        <v>45404.0</v>
      </c>
      <c r="B175" s="49">
        <v>7220.149902</v>
      </c>
      <c r="C175" s="49">
        <v>7299.549805</v>
      </c>
      <c r="D175" s="49">
        <v>7117.399902</v>
      </c>
      <c r="E175" s="49">
        <v>7156.75</v>
      </c>
      <c r="F175" s="49">
        <v>7109.737793</v>
      </c>
      <c r="G175" s="67">
        <f t="shared" si="1"/>
        <v>-0.02014679959</v>
      </c>
      <c r="H175" s="68">
        <f>G175-FAMA!E178</f>
        <v>-0.0932329404</v>
      </c>
    </row>
    <row r="176">
      <c r="A176" s="48">
        <v>45405.0</v>
      </c>
      <c r="B176" s="49">
        <v>7156.75</v>
      </c>
      <c r="C176" s="49">
        <v>7356.950195</v>
      </c>
      <c r="D176" s="49">
        <v>7156.75</v>
      </c>
      <c r="E176" s="49">
        <v>7303.899902</v>
      </c>
      <c r="F176" s="49">
        <v>7255.921387</v>
      </c>
      <c r="G176" s="67">
        <f t="shared" si="1"/>
        <v>0.007941917538</v>
      </c>
      <c r="H176" s="68">
        <f>G176-FAMA!E179</f>
        <v>-0.01032461206</v>
      </c>
    </row>
    <row r="177">
      <c r="A177" s="48">
        <v>45406.0</v>
      </c>
      <c r="B177" s="49">
        <v>7210.950195</v>
      </c>
      <c r="C177" s="49">
        <v>7314.25</v>
      </c>
      <c r="D177" s="49">
        <v>7210.950195</v>
      </c>
      <c r="E177" s="49">
        <v>7246.350098</v>
      </c>
      <c r="F177" s="49">
        <v>7198.749512</v>
      </c>
      <c r="G177" s="67">
        <f t="shared" si="1"/>
        <v>-0.0007239530055</v>
      </c>
      <c r="H177" s="68">
        <f>G177-FAMA!E180</f>
        <v>-0.01899048261</v>
      </c>
    </row>
    <row r="178">
      <c r="A178" s="48">
        <v>45407.0</v>
      </c>
      <c r="B178" s="49">
        <v>7278.950195</v>
      </c>
      <c r="C178" s="49">
        <v>7292.600098</v>
      </c>
      <c r="D178" s="49">
        <v>7205.450195</v>
      </c>
      <c r="E178" s="49">
        <v>7251.600098</v>
      </c>
      <c r="F178" s="49">
        <v>7203.964844</v>
      </c>
      <c r="G178" s="67">
        <f t="shared" si="1"/>
        <v>0.005762829106</v>
      </c>
      <c r="H178" s="68">
        <f>G178-FAMA!E181</f>
        <v>-0.01245066965</v>
      </c>
    </row>
    <row r="179">
      <c r="A179" s="48">
        <v>45408.0</v>
      </c>
      <c r="B179" s="49">
        <v>7280.0</v>
      </c>
      <c r="C179" s="49">
        <v>7295.350098</v>
      </c>
      <c r="D179" s="49">
        <v>7180.0</v>
      </c>
      <c r="E179" s="49">
        <v>7210.049805</v>
      </c>
      <c r="F179" s="49">
        <v>7162.6875</v>
      </c>
      <c r="G179" s="67">
        <f t="shared" si="1"/>
        <v>-0.0007761275404</v>
      </c>
      <c r="H179" s="68">
        <f>G179-FAMA!E182</f>
        <v>-0.0189896263</v>
      </c>
    </row>
    <row r="180">
      <c r="A180" s="48">
        <v>45411.0</v>
      </c>
      <c r="B180" s="49">
        <v>7290.0</v>
      </c>
      <c r="C180" s="49">
        <v>7290.0</v>
      </c>
      <c r="D180" s="49">
        <v>7187.0</v>
      </c>
      <c r="E180" s="49">
        <v>7215.649902</v>
      </c>
      <c r="F180" s="49">
        <v>7168.250977</v>
      </c>
      <c r="G180" s="67">
        <f t="shared" si="1"/>
        <v>0.003358110117</v>
      </c>
      <c r="H180" s="68">
        <f>G180-FAMA!E183</f>
        <v>-0.0512923387</v>
      </c>
    </row>
    <row r="181">
      <c r="A181" s="48">
        <v>45412.0</v>
      </c>
      <c r="B181" s="49">
        <v>7354.450195</v>
      </c>
      <c r="C181" s="49">
        <v>7354.450195</v>
      </c>
      <c r="D181" s="49">
        <v>7169.5</v>
      </c>
      <c r="E181" s="49">
        <v>7191.5</v>
      </c>
      <c r="F181" s="49">
        <v>7144.259766</v>
      </c>
      <c r="G181" s="67">
        <f t="shared" si="1"/>
        <v>0.02121524066</v>
      </c>
      <c r="H181" s="68">
        <f>G181-FAMA!E184</f>
        <v>0.003001741905</v>
      </c>
    </row>
    <row r="182">
      <c r="A182" s="48">
        <v>45414.0</v>
      </c>
      <c r="B182" s="49">
        <v>7297.950195</v>
      </c>
      <c r="C182" s="49">
        <v>7297.950195</v>
      </c>
      <c r="D182" s="49">
        <v>7000.0</v>
      </c>
      <c r="E182" s="49">
        <v>7042.100098</v>
      </c>
      <c r="F182" s="49">
        <v>6995.841309</v>
      </c>
      <c r="G182" s="67">
        <f t="shared" si="1"/>
        <v>0.03156770114</v>
      </c>
      <c r="H182" s="68">
        <f>G182-FAMA!E185</f>
        <v>0.01335420238</v>
      </c>
    </row>
    <row r="183">
      <c r="A183" s="48">
        <v>45415.0</v>
      </c>
      <c r="B183" s="49">
        <v>7066.399902</v>
      </c>
      <c r="C183" s="49">
        <v>7080.75</v>
      </c>
      <c r="D183" s="49">
        <v>6800.0</v>
      </c>
      <c r="E183" s="49">
        <v>6826.600098</v>
      </c>
      <c r="F183" s="49">
        <v>6781.756836</v>
      </c>
      <c r="G183" s="67">
        <f t="shared" si="1"/>
        <v>-0.01106051279</v>
      </c>
      <c r="H183" s="68">
        <f>G183-FAMA!E186</f>
        <v>-0.02927503639</v>
      </c>
    </row>
    <row r="184">
      <c r="A184" s="48">
        <v>45418.0</v>
      </c>
      <c r="B184" s="49">
        <v>6904.649902</v>
      </c>
      <c r="C184" s="49">
        <v>6928.5</v>
      </c>
      <c r="D184" s="49">
        <v>6854.0</v>
      </c>
      <c r="E184" s="49">
        <v>6902.950195</v>
      </c>
      <c r="F184" s="49">
        <v>6857.605469</v>
      </c>
      <c r="G184" s="67">
        <f t="shared" si="1"/>
        <v>0.01248194471</v>
      </c>
      <c r="H184" s="68">
        <f>G184-FAMA!E187</f>
        <v>-0.005732578897</v>
      </c>
    </row>
    <row r="185">
      <c r="A185" s="48">
        <v>45419.0</v>
      </c>
      <c r="B185" s="49">
        <v>6887.450195</v>
      </c>
      <c r="C185" s="49">
        <v>6887.450195</v>
      </c>
      <c r="D185" s="49">
        <v>6749.049805</v>
      </c>
      <c r="E185" s="49">
        <v>6817.850098</v>
      </c>
      <c r="F185" s="49">
        <v>6773.064453</v>
      </c>
      <c r="G185" s="67">
        <f t="shared" si="1"/>
        <v>0.00579779516</v>
      </c>
      <c r="H185" s="68">
        <f>G185-FAMA!E188</f>
        <v>-0.06708020781</v>
      </c>
    </row>
    <row r="186">
      <c r="A186" s="48">
        <v>45420.0</v>
      </c>
      <c r="B186" s="49">
        <v>6830.0</v>
      </c>
      <c r="C186" s="49">
        <v>6831.75</v>
      </c>
      <c r="D186" s="49">
        <v>6757.850098</v>
      </c>
      <c r="E186" s="49">
        <v>6778.549805</v>
      </c>
      <c r="F186" s="49">
        <v>6734.021973</v>
      </c>
      <c r="G186" s="67">
        <f t="shared" si="1"/>
        <v>0.00618230473</v>
      </c>
      <c r="H186" s="68">
        <f>G186-FAMA!E189</f>
        <v>-0.01203221887</v>
      </c>
    </row>
    <row r="187">
      <c r="A187" s="48">
        <v>45421.0</v>
      </c>
      <c r="B187" s="49">
        <v>6744.850098</v>
      </c>
      <c r="C187" s="49">
        <v>6790.600098</v>
      </c>
      <c r="D187" s="49">
        <v>6726.25</v>
      </c>
      <c r="E187" s="49">
        <v>6736.899902</v>
      </c>
      <c r="F187" s="49">
        <v>6692.645996</v>
      </c>
      <c r="G187" s="67">
        <f t="shared" si="1"/>
        <v>-0.001474781146</v>
      </c>
      <c r="H187" s="68">
        <f>G187-FAMA!E190</f>
        <v>-0.01968930475</v>
      </c>
    </row>
    <row r="188">
      <c r="A188" s="48">
        <v>45422.0</v>
      </c>
      <c r="B188" s="49">
        <v>6701.049805</v>
      </c>
      <c r="C188" s="49">
        <v>6768.049805</v>
      </c>
      <c r="D188" s="49">
        <v>6701.049805</v>
      </c>
      <c r="E188" s="49">
        <v>6746.850098</v>
      </c>
      <c r="F188" s="49">
        <v>6702.530762</v>
      </c>
      <c r="G188" s="67">
        <f t="shared" si="1"/>
        <v>-0.05270139984</v>
      </c>
      <c r="H188" s="68">
        <f>G188-FAMA!E191</f>
        <v>-0.1077508206</v>
      </c>
    </row>
    <row r="189">
      <c r="A189" s="48">
        <v>45425.0</v>
      </c>
      <c r="B189" s="49">
        <v>6849.950195</v>
      </c>
      <c r="C189" s="49">
        <v>7158.0</v>
      </c>
      <c r="D189" s="49">
        <v>6700.0</v>
      </c>
      <c r="E189" s="49">
        <v>7122.200195</v>
      </c>
      <c r="F189" s="49">
        <v>7075.415039</v>
      </c>
      <c r="G189" s="67">
        <f t="shared" si="1"/>
        <v>0.02507935456</v>
      </c>
      <c r="H189" s="68">
        <f>G189-FAMA!E192</f>
        <v>0.006732913757</v>
      </c>
    </row>
    <row r="190">
      <c r="A190" s="48">
        <v>45426.0</v>
      </c>
      <c r="B190" s="49">
        <v>7130.0</v>
      </c>
      <c r="C190" s="49">
        <v>7163.5</v>
      </c>
      <c r="D190" s="49">
        <v>6885.100098</v>
      </c>
      <c r="E190" s="49">
        <v>6947.950195</v>
      </c>
      <c r="F190" s="49">
        <v>6902.30957</v>
      </c>
      <c r="G190" s="67">
        <f t="shared" si="1"/>
        <v>-0.03095575626</v>
      </c>
      <c r="H190" s="68">
        <f>G190-FAMA!E193</f>
        <v>-0.04930219706</v>
      </c>
    </row>
    <row r="191">
      <c r="A191" s="48">
        <v>45427.0</v>
      </c>
      <c r="B191" s="49">
        <v>7089.950195</v>
      </c>
      <c r="C191" s="49">
        <v>7299.0</v>
      </c>
      <c r="D191" s="49">
        <v>6995.299805</v>
      </c>
      <c r="E191" s="49">
        <v>7169.899902</v>
      </c>
      <c r="F191" s="49">
        <v>7122.80127</v>
      </c>
      <c r="G191" s="67">
        <f t="shared" si="1"/>
        <v>0.01749775658</v>
      </c>
      <c r="H191" s="68">
        <f>G191-FAMA!E194</f>
        <v>-0.0008686583938</v>
      </c>
    </row>
    <row r="192">
      <c r="A192" s="48">
        <v>45428.0</v>
      </c>
      <c r="B192" s="49">
        <v>7229.950195</v>
      </c>
      <c r="C192" s="49">
        <v>7230.0</v>
      </c>
      <c r="D192" s="49">
        <v>6973.399902</v>
      </c>
      <c r="E192" s="49">
        <v>7046.600098</v>
      </c>
      <c r="F192" s="49">
        <v>7000.311523</v>
      </c>
      <c r="G192" s="67">
        <f t="shared" si="1"/>
        <v>-0.01433055329</v>
      </c>
      <c r="H192" s="68">
        <f>G192-FAMA!E195</f>
        <v>-0.03269696826</v>
      </c>
    </row>
    <row r="193">
      <c r="A193" s="48">
        <v>45429.0</v>
      </c>
      <c r="B193" s="49">
        <v>7050.0</v>
      </c>
      <c r="C193" s="49">
        <v>7191.899902</v>
      </c>
      <c r="D193" s="49">
        <v>7050.0</v>
      </c>
      <c r="E193" s="49">
        <v>7149.049805</v>
      </c>
      <c r="F193" s="49">
        <v>7102.088379</v>
      </c>
      <c r="G193" s="67">
        <f t="shared" si="1"/>
        <v>0.00300935697</v>
      </c>
      <c r="H193" s="68">
        <f>G193-FAMA!E196</f>
        <v>-0.05210000832</v>
      </c>
    </row>
    <row r="194">
      <c r="A194" s="48">
        <v>45433.0</v>
      </c>
      <c r="B194" s="49">
        <v>7187.0</v>
      </c>
      <c r="C194" s="49">
        <v>7188.799805</v>
      </c>
      <c r="D194" s="49">
        <v>7069.200195</v>
      </c>
      <c r="E194" s="49">
        <v>7127.600098</v>
      </c>
      <c r="F194" s="49">
        <v>7080.779785</v>
      </c>
      <c r="G194" s="67">
        <f t="shared" si="1"/>
        <v>-0.002260653317</v>
      </c>
      <c r="H194" s="68">
        <f>G194-FAMA!E197</f>
        <v>-0.02062706829</v>
      </c>
    </row>
    <row r="195">
      <c r="A195" s="48">
        <v>45434.0</v>
      </c>
      <c r="B195" s="49">
        <v>7140.0</v>
      </c>
      <c r="C195" s="49">
        <v>7189.0</v>
      </c>
      <c r="D195" s="49">
        <v>7069.200195</v>
      </c>
      <c r="E195" s="49">
        <v>7143.75</v>
      </c>
      <c r="F195" s="49">
        <v>7096.823242</v>
      </c>
      <c r="G195" s="67">
        <f t="shared" si="1"/>
        <v>-0.003160617885</v>
      </c>
      <c r="H195" s="68">
        <f>G195-FAMA!E198</f>
        <v>-0.02152703286</v>
      </c>
    </row>
    <row r="196">
      <c r="A196" s="48">
        <v>45435.0</v>
      </c>
      <c r="B196" s="49">
        <v>7134.5</v>
      </c>
      <c r="C196" s="49">
        <v>7186.950195</v>
      </c>
      <c r="D196" s="49">
        <v>7095.0</v>
      </c>
      <c r="E196" s="49">
        <v>7166.399902</v>
      </c>
      <c r="F196" s="49">
        <v>7119.324707</v>
      </c>
      <c r="G196" s="67">
        <f t="shared" si="1"/>
        <v>0.006326024187</v>
      </c>
      <c r="H196" s="68">
        <f>G196-FAMA!E199</f>
        <v>-0.01201401433</v>
      </c>
    </row>
    <row r="197">
      <c r="A197" s="48">
        <v>45436.0</v>
      </c>
      <c r="B197" s="49">
        <v>7198.950195</v>
      </c>
      <c r="C197" s="49">
        <v>7198.950195</v>
      </c>
      <c r="D197" s="49">
        <v>7100.0</v>
      </c>
      <c r="E197" s="49">
        <v>7121.350098</v>
      </c>
      <c r="F197" s="49">
        <v>7074.570801</v>
      </c>
      <c r="G197" s="67">
        <f t="shared" si="1"/>
        <v>-0.006736688446</v>
      </c>
      <c r="H197" s="68">
        <f>G197-FAMA!E200</f>
        <v>-0.02507672697</v>
      </c>
    </row>
    <row r="198">
      <c r="A198" s="48">
        <v>45439.0</v>
      </c>
      <c r="B198" s="49">
        <v>7142.600098</v>
      </c>
      <c r="C198" s="49">
        <v>7190.299805</v>
      </c>
      <c r="D198" s="49">
        <v>7100.850098</v>
      </c>
      <c r="E198" s="49">
        <v>7169.649902</v>
      </c>
      <c r="F198" s="49">
        <v>7122.553223</v>
      </c>
      <c r="G198" s="67">
        <f t="shared" si="1"/>
        <v>0.003548299626</v>
      </c>
      <c r="H198" s="68">
        <f>G198-FAMA!E201</f>
        <v>-0.05148190726</v>
      </c>
    </row>
    <row r="199">
      <c r="A199" s="48">
        <v>45440.0</v>
      </c>
      <c r="B199" s="49">
        <v>7148.299805</v>
      </c>
      <c r="C199" s="49">
        <v>7155.0</v>
      </c>
      <c r="D199" s="49">
        <v>7067.299805</v>
      </c>
      <c r="E199" s="49">
        <v>7144.299805</v>
      </c>
      <c r="F199" s="49">
        <v>7097.369629</v>
      </c>
      <c r="G199" s="67">
        <f t="shared" si="1"/>
        <v>0.01097391958</v>
      </c>
      <c r="H199" s="68">
        <f>G199-FAMA!E202</f>
        <v>-0.007366118939</v>
      </c>
    </row>
    <row r="200">
      <c r="A200" s="48">
        <v>45441.0</v>
      </c>
      <c r="B200" s="49">
        <v>7100.0</v>
      </c>
      <c r="C200" s="49">
        <v>7130.25</v>
      </c>
      <c r="D200" s="49">
        <v>7040.0</v>
      </c>
      <c r="E200" s="49">
        <v>7066.75</v>
      </c>
      <c r="F200" s="49">
        <v>7020.329102</v>
      </c>
      <c r="G200" s="67">
        <f t="shared" si="1"/>
        <v>0.002610493818</v>
      </c>
      <c r="H200" s="68">
        <f>G200-FAMA!E203</f>
        <v>-0.0157295447</v>
      </c>
    </row>
    <row r="201">
      <c r="A201" s="48">
        <v>45442.0</v>
      </c>
      <c r="B201" s="49">
        <v>7048.049805</v>
      </c>
      <c r="C201" s="49">
        <v>7086.649902</v>
      </c>
      <c r="D201" s="49">
        <v>7024.149902</v>
      </c>
      <c r="E201" s="49">
        <v>7048.350098</v>
      </c>
      <c r="F201" s="49">
        <v>7002.050293</v>
      </c>
      <c r="G201" s="67">
        <f t="shared" si="1"/>
        <v>0.006023358522</v>
      </c>
      <c r="H201" s="68">
        <f>G201-FAMA!E204</f>
        <v>-0.01242498655</v>
      </c>
    </row>
    <row r="202">
      <c r="A202" s="48">
        <v>45443.0</v>
      </c>
      <c r="B202" s="49">
        <v>7058.899902</v>
      </c>
      <c r="C202" s="49">
        <v>7099.950195</v>
      </c>
      <c r="D202" s="49">
        <v>6990.399902</v>
      </c>
      <c r="E202" s="49">
        <v>7006.149902</v>
      </c>
      <c r="F202" s="49">
        <v>6960.126953</v>
      </c>
      <c r="G202" s="67">
        <f t="shared" si="1"/>
        <v>-0.021049946</v>
      </c>
      <c r="H202" s="68">
        <f>G202-FAMA!E205</f>
        <v>-0.03949829107</v>
      </c>
    </row>
    <row r="203">
      <c r="A203" s="48">
        <v>45446.0</v>
      </c>
      <c r="B203" s="49">
        <v>7106.100098</v>
      </c>
      <c r="C203" s="49">
        <v>7220.0</v>
      </c>
      <c r="D203" s="49">
        <v>7106.100098</v>
      </c>
      <c r="E203" s="49">
        <v>7156.799805</v>
      </c>
      <c r="F203" s="49">
        <v>7109.787598</v>
      </c>
      <c r="G203" s="67">
        <f t="shared" si="1"/>
        <v>0.02527811701</v>
      </c>
      <c r="H203" s="68">
        <f>G203-FAMA!E206</f>
        <v>0.00682977194</v>
      </c>
    </row>
    <row r="204">
      <c r="A204" s="48">
        <v>45447.0</v>
      </c>
      <c r="B204" s="49">
        <v>7180.0</v>
      </c>
      <c r="C204" s="49">
        <v>7222.600098</v>
      </c>
      <c r="D204" s="49">
        <v>6799.100098</v>
      </c>
      <c r="E204" s="49">
        <v>6980.350098</v>
      </c>
      <c r="F204" s="49">
        <v>6934.496582</v>
      </c>
      <c r="G204" s="67">
        <f t="shared" si="1"/>
        <v>0.008597171479</v>
      </c>
      <c r="H204" s="68">
        <f>G204-FAMA!E207</f>
        <v>-0.0467580746</v>
      </c>
    </row>
    <row r="205">
      <c r="A205" s="48">
        <v>45448.0</v>
      </c>
      <c r="B205" s="49">
        <v>7011.649902</v>
      </c>
      <c r="C205" s="49">
        <v>7013.299805</v>
      </c>
      <c r="D205" s="49">
        <v>6820.25</v>
      </c>
      <c r="E205" s="49">
        <v>6920.850098</v>
      </c>
      <c r="F205" s="49">
        <v>6875.387695</v>
      </c>
      <c r="G205" s="67">
        <f t="shared" si="1"/>
        <v>-0.03155454796</v>
      </c>
      <c r="H205" s="68">
        <f>G205-FAMA!E208</f>
        <v>-0.05000289303</v>
      </c>
    </row>
    <row r="206">
      <c r="A206" s="48">
        <v>45449.0</v>
      </c>
      <c r="B206" s="49">
        <v>7046.700195</v>
      </c>
      <c r="C206" s="49">
        <v>7276.450195</v>
      </c>
      <c r="D206" s="49">
        <v>7001.149902</v>
      </c>
      <c r="E206" s="49">
        <v>7146.350098</v>
      </c>
      <c r="F206" s="49">
        <v>7099.40625</v>
      </c>
      <c r="G206" s="67">
        <f t="shared" si="1"/>
        <v>-0.008532388824</v>
      </c>
      <c r="H206" s="68">
        <f>G206-FAMA!E209</f>
        <v>-0.02710946837</v>
      </c>
    </row>
    <row r="207">
      <c r="A207" s="48">
        <v>45450.0</v>
      </c>
      <c r="B207" s="49">
        <v>7175.0</v>
      </c>
      <c r="C207" s="49">
        <v>7260.799805</v>
      </c>
      <c r="D207" s="49">
        <v>7175.0</v>
      </c>
      <c r="E207" s="49">
        <v>7207.850098</v>
      </c>
      <c r="F207" s="49">
        <v>7160.502441</v>
      </c>
      <c r="G207" s="67">
        <f t="shared" si="1"/>
        <v>-0.02020659388</v>
      </c>
      <c r="H207" s="68">
        <f>G207-FAMA!E210</f>
        <v>-0.09453562111</v>
      </c>
    </row>
    <row r="208">
      <c r="A208" s="48">
        <v>45453.0</v>
      </c>
      <c r="B208" s="49">
        <v>7225.0</v>
      </c>
      <c r="C208" s="49">
        <v>7526.0</v>
      </c>
      <c r="D208" s="49">
        <v>7225.0</v>
      </c>
      <c r="E208" s="49">
        <v>7356.5</v>
      </c>
      <c r="F208" s="49">
        <v>7308.175781</v>
      </c>
      <c r="G208" s="67">
        <f t="shared" si="1"/>
        <v>-0.01961041965</v>
      </c>
      <c r="H208" s="68">
        <f>G208-FAMA!E211</f>
        <v>-0.0381874992</v>
      </c>
    </row>
    <row r="209">
      <c r="A209" s="48">
        <v>45454.0</v>
      </c>
      <c r="B209" s="49">
        <v>7425.0</v>
      </c>
      <c r="C209" s="49">
        <v>7614.549805</v>
      </c>
      <c r="D209" s="49">
        <v>7310.0</v>
      </c>
      <c r="E209" s="49">
        <v>7503.649902</v>
      </c>
      <c r="F209" s="49">
        <v>7454.358887</v>
      </c>
      <c r="G209" s="67">
        <f t="shared" si="1"/>
        <v>0.01063332799</v>
      </c>
      <c r="H209" s="68">
        <f>G209-FAMA!E212</f>
        <v>-0.007943751562</v>
      </c>
    </row>
    <row r="210">
      <c r="A210" s="48">
        <v>45455.0</v>
      </c>
      <c r="B210" s="49">
        <v>7550.0</v>
      </c>
      <c r="C210" s="49">
        <v>7560.149902</v>
      </c>
      <c r="D210" s="49">
        <v>7400.350098</v>
      </c>
      <c r="E210" s="49">
        <v>7424.700195</v>
      </c>
      <c r="F210" s="49">
        <v>7375.928223</v>
      </c>
      <c r="G210" s="67">
        <f t="shared" si="1"/>
        <v>-0.01757189474</v>
      </c>
      <c r="H210" s="68">
        <f>G210-FAMA!E213</f>
        <v>-0.03621165611</v>
      </c>
    </row>
    <row r="211">
      <c r="A211" s="48">
        <v>45456.0</v>
      </c>
      <c r="B211" s="49">
        <v>7520.0</v>
      </c>
      <c r="C211" s="49">
        <v>7575.0</v>
      </c>
      <c r="D211" s="49">
        <v>7423.850098</v>
      </c>
      <c r="E211" s="49">
        <v>7557.5</v>
      </c>
      <c r="F211" s="49">
        <v>7507.855469</v>
      </c>
      <c r="G211" s="67">
        <f t="shared" si="1"/>
        <v>-0.01180086557</v>
      </c>
      <c r="H211" s="68">
        <f>G211-FAMA!E214</f>
        <v>-0.03044062694</v>
      </c>
    </row>
    <row r="212">
      <c r="A212" s="48">
        <v>45457.0</v>
      </c>
      <c r="B212" s="49">
        <v>7599.700195</v>
      </c>
      <c r="C212" s="49">
        <v>7667.049805</v>
      </c>
      <c r="D212" s="49">
        <v>7547.549805</v>
      </c>
      <c r="E212" s="49">
        <v>7647.75</v>
      </c>
      <c r="F212" s="49">
        <v>7597.512695</v>
      </c>
      <c r="G212" s="67">
        <f t="shared" si="1"/>
        <v>-0.05346117041</v>
      </c>
      <c r="H212" s="68">
        <f>G212-FAMA!E215</f>
        <v>-0.1093908784</v>
      </c>
    </row>
    <row r="213">
      <c r="A213" s="48">
        <v>45461.0</v>
      </c>
      <c r="B213" s="49">
        <v>7794.799805</v>
      </c>
      <c r="C213" s="49">
        <v>8255.5</v>
      </c>
      <c r="D213" s="49">
        <v>7794.799805</v>
      </c>
      <c r="E213" s="49">
        <v>8079.700195</v>
      </c>
      <c r="F213" s="49">
        <v>8026.625488</v>
      </c>
      <c r="G213" s="67">
        <f t="shared" si="1"/>
        <v>-0.004221111368</v>
      </c>
      <c r="H213" s="68">
        <f>G213-FAMA!E216</f>
        <v>-0.02286087274</v>
      </c>
    </row>
    <row r="214">
      <c r="A214" s="48">
        <v>45462.0</v>
      </c>
      <c r="B214" s="49">
        <v>8170.450195</v>
      </c>
      <c r="C214" s="49">
        <v>8178.0</v>
      </c>
      <c r="D214" s="49">
        <v>7920.100098</v>
      </c>
      <c r="E214" s="49">
        <v>8113.950195</v>
      </c>
      <c r="F214" s="49">
        <v>8060.650391</v>
      </c>
      <c r="G214" s="67">
        <f t="shared" si="1"/>
        <v>-0.0203914752</v>
      </c>
      <c r="H214" s="68">
        <f>G214-FAMA!E217</f>
        <v>-0.03903123657</v>
      </c>
    </row>
    <row r="215">
      <c r="A215" s="48">
        <v>45463.0</v>
      </c>
      <c r="B215" s="49">
        <v>8199.900391</v>
      </c>
      <c r="C215" s="49">
        <v>8332.450195</v>
      </c>
      <c r="D215" s="49">
        <v>8033.450195</v>
      </c>
      <c r="E215" s="49">
        <v>8282.849609</v>
      </c>
      <c r="F215" s="49">
        <v>8228.44043</v>
      </c>
      <c r="G215" s="67">
        <f t="shared" si="1"/>
        <v>-0.09326918935</v>
      </c>
      <c r="H215" s="68">
        <f>G215-FAMA!E218</f>
        <v>-0.1118324514</v>
      </c>
    </row>
    <row r="216">
      <c r="A216" s="48">
        <v>45464.0</v>
      </c>
      <c r="B216" s="49">
        <v>8368.0</v>
      </c>
      <c r="C216" s="49">
        <v>9284.0</v>
      </c>
      <c r="D216" s="49">
        <v>8298.650391</v>
      </c>
      <c r="E216" s="49">
        <v>9134.849609</v>
      </c>
      <c r="F216" s="49">
        <v>9074.84375</v>
      </c>
      <c r="G216" s="67">
        <f t="shared" si="1"/>
        <v>0.0001039640022</v>
      </c>
      <c r="H216" s="68">
        <f>G216-FAMA!E219</f>
        <v>-0.01845929804</v>
      </c>
    </row>
    <row r="217">
      <c r="A217" s="48">
        <v>45467.0</v>
      </c>
      <c r="B217" s="49">
        <v>9129.349609</v>
      </c>
      <c r="C217" s="49">
        <v>9450.849609</v>
      </c>
      <c r="D217" s="49">
        <v>8843.099609</v>
      </c>
      <c r="E217" s="49">
        <v>9133.900391</v>
      </c>
      <c r="F217" s="49">
        <v>9073.900391</v>
      </c>
      <c r="G217" s="67">
        <f t="shared" si="1"/>
        <v>0.007008339039</v>
      </c>
      <c r="H217" s="68">
        <f>G217-FAMA!E220</f>
        <v>-0.04869178556</v>
      </c>
    </row>
    <row r="218">
      <c r="A218" s="48">
        <v>45468.0</v>
      </c>
      <c r="B218" s="49">
        <v>9132.950195</v>
      </c>
      <c r="C218" s="49">
        <v>9165.5</v>
      </c>
      <c r="D218" s="49">
        <v>8907.0</v>
      </c>
      <c r="E218" s="49">
        <v>9010.75</v>
      </c>
      <c r="F218" s="49">
        <v>9010.75</v>
      </c>
      <c r="G218" s="67">
        <f t="shared" si="1"/>
        <v>0.001945903872</v>
      </c>
      <c r="H218" s="68">
        <f>G218-FAMA!E221</f>
        <v>-0.01661735817</v>
      </c>
    </row>
    <row r="219">
      <c r="A219" s="48">
        <v>45469.0</v>
      </c>
      <c r="B219" s="49">
        <v>9002.0</v>
      </c>
      <c r="C219" s="49">
        <v>9025.900391</v>
      </c>
      <c r="D219" s="49">
        <v>8830.0</v>
      </c>
      <c r="E219" s="49">
        <v>8993.25</v>
      </c>
      <c r="F219" s="49">
        <v>8993.25</v>
      </c>
      <c r="G219" s="67">
        <f t="shared" si="1"/>
        <v>0.02672629177</v>
      </c>
      <c r="H219" s="68">
        <f>G219-FAMA!E222</f>
        <v>0.00816302973</v>
      </c>
    </row>
    <row r="220">
      <c r="A220" s="48">
        <v>45470.0</v>
      </c>
      <c r="B220" s="49">
        <v>8885.900391</v>
      </c>
      <c r="C220" s="49">
        <v>9294.599609</v>
      </c>
      <c r="D220" s="49">
        <v>8665.200195</v>
      </c>
      <c r="E220" s="49">
        <v>8759.150391</v>
      </c>
      <c r="F220" s="49">
        <v>8759.150391</v>
      </c>
      <c r="G220" s="67">
        <f t="shared" si="1"/>
        <v>0.008346139966</v>
      </c>
      <c r="H220" s="68">
        <f>G220-FAMA!E223</f>
        <v>-0.01030948147</v>
      </c>
    </row>
    <row r="221">
      <c r="A221" s="48">
        <v>45471.0</v>
      </c>
      <c r="B221" s="49">
        <v>8759.200195</v>
      </c>
      <c r="C221" s="49">
        <v>8979.75</v>
      </c>
      <c r="D221" s="49">
        <v>8650.0</v>
      </c>
      <c r="E221" s="49">
        <v>8686.650391</v>
      </c>
      <c r="F221" s="49">
        <v>8686.650391</v>
      </c>
      <c r="G221" s="67">
        <f t="shared" si="1"/>
        <v>-0.005444093671</v>
      </c>
      <c r="H221" s="68">
        <f>G221-FAMA!E224</f>
        <v>-0.02409971511</v>
      </c>
    </row>
    <row r="222">
      <c r="A222" s="48">
        <v>45474.0</v>
      </c>
      <c r="B222" s="49">
        <v>8709.0</v>
      </c>
      <c r="C222" s="49">
        <v>8844.099609</v>
      </c>
      <c r="D222" s="49">
        <v>8619.799805</v>
      </c>
      <c r="E222" s="49">
        <v>8734.200195</v>
      </c>
      <c r="F222" s="49">
        <v>8734.200195</v>
      </c>
      <c r="G222" s="67">
        <f t="shared" si="1"/>
        <v>-0.03796717456</v>
      </c>
      <c r="H222" s="68">
        <f>G222-FAMA!E225</f>
        <v>-0.0939444805</v>
      </c>
    </row>
    <row r="223">
      <c r="A223" s="48">
        <v>45475.0</v>
      </c>
      <c r="B223" s="49">
        <v>8733.0</v>
      </c>
      <c r="C223" s="49">
        <v>9125.0</v>
      </c>
      <c r="D223" s="49">
        <v>8733.0</v>
      </c>
      <c r="E223" s="49">
        <v>9078.900391</v>
      </c>
      <c r="F223" s="49">
        <v>9078.900391</v>
      </c>
      <c r="G223" s="67">
        <f t="shared" si="1"/>
        <v>0.01116537515</v>
      </c>
      <c r="H223" s="68">
        <f>G223-FAMA!E226</f>
        <v>-0.007490246286</v>
      </c>
    </row>
    <row r="224">
      <c r="A224" s="48">
        <v>45476.0</v>
      </c>
      <c r="B224" s="49">
        <v>9101.049805</v>
      </c>
      <c r="C224" s="49">
        <v>9277.75</v>
      </c>
      <c r="D224" s="49">
        <v>8943.799805</v>
      </c>
      <c r="E224" s="49">
        <v>8978.650391</v>
      </c>
      <c r="F224" s="49">
        <v>8978.650391</v>
      </c>
      <c r="G224" s="67">
        <f t="shared" si="1"/>
        <v>-0.004617298194</v>
      </c>
      <c r="H224" s="68">
        <f>G224-FAMA!E227</f>
        <v>-0.02327291963</v>
      </c>
    </row>
    <row r="225">
      <c r="A225" s="48">
        <v>45477.0</v>
      </c>
      <c r="B225" s="49">
        <v>8888.049805</v>
      </c>
      <c r="C225" s="49">
        <v>9098.650391</v>
      </c>
      <c r="D225" s="49">
        <v>8888.049805</v>
      </c>
      <c r="E225" s="49">
        <v>9020.299805</v>
      </c>
      <c r="F225" s="49">
        <v>9020.299805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2342.5</v>
      </c>
      <c r="C2" s="49">
        <v>2400.0</v>
      </c>
      <c r="D2" s="49">
        <v>2286.350098</v>
      </c>
      <c r="E2" s="49">
        <v>2337.5</v>
      </c>
      <c r="F2" s="49">
        <v>2334.928711</v>
      </c>
      <c r="G2" s="67">
        <f t="shared" ref="G2:G225" si="1">(F2/F3-1)</f>
        <v>-0.03673781994</v>
      </c>
      <c r="H2" s="68">
        <f>G2-FAMA!E5</f>
        <v>-0.0904789098</v>
      </c>
    </row>
    <row r="3">
      <c r="A3" s="48">
        <v>45142.0</v>
      </c>
      <c r="B3" s="49">
        <v>2320.0</v>
      </c>
      <c r="C3" s="49">
        <v>2444.550049</v>
      </c>
      <c r="D3" s="49">
        <v>2320.0</v>
      </c>
      <c r="E3" s="49">
        <v>2426.649902</v>
      </c>
      <c r="F3" s="49">
        <v>2423.980469</v>
      </c>
      <c r="G3" s="67">
        <f t="shared" si="1"/>
        <v>0.02174729848</v>
      </c>
      <c r="H3" s="68">
        <f>G3-FAMA!E6</f>
        <v>0.003836809903</v>
      </c>
      <c r="J3" s="67">
        <f t="array" ref="J3:N7">LINEST(H2:H224,FAMA!B5:E227,true,true)</f>
        <v>-1.089725664</v>
      </c>
      <c r="K3" s="33">
        <v>-0.004542561284448615</v>
      </c>
      <c r="L3" s="33">
        <v>0.004743221097041609</v>
      </c>
      <c r="M3" s="33">
        <v>-0.003398848590765774</v>
      </c>
      <c r="N3" s="33">
        <v>-9.997228301301935E-4</v>
      </c>
    </row>
    <row r="4">
      <c r="A4" s="48">
        <v>45145.0</v>
      </c>
      <c r="B4" s="49">
        <v>2431.050049</v>
      </c>
      <c r="C4" s="49">
        <v>2460.0</v>
      </c>
      <c r="D4" s="49">
        <v>2365.0</v>
      </c>
      <c r="E4" s="49">
        <v>2375.0</v>
      </c>
      <c r="F4" s="49">
        <v>2372.387451</v>
      </c>
      <c r="G4" s="67">
        <f t="shared" si="1"/>
        <v>-0.01889901589</v>
      </c>
      <c r="H4" s="68">
        <f>G4-FAMA!E7</f>
        <v>-0.03680950446</v>
      </c>
      <c r="J4" s="33">
        <v>0.10186779885879864</v>
      </c>
      <c r="K4" s="33">
        <v>0.0027253405157312664</v>
      </c>
      <c r="L4" s="33">
        <v>0.0020895526227266686</v>
      </c>
      <c r="M4" s="33">
        <v>0.0024445124052860957</v>
      </c>
      <c r="N4" s="33">
        <v>0.0031697009594510973</v>
      </c>
    </row>
    <row r="5">
      <c r="A5" s="48">
        <v>45146.0</v>
      </c>
      <c r="B5" s="49">
        <v>2436.899902</v>
      </c>
      <c r="C5" s="49">
        <v>2474.699951</v>
      </c>
      <c r="D5" s="49">
        <v>2390.050049</v>
      </c>
      <c r="E5" s="49">
        <v>2420.75</v>
      </c>
      <c r="F5" s="49">
        <v>2418.086914</v>
      </c>
      <c r="G5" s="67">
        <f t="shared" si="1"/>
        <v>0.003274054746</v>
      </c>
      <c r="H5" s="68">
        <f>G5-FAMA!E8</f>
        <v>-0.01453407313</v>
      </c>
      <c r="J5" s="33">
        <v>0.34924908392239407</v>
      </c>
      <c r="K5" s="33">
        <v>0.024032645575668622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2420.800049</v>
      </c>
      <c r="C6" s="49">
        <v>2429.0</v>
      </c>
      <c r="D6" s="49">
        <v>2400.0</v>
      </c>
      <c r="E6" s="49">
        <v>2412.850098</v>
      </c>
      <c r="F6" s="49">
        <v>2410.195801</v>
      </c>
      <c r="G6" s="67">
        <f t="shared" si="1"/>
        <v>0.01878940054</v>
      </c>
      <c r="H6" s="68">
        <f>G6-FAMA!E9</f>
        <v>0.0009812726662</v>
      </c>
      <c r="J6" s="33">
        <v>29.24940188866449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2391.050049</v>
      </c>
      <c r="C7" s="49">
        <v>2436.0</v>
      </c>
      <c r="D7" s="49">
        <v>2355.100098</v>
      </c>
      <c r="E7" s="49">
        <v>2368.350098</v>
      </c>
      <c r="F7" s="49">
        <v>2365.744873</v>
      </c>
      <c r="G7" s="67">
        <f t="shared" si="1"/>
        <v>0.01630658569</v>
      </c>
      <c r="H7" s="68">
        <f>G7-FAMA!E10</f>
        <v>-0.03712731239</v>
      </c>
      <c r="J7" s="33">
        <v>0.06757408044378846</v>
      </c>
      <c r="K7" s="33">
        <v>0.1259098356337236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2360.0</v>
      </c>
      <c r="C8" s="49">
        <v>2381.550049</v>
      </c>
      <c r="D8" s="49">
        <v>2323.0</v>
      </c>
      <c r="E8" s="49">
        <v>2330.350098</v>
      </c>
      <c r="F8" s="49">
        <v>2327.786621</v>
      </c>
      <c r="G8" s="67">
        <f t="shared" si="1"/>
        <v>0.02262160591</v>
      </c>
      <c r="H8" s="68">
        <f>G8-FAMA!E11</f>
        <v>0.004813478034</v>
      </c>
    </row>
    <row r="9">
      <c r="A9" s="48">
        <v>45152.0</v>
      </c>
      <c r="B9" s="49">
        <v>2300.050049</v>
      </c>
      <c r="C9" s="49">
        <v>2329.949951</v>
      </c>
      <c r="D9" s="49">
        <v>2270.0</v>
      </c>
      <c r="E9" s="49">
        <v>2278.800049</v>
      </c>
      <c r="F9" s="49">
        <v>2276.293213</v>
      </c>
      <c r="G9" s="67">
        <f t="shared" si="1"/>
        <v>-0.03025658243</v>
      </c>
      <c r="H9" s="68">
        <f>G9-FAMA!E12</f>
        <v>-0.04806471031</v>
      </c>
    </row>
    <row r="10">
      <c r="A10" s="48">
        <v>45154.0</v>
      </c>
      <c r="B10" s="49">
        <v>2324.399902</v>
      </c>
      <c r="C10" s="49">
        <v>2367.800049</v>
      </c>
      <c r="D10" s="49">
        <v>2225.0</v>
      </c>
      <c r="E10" s="49">
        <v>2349.899902</v>
      </c>
      <c r="F10" s="49">
        <v>2347.314941</v>
      </c>
      <c r="G10" s="67">
        <f t="shared" si="1"/>
        <v>-0.02727880134</v>
      </c>
      <c r="H10" s="68">
        <f>G10-FAMA!E13</f>
        <v>-0.04513798607</v>
      </c>
      <c r="J10" s="70">
        <f>FAMA!E3+FAMA!B3*K3+FAMA!C3*L3+FAMA!D3*M3+FAMA!E3*N3</f>
        <v>0.02743839952</v>
      </c>
      <c r="K10" s="50" t="s">
        <v>41</v>
      </c>
    </row>
    <row r="11">
      <c r="A11" s="48">
        <v>45155.0</v>
      </c>
      <c r="B11" s="49">
        <v>2350.0</v>
      </c>
      <c r="C11" s="49">
        <v>2453.800049</v>
      </c>
      <c r="D11" s="49">
        <v>2346.800049</v>
      </c>
      <c r="E11" s="49">
        <v>2415.800049</v>
      </c>
      <c r="F11" s="49">
        <v>2413.142578</v>
      </c>
      <c r="G11" s="67">
        <f t="shared" si="1"/>
        <v>-0.01570679571</v>
      </c>
      <c r="H11" s="68">
        <f>G11-FAMA!E14</f>
        <v>-0.03356598043</v>
      </c>
    </row>
    <row r="12">
      <c r="A12" s="48">
        <v>45156.0</v>
      </c>
      <c r="B12" s="49">
        <v>2439.949951</v>
      </c>
      <c r="C12" s="49">
        <v>2485.199951</v>
      </c>
      <c r="D12" s="49">
        <v>2427.199951</v>
      </c>
      <c r="E12" s="49">
        <v>2454.350098</v>
      </c>
      <c r="F12" s="49">
        <v>2451.650146</v>
      </c>
      <c r="G12" s="67">
        <f t="shared" si="1"/>
        <v>-0.02676607769</v>
      </c>
      <c r="H12" s="68">
        <f>G12-FAMA!E15</f>
        <v>-0.08035320094</v>
      </c>
    </row>
    <row r="13">
      <c r="A13" s="48">
        <v>45159.0</v>
      </c>
      <c r="B13" s="49">
        <v>2494.949951</v>
      </c>
      <c r="C13" s="49">
        <v>2528.0</v>
      </c>
      <c r="D13" s="49">
        <v>2484.949951</v>
      </c>
      <c r="E13" s="49">
        <v>2521.850098</v>
      </c>
      <c r="F13" s="49">
        <v>2519.075928</v>
      </c>
      <c r="G13" s="67">
        <f t="shared" si="1"/>
        <v>-0.009037825435</v>
      </c>
      <c r="H13" s="68">
        <f>G13-FAMA!E16</f>
        <v>-0.02689701016</v>
      </c>
    </row>
    <row r="14">
      <c r="A14" s="48">
        <v>45160.0</v>
      </c>
      <c r="B14" s="49">
        <v>2550.0</v>
      </c>
      <c r="C14" s="49">
        <v>2563.399902</v>
      </c>
      <c r="D14" s="49">
        <v>2534.949951</v>
      </c>
      <c r="E14" s="49">
        <v>2544.850098</v>
      </c>
      <c r="F14" s="49">
        <v>2542.050537</v>
      </c>
      <c r="G14" s="67">
        <f t="shared" si="1"/>
        <v>-0.01239907725</v>
      </c>
      <c r="H14" s="68">
        <f>G14-FAMA!E17</f>
        <v>-0.03025826198</v>
      </c>
    </row>
    <row r="15">
      <c r="A15" s="48">
        <v>45161.0</v>
      </c>
      <c r="B15" s="49">
        <v>2510.050049</v>
      </c>
      <c r="C15" s="49">
        <v>2592.0</v>
      </c>
      <c r="D15" s="49">
        <v>2510.050049</v>
      </c>
      <c r="E15" s="49">
        <v>2576.800049</v>
      </c>
      <c r="F15" s="49">
        <v>2573.965332</v>
      </c>
      <c r="G15" s="67">
        <f t="shared" si="1"/>
        <v>-0.01590638166</v>
      </c>
      <c r="H15" s="68">
        <f>G15-FAMA!E18</f>
        <v>-0.03369860044</v>
      </c>
    </row>
    <row r="16">
      <c r="A16" s="48">
        <v>45162.0</v>
      </c>
      <c r="B16" s="49">
        <v>2585.0</v>
      </c>
      <c r="C16" s="49">
        <v>2626.0</v>
      </c>
      <c r="D16" s="49">
        <v>2585.0</v>
      </c>
      <c r="E16" s="49">
        <v>2618.449951</v>
      </c>
      <c r="F16" s="49">
        <v>2615.56958</v>
      </c>
      <c r="G16" s="67">
        <f t="shared" si="1"/>
        <v>0.0008026319245</v>
      </c>
      <c r="H16" s="68">
        <f>G16-FAMA!E19</f>
        <v>-0.01698958685</v>
      </c>
    </row>
    <row r="17">
      <c r="A17" s="48">
        <v>45163.0</v>
      </c>
      <c r="B17" s="49">
        <v>2618.0</v>
      </c>
      <c r="C17" s="49">
        <v>2624.600098</v>
      </c>
      <c r="D17" s="49">
        <v>2555.600098</v>
      </c>
      <c r="E17" s="49">
        <v>2616.350098</v>
      </c>
      <c r="F17" s="49">
        <v>2613.471924</v>
      </c>
      <c r="G17" s="67">
        <f t="shared" si="1"/>
        <v>0.002990199389</v>
      </c>
      <c r="H17" s="68">
        <f>G17-FAMA!E20</f>
        <v>-0.0503959544</v>
      </c>
    </row>
    <row r="18">
      <c r="A18" s="48">
        <v>45166.0</v>
      </c>
      <c r="B18" s="49">
        <v>2638.949951</v>
      </c>
      <c r="C18" s="49">
        <v>2638.949951</v>
      </c>
      <c r="D18" s="49">
        <v>2595.600098</v>
      </c>
      <c r="E18" s="49">
        <v>2608.550049</v>
      </c>
      <c r="F18" s="49">
        <v>2605.68042</v>
      </c>
      <c r="G18" s="67">
        <f t="shared" si="1"/>
        <v>-0.004636105384</v>
      </c>
      <c r="H18" s="68">
        <f>G18-FAMA!E21</f>
        <v>-0.02242832416</v>
      </c>
    </row>
    <row r="19">
      <c r="A19" s="48">
        <v>45167.0</v>
      </c>
      <c r="B19" s="49">
        <v>2574.050049</v>
      </c>
      <c r="C19" s="49">
        <v>2629.100098</v>
      </c>
      <c r="D19" s="49">
        <v>2574.050049</v>
      </c>
      <c r="E19" s="49">
        <v>2620.699951</v>
      </c>
      <c r="F19" s="49">
        <v>2617.816895</v>
      </c>
      <c r="G19" s="67">
        <f t="shared" si="1"/>
        <v>-0.02392972805</v>
      </c>
      <c r="H19" s="68">
        <f>G19-FAMA!E22</f>
        <v>-0.04172194683</v>
      </c>
    </row>
    <row r="20">
      <c r="A20" s="48">
        <v>45168.0</v>
      </c>
      <c r="B20" s="49">
        <v>2639.949951</v>
      </c>
      <c r="C20" s="49">
        <v>2715.300049</v>
      </c>
      <c r="D20" s="49">
        <v>2628.199951</v>
      </c>
      <c r="E20" s="49">
        <v>2684.949951</v>
      </c>
      <c r="F20" s="49">
        <v>2681.996338</v>
      </c>
      <c r="G20" s="67">
        <f t="shared" si="1"/>
        <v>-0.008108880373</v>
      </c>
      <c r="H20" s="68">
        <f>G20-FAMA!E23</f>
        <v>-0.02591700825</v>
      </c>
    </row>
    <row r="21">
      <c r="A21" s="48">
        <v>45169.0</v>
      </c>
      <c r="B21" s="49">
        <v>2700.0</v>
      </c>
      <c r="C21" s="49">
        <v>2719.0</v>
      </c>
      <c r="D21" s="49">
        <v>2668.199951</v>
      </c>
      <c r="E21" s="49">
        <v>2706.899902</v>
      </c>
      <c r="F21" s="49">
        <v>2703.922119</v>
      </c>
      <c r="G21" s="67">
        <f t="shared" si="1"/>
        <v>0.009190015782</v>
      </c>
      <c r="H21" s="68">
        <f>G21-FAMA!E24</f>
        <v>-0.008618112094</v>
      </c>
    </row>
    <row r="22">
      <c r="A22" s="48">
        <v>45170.0</v>
      </c>
      <c r="B22" s="49">
        <v>2723.199951</v>
      </c>
      <c r="C22" s="49">
        <v>2723.25</v>
      </c>
      <c r="D22" s="49">
        <v>2662.100098</v>
      </c>
      <c r="E22" s="49">
        <v>2682.25</v>
      </c>
      <c r="F22" s="49">
        <v>2679.299316</v>
      </c>
      <c r="G22" s="67">
        <f t="shared" si="1"/>
        <v>0.03056437947</v>
      </c>
      <c r="H22" s="68">
        <f>G22-FAMA!E25</f>
        <v>-0.02286951861</v>
      </c>
    </row>
    <row r="23">
      <c r="A23" s="48">
        <v>45173.0</v>
      </c>
      <c r="B23" s="49">
        <v>2681.399902</v>
      </c>
      <c r="C23" s="49">
        <v>2682.25</v>
      </c>
      <c r="D23" s="49">
        <v>2593.100098</v>
      </c>
      <c r="E23" s="49">
        <v>2602.699951</v>
      </c>
      <c r="F23" s="49">
        <v>2599.836914</v>
      </c>
      <c r="G23" s="67">
        <f t="shared" si="1"/>
        <v>-0.009758990157</v>
      </c>
      <c r="H23" s="68">
        <f>G23-FAMA!E26</f>
        <v>-0.02756711803</v>
      </c>
    </row>
    <row r="24">
      <c r="A24" s="48">
        <v>45174.0</v>
      </c>
      <c r="B24" s="49">
        <v>2650.0</v>
      </c>
      <c r="C24" s="49">
        <v>2656.149902</v>
      </c>
      <c r="D24" s="49">
        <v>2586.800049</v>
      </c>
      <c r="E24" s="49">
        <v>2628.350098</v>
      </c>
      <c r="F24" s="49">
        <v>2625.45874</v>
      </c>
      <c r="G24" s="67">
        <f t="shared" si="1"/>
        <v>0.02300288868</v>
      </c>
      <c r="H24" s="68">
        <f>G24-FAMA!E27</f>
        <v>0.005194760801</v>
      </c>
    </row>
    <row r="25">
      <c r="A25" s="48">
        <v>45175.0</v>
      </c>
      <c r="B25" s="49">
        <v>2633.100098</v>
      </c>
      <c r="C25" s="49">
        <v>2635.25</v>
      </c>
      <c r="D25" s="49">
        <v>2560.949951</v>
      </c>
      <c r="E25" s="49">
        <v>2569.25</v>
      </c>
      <c r="F25" s="49">
        <v>2566.423584</v>
      </c>
      <c r="G25" s="67">
        <f t="shared" si="1"/>
        <v>0.008537782552</v>
      </c>
      <c r="H25" s="68">
        <f>G25-FAMA!E28</f>
        <v>-0.009267266216</v>
      </c>
    </row>
    <row r="26">
      <c r="A26" s="48">
        <v>45176.0</v>
      </c>
      <c r="B26" s="49">
        <v>2583.050049</v>
      </c>
      <c r="C26" s="49">
        <v>2586.25</v>
      </c>
      <c r="D26" s="49">
        <v>2539.350098</v>
      </c>
      <c r="E26" s="49">
        <v>2547.5</v>
      </c>
      <c r="F26" s="49">
        <v>2544.69751</v>
      </c>
      <c r="G26" s="67">
        <f t="shared" si="1"/>
        <v>0.01187632455</v>
      </c>
      <c r="H26" s="68">
        <f>G26-FAMA!E29</f>
        <v>-0.005928724214</v>
      </c>
    </row>
    <row r="27">
      <c r="A27" s="48">
        <v>45177.0</v>
      </c>
      <c r="B27" s="49">
        <v>2573.75</v>
      </c>
      <c r="C27" s="49">
        <v>2573.75</v>
      </c>
      <c r="D27" s="49">
        <v>2480.0</v>
      </c>
      <c r="E27" s="49">
        <v>2517.600098</v>
      </c>
      <c r="F27" s="49">
        <v>2514.830566</v>
      </c>
      <c r="G27" s="67">
        <f t="shared" si="1"/>
        <v>-0.02849748128</v>
      </c>
      <c r="H27" s="68">
        <f>G27-FAMA!E30</f>
        <v>-0.08192213874</v>
      </c>
    </row>
    <row r="28">
      <c r="A28" s="48">
        <v>45180.0</v>
      </c>
      <c r="B28" s="49">
        <v>2517.600098</v>
      </c>
      <c r="C28" s="49">
        <v>2601.0</v>
      </c>
      <c r="D28" s="49">
        <v>2517.600098</v>
      </c>
      <c r="E28" s="49">
        <v>2591.449951</v>
      </c>
      <c r="F28" s="49">
        <v>2588.599121</v>
      </c>
      <c r="G28" s="67">
        <f t="shared" si="1"/>
        <v>0.01202819453</v>
      </c>
      <c r="H28" s="68">
        <f>G28-FAMA!E31</f>
        <v>-0.005776854236</v>
      </c>
    </row>
    <row r="29">
      <c r="A29" s="48">
        <v>45181.0</v>
      </c>
      <c r="B29" s="49">
        <v>2593.0</v>
      </c>
      <c r="C29" s="49">
        <v>2641.0</v>
      </c>
      <c r="D29" s="49">
        <v>2503.550049</v>
      </c>
      <c r="E29" s="49">
        <v>2560.649902</v>
      </c>
      <c r="F29" s="49">
        <v>2557.833008</v>
      </c>
      <c r="G29" s="67">
        <f t="shared" si="1"/>
        <v>-0.005341046276</v>
      </c>
      <c r="H29" s="68">
        <f>G29-FAMA!E32</f>
        <v>-0.02314609504</v>
      </c>
    </row>
    <row r="30">
      <c r="A30" s="48">
        <v>45182.0</v>
      </c>
      <c r="B30" s="49">
        <v>2514.75</v>
      </c>
      <c r="C30" s="49">
        <v>2605.0</v>
      </c>
      <c r="D30" s="49">
        <v>2486.0</v>
      </c>
      <c r="E30" s="49">
        <v>2574.399902</v>
      </c>
      <c r="F30" s="49">
        <v>2571.567871</v>
      </c>
      <c r="G30" s="67">
        <f t="shared" si="1"/>
        <v>-0.01991090283</v>
      </c>
      <c r="H30" s="68">
        <f>G30-FAMA!E33</f>
        <v>-0.03779266243</v>
      </c>
    </row>
    <row r="31">
      <c r="A31" s="48">
        <v>45183.0</v>
      </c>
      <c r="B31" s="49">
        <v>2597.850098</v>
      </c>
      <c r="C31" s="49">
        <v>2644.949951</v>
      </c>
      <c r="D31" s="49">
        <v>2575.050049</v>
      </c>
      <c r="E31" s="49">
        <v>2626.699951</v>
      </c>
      <c r="F31" s="49">
        <v>2623.810303</v>
      </c>
      <c r="G31" s="67">
        <f t="shared" si="1"/>
        <v>-0.01105030329</v>
      </c>
      <c r="H31" s="68">
        <f>G31-FAMA!E34</f>
        <v>-0.02893206289</v>
      </c>
    </row>
    <row r="32">
      <c r="A32" s="48">
        <v>45184.0</v>
      </c>
      <c r="B32" s="49">
        <v>2646.0</v>
      </c>
      <c r="C32" s="49">
        <v>2672.899902</v>
      </c>
      <c r="D32" s="49">
        <v>2598.600098</v>
      </c>
      <c r="E32" s="49">
        <v>2656.050049</v>
      </c>
      <c r="F32" s="49">
        <v>2653.128174</v>
      </c>
      <c r="G32" s="67">
        <f t="shared" si="1"/>
        <v>0.01115448922</v>
      </c>
      <c r="H32" s="68">
        <f>G32-FAMA!E35</f>
        <v>-0.04250038287</v>
      </c>
    </row>
    <row r="33">
      <c r="A33" s="48">
        <v>45187.0</v>
      </c>
      <c r="B33" s="49">
        <v>2670.0</v>
      </c>
      <c r="C33" s="49">
        <v>2671.949951</v>
      </c>
      <c r="D33" s="49">
        <v>2609.449951</v>
      </c>
      <c r="E33" s="49">
        <v>2626.75</v>
      </c>
      <c r="F33" s="49">
        <v>2623.860352</v>
      </c>
      <c r="G33" s="67">
        <f t="shared" si="1"/>
        <v>0.007923684426</v>
      </c>
      <c r="H33" s="68">
        <f>G33-FAMA!E36</f>
        <v>-0.02784303234</v>
      </c>
    </row>
    <row r="34">
      <c r="A34" s="48">
        <v>45189.0</v>
      </c>
      <c r="B34" s="49">
        <v>2606.800049</v>
      </c>
      <c r="C34" s="49">
        <v>2630.949951</v>
      </c>
      <c r="D34" s="49">
        <v>2585.0</v>
      </c>
      <c r="E34" s="49">
        <v>2606.100098</v>
      </c>
      <c r="F34" s="49">
        <v>2603.233154</v>
      </c>
      <c r="G34" s="67">
        <f t="shared" si="1"/>
        <v>0.01278562108</v>
      </c>
      <c r="H34" s="68">
        <f>G34-FAMA!E37</f>
        <v>-0.005096138515</v>
      </c>
    </row>
    <row r="35">
      <c r="A35" s="48">
        <v>45190.0</v>
      </c>
      <c r="B35" s="49">
        <v>2600.050049</v>
      </c>
      <c r="C35" s="49">
        <v>2600.050049</v>
      </c>
      <c r="D35" s="49">
        <v>2560.0</v>
      </c>
      <c r="E35" s="49">
        <v>2573.199951</v>
      </c>
      <c r="F35" s="49">
        <v>2570.369385</v>
      </c>
      <c r="G35" s="67">
        <f t="shared" si="1"/>
        <v>0.03707888697</v>
      </c>
      <c r="H35" s="68">
        <f>G35-FAMA!E38</f>
        <v>0.01886538821</v>
      </c>
    </row>
    <row r="36">
      <c r="A36" s="48">
        <v>45191.0</v>
      </c>
      <c r="B36" s="49">
        <v>2573.199951</v>
      </c>
      <c r="C36" s="49">
        <v>2573.199951</v>
      </c>
      <c r="D36" s="49">
        <v>2438.899902</v>
      </c>
      <c r="E36" s="49">
        <v>2481.199951</v>
      </c>
      <c r="F36" s="49">
        <v>2478.470459</v>
      </c>
      <c r="G36" s="67">
        <f t="shared" si="1"/>
        <v>0.02732697027</v>
      </c>
      <c r="H36" s="68">
        <f>G36-FAMA!E39</f>
        <v>-0.02732347854</v>
      </c>
    </row>
    <row r="37">
      <c r="A37" s="48">
        <v>45194.0</v>
      </c>
      <c r="B37" s="49">
        <v>2446.899902</v>
      </c>
      <c r="C37" s="49">
        <v>2462.050049</v>
      </c>
      <c r="D37" s="49">
        <v>2364.0</v>
      </c>
      <c r="E37" s="49">
        <v>2415.199951</v>
      </c>
      <c r="F37" s="49">
        <v>2412.542969</v>
      </c>
      <c r="G37" s="67">
        <f t="shared" si="1"/>
        <v>-0.03669437338</v>
      </c>
      <c r="H37" s="68">
        <f>G37-FAMA!E40</f>
        <v>-0.05490787213</v>
      </c>
    </row>
    <row r="38">
      <c r="A38" s="48">
        <v>45195.0</v>
      </c>
      <c r="B38" s="49">
        <v>2435.0</v>
      </c>
      <c r="C38" s="49">
        <v>2558.0</v>
      </c>
      <c r="D38" s="49">
        <v>2434.350098</v>
      </c>
      <c r="E38" s="49">
        <v>2507.199951</v>
      </c>
      <c r="F38" s="49">
        <v>2504.441895</v>
      </c>
      <c r="G38" s="67">
        <f t="shared" si="1"/>
        <v>-0.04409332028</v>
      </c>
      <c r="H38" s="68">
        <f>G38-FAMA!E41</f>
        <v>-0.06230681904</v>
      </c>
    </row>
    <row r="39">
      <c r="A39" s="48">
        <v>45196.0</v>
      </c>
      <c r="B39" s="49">
        <v>2548.75</v>
      </c>
      <c r="C39" s="49">
        <v>2635.550049</v>
      </c>
      <c r="D39" s="49">
        <v>2507.199951</v>
      </c>
      <c r="E39" s="49">
        <v>2622.850098</v>
      </c>
      <c r="F39" s="49">
        <v>2619.964844</v>
      </c>
      <c r="G39" s="67">
        <f t="shared" si="1"/>
        <v>-0.01331695024</v>
      </c>
      <c r="H39" s="68">
        <f>G39-FAMA!E42</f>
        <v>-0.03147612659</v>
      </c>
    </row>
    <row r="40">
      <c r="A40" s="48">
        <v>45197.0</v>
      </c>
      <c r="B40" s="49">
        <v>2669.949951</v>
      </c>
      <c r="C40" s="49">
        <v>2669.949951</v>
      </c>
      <c r="D40" s="49">
        <v>2600.0</v>
      </c>
      <c r="E40" s="49">
        <v>2658.25</v>
      </c>
      <c r="F40" s="49">
        <v>2655.325684</v>
      </c>
      <c r="G40" s="67">
        <f t="shared" si="1"/>
        <v>0.002602419276</v>
      </c>
      <c r="H40" s="68">
        <f>G40-FAMA!E43</f>
        <v>-0.01555675708</v>
      </c>
    </row>
    <row r="41">
      <c r="A41" s="48">
        <v>45198.0</v>
      </c>
      <c r="B41" s="49">
        <v>2615.050049</v>
      </c>
      <c r="C41" s="49">
        <v>2665.0</v>
      </c>
      <c r="D41" s="49">
        <v>2614.75</v>
      </c>
      <c r="E41" s="49">
        <v>2651.350098</v>
      </c>
      <c r="F41" s="49">
        <v>2648.43335</v>
      </c>
      <c r="G41" s="67">
        <f t="shared" si="1"/>
        <v>-0.01832756685</v>
      </c>
      <c r="H41" s="68">
        <f>G41-FAMA!E44</f>
        <v>-0.07281498918</v>
      </c>
    </row>
    <row r="42">
      <c r="A42" s="48">
        <v>45202.0</v>
      </c>
      <c r="B42" s="49">
        <v>2640.050049</v>
      </c>
      <c r="C42" s="49">
        <v>2724.0</v>
      </c>
      <c r="D42" s="49">
        <v>2575.0</v>
      </c>
      <c r="E42" s="49">
        <v>2700.850098</v>
      </c>
      <c r="F42" s="49">
        <v>2697.878906</v>
      </c>
      <c r="G42" s="67">
        <f t="shared" si="1"/>
        <v>0.01705864249</v>
      </c>
      <c r="H42" s="68">
        <f>G42-FAMA!E45</f>
        <v>-0.001100533866</v>
      </c>
    </row>
    <row r="43">
      <c r="A43" s="48">
        <v>45203.0</v>
      </c>
      <c r="B43" s="49">
        <v>2701.0</v>
      </c>
      <c r="C43" s="49">
        <v>2713.25</v>
      </c>
      <c r="D43" s="49">
        <v>2640.050049</v>
      </c>
      <c r="E43" s="49">
        <v>2655.550049</v>
      </c>
      <c r="F43" s="49">
        <v>2652.628662</v>
      </c>
      <c r="G43" s="67">
        <f t="shared" si="1"/>
        <v>-0.01609860714</v>
      </c>
      <c r="H43" s="68">
        <f>G43-FAMA!E46</f>
        <v>-0.03425778349</v>
      </c>
    </row>
    <row r="44">
      <c r="A44" s="48">
        <v>45204.0</v>
      </c>
      <c r="B44" s="49">
        <v>2660.050049</v>
      </c>
      <c r="C44" s="49">
        <v>2734.399902</v>
      </c>
      <c r="D44" s="49">
        <v>2620.850098</v>
      </c>
      <c r="E44" s="49">
        <v>2699.0</v>
      </c>
      <c r="F44" s="49">
        <v>2696.031006</v>
      </c>
      <c r="G44" s="67">
        <f t="shared" si="1"/>
        <v>-0.009195872593</v>
      </c>
      <c r="H44" s="68">
        <f>G44-FAMA!E47</f>
        <v>-0.02726688029</v>
      </c>
    </row>
    <row r="45">
      <c r="A45" s="48">
        <v>45205.0</v>
      </c>
      <c r="B45" s="49">
        <v>2685.050049</v>
      </c>
      <c r="C45" s="49">
        <v>2739.199951</v>
      </c>
      <c r="D45" s="49">
        <v>2685.050049</v>
      </c>
      <c r="E45" s="49">
        <v>2724.050049</v>
      </c>
      <c r="F45" s="49">
        <v>2721.053467</v>
      </c>
      <c r="G45" s="67">
        <f t="shared" si="1"/>
        <v>0.01786086615</v>
      </c>
      <c r="H45" s="68">
        <f>G45-FAMA!E48</f>
        <v>-0.0002101415476</v>
      </c>
    </row>
    <row r="46">
      <c r="A46" s="48">
        <v>45208.0</v>
      </c>
      <c r="B46" s="49">
        <v>2620.050049</v>
      </c>
      <c r="C46" s="49">
        <v>2710.0</v>
      </c>
      <c r="D46" s="49">
        <v>2620.050049</v>
      </c>
      <c r="E46" s="49">
        <v>2676.25</v>
      </c>
      <c r="F46" s="49">
        <v>2673.305908</v>
      </c>
      <c r="G46" s="67">
        <f t="shared" si="1"/>
        <v>-0.003128849554</v>
      </c>
      <c r="H46" s="68">
        <f>G46-FAMA!E49</f>
        <v>-0.05735167008</v>
      </c>
    </row>
    <row r="47">
      <c r="A47" s="48">
        <v>45209.0</v>
      </c>
      <c r="B47" s="49">
        <v>2687.149902</v>
      </c>
      <c r="C47" s="49">
        <v>2719.449951</v>
      </c>
      <c r="D47" s="49">
        <v>2661.949951</v>
      </c>
      <c r="E47" s="49">
        <v>2684.649902</v>
      </c>
      <c r="F47" s="49">
        <v>2681.696533</v>
      </c>
      <c r="G47" s="67">
        <f t="shared" si="1"/>
        <v>0.004922223111</v>
      </c>
      <c r="H47" s="68">
        <f>G47-FAMA!E50</f>
        <v>-0.01314878459</v>
      </c>
    </row>
    <row r="48">
      <c r="A48" s="48">
        <v>45210.0</v>
      </c>
      <c r="B48" s="49">
        <v>2689.0</v>
      </c>
      <c r="C48" s="49">
        <v>2699.75</v>
      </c>
      <c r="D48" s="49">
        <v>2650.949951</v>
      </c>
      <c r="E48" s="49">
        <v>2671.5</v>
      </c>
      <c r="F48" s="49">
        <v>2668.561279</v>
      </c>
      <c r="G48" s="67">
        <f t="shared" si="1"/>
        <v>-0.009803648279</v>
      </c>
      <c r="H48" s="68">
        <f>G48-FAMA!E51</f>
        <v>-0.02787465598</v>
      </c>
    </row>
    <row r="49">
      <c r="A49" s="48">
        <v>45211.0</v>
      </c>
      <c r="B49" s="49">
        <v>2695.949951</v>
      </c>
      <c r="C49" s="49">
        <v>2704.350098</v>
      </c>
      <c r="D49" s="49">
        <v>2674.050049</v>
      </c>
      <c r="E49" s="49">
        <v>2697.949951</v>
      </c>
      <c r="F49" s="49">
        <v>2694.981934</v>
      </c>
      <c r="G49" s="67">
        <f t="shared" si="1"/>
        <v>-0.006280018316</v>
      </c>
      <c r="H49" s="68">
        <f>G49-FAMA!E52</f>
        <v>-0.02429359864</v>
      </c>
    </row>
    <row r="50">
      <c r="A50" s="48">
        <v>45212.0</v>
      </c>
      <c r="B50" s="49">
        <v>2670.050049</v>
      </c>
      <c r="C50" s="49">
        <v>2763.399902</v>
      </c>
      <c r="D50" s="49">
        <v>2670.050049</v>
      </c>
      <c r="E50" s="49">
        <v>2715.0</v>
      </c>
      <c r="F50" s="49">
        <v>2712.013428</v>
      </c>
      <c r="G50" s="67">
        <f t="shared" si="1"/>
        <v>0.01559876217</v>
      </c>
      <c r="H50" s="68">
        <f>G50-FAMA!E53</f>
        <v>-0.002414818152</v>
      </c>
    </row>
    <row r="51">
      <c r="A51" s="48">
        <v>45215.0</v>
      </c>
      <c r="B51" s="49">
        <v>2742.949951</v>
      </c>
      <c r="C51" s="49">
        <v>2755.0</v>
      </c>
      <c r="D51" s="49">
        <v>2639.399902</v>
      </c>
      <c r="E51" s="49">
        <v>2673.300049</v>
      </c>
      <c r="F51" s="49">
        <v>2670.359131</v>
      </c>
      <c r="G51" s="67">
        <f t="shared" si="1"/>
        <v>-0.004709656727</v>
      </c>
      <c r="H51" s="68">
        <f>G51-FAMA!E54</f>
        <v>-0.05876013296</v>
      </c>
    </row>
    <row r="52">
      <c r="A52" s="48">
        <v>45216.0</v>
      </c>
      <c r="B52" s="49">
        <v>2717.550049</v>
      </c>
      <c r="C52" s="49">
        <v>2725.550049</v>
      </c>
      <c r="D52" s="49">
        <v>2671.399902</v>
      </c>
      <c r="E52" s="49">
        <v>2685.949951</v>
      </c>
      <c r="F52" s="49">
        <v>2682.995117</v>
      </c>
      <c r="G52" s="67">
        <f t="shared" si="1"/>
        <v>-0.0135882684</v>
      </c>
      <c r="H52" s="68">
        <f>G52-FAMA!E55</f>
        <v>-0.03160184872</v>
      </c>
    </row>
    <row r="53">
      <c r="A53" s="48">
        <v>45217.0</v>
      </c>
      <c r="B53" s="49">
        <v>2719.399902</v>
      </c>
      <c r="C53" s="49">
        <v>2744.850098</v>
      </c>
      <c r="D53" s="49">
        <v>2699.899902</v>
      </c>
      <c r="E53" s="49">
        <v>2722.949951</v>
      </c>
      <c r="F53" s="49">
        <v>2719.95459</v>
      </c>
      <c r="G53" s="67">
        <f t="shared" si="1"/>
        <v>0.0226466963</v>
      </c>
      <c r="H53" s="68">
        <f>G53-FAMA!E56</f>
        <v>0.004633115974</v>
      </c>
    </row>
    <row r="54">
      <c r="A54" s="48">
        <v>45218.0</v>
      </c>
      <c r="B54" s="49">
        <v>2706.050049</v>
      </c>
      <c r="C54" s="49">
        <v>2710.0</v>
      </c>
      <c r="D54" s="49">
        <v>2653.600098</v>
      </c>
      <c r="E54" s="49">
        <v>2662.649902</v>
      </c>
      <c r="F54" s="49">
        <v>2659.720703</v>
      </c>
      <c r="G54" s="67">
        <f t="shared" si="1"/>
        <v>0.01287649734</v>
      </c>
      <c r="H54" s="68">
        <f>G54-FAMA!E57</f>
        <v>-0.005258332938</v>
      </c>
    </row>
    <row r="55">
      <c r="A55" s="48">
        <v>45219.0</v>
      </c>
      <c r="B55" s="49">
        <v>2654.649902</v>
      </c>
      <c r="C55" s="49">
        <v>2690.050049</v>
      </c>
      <c r="D55" s="49">
        <v>2623.199951</v>
      </c>
      <c r="E55" s="49">
        <v>2628.800049</v>
      </c>
      <c r="F55" s="49">
        <v>2625.908203</v>
      </c>
      <c r="G55" s="67">
        <f t="shared" si="1"/>
        <v>0.03329266068</v>
      </c>
      <c r="H55" s="68">
        <f>G55-FAMA!E58</f>
        <v>0.0151578304</v>
      </c>
    </row>
    <row r="56">
      <c r="A56" s="48">
        <v>45222.0</v>
      </c>
      <c r="B56" s="49">
        <v>2610.050049</v>
      </c>
      <c r="C56" s="49">
        <v>2629.649902</v>
      </c>
      <c r="D56" s="49">
        <v>2529.0</v>
      </c>
      <c r="E56" s="49">
        <v>2544.100098</v>
      </c>
      <c r="F56" s="49">
        <v>2541.301514</v>
      </c>
      <c r="G56" s="67">
        <f t="shared" si="1"/>
        <v>0.03604014819</v>
      </c>
      <c r="H56" s="68">
        <f>G56-FAMA!E59</f>
        <v>-0.01837420941</v>
      </c>
    </row>
    <row r="57">
      <c r="A57" s="48">
        <v>45224.0</v>
      </c>
      <c r="B57" s="49">
        <v>2548.550049</v>
      </c>
      <c r="C57" s="49">
        <v>2548.600098</v>
      </c>
      <c r="D57" s="49">
        <v>2317.0</v>
      </c>
      <c r="E57" s="49">
        <v>2455.600098</v>
      </c>
      <c r="F57" s="49">
        <v>2452.898682</v>
      </c>
      <c r="G57" s="67">
        <f t="shared" si="1"/>
        <v>-0.01167196375</v>
      </c>
      <c r="H57" s="68">
        <f>G57-FAMA!E60</f>
        <v>-0.04794491304</v>
      </c>
    </row>
    <row r="58">
      <c r="A58" s="48">
        <v>45225.0</v>
      </c>
      <c r="B58" s="49">
        <v>2435.0</v>
      </c>
      <c r="C58" s="49">
        <v>2523.850098</v>
      </c>
      <c r="D58" s="49">
        <v>2356.100098</v>
      </c>
      <c r="E58" s="49">
        <v>2484.600098</v>
      </c>
      <c r="F58" s="49">
        <v>2481.866943</v>
      </c>
      <c r="G58" s="67">
        <f t="shared" si="1"/>
        <v>-0.01061221373</v>
      </c>
      <c r="H58" s="68">
        <f>G58-FAMA!E61</f>
        <v>-0.0287660085</v>
      </c>
    </row>
    <row r="59">
      <c r="A59" s="48">
        <v>45226.0</v>
      </c>
      <c r="B59" s="49">
        <v>2552.899902</v>
      </c>
      <c r="C59" s="49">
        <v>2552.899902</v>
      </c>
      <c r="D59" s="49">
        <v>2495.0</v>
      </c>
      <c r="E59" s="49">
        <v>2511.25</v>
      </c>
      <c r="F59" s="49">
        <v>2508.487549</v>
      </c>
      <c r="G59" s="67">
        <f t="shared" si="1"/>
        <v>0.01395010145</v>
      </c>
      <c r="H59" s="68">
        <f>G59-FAMA!E62</f>
        <v>-0.004203693329</v>
      </c>
    </row>
    <row r="60">
      <c r="A60" s="48">
        <v>45229.0</v>
      </c>
      <c r="B60" s="49">
        <v>2513.800049</v>
      </c>
      <c r="C60" s="49">
        <v>2513.800049</v>
      </c>
      <c r="D60" s="49">
        <v>2410.0</v>
      </c>
      <c r="E60" s="49">
        <v>2476.699951</v>
      </c>
      <c r="F60" s="49">
        <v>2473.975342</v>
      </c>
      <c r="G60" s="67">
        <f t="shared" si="1"/>
        <v>0.03116333963</v>
      </c>
      <c r="H60" s="68">
        <f>G60-FAMA!E63</f>
        <v>-0.02330793211</v>
      </c>
    </row>
    <row r="61">
      <c r="A61" s="48">
        <v>45230.0</v>
      </c>
      <c r="B61" s="49">
        <v>2410.050049</v>
      </c>
      <c r="C61" s="49">
        <v>2439.399902</v>
      </c>
      <c r="D61" s="49">
        <v>2324.449951</v>
      </c>
      <c r="E61" s="49">
        <v>2401.850098</v>
      </c>
      <c r="F61" s="49">
        <v>2399.208008</v>
      </c>
      <c r="G61" s="67">
        <f t="shared" si="1"/>
        <v>-0.02721690429</v>
      </c>
      <c r="H61" s="68">
        <f>G61-FAMA!E64</f>
        <v>-0.04537069907</v>
      </c>
    </row>
    <row r="62">
      <c r="A62" s="48">
        <v>45231.0</v>
      </c>
      <c r="B62" s="49">
        <v>2446.050049</v>
      </c>
      <c r="C62" s="49">
        <v>2492.949951</v>
      </c>
      <c r="D62" s="49">
        <v>2415.0</v>
      </c>
      <c r="E62" s="49">
        <v>2469.050049</v>
      </c>
      <c r="F62" s="49">
        <v>2466.333984</v>
      </c>
      <c r="G62" s="67">
        <f t="shared" si="1"/>
        <v>-0.04866398096</v>
      </c>
      <c r="H62" s="68">
        <f>G62-FAMA!E65</f>
        <v>-0.06681777573</v>
      </c>
    </row>
    <row r="63">
      <c r="A63" s="48">
        <v>45232.0</v>
      </c>
      <c r="B63" s="49">
        <v>2502.399902</v>
      </c>
      <c r="C63" s="49">
        <v>2629.899902</v>
      </c>
      <c r="D63" s="49">
        <v>2500.600098</v>
      </c>
      <c r="E63" s="49">
        <v>2595.350098</v>
      </c>
      <c r="F63" s="49">
        <v>2592.495117</v>
      </c>
      <c r="G63" s="67">
        <f t="shared" si="1"/>
        <v>0.01051264852</v>
      </c>
      <c r="H63" s="68">
        <f>G63-FAMA!E66</f>
        <v>-0.007641146257</v>
      </c>
    </row>
    <row r="64">
      <c r="A64" s="48">
        <v>45233.0</v>
      </c>
      <c r="B64" s="49">
        <v>2588.300049</v>
      </c>
      <c r="C64" s="49">
        <v>2648.100098</v>
      </c>
      <c r="D64" s="49">
        <v>2552.399902</v>
      </c>
      <c r="E64" s="49">
        <v>2568.350098</v>
      </c>
      <c r="F64" s="49">
        <v>2565.524658</v>
      </c>
      <c r="G64" s="67">
        <f t="shared" si="1"/>
        <v>-0.008875742063</v>
      </c>
      <c r="H64" s="68">
        <f>G64-FAMA!E67</f>
        <v>-0.02705516246</v>
      </c>
    </row>
    <row r="65">
      <c r="A65" s="48">
        <v>45236.0</v>
      </c>
      <c r="B65" s="49">
        <v>2619.75</v>
      </c>
      <c r="C65" s="49">
        <v>2624.899902</v>
      </c>
      <c r="D65" s="49">
        <v>2565.949951</v>
      </c>
      <c r="E65" s="49">
        <v>2591.350098</v>
      </c>
      <c r="F65" s="49">
        <v>2588.499512</v>
      </c>
      <c r="G65" s="67">
        <f t="shared" si="1"/>
        <v>0.01050939928</v>
      </c>
      <c r="H65" s="68">
        <f>G65-FAMA!E68</f>
        <v>-0.06222811417</v>
      </c>
    </row>
    <row r="66">
      <c r="A66" s="48">
        <v>45237.0</v>
      </c>
      <c r="B66" s="49">
        <v>2590.0</v>
      </c>
      <c r="C66" s="49">
        <v>2592.0</v>
      </c>
      <c r="D66" s="49">
        <v>2554.0</v>
      </c>
      <c r="E66" s="49">
        <v>2564.399902</v>
      </c>
      <c r="F66" s="49">
        <v>2561.578857</v>
      </c>
      <c r="G66" s="67">
        <f t="shared" si="1"/>
        <v>0.004091690162</v>
      </c>
      <c r="H66" s="68">
        <f>G66-FAMA!E69</f>
        <v>-0.01408773023</v>
      </c>
    </row>
    <row r="67">
      <c r="A67" s="48">
        <v>45238.0</v>
      </c>
      <c r="B67" s="49">
        <v>2589.949951</v>
      </c>
      <c r="C67" s="49">
        <v>2589.949951</v>
      </c>
      <c r="D67" s="49">
        <v>2525.0</v>
      </c>
      <c r="E67" s="49">
        <v>2553.949951</v>
      </c>
      <c r="F67" s="49">
        <v>2551.140381</v>
      </c>
      <c r="G67" s="67">
        <f t="shared" si="1"/>
        <v>0.01050485059</v>
      </c>
      <c r="H67" s="68">
        <f>G67-FAMA!E70</f>
        <v>-0.007672519841</v>
      </c>
    </row>
    <row r="68">
      <c r="A68" s="48">
        <v>45239.0</v>
      </c>
      <c r="B68" s="49">
        <v>2553.899902</v>
      </c>
      <c r="C68" s="49">
        <v>2574.0</v>
      </c>
      <c r="D68" s="49">
        <v>2518.149902</v>
      </c>
      <c r="E68" s="49">
        <v>2527.399902</v>
      </c>
      <c r="F68" s="49">
        <v>2524.619629</v>
      </c>
      <c r="G68" s="67">
        <f t="shared" si="1"/>
        <v>-0.01863790834</v>
      </c>
      <c r="H68" s="68">
        <f>G68-FAMA!E71</f>
        <v>-0.03681527878</v>
      </c>
    </row>
    <row r="69">
      <c r="A69" s="48">
        <v>45240.0</v>
      </c>
      <c r="B69" s="49">
        <v>2504.0</v>
      </c>
      <c r="C69" s="49">
        <v>2594.899902</v>
      </c>
      <c r="D69" s="49">
        <v>2488.0</v>
      </c>
      <c r="E69" s="49">
        <v>2575.399902</v>
      </c>
      <c r="F69" s="49">
        <v>2572.566895</v>
      </c>
      <c r="G69" s="67">
        <f t="shared" si="1"/>
        <v>-0.0009891286313</v>
      </c>
      <c r="H69" s="68">
        <f>G69-FAMA!E72</f>
        <v>-0.05553115303</v>
      </c>
    </row>
    <row r="70">
      <c r="A70" s="48">
        <v>45243.0</v>
      </c>
      <c r="B70" s="49">
        <v>2599.899902</v>
      </c>
      <c r="C70" s="49">
        <v>2599.899902</v>
      </c>
      <c r="D70" s="49">
        <v>2555.0</v>
      </c>
      <c r="E70" s="49">
        <v>2577.949951</v>
      </c>
      <c r="F70" s="49">
        <v>2575.114014</v>
      </c>
      <c r="G70" s="67">
        <f t="shared" si="1"/>
        <v>0.009476245468</v>
      </c>
      <c r="H70" s="68">
        <f>G70-FAMA!E73</f>
        <v>-0.008701124964</v>
      </c>
    </row>
    <row r="71">
      <c r="A71" s="48">
        <v>45245.0</v>
      </c>
      <c r="B71" s="49">
        <v>2600.0</v>
      </c>
      <c r="C71" s="49">
        <v>2629.550049</v>
      </c>
      <c r="D71" s="49">
        <v>2549.0</v>
      </c>
      <c r="E71" s="49">
        <v>2553.75</v>
      </c>
      <c r="F71" s="49">
        <v>2550.940674</v>
      </c>
      <c r="G71" s="67">
        <f t="shared" si="1"/>
        <v>-0.04107913337</v>
      </c>
      <c r="H71" s="68">
        <f>G71-FAMA!E74</f>
        <v>-0.0592565038</v>
      </c>
    </row>
    <row r="72">
      <c r="A72" s="48">
        <v>45246.0</v>
      </c>
      <c r="B72" s="49">
        <v>2579.850098</v>
      </c>
      <c r="C72" s="49">
        <v>2674.0</v>
      </c>
      <c r="D72" s="49">
        <v>2555.0</v>
      </c>
      <c r="E72" s="49">
        <v>2663.149902</v>
      </c>
      <c r="F72" s="49">
        <v>2660.220215</v>
      </c>
      <c r="G72" s="67">
        <f t="shared" si="1"/>
        <v>-0.01920603309</v>
      </c>
      <c r="H72" s="68">
        <f>G72-FAMA!E75</f>
        <v>-0.03743644134</v>
      </c>
    </row>
    <row r="73">
      <c r="A73" s="48">
        <v>45247.0</v>
      </c>
      <c r="B73" s="49">
        <v>2687.949951</v>
      </c>
      <c r="C73" s="49">
        <v>2819.949951</v>
      </c>
      <c r="D73" s="49">
        <v>2633.5</v>
      </c>
      <c r="E73" s="49">
        <v>2715.300049</v>
      </c>
      <c r="F73" s="49">
        <v>2712.312988</v>
      </c>
      <c r="G73" s="67">
        <f t="shared" si="1"/>
        <v>-0.02367726545</v>
      </c>
      <c r="H73" s="68">
        <f>G73-FAMA!E76</f>
        <v>-0.0419076737</v>
      </c>
    </row>
    <row r="74">
      <c r="A74" s="48">
        <v>45250.0</v>
      </c>
      <c r="B74" s="49">
        <v>2739.899902</v>
      </c>
      <c r="C74" s="49">
        <v>2813.0</v>
      </c>
      <c r="D74" s="49">
        <v>2695.0</v>
      </c>
      <c r="E74" s="49">
        <v>2781.149902</v>
      </c>
      <c r="F74" s="49">
        <v>2778.090576</v>
      </c>
      <c r="G74" s="67">
        <f t="shared" si="1"/>
        <v>-0.06184850606</v>
      </c>
      <c r="H74" s="68">
        <f>G74-FAMA!E77</f>
        <v>-0.1165497019</v>
      </c>
    </row>
    <row r="75">
      <c r="A75" s="48">
        <v>45251.0</v>
      </c>
      <c r="B75" s="49">
        <v>2808.949951</v>
      </c>
      <c r="C75" s="49">
        <v>2995.0</v>
      </c>
      <c r="D75" s="49">
        <v>2791.0</v>
      </c>
      <c r="E75" s="49">
        <v>2964.5</v>
      </c>
      <c r="F75" s="49">
        <v>2961.23877</v>
      </c>
      <c r="G75" s="67">
        <f t="shared" si="1"/>
        <v>0.04314013786</v>
      </c>
      <c r="H75" s="68">
        <f>G75-FAMA!E78</f>
        <v>0.02490972961</v>
      </c>
    </row>
    <row r="76">
      <c r="A76" s="48">
        <v>45252.0</v>
      </c>
      <c r="B76" s="49">
        <v>2963.949951</v>
      </c>
      <c r="C76" s="49">
        <v>2963.949951</v>
      </c>
      <c r="D76" s="49">
        <v>2816.149902</v>
      </c>
      <c r="E76" s="49">
        <v>2841.899902</v>
      </c>
      <c r="F76" s="49">
        <v>2838.773682</v>
      </c>
      <c r="G76" s="67">
        <f t="shared" si="1"/>
        <v>0.01371524845</v>
      </c>
      <c r="H76" s="68">
        <f>G76-FAMA!E79</f>
        <v>-0.0045151598</v>
      </c>
    </row>
    <row r="77">
      <c r="A77" s="48">
        <v>45253.0</v>
      </c>
      <c r="B77" s="49">
        <v>2842.350098</v>
      </c>
      <c r="C77" s="49">
        <v>2874.25</v>
      </c>
      <c r="D77" s="49">
        <v>2774.649902</v>
      </c>
      <c r="E77" s="49">
        <v>2803.449951</v>
      </c>
      <c r="F77" s="49">
        <v>2800.365967</v>
      </c>
      <c r="G77" s="67">
        <f t="shared" si="1"/>
        <v>-0.0008909867338</v>
      </c>
      <c r="H77" s="68">
        <f>G77-FAMA!E80</f>
        <v>-0.01914265848</v>
      </c>
    </row>
    <row r="78">
      <c r="A78" s="48">
        <v>45254.0</v>
      </c>
      <c r="B78" s="49">
        <v>2815.0</v>
      </c>
      <c r="C78" s="49">
        <v>2883.0</v>
      </c>
      <c r="D78" s="49">
        <v>2800.0</v>
      </c>
      <c r="E78" s="49">
        <v>2805.949951</v>
      </c>
      <c r="F78" s="49">
        <v>2802.863281</v>
      </c>
      <c r="G78" s="67">
        <f t="shared" si="1"/>
        <v>0.01679584453</v>
      </c>
      <c r="H78" s="68">
        <f>G78-FAMA!E81</f>
        <v>-0.001455827217</v>
      </c>
    </row>
    <row r="79">
      <c r="A79" s="48">
        <v>45258.0</v>
      </c>
      <c r="B79" s="49">
        <v>2847.949951</v>
      </c>
      <c r="C79" s="49">
        <v>2847.949951</v>
      </c>
      <c r="D79" s="49">
        <v>2743.0</v>
      </c>
      <c r="E79" s="49">
        <v>2759.600098</v>
      </c>
      <c r="F79" s="49">
        <v>2756.564453</v>
      </c>
      <c r="G79" s="67">
        <f t="shared" si="1"/>
        <v>-0.01474519876</v>
      </c>
      <c r="H79" s="68">
        <f>G79-FAMA!E82</f>
        <v>-0.06951020832</v>
      </c>
    </row>
    <row r="80">
      <c r="A80" s="48">
        <v>45259.0</v>
      </c>
      <c r="B80" s="49">
        <v>2762.050049</v>
      </c>
      <c r="C80" s="49">
        <v>2806.0</v>
      </c>
      <c r="D80" s="49">
        <v>2740.100098</v>
      </c>
      <c r="E80" s="49">
        <v>2800.899902</v>
      </c>
      <c r="F80" s="49">
        <v>2797.818848</v>
      </c>
      <c r="G80" s="67">
        <f t="shared" si="1"/>
        <v>-0.02743150485</v>
      </c>
      <c r="H80" s="68">
        <f>G80-FAMA!E83</f>
        <v>-0.06393817959</v>
      </c>
    </row>
    <row r="81">
      <c r="A81" s="48">
        <v>45260.0</v>
      </c>
      <c r="B81" s="49">
        <v>2810.0</v>
      </c>
      <c r="C81" s="49">
        <v>2894.699951</v>
      </c>
      <c r="D81" s="49">
        <v>2800.199951</v>
      </c>
      <c r="E81" s="49">
        <v>2879.899902</v>
      </c>
      <c r="F81" s="49">
        <v>2876.731934</v>
      </c>
      <c r="G81" s="67">
        <f t="shared" si="1"/>
        <v>0.004622180173</v>
      </c>
      <c r="H81" s="68">
        <f>G81-FAMA!E84</f>
        <v>-0.01373680868</v>
      </c>
    </row>
    <row r="82">
      <c r="A82" s="48">
        <v>45261.0</v>
      </c>
      <c r="B82" s="49">
        <v>2882.550049</v>
      </c>
      <c r="C82" s="49">
        <v>2950.0</v>
      </c>
      <c r="D82" s="49">
        <v>2858.399902</v>
      </c>
      <c r="E82" s="49">
        <v>2866.649902</v>
      </c>
      <c r="F82" s="49">
        <v>2863.496338</v>
      </c>
      <c r="G82" s="67">
        <f t="shared" si="1"/>
        <v>-0.001097704851</v>
      </c>
      <c r="H82" s="68">
        <f>G82-FAMA!E85</f>
        <v>-0.0194566937</v>
      </c>
    </row>
    <row r="83">
      <c r="A83" s="48">
        <v>45264.0</v>
      </c>
      <c r="B83" s="49">
        <v>2872.75</v>
      </c>
      <c r="C83" s="49">
        <v>2900.0</v>
      </c>
      <c r="D83" s="49">
        <v>2845.0</v>
      </c>
      <c r="E83" s="49">
        <v>2869.800049</v>
      </c>
      <c r="F83" s="49">
        <v>2866.643066</v>
      </c>
      <c r="G83" s="67">
        <f t="shared" si="1"/>
        <v>-0.0166193087</v>
      </c>
      <c r="H83" s="68">
        <f>G83-FAMA!E86</f>
        <v>-0.07170638744</v>
      </c>
    </row>
    <row r="84">
      <c r="A84" s="48">
        <v>45265.0</v>
      </c>
      <c r="B84" s="49">
        <v>2885.0</v>
      </c>
      <c r="C84" s="49">
        <v>2965.0</v>
      </c>
      <c r="D84" s="49">
        <v>2870.0</v>
      </c>
      <c r="E84" s="49">
        <v>2918.300049</v>
      </c>
      <c r="F84" s="49">
        <v>2915.089844</v>
      </c>
      <c r="G84" s="67">
        <f t="shared" si="1"/>
        <v>0.005668790603</v>
      </c>
      <c r="H84" s="68">
        <f>G84-FAMA!E87</f>
        <v>-0.01269019825</v>
      </c>
    </row>
    <row r="85">
      <c r="A85" s="48">
        <v>45266.0</v>
      </c>
      <c r="B85" s="49">
        <v>2930.0</v>
      </c>
      <c r="C85" s="49">
        <v>2950.0</v>
      </c>
      <c r="D85" s="49">
        <v>2861.199951</v>
      </c>
      <c r="E85" s="49">
        <v>2901.850098</v>
      </c>
      <c r="F85" s="49">
        <v>2898.657959</v>
      </c>
      <c r="G85" s="67">
        <f t="shared" si="1"/>
        <v>-0.04330404042</v>
      </c>
      <c r="H85" s="68">
        <f>G85-FAMA!E88</f>
        <v>-0.06166302927</v>
      </c>
    </row>
    <row r="86">
      <c r="A86" s="48">
        <v>45267.0</v>
      </c>
      <c r="B86" s="49">
        <v>2904.850098</v>
      </c>
      <c r="C86" s="49">
        <v>3058.850098</v>
      </c>
      <c r="D86" s="49">
        <v>2901.800049</v>
      </c>
      <c r="E86" s="49">
        <v>3033.199951</v>
      </c>
      <c r="F86" s="49">
        <v>3029.863281</v>
      </c>
      <c r="G86" s="67">
        <f t="shared" si="1"/>
        <v>0.02355408546</v>
      </c>
      <c r="H86" s="68">
        <f>G86-FAMA!E89</f>
        <v>0.005201242516</v>
      </c>
    </row>
    <row r="87">
      <c r="A87" s="48">
        <v>45268.0</v>
      </c>
      <c r="B87" s="49">
        <v>3033.149902</v>
      </c>
      <c r="C87" s="49">
        <v>3033.149902</v>
      </c>
      <c r="D87" s="49">
        <v>2945.0</v>
      </c>
      <c r="E87" s="49">
        <v>2963.399902</v>
      </c>
      <c r="F87" s="49">
        <v>2960.139893</v>
      </c>
      <c r="G87" s="67">
        <f t="shared" si="1"/>
        <v>0.01101964836</v>
      </c>
      <c r="H87" s="68">
        <f>G87-FAMA!E90</f>
        <v>-0.007333194582</v>
      </c>
    </row>
    <row r="88">
      <c r="A88" s="48">
        <v>45271.0</v>
      </c>
      <c r="B88" s="49">
        <v>2975.0</v>
      </c>
      <c r="C88" s="49">
        <v>2993.949951</v>
      </c>
      <c r="D88" s="49">
        <v>2919.0</v>
      </c>
      <c r="E88" s="49">
        <v>2931.100098</v>
      </c>
      <c r="F88" s="49">
        <v>2927.875732</v>
      </c>
      <c r="G88" s="67">
        <f t="shared" si="1"/>
        <v>-0.01021496005</v>
      </c>
      <c r="H88" s="68">
        <f>G88-FAMA!E91</f>
        <v>-0.06528359429</v>
      </c>
    </row>
    <row r="89">
      <c r="A89" s="48">
        <v>45272.0</v>
      </c>
      <c r="B89" s="49">
        <v>2953.850098</v>
      </c>
      <c r="C89" s="49">
        <v>3026.0</v>
      </c>
      <c r="D89" s="49">
        <v>2949.149902</v>
      </c>
      <c r="E89" s="49">
        <v>2961.350098</v>
      </c>
      <c r="F89" s="49">
        <v>2958.092529</v>
      </c>
      <c r="G89" s="67">
        <f t="shared" si="1"/>
        <v>-0.01665279543</v>
      </c>
      <c r="H89" s="68">
        <f>G89-FAMA!E92</f>
        <v>-0.03500563837</v>
      </c>
    </row>
    <row r="90">
      <c r="A90" s="48">
        <v>45273.0</v>
      </c>
      <c r="B90" s="49">
        <v>2984.350098</v>
      </c>
      <c r="C90" s="49">
        <v>3020.0</v>
      </c>
      <c r="D90" s="49">
        <v>2941.899902</v>
      </c>
      <c r="E90" s="49">
        <v>3011.5</v>
      </c>
      <c r="F90" s="49">
        <v>3008.187256</v>
      </c>
      <c r="G90" s="67">
        <f t="shared" si="1"/>
        <v>-0.01030281373</v>
      </c>
      <c r="H90" s="68">
        <f>G90-FAMA!E93</f>
        <v>-0.02865565667</v>
      </c>
    </row>
    <row r="91">
      <c r="A91" s="48">
        <v>45274.0</v>
      </c>
      <c r="B91" s="49">
        <v>3048.199951</v>
      </c>
      <c r="C91" s="49">
        <v>3150.149902</v>
      </c>
      <c r="D91" s="49">
        <v>3030.25</v>
      </c>
      <c r="E91" s="49">
        <v>3042.850098</v>
      </c>
      <c r="F91" s="49">
        <v>3039.502686</v>
      </c>
      <c r="G91" s="67">
        <f t="shared" si="1"/>
        <v>-0.0106483732</v>
      </c>
      <c r="H91" s="68">
        <f>G91-FAMA!E94</f>
        <v>-0.02897458227</v>
      </c>
    </row>
    <row r="92">
      <c r="A92" s="48">
        <v>45275.0</v>
      </c>
      <c r="B92" s="49">
        <v>3103.699951</v>
      </c>
      <c r="C92" s="49">
        <v>3125.0</v>
      </c>
      <c r="D92" s="49">
        <v>3003.0</v>
      </c>
      <c r="E92" s="49">
        <v>3075.600098</v>
      </c>
      <c r="F92" s="49">
        <v>3072.216797</v>
      </c>
      <c r="G92" s="67">
        <f t="shared" si="1"/>
        <v>0.01275998076</v>
      </c>
      <c r="H92" s="68">
        <f>G92-FAMA!E95</f>
        <v>-0.00556622832</v>
      </c>
    </row>
    <row r="93">
      <c r="A93" s="48">
        <v>45278.0</v>
      </c>
      <c r="B93" s="49">
        <v>3040.050049</v>
      </c>
      <c r="C93" s="49">
        <v>3050.0</v>
      </c>
      <c r="D93" s="49">
        <v>3009.600098</v>
      </c>
      <c r="E93" s="49">
        <v>3036.850098</v>
      </c>
      <c r="F93" s="49">
        <v>3033.509277</v>
      </c>
      <c r="G93" s="67">
        <f t="shared" si="1"/>
        <v>0.01680812886</v>
      </c>
      <c r="H93" s="68">
        <f>G93-FAMA!E96</f>
        <v>-0.01984764779</v>
      </c>
    </row>
    <row r="94">
      <c r="A94" s="48">
        <v>45279.0</v>
      </c>
      <c r="B94" s="49">
        <v>3036.350098</v>
      </c>
      <c r="C94" s="49">
        <v>3051.5</v>
      </c>
      <c r="D94" s="49">
        <v>2976.300049</v>
      </c>
      <c r="E94" s="49">
        <v>2986.649902</v>
      </c>
      <c r="F94" s="49">
        <v>2983.364502</v>
      </c>
      <c r="G94" s="67">
        <f t="shared" si="1"/>
        <v>0.001290712783</v>
      </c>
      <c r="H94" s="68">
        <f>G94-FAMA!E97</f>
        <v>-0.01703549629</v>
      </c>
    </row>
    <row r="95">
      <c r="A95" s="48">
        <v>45280.0</v>
      </c>
      <c r="B95" s="49">
        <v>3034.949951</v>
      </c>
      <c r="C95" s="49">
        <v>3045.550049</v>
      </c>
      <c r="D95" s="49">
        <v>2935.149902</v>
      </c>
      <c r="E95" s="49">
        <v>2982.800049</v>
      </c>
      <c r="F95" s="49">
        <v>2979.518799</v>
      </c>
      <c r="G95" s="67">
        <f t="shared" si="1"/>
        <v>0.007651693772</v>
      </c>
      <c r="H95" s="68">
        <f>G95-FAMA!E98</f>
        <v>-0.02900408288</v>
      </c>
    </row>
    <row r="96">
      <c r="A96" s="48">
        <v>45281.0</v>
      </c>
      <c r="B96" s="49">
        <v>2925.149902</v>
      </c>
      <c r="C96" s="49">
        <v>2977.0</v>
      </c>
      <c r="D96" s="49">
        <v>2845.449951</v>
      </c>
      <c r="E96" s="49">
        <v>2960.149902</v>
      </c>
      <c r="F96" s="49">
        <v>2956.893555</v>
      </c>
      <c r="G96" s="67">
        <f t="shared" si="1"/>
        <v>-0.02851940076</v>
      </c>
      <c r="H96" s="68">
        <f>G96-FAMA!E99</f>
        <v>-0.04688479145</v>
      </c>
    </row>
    <row r="97">
      <c r="A97" s="48">
        <v>45282.0</v>
      </c>
      <c r="B97" s="49">
        <v>2981.699951</v>
      </c>
      <c r="C97" s="49">
        <v>3075.0</v>
      </c>
      <c r="D97" s="49">
        <v>2978.25</v>
      </c>
      <c r="E97" s="49">
        <v>3047.050049</v>
      </c>
      <c r="F97" s="49">
        <v>3043.697998</v>
      </c>
      <c r="G97" s="67">
        <f t="shared" si="1"/>
        <v>-0.004898725908</v>
      </c>
      <c r="H97" s="68">
        <f>G97-FAMA!E100</f>
        <v>-0.0232641166</v>
      </c>
    </row>
    <row r="98">
      <c r="A98" s="48">
        <v>45286.0</v>
      </c>
      <c r="B98" s="49">
        <v>3050.449951</v>
      </c>
      <c r="C98" s="49">
        <v>3085.0</v>
      </c>
      <c r="D98" s="49">
        <v>3039.5</v>
      </c>
      <c r="E98" s="49">
        <v>3062.050049</v>
      </c>
      <c r="F98" s="49">
        <v>3058.681641</v>
      </c>
      <c r="G98" s="67">
        <f t="shared" si="1"/>
        <v>-0.01851081771</v>
      </c>
      <c r="H98" s="68">
        <f>G98-FAMA!E101</f>
        <v>-0.07361710903</v>
      </c>
    </row>
    <row r="99">
      <c r="A99" s="48">
        <v>45287.0</v>
      </c>
      <c r="B99" s="49">
        <v>3085.0</v>
      </c>
      <c r="C99" s="49">
        <v>3197.0</v>
      </c>
      <c r="D99" s="49">
        <v>3067.050049</v>
      </c>
      <c r="E99" s="49">
        <v>3119.800049</v>
      </c>
      <c r="F99" s="49">
        <v>3116.368164</v>
      </c>
      <c r="G99" s="67">
        <f t="shared" si="1"/>
        <v>-0.05128552368</v>
      </c>
      <c r="H99" s="68">
        <f>G99-FAMA!E102</f>
        <v>-0.06965091437</v>
      </c>
    </row>
    <row r="100">
      <c r="A100" s="48">
        <v>45288.0</v>
      </c>
      <c r="B100" s="49">
        <v>3129.899902</v>
      </c>
      <c r="C100" s="49">
        <v>3306.100098</v>
      </c>
      <c r="D100" s="49">
        <v>3129.899902</v>
      </c>
      <c r="E100" s="49">
        <v>3288.449951</v>
      </c>
      <c r="F100" s="49">
        <v>3284.83252</v>
      </c>
      <c r="G100" s="67">
        <f t="shared" si="1"/>
        <v>0.01094423427</v>
      </c>
      <c r="H100" s="68">
        <f>G100-FAMA!E103</f>
        <v>-0.007421156424</v>
      </c>
    </row>
    <row r="101">
      <c r="A101" s="48">
        <v>45289.0</v>
      </c>
      <c r="B101" s="49">
        <v>3260.149902</v>
      </c>
      <c r="C101" s="49">
        <v>3282.0</v>
      </c>
      <c r="D101" s="49">
        <v>3211.800049</v>
      </c>
      <c r="E101" s="49">
        <v>3252.850098</v>
      </c>
      <c r="F101" s="49">
        <v>3249.271729</v>
      </c>
      <c r="G101" s="67">
        <f t="shared" si="1"/>
        <v>0.01743769329</v>
      </c>
      <c r="H101" s="68">
        <f>G101-FAMA!E104</f>
        <v>-0.0009533032748</v>
      </c>
    </row>
    <row r="102">
      <c r="A102" s="48">
        <v>45292.0</v>
      </c>
      <c r="B102" s="49">
        <v>3262.949951</v>
      </c>
      <c r="C102" s="49">
        <v>3262.949951</v>
      </c>
      <c r="D102" s="49">
        <v>3170.050049</v>
      </c>
      <c r="E102" s="49">
        <v>3197.100098</v>
      </c>
      <c r="F102" s="49">
        <v>3193.583008</v>
      </c>
      <c r="G102" s="67">
        <f t="shared" si="1"/>
        <v>0.004303615782</v>
      </c>
      <c r="H102" s="68">
        <f>G102-FAMA!E105</f>
        <v>-0.01408738079</v>
      </c>
    </row>
    <row r="103">
      <c r="A103" s="48">
        <v>45293.0</v>
      </c>
      <c r="B103" s="49">
        <v>3218.75</v>
      </c>
      <c r="C103" s="49">
        <v>3228.25</v>
      </c>
      <c r="D103" s="49">
        <v>3115.199951</v>
      </c>
      <c r="E103" s="49">
        <v>3183.399902</v>
      </c>
      <c r="F103" s="49">
        <v>3179.897949</v>
      </c>
      <c r="G103" s="67">
        <f t="shared" si="1"/>
        <v>-0.01367914692</v>
      </c>
      <c r="H103" s="68">
        <f>G103-FAMA!E106</f>
        <v>-0.08726342941</v>
      </c>
    </row>
    <row r="104">
      <c r="A104" s="48">
        <v>45294.0</v>
      </c>
      <c r="B104" s="49">
        <v>3200.149902</v>
      </c>
      <c r="C104" s="49">
        <v>3261.199951</v>
      </c>
      <c r="D104" s="49">
        <v>3130.050049</v>
      </c>
      <c r="E104" s="49">
        <v>3227.550049</v>
      </c>
      <c r="F104" s="49">
        <v>3223.999512</v>
      </c>
      <c r="G104" s="67">
        <f t="shared" si="1"/>
        <v>-0.03515532386</v>
      </c>
      <c r="H104" s="68">
        <f>G104-FAMA!E107</f>
        <v>-0.05354632043</v>
      </c>
    </row>
    <row r="105">
      <c r="A105" s="48">
        <v>45295.0</v>
      </c>
      <c r="B105" s="49">
        <v>3227.699951</v>
      </c>
      <c r="C105" s="49">
        <v>3415.0</v>
      </c>
      <c r="D105" s="49">
        <v>3227.699951</v>
      </c>
      <c r="E105" s="49">
        <v>3345.149902</v>
      </c>
      <c r="F105" s="49">
        <v>3341.469971</v>
      </c>
      <c r="G105" s="67">
        <f t="shared" si="1"/>
        <v>-0.01186013795</v>
      </c>
      <c r="H105" s="68">
        <f>G105-FAMA!E108</f>
        <v>-0.03028313851</v>
      </c>
    </row>
    <row r="106">
      <c r="A106" s="48">
        <v>45296.0</v>
      </c>
      <c r="B106" s="49">
        <v>3393.449951</v>
      </c>
      <c r="C106" s="49">
        <v>3420.0</v>
      </c>
      <c r="D106" s="49">
        <v>3325.0</v>
      </c>
      <c r="E106" s="49">
        <v>3385.300049</v>
      </c>
      <c r="F106" s="49">
        <v>3381.575928</v>
      </c>
      <c r="G106" s="67">
        <f t="shared" si="1"/>
        <v>0.02350677497</v>
      </c>
      <c r="H106" s="68">
        <f>G106-FAMA!E109</f>
        <v>0.005083774414</v>
      </c>
    </row>
    <row r="107">
      <c r="A107" s="48">
        <v>45299.0</v>
      </c>
      <c r="B107" s="49">
        <v>3385.399902</v>
      </c>
      <c r="C107" s="49">
        <v>3402.649902</v>
      </c>
      <c r="D107" s="49">
        <v>3295.199951</v>
      </c>
      <c r="E107" s="49">
        <v>3307.550049</v>
      </c>
      <c r="F107" s="49">
        <v>3303.911621</v>
      </c>
      <c r="G107" s="67">
        <f t="shared" si="1"/>
        <v>0.02597868609</v>
      </c>
      <c r="H107" s="68">
        <f>G107-FAMA!E110</f>
        <v>-0.02930049842</v>
      </c>
    </row>
    <row r="108">
      <c r="A108" s="48">
        <v>45300.0</v>
      </c>
      <c r="B108" s="49">
        <v>3385.0</v>
      </c>
      <c r="C108" s="49">
        <v>3391.699951</v>
      </c>
      <c r="D108" s="49">
        <v>3203.050049</v>
      </c>
      <c r="E108" s="49">
        <v>3223.800049</v>
      </c>
      <c r="F108" s="49">
        <v>3220.253662</v>
      </c>
      <c r="G108" s="67">
        <f t="shared" si="1"/>
        <v>0.02401372529</v>
      </c>
      <c r="H108" s="68">
        <f>G108-FAMA!E111</f>
        <v>0.00559072473</v>
      </c>
    </row>
    <row r="109">
      <c r="A109" s="48">
        <v>45301.0</v>
      </c>
      <c r="B109" s="49">
        <v>3224.0</v>
      </c>
      <c r="C109" s="49">
        <v>3292.149902</v>
      </c>
      <c r="D109" s="49">
        <v>3139.600098</v>
      </c>
      <c r="E109" s="49">
        <v>3148.199951</v>
      </c>
      <c r="F109" s="49">
        <v>3144.736816</v>
      </c>
      <c r="G109" s="67">
        <f t="shared" si="1"/>
        <v>0.0557521162</v>
      </c>
      <c r="H109" s="68">
        <f>G109-FAMA!E112</f>
        <v>0.03732911564</v>
      </c>
    </row>
    <row r="110">
      <c r="A110" s="48">
        <v>45302.0</v>
      </c>
      <c r="B110" s="49">
        <v>3088.149902</v>
      </c>
      <c r="C110" s="49">
        <v>3088.149902</v>
      </c>
      <c r="D110" s="49">
        <v>2822.149902</v>
      </c>
      <c r="E110" s="49">
        <v>2981.949951</v>
      </c>
      <c r="F110" s="49">
        <v>2978.669678</v>
      </c>
      <c r="G110" s="67">
        <f t="shared" si="1"/>
        <v>-0.001757470329</v>
      </c>
      <c r="H110" s="68">
        <f>G110-FAMA!E113</f>
        <v>-0.02016766974</v>
      </c>
    </row>
    <row r="111">
      <c r="A111" s="48">
        <v>45303.0</v>
      </c>
      <c r="B111" s="49">
        <v>3030.100098</v>
      </c>
      <c r="C111" s="49">
        <v>3031.0</v>
      </c>
      <c r="D111" s="49">
        <v>2956.0</v>
      </c>
      <c r="E111" s="49">
        <v>2987.199951</v>
      </c>
      <c r="F111" s="49">
        <v>2983.913818</v>
      </c>
      <c r="G111" s="67">
        <f t="shared" si="1"/>
        <v>-0.008217310134</v>
      </c>
      <c r="H111" s="68">
        <f>G111-FAMA!E114</f>
        <v>-0.02662750954</v>
      </c>
    </row>
    <row r="112">
      <c r="A112" s="48">
        <v>45306.0</v>
      </c>
      <c r="B112" s="49">
        <v>3046.949951</v>
      </c>
      <c r="C112" s="49">
        <v>3060.149902</v>
      </c>
      <c r="D112" s="49">
        <v>2994.050049</v>
      </c>
      <c r="E112" s="49">
        <v>3011.949951</v>
      </c>
      <c r="F112" s="49">
        <v>3008.636719</v>
      </c>
      <c r="G112" s="67">
        <f t="shared" si="1"/>
        <v>-0.01380423863</v>
      </c>
      <c r="H112" s="68">
        <f>G112-FAMA!E115</f>
        <v>-0.06904500554</v>
      </c>
    </row>
    <row r="113">
      <c r="A113" s="48">
        <v>45307.0</v>
      </c>
      <c r="B113" s="49">
        <v>3039.850098</v>
      </c>
      <c r="C113" s="49">
        <v>3076.800049</v>
      </c>
      <c r="D113" s="49">
        <v>3017.899902</v>
      </c>
      <c r="E113" s="49">
        <v>3050.75</v>
      </c>
      <c r="F113" s="49">
        <v>3050.75</v>
      </c>
      <c r="G113" s="67">
        <f t="shared" si="1"/>
        <v>0.001101254696</v>
      </c>
      <c r="H113" s="68">
        <f>G113-FAMA!E116</f>
        <v>-0.01730894471</v>
      </c>
    </row>
    <row r="114">
      <c r="A114" s="48">
        <v>45308.0</v>
      </c>
      <c r="B114" s="49">
        <v>3053.100098</v>
      </c>
      <c r="C114" s="49">
        <v>3161.100098</v>
      </c>
      <c r="D114" s="49">
        <v>3040.0</v>
      </c>
      <c r="E114" s="49">
        <v>3149.449951</v>
      </c>
      <c r="F114" s="49">
        <v>3047.394043</v>
      </c>
      <c r="G114" s="67">
        <f t="shared" si="1"/>
        <v>-0.03133876925</v>
      </c>
      <c r="H114" s="68">
        <f>G114-FAMA!E117</f>
        <v>-0.04974896866</v>
      </c>
    </row>
    <row r="115">
      <c r="A115" s="48">
        <v>45309.0</v>
      </c>
      <c r="B115" s="49">
        <v>3053.100098</v>
      </c>
      <c r="C115" s="49">
        <v>3161.100098</v>
      </c>
      <c r="D115" s="49">
        <v>3040.0</v>
      </c>
      <c r="E115" s="49">
        <v>3149.449951</v>
      </c>
      <c r="F115" s="49">
        <v>3145.985352</v>
      </c>
      <c r="G115" s="67">
        <f t="shared" si="1"/>
        <v>0.01420122699</v>
      </c>
      <c r="H115" s="68">
        <f>G115-FAMA!E118</f>
        <v>-0.004268364709</v>
      </c>
    </row>
    <row r="116">
      <c r="A116" s="48">
        <v>45310.0</v>
      </c>
      <c r="B116" s="49">
        <v>3159.800049</v>
      </c>
      <c r="C116" s="49">
        <v>3159.800049</v>
      </c>
      <c r="D116" s="49">
        <v>3092.949951</v>
      </c>
      <c r="E116" s="49">
        <v>3105.350098</v>
      </c>
      <c r="F116" s="49">
        <v>3101.934082</v>
      </c>
      <c r="G116" s="67">
        <f t="shared" si="1"/>
        <v>0.02919880272</v>
      </c>
      <c r="H116" s="68">
        <f>G116-FAMA!E119</f>
        <v>0.01072921103</v>
      </c>
    </row>
    <row r="117">
      <c r="A117" s="48">
        <v>45314.0</v>
      </c>
      <c r="B117" s="49">
        <v>3027.0</v>
      </c>
      <c r="C117" s="49">
        <v>3143.399902</v>
      </c>
      <c r="D117" s="49">
        <v>2981.0</v>
      </c>
      <c r="E117" s="49">
        <v>3017.25</v>
      </c>
      <c r="F117" s="49">
        <v>3013.930908</v>
      </c>
      <c r="G117" s="67">
        <f t="shared" si="1"/>
        <v>-0.09029920346</v>
      </c>
      <c r="H117" s="68">
        <f>G117-FAMA!E120</f>
        <v>-0.145718213</v>
      </c>
    </row>
    <row r="118">
      <c r="A118" s="48">
        <v>45315.0</v>
      </c>
      <c r="B118" s="49">
        <v>3053.699951</v>
      </c>
      <c r="C118" s="49">
        <v>3360.0</v>
      </c>
      <c r="D118" s="49">
        <v>2995.399902</v>
      </c>
      <c r="E118" s="49">
        <v>3316.75</v>
      </c>
      <c r="F118" s="49">
        <v>3313.101318</v>
      </c>
      <c r="G118" s="67">
        <f t="shared" si="1"/>
        <v>0.04270808078</v>
      </c>
      <c r="H118" s="68">
        <f>G118-FAMA!E121</f>
        <v>0.02423848909</v>
      </c>
    </row>
    <row r="119">
      <c r="A119" s="48">
        <v>45316.0</v>
      </c>
      <c r="B119" s="49">
        <v>3316.75</v>
      </c>
      <c r="C119" s="49">
        <v>3316.75</v>
      </c>
      <c r="D119" s="49">
        <v>3170.0</v>
      </c>
      <c r="E119" s="49">
        <v>3180.899902</v>
      </c>
      <c r="F119" s="49">
        <v>3177.400635</v>
      </c>
      <c r="G119" s="67">
        <f t="shared" si="1"/>
        <v>-0.003477475272</v>
      </c>
      <c r="H119" s="68">
        <f>G119-FAMA!E122</f>
        <v>-0.02194706697</v>
      </c>
    </row>
    <row r="120">
      <c r="A120" s="48">
        <v>45320.0</v>
      </c>
      <c r="B120" s="49">
        <v>3279.850098</v>
      </c>
      <c r="C120" s="49">
        <v>3279.850098</v>
      </c>
      <c r="D120" s="49">
        <v>3121.0</v>
      </c>
      <c r="E120" s="49">
        <v>3192.0</v>
      </c>
      <c r="F120" s="49">
        <v>3188.488525</v>
      </c>
      <c r="G120" s="67">
        <f t="shared" si="1"/>
        <v>0.04322247812</v>
      </c>
      <c r="H120" s="68">
        <f>G120-FAMA!E123</f>
        <v>0.02483993123</v>
      </c>
    </row>
    <row r="121">
      <c r="A121" s="48">
        <v>45321.0</v>
      </c>
      <c r="B121" s="49">
        <v>3239.850098</v>
      </c>
      <c r="C121" s="49">
        <v>3252.449951</v>
      </c>
      <c r="D121" s="49">
        <v>3041.100098</v>
      </c>
      <c r="E121" s="49">
        <v>3059.75</v>
      </c>
      <c r="F121" s="49">
        <v>3056.384033</v>
      </c>
      <c r="G121" s="67">
        <f t="shared" si="1"/>
        <v>-0.04063526633</v>
      </c>
      <c r="H121" s="68">
        <f>G121-FAMA!E124</f>
        <v>-0.05901781323</v>
      </c>
    </row>
    <row r="122">
      <c r="A122" s="48">
        <v>45322.0</v>
      </c>
      <c r="B122" s="49">
        <v>3099.850098</v>
      </c>
      <c r="C122" s="49">
        <v>3214.0</v>
      </c>
      <c r="D122" s="49">
        <v>3047.050049</v>
      </c>
      <c r="E122" s="49">
        <v>3189.350098</v>
      </c>
      <c r="F122" s="49">
        <v>3185.841553</v>
      </c>
      <c r="G122" s="67">
        <f t="shared" si="1"/>
        <v>0.00960748273</v>
      </c>
      <c r="H122" s="68">
        <f>G122-FAMA!E125</f>
        <v>-0.06394298241</v>
      </c>
    </row>
    <row r="123">
      <c r="A123" s="48">
        <v>45323.0</v>
      </c>
      <c r="B123" s="49">
        <v>3237.850098</v>
      </c>
      <c r="C123" s="49">
        <v>3237.850098</v>
      </c>
      <c r="D123" s="49">
        <v>3138.899902</v>
      </c>
      <c r="E123" s="49">
        <v>3159.0</v>
      </c>
      <c r="F123" s="49">
        <v>3155.524902</v>
      </c>
      <c r="G123" s="67">
        <f t="shared" si="1"/>
        <v>-0.0126736506</v>
      </c>
      <c r="H123" s="68">
        <f>G123-FAMA!E126</f>
        <v>-0.0310561975</v>
      </c>
    </row>
    <row r="124">
      <c r="A124" s="48">
        <v>45324.0</v>
      </c>
      <c r="B124" s="49">
        <v>3193.850098</v>
      </c>
      <c r="C124" s="49">
        <v>3240.0</v>
      </c>
      <c r="D124" s="49">
        <v>3168.649902</v>
      </c>
      <c r="E124" s="49">
        <v>3199.550049</v>
      </c>
      <c r="F124" s="49">
        <v>3196.030273</v>
      </c>
      <c r="G124" s="67">
        <f t="shared" si="1"/>
        <v>0.009258063575</v>
      </c>
      <c r="H124" s="68">
        <f>G124-FAMA!E127</f>
        <v>-0.00908837723</v>
      </c>
    </row>
    <row r="125">
      <c r="A125" s="48">
        <v>45327.0</v>
      </c>
      <c r="B125" s="49">
        <v>3204.850098</v>
      </c>
      <c r="C125" s="49">
        <v>3204.850098</v>
      </c>
      <c r="D125" s="49">
        <v>3135.600098</v>
      </c>
      <c r="E125" s="49">
        <v>3170.199951</v>
      </c>
      <c r="F125" s="49">
        <v>3166.712646</v>
      </c>
      <c r="G125" s="67">
        <f t="shared" si="1"/>
        <v>-0.02784417057</v>
      </c>
      <c r="H125" s="68">
        <f>G125-FAMA!E128</f>
        <v>-0.04619061138</v>
      </c>
    </row>
    <row r="126">
      <c r="A126" s="48">
        <v>45328.0</v>
      </c>
      <c r="B126" s="49">
        <v>3192.449951</v>
      </c>
      <c r="C126" s="49">
        <v>3296.949951</v>
      </c>
      <c r="D126" s="49">
        <v>3188.899902</v>
      </c>
      <c r="E126" s="49">
        <v>3261.0</v>
      </c>
      <c r="F126" s="49">
        <v>3257.412598</v>
      </c>
      <c r="G126" s="67">
        <f t="shared" si="1"/>
        <v>-0.009552194826</v>
      </c>
      <c r="H126" s="68">
        <f>G126-FAMA!E129</f>
        <v>-0.06460161561</v>
      </c>
    </row>
    <row r="127">
      <c r="A127" s="48">
        <v>45329.0</v>
      </c>
      <c r="B127" s="49">
        <v>3206.100098</v>
      </c>
      <c r="C127" s="49">
        <v>3319.050049</v>
      </c>
      <c r="D127" s="49">
        <v>3206.100098</v>
      </c>
      <c r="E127" s="49">
        <v>3292.449951</v>
      </c>
      <c r="F127" s="49">
        <v>3288.828125</v>
      </c>
      <c r="G127" s="67">
        <f t="shared" si="1"/>
        <v>0.02037687543</v>
      </c>
      <c r="H127" s="68">
        <f>G127-FAMA!E130</f>
        <v>0.002030434623</v>
      </c>
    </row>
    <row r="128">
      <c r="A128" s="48">
        <v>45330.0</v>
      </c>
      <c r="B128" s="49">
        <v>3327.300049</v>
      </c>
      <c r="C128" s="49">
        <v>3366.0</v>
      </c>
      <c r="D128" s="49">
        <v>3220.850098</v>
      </c>
      <c r="E128" s="49">
        <v>3226.699951</v>
      </c>
      <c r="F128" s="49">
        <v>3223.150391</v>
      </c>
      <c r="G128" s="67">
        <f t="shared" si="1"/>
        <v>-0.02479787763</v>
      </c>
      <c r="H128" s="68">
        <f>G128-FAMA!E131</f>
        <v>-0.04314431844</v>
      </c>
    </row>
    <row r="129">
      <c r="A129" s="48">
        <v>45331.0</v>
      </c>
      <c r="B129" s="49">
        <v>3259.149902</v>
      </c>
      <c r="C129" s="49">
        <v>3340.0</v>
      </c>
      <c r="D129" s="49">
        <v>3188.300049</v>
      </c>
      <c r="E129" s="49">
        <v>3308.75</v>
      </c>
      <c r="F129" s="49">
        <v>3305.110107</v>
      </c>
      <c r="G129" s="67">
        <f t="shared" si="1"/>
        <v>0.02701993049</v>
      </c>
      <c r="H129" s="68">
        <f>G129-FAMA!E132</f>
        <v>0.00865351552</v>
      </c>
    </row>
    <row r="130">
      <c r="A130" s="48">
        <v>45334.0</v>
      </c>
      <c r="B130" s="49">
        <v>3347.0</v>
      </c>
      <c r="C130" s="49">
        <v>3356.399902</v>
      </c>
      <c r="D130" s="49">
        <v>3210.0</v>
      </c>
      <c r="E130" s="49">
        <v>3221.699951</v>
      </c>
      <c r="F130" s="49">
        <v>3218.155762</v>
      </c>
      <c r="G130" s="67">
        <f t="shared" si="1"/>
        <v>-0.02459923027</v>
      </c>
      <c r="H130" s="68">
        <f>G130-FAMA!E133</f>
        <v>-0.04296564524</v>
      </c>
    </row>
    <row r="131">
      <c r="A131" s="48">
        <v>45335.0</v>
      </c>
      <c r="B131" s="49">
        <v>3227.050049</v>
      </c>
      <c r="C131" s="49">
        <v>3324.949951</v>
      </c>
      <c r="D131" s="49">
        <v>3180.0</v>
      </c>
      <c r="E131" s="49">
        <v>3302.949951</v>
      </c>
      <c r="F131" s="49">
        <v>3299.316406</v>
      </c>
      <c r="G131" s="67">
        <f t="shared" si="1"/>
        <v>0.001015237026</v>
      </c>
      <c r="H131" s="68">
        <f>G131-FAMA!E134</f>
        <v>-0.05409412826</v>
      </c>
    </row>
    <row r="132">
      <c r="A132" s="48">
        <v>45336.0</v>
      </c>
      <c r="B132" s="49">
        <v>3200.100098</v>
      </c>
      <c r="C132" s="49">
        <v>3320.850098</v>
      </c>
      <c r="D132" s="49">
        <v>3200.100098</v>
      </c>
      <c r="E132" s="49">
        <v>3299.600098</v>
      </c>
      <c r="F132" s="49">
        <v>3295.970215</v>
      </c>
      <c r="G132" s="67">
        <f t="shared" si="1"/>
        <v>-0.008041886429</v>
      </c>
      <c r="H132" s="68">
        <f>G132-FAMA!E135</f>
        <v>-0.0264083014</v>
      </c>
    </row>
    <row r="133">
      <c r="A133" s="48">
        <v>45337.0</v>
      </c>
      <c r="B133" s="49">
        <v>3336.850098</v>
      </c>
      <c r="C133" s="49">
        <v>3357.550049</v>
      </c>
      <c r="D133" s="49">
        <v>3301.050049</v>
      </c>
      <c r="E133" s="49">
        <v>3326.350098</v>
      </c>
      <c r="F133" s="49">
        <v>3322.690918</v>
      </c>
      <c r="G133" s="67">
        <f t="shared" si="1"/>
        <v>0.01561744774</v>
      </c>
      <c r="H133" s="68">
        <f>G133-FAMA!E136</f>
        <v>-0.002748967228</v>
      </c>
    </row>
    <row r="134">
      <c r="A134" s="48">
        <v>45338.0</v>
      </c>
      <c r="B134" s="49">
        <v>3335.050049</v>
      </c>
      <c r="C134" s="49">
        <v>3377.0</v>
      </c>
      <c r="D134" s="49">
        <v>3265.75</v>
      </c>
      <c r="E134" s="49">
        <v>3275.199951</v>
      </c>
      <c r="F134" s="49">
        <v>3271.596924</v>
      </c>
      <c r="G134" s="67">
        <f t="shared" si="1"/>
        <v>-0.0004120548223</v>
      </c>
      <c r="H134" s="68">
        <f>G134-FAMA!E137</f>
        <v>-0.01875209334</v>
      </c>
    </row>
    <row r="135">
      <c r="A135" s="48">
        <v>45341.0</v>
      </c>
      <c r="B135" s="49">
        <v>3298.25</v>
      </c>
      <c r="C135" s="49">
        <v>3310.899902</v>
      </c>
      <c r="D135" s="49">
        <v>3200.75</v>
      </c>
      <c r="E135" s="49">
        <v>3276.550049</v>
      </c>
      <c r="F135" s="49">
        <v>3272.945557</v>
      </c>
      <c r="G135" s="67">
        <f t="shared" si="1"/>
        <v>-0.004405913548</v>
      </c>
      <c r="H135" s="68">
        <f>G135-FAMA!E138</f>
        <v>-0.02274595207</v>
      </c>
    </row>
    <row r="136">
      <c r="A136" s="48">
        <v>45342.0</v>
      </c>
      <c r="B136" s="49">
        <v>3250.050049</v>
      </c>
      <c r="C136" s="49">
        <v>3304.800049</v>
      </c>
      <c r="D136" s="49">
        <v>3250.050049</v>
      </c>
      <c r="E136" s="49">
        <v>3291.050049</v>
      </c>
      <c r="F136" s="49">
        <v>3287.429688</v>
      </c>
      <c r="G136" s="67">
        <f t="shared" si="1"/>
        <v>0.02441949527</v>
      </c>
      <c r="H136" s="68">
        <f>G136-FAMA!E139</f>
        <v>-0.03061071162</v>
      </c>
    </row>
    <row r="137">
      <c r="A137" s="48">
        <v>45343.0</v>
      </c>
      <c r="B137" s="49">
        <v>3328.649902</v>
      </c>
      <c r="C137" s="49">
        <v>3328.649902</v>
      </c>
      <c r="D137" s="49">
        <v>3199.75</v>
      </c>
      <c r="E137" s="49">
        <v>3212.600098</v>
      </c>
      <c r="F137" s="49">
        <v>3209.065918</v>
      </c>
      <c r="G137" s="67">
        <f t="shared" si="1"/>
        <v>0.03067052963</v>
      </c>
      <c r="H137" s="68">
        <f>G137-FAMA!E140</f>
        <v>0.01233049111</v>
      </c>
    </row>
    <row r="138">
      <c r="A138" s="48">
        <v>45344.0</v>
      </c>
      <c r="B138" s="49">
        <v>3213.649902</v>
      </c>
      <c r="C138" s="49">
        <v>3220.949951</v>
      </c>
      <c r="D138" s="49">
        <v>3104.0</v>
      </c>
      <c r="E138" s="49">
        <v>3117.0</v>
      </c>
      <c r="F138" s="49">
        <v>3113.571045</v>
      </c>
      <c r="G138" s="67">
        <f t="shared" si="1"/>
        <v>-0.01248258518</v>
      </c>
      <c r="H138" s="68">
        <f>G138-FAMA!E141</f>
        <v>-0.0308226237</v>
      </c>
    </row>
    <row r="139">
      <c r="A139" s="48">
        <v>45345.0</v>
      </c>
      <c r="B139" s="49">
        <v>3146.449951</v>
      </c>
      <c r="C139" s="49">
        <v>3197.149902</v>
      </c>
      <c r="D139" s="49">
        <v>3093.600098</v>
      </c>
      <c r="E139" s="49">
        <v>3156.399902</v>
      </c>
      <c r="F139" s="49">
        <v>3152.927734</v>
      </c>
      <c r="G139" s="67">
        <f t="shared" si="1"/>
        <v>-0.007452641042</v>
      </c>
      <c r="H139" s="68">
        <f>G139-FAMA!E142</f>
        <v>-0.02590098611</v>
      </c>
    </row>
    <row r="140">
      <c r="A140" s="48">
        <v>45348.0</v>
      </c>
      <c r="B140" s="49">
        <v>3132.949951</v>
      </c>
      <c r="C140" s="49">
        <v>3202.449951</v>
      </c>
      <c r="D140" s="49">
        <v>3127.350098</v>
      </c>
      <c r="E140" s="49">
        <v>3180.100098</v>
      </c>
      <c r="F140" s="49">
        <v>3176.601807</v>
      </c>
      <c r="G140" s="67">
        <f t="shared" si="1"/>
        <v>-0.02275547349</v>
      </c>
      <c r="H140" s="68">
        <f>G140-FAMA!E143</f>
        <v>-0.04120381856</v>
      </c>
    </row>
    <row r="141">
      <c r="A141" s="48">
        <v>45349.0</v>
      </c>
      <c r="B141" s="49">
        <v>3230.0</v>
      </c>
      <c r="C141" s="49">
        <v>3288.449951</v>
      </c>
      <c r="D141" s="49">
        <v>3181.0</v>
      </c>
      <c r="E141" s="49">
        <v>3254.149902</v>
      </c>
      <c r="F141" s="49">
        <v>3250.570068</v>
      </c>
      <c r="G141" s="67">
        <f t="shared" si="1"/>
        <v>-0.004847155974</v>
      </c>
      <c r="H141" s="68">
        <f>G141-FAMA!E144</f>
        <v>-0.02329550104</v>
      </c>
    </row>
    <row r="142">
      <c r="A142" s="48">
        <v>45350.0</v>
      </c>
      <c r="B142" s="49">
        <v>3262.149902</v>
      </c>
      <c r="C142" s="49">
        <v>3312.0</v>
      </c>
      <c r="D142" s="49">
        <v>3240.0</v>
      </c>
      <c r="E142" s="49">
        <v>3270.0</v>
      </c>
      <c r="F142" s="49">
        <v>3266.402832</v>
      </c>
      <c r="G142" s="67">
        <f t="shared" si="1"/>
        <v>0.01831092293</v>
      </c>
      <c r="H142" s="68">
        <f>G142-FAMA!E145</f>
        <v>-0.03704432315</v>
      </c>
    </row>
    <row r="143">
      <c r="A143" s="48">
        <v>45351.0</v>
      </c>
      <c r="B143" s="49">
        <v>3226.449951</v>
      </c>
      <c r="C143" s="49">
        <v>3283.75</v>
      </c>
      <c r="D143" s="49">
        <v>3193.25</v>
      </c>
      <c r="E143" s="49">
        <v>3211.199951</v>
      </c>
      <c r="F143" s="49">
        <v>3207.66748</v>
      </c>
      <c r="G143" s="67">
        <f t="shared" si="1"/>
        <v>0.001372040329</v>
      </c>
      <c r="H143" s="68">
        <f>G143-FAMA!E146</f>
        <v>-0.01707630474</v>
      </c>
    </row>
    <row r="144">
      <c r="A144" s="48">
        <v>45352.0</v>
      </c>
      <c r="B144" s="49">
        <v>3249.949951</v>
      </c>
      <c r="C144" s="49">
        <v>3249.949951</v>
      </c>
      <c r="D144" s="49">
        <v>3193.100098</v>
      </c>
      <c r="E144" s="49">
        <v>3206.800049</v>
      </c>
      <c r="F144" s="49">
        <v>3203.272461</v>
      </c>
      <c r="G144" s="67">
        <f t="shared" si="1"/>
        <v>-0.06181798578</v>
      </c>
      <c r="H144" s="68">
        <f>G144-FAMA!E147</f>
        <v>-0.08039506533</v>
      </c>
    </row>
    <row r="145">
      <c r="A145" s="48">
        <v>45355.0</v>
      </c>
      <c r="B145" s="49">
        <v>3200.350098</v>
      </c>
      <c r="C145" s="49">
        <v>3442.0</v>
      </c>
      <c r="D145" s="49">
        <v>3200.350098</v>
      </c>
      <c r="E145" s="49">
        <v>3418.100098</v>
      </c>
      <c r="F145" s="49">
        <v>3414.340088</v>
      </c>
      <c r="G145" s="67">
        <f t="shared" si="1"/>
        <v>0.01076386131</v>
      </c>
      <c r="H145" s="68">
        <f>G145-FAMA!E148</f>
        <v>-0.06356516593</v>
      </c>
    </row>
    <row r="146">
      <c r="A146" s="48">
        <v>45356.0</v>
      </c>
      <c r="B146" s="49">
        <v>3426.25</v>
      </c>
      <c r="C146" s="49">
        <v>3433.25</v>
      </c>
      <c r="D146" s="49">
        <v>3361.399902</v>
      </c>
      <c r="E146" s="49">
        <v>3381.699951</v>
      </c>
      <c r="F146" s="49">
        <v>3377.97998</v>
      </c>
      <c r="G146" s="67">
        <f t="shared" si="1"/>
        <v>0.006188885583</v>
      </c>
      <c r="H146" s="68">
        <f>G146-FAMA!E149</f>
        <v>-0.01238819397</v>
      </c>
    </row>
    <row r="147">
      <c r="A147" s="48">
        <v>45357.0</v>
      </c>
      <c r="B147" s="49">
        <v>3381.850098</v>
      </c>
      <c r="C147" s="49">
        <v>3391.149902</v>
      </c>
      <c r="D147" s="49">
        <v>3225.0</v>
      </c>
      <c r="E147" s="49">
        <v>3360.899902</v>
      </c>
      <c r="F147" s="49">
        <v>3357.202637</v>
      </c>
      <c r="G147" s="67">
        <f t="shared" si="1"/>
        <v>-0.009854720181</v>
      </c>
      <c r="H147" s="68">
        <f>G147-FAMA!E150</f>
        <v>-0.02843179973</v>
      </c>
    </row>
    <row r="148">
      <c r="A148" s="48">
        <v>45358.0</v>
      </c>
      <c r="B148" s="49">
        <v>3300.25</v>
      </c>
      <c r="C148" s="49">
        <v>3419.949951</v>
      </c>
      <c r="D148" s="49">
        <v>3295.0</v>
      </c>
      <c r="E148" s="49">
        <v>3394.350098</v>
      </c>
      <c r="F148" s="49">
        <v>3390.616211</v>
      </c>
      <c r="G148" s="67">
        <f t="shared" si="1"/>
        <v>0.01141228211</v>
      </c>
      <c r="H148" s="68">
        <f>G148-FAMA!E151</f>
        <v>-0.007227479256</v>
      </c>
    </row>
    <row r="149">
      <c r="A149" s="48">
        <v>45362.0</v>
      </c>
      <c r="B149" s="49">
        <v>3400.5</v>
      </c>
      <c r="C149" s="49">
        <v>3472.300049</v>
      </c>
      <c r="D149" s="49">
        <v>3312.5</v>
      </c>
      <c r="E149" s="49">
        <v>3356.050049</v>
      </c>
      <c r="F149" s="49">
        <v>3352.358154</v>
      </c>
      <c r="G149" s="67">
        <f t="shared" si="1"/>
        <v>0.02817010142</v>
      </c>
      <c r="H149" s="68">
        <f>G149-FAMA!E152</f>
        <v>0.009530340045</v>
      </c>
    </row>
    <row r="150">
      <c r="A150" s="48">
        <v>45363.0</v>
      </c>
      <c r="B150" s="49">
        <v>3350.050049</v>
      </c>
      <c r="C150" s="49">
        <v>3380.0</v>
      </c>
      <c r="D150" s="49">
        <v>3257.850098</v>
      </c>
      <c r="E150" s="49">
        <v>3264.100098</v>
      </c>
      <c r="F150" s="49">
        <v>3260.509277</v>
      </c>
      <c r="G150" s="67">
        <f t="shared" si="1"/>
        <v>0.08409451719</v>
      </c>
      <c r="H150" s="68">
        <f>G150-FAMA!E153</f>
        <v>0.02816480921</v>
      </c>
    </row>
    <row r="151">
      <c r="A151" s="48">
        <v>45364.0</v>
      </c>
      <c r="B151" s="49">
        <v>3299.699951</v>
      </c>
      <c r="C151" s="49">
        <v>3299.699951</v>
      </c>
      <c r="D151" s="49">
        <v>2961.050049</v>
      </c>
      <c r="E151" s="49">
        <v>3010.899902</v>
      </c>
      <c r="F151" s="49">
        <v>3007.587646</v>
      </c>
      <c r="G151" s="67">
        <f t="shared" si="1"/>
        <v>-0.02736152889</v>
      </c>
      <c r="H151" s="68">
        <f>G151-FAMA!E154</f>
        <v>-0.04600129026</v>
      </c>
    </row>
    <row r="152">
      <c r="A152" s="48">
        <v>45365.0</v>
      </c>
      <c r="B152" s="49">
        <v>2975.0</v>
      </c>
      <c r="C152" s="49">
        <v>3129.0</v>
      </c>
      <c r="D152" s="49">
        <v>2883.600098</v>
      </c>
      <c r="E152" s="49">
        <v>3095.600098</v>
      </c>
      <c r="F152" s="49">
        <v>3092.194824</v>
      </c>
      <c r="G152" s="67">
        <f t="shared" si="1"/>
        <v>-0.03755740647</v>
      </c>
      <c r="H152" s="68">
        <f>G152-FAMA!E155</f>
        <v>-0.05619716784</v>
      </c>
    </row>
    <row r="153">
      <c r="A153" s="48">
        <v>45366.0</v>
      </c>
      <c r="B153" s="49">
        <v>3133.149902</v>
      </c>
      <c r="C153" s="49">
        <v>3275.25</v>
      </c>
      <c r="D153" s="49">
        <v>3063.800049</v>
      </c>
      <c r="E153" s="49">
        <v>3216.399902</v>
      </c>
      <c r="F153" s="49">
        <v>3212.861572</v>
      </c>
      <c r="G153" s="67">
        <f t="shared" si="1"/>
        <v>0.01095373656</v>
      </c>
      <c r="H153" s="68">
        <f>G153-FAMA!E156</f>
        <v>-0.007609525482</v>
      </c>
    </row>
    <row r="154">
      <c r="A154" s="48">
        <v>45369.0</v>
      </c>
      <c r="B154" s="49">
        <v>3219.75</v>
      </c>
      <c r="C154" s="49">
        <v>3219.75</v>
      </c>
      <c r="D154" s="49">
        <v>3112.149902</v>
      </c>
      <c r="E154" s="49">
        <v>3181.550049</v>
      </c>
      <c r="F154" s="49">
        <v>3178.050049</v>
      </c>
      <c r="G154" s="67">
        <f t="shared" si="1"/>
        <v>-0.03731918243</v>
      </c>
      <c r="H154" s="68">
        <f>G154-FAMA!E157</f>
        <v>-0.05588244447</v>
      </c>
    </row>
    <row r="155">
      <c r="A155" s="48">
        <v>45370.0</v>
      </c>
      <c r="B155" s="49">
        <v>3189.350098</v>
      </c>
      <c r="C155" s="49">
        <v>3320.550049</v>
      </c>
      <c r="D155" s="49">
        <v>3176.75</v>
      </c>
      <c r="E155" s="49">
        <v>3301.25</v>
      </c>
      <c r="F155" s="49">
        <v>3301.25</v>
      </c>
      <c r="G155" s="67">
        <f t="shared" si="1"/>
        <v>-0.03465165582</v>
      </c>
      <c r="H155" s="68">
        <f>G155-FAMA!E158</f>
        <v>-0.09035178042</v>
      </c>
    </row>
    <row r="156">
      <c r="A156" s="48">
        <v>45371.0</v>
      </c>
      <c r="B156" s="49">
        <v>3328.800049</v>
      </c>
      <c r="C156" s="49">
        <v>3435.600098</v>
      </c>
      <c r="D156" s="49">
        <v>3209.649902</v>
      </c>
      <c r="E156" s="49">
        <v>3419.75</v>
      </c>
      <c r="F156" s="49">
        <v>3419.75</v>
      </c>
      <c r="G156" s="67">
        <f t="shared" si="1"/>
        <v>0.003786460111</v>
      </c>
      <c r="H156" s="68">
        <f>G156-FAMA!E159</f>
        <v>-0.01477680193</v>
      </c>
    </row>
    <row r="157">
      <c r="A157" s="48">
        <v>45372.0</v>
      </c>
      <c r="B157" s="49">
        <v>3474.350098</v>
      </c>
      <c r="C157" s="49">
        <v>3474.350098</v>
      </c>
      <c r="D157" s="49">
        <v>3340.550049</v>
      </c>
      <c r="E157" s="49">
        <v>3406.850098</v>
      </c>
      <c r="F157" s="49">
        <v>3406.850098</v>
      </c>
      <c r="G157" s="67">
        <f t="shared" si="1"/>
        <v>-0.004194391794</v>
      </c>
      <c r="H157" s="68">
        <f>G157-FAMA!E160</f>
        <v>-0.02275765383</v>
      </c>
    </row>
    <row r="158">
      <c r="A158" s="48">
        <v>45373.0</v>
      </c>
      <c r="B158" s="49">
        <v>3406.850098</v>
      </c>
      <c r="C158" s="49">
        <v>3470.0</v>
      </c>
      <c r="D158" s="49">
        <v>3366.75</v>
      </c>
      <c r="E158" s="49">
        <v>3421.199951</v>
      </c>
      <c r="F158" s="49">
        <v>3421.199951</v>
      </c>
      <c r="G158" s="67">
        <f t="shared" si="1"/>
        <v>-0.01447521949</v>
      </c>
      <c r="H158" s="68">
        <f>G158-FAMA!E161</f>
        <v>-0.03313084093</v>
      </c>
    </row>
    <row r="159">
      <c r="A159" s="48">
        <v>45377.0</v>
      </c>
      <c r="B159" s="49">
        <v>3410.300049</v>
      </c>
      <c r="C159" s="49">
        <v>3500.600098</v>
      </c>
      <c r="D159" s="49">
        <v>3365.300049</v>
      </c>
      <c r="E159" s="49">
        <v>3471.449951</v>
      </c>
      <c r="F159" s="49">
        <v>3471.449951</v>
      </c>
      <c r="G159" s="67">
        <f t="shared" si="1"/>
        <v>-0.001797164818</v>
      </c>
      <c r="H159" s="68">
        <f>G159-FAMA!E162</f>
        <v>-0.02045278626</v>
      </c>
    </row>
    <row r="160">
      <c r="A160" s="48">
        <v>45378.0</v>
      </c>
      <c r="B160" s="49">
        <v>3503.050049</v>
      </c>
      <c r="C160" s="49">
        <v>3590.0</v>
      </c>
      <c r="D160" s="49">
        <v>3440.399902</v>
      </c>
      <c r="E160" s="49">
        <v>3477.699951</v>
      </c>
      <c r="F160" s="49">
        <v>3477.699951</v>
      </c>
      <c r="G160" s="67">
        <f t="shared" si="1"/>
        <v>0.006482766093</v>
      </c>
      <c r="H160" s="68">
        <f>G160-FAMA!E163</f>
        <v>-0.04949453984</v>
      </c>
    </row>
    <row r="161">
      <c r="A161" s="48">
        <v>45379.0</v>
      </c>
      <c r="B161" s="49">
        <v>3549.449951</v>
      </c>
      <c r="C161" s="49">
        <v>3549.449951</v>
      </c>
      <c r="D161" s="49">
        <v>3428.199951</v>
      </c>
      <c r="E161" s="49">
        <v>3455.300049</v>
      </c>
      <c r="F161" s="49">
        <v>3455.300049</v>
      </c>
      <c r="G161" s="67">
        <f t="shared" si="1"/>
        <v>-0.01243283394</v>
      </c>
      <c r="H161" s="68">
        <f>G161-FAMA!E164</f>
        <v>-0.03108845538</v>
      </c>
    </row>
    <row r="162">
      <c r="A162" s="48">
        <v>45383.0</v>
      </c>
      <c r="B162" s="49">
        <v>3466.0</v>
      </c>
      <c r="C162" s="49">
        <v>3620.199951</v>
      </c>
      <c r="D162" s="49">
        <v>3448.550049</v>
      </c>
      <c r="E162" s="49">
        <v>3498.800049</v>
      </c>
      <c r="F162" s="49">
        <v>3498.800049</v>
      </c>
      <c r="G162" s="67">
        <f t="shared" si="1"/>
        <v>0.0002287161235</v>
      </c>
      <c r="H162" s="68">
        <f>G162-FAMA!E165</f>
        <v>-0.01842690532</v>
      </c>
    </row>
    <row r="163">
      <c r="A163" s="48">
        <v>45384.0</v>
      </c>
      <c r="B163" s="49">
        <v>3508.399902</v>
      </c>
      <c r="C163" s="49">
        <v>3573.100098</v>
      </c>
      <c r="D163" s="49">
        <v>3465.5</v>
      </c>
      <c r="E163" s="49">
        <v>3498.0</v>
      </c>
      <c r="F163" s="49">
        <v>3498.0</v>
      </c>
      <c r="G163" s="67">
        <f t="shared" si="1"/>
        <v>0.008403332856</v>
      </c>
      <c r="H163" s="68">
        <f>G163-FAMA!E166</f>
        <v>-0.01016939681</v>
      </c>
    </row>
    <row r="164">
      <c r="A164" s="48">
        <v>45385.0</v>
      </c>
      <c r="B164" s="49">
        <v>3549.949951</v>
      </c>
      <c r="C164" s="49">
        <v>3560.0</v>
      </c>
      <c r="D164" s="49">
        <v>3438.0</v>
      </c>
      <c r="E164" s="49">
        <v>3468.850098</v>
      </c>
      <c r="F164" s="49">
        <v>3468.850098</v>
      </c>
      <c r="G164" s="67">
        <f t="shared" si="1"/>
        <v>-0.03297877346</v>
      </c>
      <c r="H164" s="68">
        <f>G164-FAMA!E167</f>
        <v>-0.05155150313</v>
      </c>
    </row>
    <row r="165">
      <c r="A165" s="48">
        <v>45386.0</v>
      </c>
      <c r="B165" s="49">
        <v>3499.949951</v>
      </c>
      <c r="C165" s="49">
        <v>3600.0</v>
      </c>
      <c r="D165" s="49">
        <v>3436.649902</v>
      </c>
      <c r="E165" s="49">
        <v>3587.149902</v>
      </c>
      <c r="F165" s="49">
        <v>3587.149902</v>
      </c>
      <c r="G165" s="67">
        <f t="shared" si="1"/>
        <v>0.005296686611</v>
      </c>
      <c r="H165" s="68">
        <f>G165-FAMA!E168</f>
        <v>-0.05043185142</v>
      </c>
    </row>
    <row r="166">
      <c r="A166" s="48">
        <v>45387.0</v>
      </c>
      <c r="B166" s="49">
        <v>3567.449951</v>
      </c>
      <c r="C166" s="49">
        <v>3667.949951</v>
      </c>
      <c r="D166" s="49">
        <v>3552.550049</v>
      </c>
      <c r="E166" s="49">
        <v>3568.25</v>
      </c>
      <c r="F166" s="49">
        <v>3568.25</v>
      </c>
      <c r="G166" s="67">
        <f t="shared" si="1"/>
        <v>-0.05162790698</v>
      </c>
      <c r="H166" s="68">
        <f>G166-FAMA!E169</f>
        <v>-0.07020063664</v>
      </c>
    </row>
    <row r="167">
      <c r="A167" s="48">
        <v>45390.0</v>
      </c>
      <c r="B167" s="49">
        <v>3623.0</v>
      </c>
      <c r="C167" s="49">
        <v>3818.149902</v>
      </c>
      <c r="D167" s="49">
        <v>3613.5</v>
      </c>
      <c r="E167" s="49">
        <v>3762.5</v>
      </c>
      <c r="F167" s="49">
        <v>3762.5</v>
      </c>
      <c r="G167" s="67">
        <f t="shared" si="1"/>
        <v>0.01702932829</v>
      </c>
      <c r="H167" s="68">
        <f>G167-FAMA!E170</f>
        <v>-0.001543401379</v>
      </c>
    </row>
    <row r="168">
      <c r="A168" s="48">
        <v>45391.0</v>
      </c>
      <c r="B168" s="49">
        <v>3829.350098</v>
      </c>
      <c r="C168" s="49">
        <v>3829.350098</v>
      </c>
      <c r="D168" s="49">
        <v>3661.949951</v>
      </c>
      <c r="E168" s="49">
        <v>3699.5</v>
      </c>
      <c r="F168" s="49">
        <v>3699.5</v>
      </c>
      <c r="G168" s="67">
        <f t="shared" si="1"/>
        <v>-0.02676751069</v>
      </c>
      <c r="H168" s="68">
        <f>G168-FAMA!E171</f>
        <v>-0.04518923116</v>
      </c>
    </row>
    <row r="169">
      <c r="A169" s="48">
        <v>45392.0</v>
      </c>
      <c r="B169" s="49">
        <v>3817.350098</v>
      </c>
      <c r="C169" s="49">
        <v>3829.800049</v>
      </c>
      <c r="D169" s="49">
        <v>3721.300049</v>
      </c>
      <c r="E169" s="49">
        <v>3801.25</v>
      </c>
      <c r="F169" s="49">
        <v>3801.25</v>
      </c>
      <c r="G169" s="67">
        <f t="shared" si="1"/>
        <v>-0.04865288671</v>
      </c>
      <c r="H169" s="68">
        <f>G169-FAMA!E172</f>
        <v>-0.06707460718</v>
      </c>
    </row>
    <row r="170">
      <c r="A170" s="48">
        <v>45394.0</v>
      </c>
      <c r="B170" s="49">
        <v>3800.300049</v>
      </c>
      <c r="C170" s="49">
        <v>4043.25</v>
      </c>
      <c r="D170" s="49">
        <v>3800.300049</v>
      </c>
      <c r="E170" s="49">
        <v>3995.649902</v>
      </c>
      <c r="F170" s="49">
        <v>3995.649902</v>
      </c>
      <c r="G170" s="67">
        <f t="shared" si="1"/>
        <v>-0.002882324102</v>
      </c>
      <c r="H170" s="68">
        <f>G170-FAMA!E173</f>
        <v>-0.02130404457</v>
      </c>
    </row>
    <row r="171">
      <c r="A171" s="48">
        <v>45397.0</v>
      </c>
      <c r="B171" s="49">
        <v>3959.949951</v>
      </c>
      <c r="C171" s="49">
        <v>4038.850098</v>
      </c>
      <c r="D171" s="49">
        <v>3787.75</v>
      </c>
      <c r="E171" s="49">
        <v>4007.199951</v>
      </c>
      <c r="F171" s="49">
        <v>4007.199951</v>
      </c>
      <c r="G171" s="67">
        <f t="shared" si="1"/>
        <v>0.04065548751</v>
      </c>
      <c r="H171" s="68">
        <f>G171-FAMA!E174</f>
        <v>0.003808652975</v>
      </c>
    </row>
    <row r="172">
      <c r="A172" s="48">
        <v>45398.0</v>
      </c>
      <c r="B172" s="49">
        <v>3926.350098</v>
      </c>
      <c r="C172" s="49">
        <v>3981.300049</v>
      </c>
      <c r="D172" s="49">
        <v>3837.0</v>
      </c>
      <c r="E172" s="49">
        <v>3850.649902</v>
      </c>
      <c r="F172" s="49">
        <v>3850.649902</v>
      </c>
      <c r="G172" s="67">
        <f t="shared" si="1"/>
        <v>0.01521242087</v>
      </c>
      <c r="H172" s="68">
        <f>G172-FAMA!E175</f>
        <v>-0.003209299597</v>
      </c>
    </row>
    <row r="173">
      <c r="A173" s="48">
        <v>45400.0</v>
      </c>
      <c r="B173" s="49">
        <v>3849.600098</v>
      </c>
      <c r="C173" s="49">
        <v>3925.0</v>
      </c>
      <c r="D173" s="49">
        <v>3775.0</v>
      </c>
      <c r="E173" s="49">
        <v>3792.949951</v>
      </c>
      <c r="F173" s="49">
        <v>3792.949951</v>
      </c>
      <c r="G173" s="67">
        <f t="shared" si="1"/>
        <v>0.008441454965</v>
      </c>
      <c r="H173" s="68">
        <f>G173-FAMA!E176</f>
        <v>-0.009980265504</v>
      </c>
    </row>
    <row r="174">
      <c r="A174" s="48">
        <v>45401.0</v>
      </c>
      <c r="B174" s="49">
        <v>3751.350098</v>
      </c>
      <c r="C174" s="49">
        <v>3886.850098</v>
      </c>
      <c r="D174" s="49">
        <v>3750.100098</v>
      </c>
      <c r="E174" s="49">
        <v>3761.199951</v>
      </c>
      <c r="F174" s="49">
        <v>3761.199951</v>
      </c>
      <c r="G174" s="67">
        <f t="shared" si="1"/>
        <v>-0.01607522336</v>
      </c>
      <c r="H174" s="68">
        <f>G174-FAMA!E177</f>
        <v>-0.03434175296</v>
      </c>
    </row>
    <row r="175">
      <c r="A175" s="48">
        <v>45404.0</v>
      </c>
      <c r="B175" s="49">
        <v>3795.050049</v>
      </c>
      <c r="C175" s="49">
        <v>3852.699951</v>
      </c>
      <c r="D175" s="49">
        <v>3734.050049</v>
      </c>
      <c r="E175" s="49">
        <v>3822.649902</v>
      </c>
      <c r="F175" s="49">
        <v>3822.649902</v>
      </c>
      <c r="G175" s="67">
        <f t="shared" si="1"/>
        <v>-0.04932854961</v>
      </c>
      <c r="H175" s="68">
        <f>G175-FAMA!E178</f>
        <v>-0.1224146904</v>
      </c>
    </row>
    <row r="176">
      <c r="A176" s="48">
        <v>45405.0</v>
      </c>
      <c r="B176" s="49">
        <v>3889.199951</v>
      </c>
      <c r="C176" s="49">
        <v>4050.0</v>
      </c>
      <c r="D176" s="49">
        <v>3845.050049</v>
      </c>
      <c r="E176" s="49">
        <v>4021.0</v>
      </c>
      <c r="F176" s="49">
        <v>4021.0</v>
      </c>
      <c r="G176" s="67">
        <f t="shared" si="1"/>
        <v>0.01868389385</v>
      </c>
      <c r="H176" s="68">
        <f>G176-FAMA!E179</f>
        <v>0.0004173642483</v>
      </c>
    </row>
    <row r="177">
      <c r="A177" s="48">
        <v>45406.0</v>
      </c>
      <c r="B177" s="49">
        <v>4020.050049</v>
      </c>
      <c r="C177" s="49">
        <v>4114.950195</v>
      </c>
      <c r="D177" s="49">
        <v>3930.0</v>
      </c>
      <c r="E177" s="49">
        <v>3947.25</v>
      </c>
      <c r="F177" s="49">
        <v>3947.25</v>
      </c>
      <c r="G177" s="67">
        <f t="shared" si="1"/>
        <v>0.007696995544</v>
      </c>
      <c r="H177" s="68">
        <f>G177-FAMA!E180</f>
        <v>-0.01056953406</v>
      </c>
    </row>
    <row r="178">
      <c r="A178" s="48">
        <v>45407.0</v>
      </c>
      <c r="B178" s="49">
        <v>3950.449951</v>
      </c>
      <c r="C178" s="49">
        <v>3976.0</v>
      </c>
      <c r="D178" s="49">
        <v>3893.0</v>
      </c>
      <c r="E178" s="49">
        <v>3917.100098</v>
      </c>
      <c r="F178" s="49">
        <v>3917.100098</v>
      </c>
      <c r="G178" s="67">
        <f t="shared" si="1"/>
        <v>0.004861330753</v>
      </c>
      <c r="H178" s="68">
        <f>G178-FAMA!E181</f>
        <v>-0.013352168</v>
      </c>
    </row>
    <row r="179">
      <c r="A179" s="48">
        <v>45408.0</v>
      </c>
      <c r="B179" s="49">
        <v>3923.050049</v>
      </c>
      <c r="C179" s="49">
        <v>3954.100098</v>
      </c>
      <c r="D179" s="49">
        <v>3854.199951</v>
      </c>
      <c r="E179" s="49">
        <v>3898.149902</v>
      </c>
      <c r="F179" s="49">
        <v>3898.149902</v>
      </c>
      <c r="G179" s="67">
        <f t="shared" si="1"/>
        <v>0.01319072654</v>
      </c>
      <c r="H179" s="68">
        <f>G179-FAMA!E182</f>
        <v>-0.005022772216</v>
      </c>
    </row>
    <row r="180">
      <c r="A180" s="48">
        <v>45411.0</v>
      </c>
      <c r="B180" s="49">
        <v>3900.5</v>
      </c>
      <c r="C180" s="49">
        <v>3946.300049</v>
      </c>
      <c r="D180" s="49">
        <v>3813.75</v>
      </c>
      <c r="E180" s="49">
        <v>3847.399902</v>
      </c>
      <c r="F180" s="49">
        <v>3847.399902</v>
      </c>
      <c r="G180" s="67">
        <f t="shared" si="1"/>
        <v>-0.03640350585</v>
      </c>
      <c r="H180" s="68">
        <f>G180-FAMA!E183</f>
        <v>-0.09105395467</v>
      </c>
    </row>
    <row r="181">
      <c r="A181" s="48">
        <v>45412.0</v>
      </c>
      <c r="B181" s="49">
        <v>3889.699951</v>
      </c>
      <c r="C181" s="49">
        <v>4027.0</v>
      </c>
      <c r="D181" s="49">
        <v>3851.850098</v>
      </c>
      <c r="E181" s="49">
        <v>3992.75</v>
      </c>
      <c r="F181" s="49">
        <v>3992.75</v>
      </c>
      <c r="G181" s="67">
        <f t="shared" si="1"/>
        <v>-0.0008633079031</v>
      </c>
      <c r="H181" s="68">
        <f>G181-FAMA!E184</f>
        <v>-0.01907680666</v>
      </c>
    </row>
    <row r="182">
      <c r="A182" s="48">
        <v>45414.0</v>
      </c>
      <c r="B182" s="49">
        <v>4044.800049</v>
      </c>
      <c r="C182" s="49">
        <v>4073.0</v>
      </c>
      <c r="D182" s="49">
        <v>3962.949951</v>
      </c>
      <c r="E182" s="49">
        <v>3996.199951</v>
      </c>
      <c r="F182" s="49">
        <v>3996.199951</v>
      </c>
      <c r="G182" s="67">
        <f t="shared" si="1"/>
        <v>0.02629819218</v>
      </c>
      <c r="H182" s="68">
        <f>G182-FAMA!E185</f>
        <v>0.008084693424</v>
      </c>
    </row>
    <row r="183">
      <c r="A183" s="48">
        <v>45415.0</v>
      </c>
      <c r="B183" s="49">
        <v>4080.0</v>
      </c>
      <c r="C183" s="49">
        <v>4100.0</v>
      </c>
      <c r="D183" s="49">
        <v>3878.350098</v>
      </c>
      <c r="E183" s="49">
        <v>3893.800049</v>
      </c>
      <c r="F183" s="49">
        <v>3893.800049</v>
      </c>
      <c r="G183" s="67">
        <f t="shared" si="1"/>
        <v>0.02460332047</v>
      </c>
      <c r="H183" s="68">
        <f>G183-FAMA!E186</f>
        <v>0.006388796869</v>
      </c>
    </row>
    <row r="184">
      <c r="A184" s="48">
        <v>45418.0</v>
      </c>
      <c r="B184" s="49">
        <v>3971.649902</v>
      </c>
      <c r="C184" s="49">
        <v>3971.649902</v>
      </c>
      <c r="D184" s="49">
        <v>3763.050049</v>
      </c>
      <c r="E184" s="49">
        <v>3800.300049</v>
      </c>
      <c r="F184" s="49">
        <v>3800.300049</v>
      </c>
      <c r="G184" s="67">
        <f t="shared" si="1"/>
        <v>-0.008440596931</v>
      </c>
      <c r="H184" s="68">
        <f>G184-FAMA!E187</f>
        <v>-0.02665512053</v>
      </c>
    </row>
    <row r="185">
      <c r="A185" s="48">
        <v>45419.0</v>
      </c>
      <c r="B185" s="49">
        <v>3836.449951</v>
      </c>
      <c r="C185" s="49">
        <v>3858.899902</v>
      </c>
      <c r="D185" s="49">
        <v>3773.0</v>
      </c>
      <c r="E185" s="49">
        <v>3832.649902</v>
      </c>
      <c r="F185" s="49">
        <v>3832.649902</v>
      </c>
      <c r="G185" s="67">
        <f t="shared" si="1"/>
        <v>0.01520426515</v>
      </c>
      <c r="H185" s="68">
        <f>G185-FAMA!E188</f>
        <v>-0.05767373782</v>
      </c>
    </row>
    <row r="186">
      <c r="A186" s="48">
        <v>45420.0</v>
      </c>
      <c r="B186" s="49">
        <v>3838.899902</v>
      </c>
      <c r="C186" s="49">
        <v>3838.899902</v>
      </c>
      <c r="D186" s="49">
        <v>3728.600098</v>
      </c>
      <c r="E186" s="49">
        <v>3775.25</v>
      </c>
      <c r="F186" s="49">
        <v>3775.25</v>
      </c>
      <c r="G186" s="67">
        <f t="shared" si="1"/>
        <v>-0.01679796862</v>
      </c>
      <c r="H186" s="68">
        <f>G186-FAMA!E189</f>
        <v>-0.03501249222</v>
      </c>
    </row>
    <row r="187">
      <c r="A187" s="48">
        <v>45421.0</v>
      </c>
      <c r="B187" s="49">
        <v>3796.350098</v>
      </c>
      <c r="C187" s="49">
        <v>3885.25</v>
      </c>
      <c r="D187" s="49">
        <v>3768.399902</v>
      </c>
      <c r="E187" s="49">
        <v>3839.75</v>
      </c>
      <c r="F187" s="49">
        <v>3839.75</v>
      </c>
      <c r="G187" s="67">
        <f t="shared" si="1"/>
        <v>-0.02150781803</v>
      </c>
      <c r="H187" s="68">
        <f>G187-FAMA!E190</f>
        <v>-0.03972234163</v>
      </c>
    </row>
    <row r="188">
      <c r="A188" s="48">
        <v>45422.0</v>
      </c>
      <c r="B188" s="49">
        <v>3843.550049</v>
      </c>
      <c r="C188" s="49">
        <v>3967.0</v>
      </c>
      <c r="D188" s="49">
        <v>3808.25</v>
      </c>
      <c r="E188" s="49">
        <v>3924.149902</v>
      </c>
      <c r="F188" s="49">
        <v>3924.149902</v>
      </c>
      <c r="G188" s="67">
        <f t="shared" si="1"/>
        <v>0.004749540028</v>
      </c>
      <c r="H188" s="68">
        <f>G188-FAMA!E191</f>
        <v>-0.05029988076</v>
      </c>
    </row>
    <row r="189">
      <c r="A189" s="48">
        <v>45425.0</v>
      </c>
      <c r="B189" s="49">
        <v>3945.0</v>
      </c>
      <c r="C189" s="49">
        <v>3949.649902</v>
      </c>
      <c r="D189" s="49">
        <v>3813.649902</v>
      </c>
      <c r="E189" s="49">
        <v>3905.600098</v>
      </c>
      <c r="F189" s="49">
        <v>3905.600098</v>
      </c>
      <c r="G189" s="67">
        <f t="shared" si="1"/>
        <v>-0.03987412091</v>
      </c>
      <c r="H189" s="68">
        <f>G189-FAMA!E192</f>
        <v>-0.05822056172</v>
      </c>
    </row>
    <row r="190">
      <c r="A190" s="48">
        <v>45426.0</v>
      </c>
      <c r="B190" s="49">
        <v>3880.050049</v>
      </c>
      <c r="C190" s="49">
        <v>4083.199951</v>
      </c>
      <c r="D190" s="49">
        <v>3880.050049</v>
      </c>
      <c r="E190" s="49">
        <v>4067.800049</v>
      </c>
      <c r="F190" s="49">
        <v>4067.800049</v>
      </c>
      <c r="G190" s="67">
        <f t="shared" si="1"/>
        <v>0.0035526095</v>
      </c>
      <c r="H190" s="68">
        <f>G190-FAMA!E193</f>
        <v>-0.0147938313</v>
      </c>
    </row>
    <row r="191">
      <c r="A191" s="48">
        <v>45427.0</v>
      </c>
      <c r="B191" s="49">
        <v>4060.350098</v>
      </c>
      <c r="C191" s="49">
        <v>4136.75</v>
      </c>
      <c r="D191" s="49">
        <v>4014.600098</v>
      </c>
      <c r="E191" s="49">
        <v>4053.399902</v>
      </c>
      <c r="F191" s="49">
        <v>4053.399902</v>
      </c>
      <c r="G191" s="67">
        <f t="shared" si="1"/>
        <v>-0.04614662854</v>
      </c>
      <c r="H191" s="68">
        <f>G191-FAMA!E194</f>
        <v>-0.06451304352</v>
      </c>
    </row>
    <row r="192">
      <c r="A192" s="48">
        <v>45428.0</v>
      </c>
      <c r="B192" s="49">
        <v>4005.0</v>
      </c>
      <c r="C192" s="49">
        <v>4260.0</v>
      </c>
      <c r="D192" s="49">
        <v>3972.850098</v>
      </c>
      <c r="E192" s="49">
        <v>4249.5</v>
      </c>
      <c r="F192" s="49">
        <v>4249.5</v>
      </c>
      <c r="G192" s="67">
        <f t="shared" si="1"/>
        <v>0.01995749278</v>
      </c>
      <c r="H192" s="68">
        <f>G192-FAMA!E195</f>
        <v>0.001591077808</v>
      </c>
    </row>
    <row r="193">
      <c r="A193" s="48">
        <v>45429.0</v>
      </c>
      <c r="B193" s="49">
        <v>4264.850098</v>
      </c>
      <c r="C193" s="49">
        <v>4264.850098</v>
      </c>
      <c r="D193" s="49">
        <v>4155.0</v>
      </c>
      <c r="E193" s="49">
        <v>4166.350098</v>
      </c>
      <c r="F193" s="49">
        <v>4166.350098</v>
      </c>
      <c r="G193" s="67">
        <f t="shared" si="1"/>
        <v>0.008081370794</v>
      </c>
      <c r="H193" s="68">
        <f>G193-FAMA!E196</f>
        <v>-0.0470279945</v>
      </c>
    </row>
    <row r="194">
      <c r="A194" s="48">
        <v>45433.0</v>
      </c>
      <c r="B194" s="49">
        <v>4225.0</v>
      </c>
      <c r="C194" s="49">
        <v>4237.450195</v>
      </c>
      <c r="D194" s="49">
        <v>4100.049805</v>
      </c>
      <c r="E194" s="49">
        <v>4132.950195</v>
      </c>
      <c r="F194" s="49">
        <v>4132.950195</v>
      </c>
      <c r="G194" s="67">
        <f t="shared" si="1"/>
        <v>-0.008290295141</v>
      </c>
      <c r="H194" s="68">
        <f>G194-FAMA!E197</f>
        <v>-0.02665671011</v>
      </c>
    </row>
    <row r="195">
      <c r="A195" s="48">
        <v>45434.0</v>
      </c>
      <c r="B195" s="49">
        <v>4214.950195</v>
      </c>
      <c r="C195" s="49">
        <v>4250.299805</v>
      </c>
      <c r="D195" s="49">
        <v>4130.0</v>
      </c>
      <c r="E195" s="49">
        <v>4167.5</v>
      </c>
      <c r="F195" s="49">
        <v>4167.5</v>
      </c>
      <c r="G195" s="67">
        <f t="shared" si="1"/>
        <v>-0.02637601733</v>
      </c>
      <c r="H195" s="68">
        <f>G195-FAMA!E198</f>
        <v>-0.0447424323</v>
      </c>
    </row>
    <row r="196">
      <c r="A196" s="48">
        <v>45435.0</v>
      </c>
      <c r="B196" s="49">
        <v>4120.0</v>
      </c>
      <c r="C196" s="49">
        <v>4299.200195</v>
      </c>
      <c r="D196" s="49">
        <v>4120.0</v>
      </c>
      <c r="E196" s="49">
        <v>4280.399902</v>
      </c>
      <c r="F196" s="49">
        <v>4280.399902</v>
      </c>
      <c r="G196" s="67">
        <f t="shared" si="1"/>
        <v>-0.002749241057</v>
      </c>
      <c r="H196" s="68">
        <f>G196-FAMA!E199</f>
        <v>-0.02108927958</v>
      </c>
    </row>
    <row r="197">
      <c r="A197" s="48">
        <v>45436.0</v>
      </c>
      <c r="B197" s="49">
        <v>4241.049805</v>
      </c>
      <c r="C197" s="49">
        <v>4346.25</v>
      </c>
      <c r="D197" s="49">
        <v>4241.049805</v>
      </c>
      <c r="E197" s="49">
        <v>4292.200195</v>
      </c>
      <c r="F197" s="49">
        <v>4292.200195</v>
      </c>
      <c r="G197" s="67">
        <f t="shared" si="1"/>
        <v>0.0297737804</v>
      </c>
      <c r="H197" s="68">
        <f>G197-FAMA!E200</f>
        <v>0.01143374188</v>
      </c>
    </row>
    <row r="198">
      <c r="A198" s="48">
        <v>45439.0</v>
      </c>
      <c r="B198" s="49">
        <v>4260.75</v>
      </c>
      <c r="C198" s="49">
        <v>4290.0</v>
      </c>
      <c r="D198" s="49">
        <v>4150.0</v>
      </c>
      <c r="E198" s="49">
        <v>4168.100098</v>
      </c>
      <c r="F198" s="49">
        <v>4168.100098</v>
      </c>
      <c r="G198" s="67">
        <f t="shared" si="1"/>
        <v>0.006325646834</v>
      </c>
      <c r="H198" s="68">
        <f>G198-FAMA!E201</f>
        <v>-0.04870456005</v>
      </c>
    </row>
    <row r="199">
      <c r="A199" s="48">
        <v>45440.0</v>
      </c>
      <c r="B199" s="49">
        <v>4229.950195</v>
      </c>
      <c r="C199" s="49">
        <v>4265.0</v>
      </c>
      <c r="D199" s="49">
        <v>4135.0</v>
      </c>
      <c r="E199" s="49">
        <v>4141.899902</v>
      </c>
      <c r="F199" s="49">
        <v>4141.899902</v>
      </c>
      <c r="G199" s="67">
        <f t="shared" si="1"/>
        <v>-0.01389205357</v>
      </c>
      <c r="H199" s="68">
        <f>G199-FAMA!E202</f>
        <v>-0.03223209209</v>
      </c>
    </row>
    <row r="200">
      <c r="A200" s="48">
        <v>45441.0</v>
      </c>
      <c r="B200" s="49">
        <v>4171.0</v>
      </c>
      <c r="C200" s="49">
        <v>4222.549805</v>
      </c>
      <c r="D200" s="49">
        <v>4145.049805</v>
      </c>
      <c r="E200" s="49">
        <v>4200.25</v>
      </c>
      <c r="F200" s="49">
        <v>4200.25</v>
      </c>
      <c r="G200" s="67">
        <f t="shared" si="1"/>
        <v>0.0236897429</v>
      </c>
      <c r="H200" s="68">
        <f>G200-FAMA!E203</f>
        <v>0.005349704383</v>
      </c>
    </row>
    <row r="201">
      <c r="A201" s="48">
        <v>45442.0</v>
      </c>
      <c r="B201" s="49">
        <v>4199.25</v>
      </c>
      <c r="C201" s="49">
        <v>4229.950195</v>
      </c>
      <c r="D201" s="49">
        <v>4073.300049</v>
      </c>
      <c r="E201" s="49">
        <v>4103.049805</v>
      </c>
      <c r="F201" s="49">
        <v>4103.049805</v>
      </c>
      <c r="G201" s="67">
        <f t="shared" si="1"/>
        <v>0.000572977757</v>
      </c>
      <c r="H201" s="68">
        <f>G201-FAMA!E204</f>
        <v>-0.01787536731</v>
      </c>
    </row>
    <row r="202">
      <c r="A202" s="48">
        <v>45443.0</v>
      </c>
      <c r="B202" s="49">
        <v>4115.200195</v>
      </c>
      <c r="C202" s="49">
        <v>4175.149902</v>
      </c>
      <c r="D202" s="49">
        <v>4066.949951</v>
      </c>
      <c r="E202" s="49">
        <v>4100.700195</v>
      </c>
      <c r="F202" s="49">
        <v>4100.700195</v>
      </c>
      <c r="G202" s="67">
        <f t="shared" si="1"/>
        <v>-0.02453700788</v>
      </c>
      <c r="H202" s="68">
        <f>G202-FAMA!E205</f>
        <v>-0.04298535295</v>
      </c>
    </row>
    <row r="203">
      <c r="A203" s="48">
        <v>45446.0</v>
      </c>
      <c r="B203" s="49">
        <v>4200.0</v>
      </c>
      <c r="C203" s="49">
        <v>4232.850098</v>
      </c>
      <c r="D203" s="49">
        <v>4150.0</v>
      </c>
      <c r="E203" s="49">
        <v>4203.850098</v>
      </c>
      <c r="F203" s="49">
        <v>4203.850098</v>
      </c>
      <c r="G203" s="67">
        <f t="shared" si="1"/>
        <v>0.0330646665</v>
      </c>
      <c r="H203" s="68">
        <f>G203-FAMA!E206</f>
        <v>0.01461632143</v>
      </c>
    </row>
    <row r="204">
      <c r="A204" s="48">
        <v>45447.0</v>
      </c>
      <c r="B204" s="49">
        <v>4230.0</v>
      </c>
      <c r="C204" s="49">
        <v>4281.399902</v>
      </c>
      <c r="D204" s="49">
        <v>3384.050049</v>
      </c>
      <c r="E204" s="49">
        <v>4069.300049</v>
      </c>
      <c r="F204" s="49">
        <v>4069.300049</v>
      </c>
      <c r="G204" s="67">
        <f t="shared" si="1"/>
        <v>-0.004793429399</v>
      </c>
      <c r="H204" s="68">
        <f>G204-FAMA!E207</f>
        <v>-0.06014867548</v>
      </c>
    </row>
    <row r="205">
      <c r="A205" s="48">
        <v>45448.0</v>
      </c>
      <c r="B205" s="49">
        <v>4150.700195</v>
      </c>
      <c r="C205" s="49">
        <v>4150.700195</v>
      </c>
      <c r="D205" s="49">
        <v>3868.25</v>
      </c>
      <c r="E205" s="49">
        <v>4088.899902</v>
      </c>
      <c r="F205" s="49">
        <v>4088.899902</v>
      </c>
      <c r="G205" s="67">
        <f t="shared" si="1"/>
        <v>-0.01208050477</v>
      </c>
      <c r="H205" s="68">
        <f>G205-FAMA!E208</f>
        <v>-0.03052884984</v>
      </c>
    </row>
    <row r="206">
      <c r="A206" s="48">
        <v>45449.0</v>
      </c>
      <c r="B206" s="49">
        <v>4139.950195</v>
      </c>
      <c r="C206" s="49">
        <v>4189.600098</v>
      </c>
      <c r="D206" s="49">
        <v>4086.050049</v>
      </c>
      <c r="E206" s="49">
        <v>4138.899902</v>
      </c>
      <c r="F206" s="49">
        <v>4138.899902</v>
      </c>
      <c r="G206" s="67">
        <f t="shared" si="1"/>
        <v>-0.01941556656</v>
      </c>
      <c r="H206" s="68">
        <f>G206-FAMA!E209</f>
        <v>-0.0379926461</v>
      </c>
    </row>
    <row r="207">
      <c r="A207" s="48">
        <v>45450.0</v>
      </c>
      <c r="B207" s="49">
        <v>4160.049805</v>
      </c>
      <c r="C207" s="49">
        <v>4297.0</v>
      </c>
      <c r="D207" s="49">
        <v>4144.399902</v>
      </c>
      <c r="E207" s="49">
        <v>4220.850098</v>
      </c>
      <c r="F207" s="49">
        <v>4220.850098</v>
      </c>
      <c r="G207" s="67">
        <f t="shared" si="1"/>
        <v>-0.07600611242</v>
      </c>
      <c r="H207" s="68">
        <f>G207-FAMA!E210</f>
        <v>-0.1503351396</v>
      </c>
    </row>
    <row r="208">
      <c r="A208" s="48">
        <v>45453.0</v>
      </c>
      <c r="B208" s="49">
        <v>4341.950195</v>
      </c>
      <c r="C208" s="49">
        <v>4617.399902</v>
      </c>
      <c r="D208" s="49">
        <v>4263.700195</v>
      </c>
      <c r="E208" s="49">
        <v>4568.049805</v>
      </c>
      <c r="F208" s="49">
        <v>4568.049805</v>
      </c>
      <c r="G208" s="67">
        <f t="shared" si="1"/>
        <v>0.01482905003</v>
      </c>
      <c r="H208" s="68">
        <f>G208-FAMA!E211</f>
        <v>-0.003748029521</v>
      </c>
    </row>
    <row r="209">
      <c r="A209" s="48">
        <v>45454.0</v>
      </c>
      <c r="B209" s="49">
        <v>4589.100098</v>
      </c>
      <c r="C209" s="49">
        <v>4675.0</v>
      </c>
      <c r="D209" s="49">
        <v>4432.899902</v>
      </c>
      <c r="E209" s="49">
        <v>4501.299805</v>
      </c>
      <c r="F209" s="49">
        <v>4501.299805</v>
      </c>
      <c r="G209" s="67">
        <f t="shared" si="1"/>
        <v>-0.0345944944</v>
      </c>
      <c r="H209" s="68">
        <f>G209-FAMA!E212</f>
        <v>-0.05317157395</v>
      </c>
    </row>
    <row r="210">
      <c r="A210" s="48">
        <v>45455.0</v>
      </c>
      <c r="B210" s="49">
        <v>4534.450195</v>
      </c>
      <c r="C210" s="49">
        <v>4682.899902</v>
      </c>
      <c r="D210" s="49">
        <v>4489.399902</v>
      </c>
      <c r="E210" s="49">
        <v>4662.600098</v>
      </c>
      <c r="F210" s="49">
        <v>4662.600098</v>
      </c>
      <c r="G210" s="67">
        <f t="shared" si="1"/>
        <v>-0.0330468152</v>
      </c>
      <c r="H210" s="68">
        <f>G210-FAMA!E213</f>
        <v>-0.05168657657</v>
      </c>
    </row>
    <row r="211">
      <c r="A211" s="48">
        <v>45456.0</v>
      </c>
      <c r="B211" s="49">
        <v>4724.600098</v>
      </c>
      <c r="C211" s="49">
        <v>4888.600098</v>
      </c>
      <c r="D211" s="49">
        <v>4704.850098</v>
      </c>
      <c r="E211" s="49">
        <v>4821.950195</v>
      </c>
      <c r="F211" s="49">
        <v>4821.950195</v>
      </c>
      <c r="G211" s="67">
        <f t="shared" si="1"/>
        <v>0.004123214269</v>
      </c>
      <c r="H211" s="68">
        <f>G211-FAMA!E214</f>
        <v>-0.0145165471</v>
      </c>
    </row>
    <row r="212">
      <c r="A212" s="48">
        <v>45457.0</v>
      </c>
      <c r="B212" s="49">
        <v>4818.850098</v>
      </c>
      <c r="C212" s="49">
        <v>5040.399902</v>
      </c>
      <c r="D212" s="49">
        <v>4727.0</v>
      </c>
      <c r="E212" s="49">
        <v>4802.149902</v>
      </c>
      <c r="F212" s="49">
        <v>4802.149902</v>
      </c>
      <c r="G212" s="67">
        <f t="shared" si="1"/>
        <v>0.02343244159</v>
      </c>
      <c r="H212" s="68">
        <f>G212-FAMA!E215</f>
        <v>-0.03249726639</v>
      </c>
    </row>
    <row r="213">
      <c r="A213" s="48">
        <v>45461.0</v>
      </c>
      <c r="B213" s="49">
        <v>4800.149902</v>
      </c>
      <c r="C213" s="49">
        <v>4847.049805</v>
      </c>
      <c r="D213" s="49">
        <v>4682.850098</v>
      </c>
      <c r="E213" s="49">
        <v>4692.200195</v>
      </c>
      <c r="F213" s="49">
        <v>4692.200195</v>
      </c>
      <c r="G213" s="67">
        <f t="shared" si="1"/>
        <v>0.05774290219</v>
      </c>
      <c r="H213" s="68">
        <f>G213-FAMA!E216</f>
        <v>0.03910314082</v>
      </c>
    </row>
    <row r="214">
      <c r="A214" s="48">
        <v>45462.0</v>
      </c>
      <c r="B214" s="49">
        <v>4695.200195</v>
      </c>
      <c r="C214" s="49">
        <v>4703.950195</v>
      </c>
      <c r="D214" s="49">
        <v>4424.100098</v>
      </c>
      <c r="E214" s="49">
        <v>4436.049805</v>
      </c>
      <c r="F214" s="49">
        <v>4436.049805</v>
      </c>
      <c r="G214" s="67">
        <f t="shared" si="1"/>
        <v>0.002927744503</v>
      </c>
      <c r="H214" s="68">
        <f>G214-FAMA!E217</f>
        <v>-0.01571201687</v>
      </c>
    </row>
    <row r="215">
      <c r="A215" s="48">
        <v>45463.0</v>
      </c>
      <c r="B215" s="49">
        <v>4410.049805</v>
      </c>
      <c r="C215" s="49">
        <v>4457.600098</v>
      </c>
      <c r="D215" s="49">
        <v>4301.649902</v>
      </c>
      <c r="E215" s="49">
        <v>4423.100098</v>
      </c>
      <c r="F215" s="49">
        <v>4423.100098</v>
      </c>
      <c r="G215" s="67">
        <f t="shared" si="1"/>
        <v>-0.02897850698</v>
      </c>
      <c r="H215" s="68">
        <f>G215-FAMA!E218</f>
        <v>-0.04754176902</v>
      </c>
    </row>
    <row r="216">
      <c r="A216" s="48">
        <v>45464.0</v>
      </c>
      <c r="B216" s="49">
        <v>4425.049805</v>
      </c>
      <c r="C216" s="49">
        <v>4580.0</v>
      </c>
      <c r="D216" s="49">
        <v>4392.350098</v>
      </c>
      <c r="E216" s="49">
        <v>4555.100098</v>
      </c>
      <c r="F216" s="49">
        <v>4555.100098</v>
      </c>
      <c r="G216" s="67">
        <f t="shared" si="1"/>
        <v>0.01818387214</v>
      </c>
      <c r="H216" s="68">
        <f>G216-FAMA!E219</f>
        <v>-0.0003793898958</v>
      </c>
    </row>
    <row r="217">
      <c r="A217" s="48">
        <v>45467.0</v>
      </c>
      <c r="B217" s="49">
        <v>4645.399902</v>
      </c>
      <c r="C217" s="49">
        <v>4645.399902</v>
      </c>
      <c r="D217" s="49">
        <v>4452.100098</v>
      </c>
      <c r="E217" s="49">
        <v>4473.75</v>
      </c>
      <c r="F217" s="49">
        <v>4473.75</v>
      </c>
      <c r="G217" s="67">
        <f t="shared" si="1"/>
        <v>-0.0057891031</v>
      </c>
      <c r="H217" s="68">
        <f>G217-FAMA!E220</f>
        <v>-0.0614892277</v>
      </c>
    </row>
    <row r="218">
      <c r="A218" s="48">
        <v>45468.0</v>
      </c>
      <c r="B218" s="49">
        <v>4549.950195</v>
      </c>
      <c r="C218" s="49">
        <v>4575.350098</v>
      </c>
      <c r="D218" s="49">
        <v>4485.75</v>
      </c>
      <c r="E218" s="49">
        <v>4499.799805</v>
      </c>
      <c r="F218" s="49">
        <v>4499.799805</v>
      </c>
      <c r="G218" s="67">
        <f t="shared" si="1"/>
        <v>0.01753627791</v>
      </c>
      <c r="H218" s="68">
        <f>G218-FAMA!E221</f>
        <v>-0.001026984126</v>
      </c>
    </row>
    <row r="219">
      <c r="A219" s="48">
        <v>45469.0</v>
      </c>
      <c r="B219" s="49">
        <v>4520.0</v>
      </c>
      <c r="C219" s="49">
        <v>4527.600098</v>
      </c>
      <c r="D219" s="49">
        <v>4405.0</v>
      </c>
      <c r="E219" s="49">
        <v>4422.25</v>
      </c>
      <c r="F219" s="49">
        <v>4422.25</v>
      </c>
      <c r="G219" s="67">
        <f t="shared" si="1"/>
        <v>-0.01554954175</v>
      </c>
      <c r="H219" s="68">
        <f>G219-FAMA!E222</f>
        <v>-0.03411280378</v>
      </c>
    </row>
    <row r="220">
      <c r="A220" s="48">
        <v>45470.0</v>
      </c>
      <c r="B220" s="49">
        <v>4470.049805</v>
      </c>
      <c r="C220" s="49">
        <v>4520.399902</v>
      </c>
      <c r="D220" s="49">
        <v>4435.350098</v>
      </c>
      <c r="E220" s="49">
        <v>4492.100098</v>
      </c>
      <c r="F220" s="49">
        <v>4492.100098</v>
      </c>
      <c r="G220" s="67">
        <f t="shared" si="1"/>
        <v>0.01566887403</v>
      </c>
      <c r="H220" s="68">
        <f>G220-FAMA!E223</f>
        <v>-0.002986747411</v>
      </c>
    </row>
    <row r="221">
      <c r="A221" s="48">
        <v>45471.0</v>
      </c>
      <c r="B221" s="49">
        <v>4488.450195</v>
      </c>
      <c r="C221" s="49">
        <v>4525.0</v>
      </c>
      <c r="D221" s="49">
        <v>4386.450195</v>
      </c>
      <c r="E221" s="49">
        <v>4422.799805</v>
      </c>
      <c r="F221" s="49">
        <v>4422.799805</v>
      </c>
      <c r="G221" s="67">
        <f t="shared" si="1"/>
        <v>-0.01271280652</v>
      </c>
      <c r="H221" s="68">
        <f>G221-FAMA!E224</f>
        <v>-0.03136842796</v>
      </c>
    </row>
    <row r="222">
      <c r="A222" s="48">
        <v>45474.0</v>
      </c>
      <c r="B222" s="49">
        <v>4451.0</v>
      </c>
      <c r="C222" s="49">
        <v>4499.0</v>
      </c>
      <c r="D222" s="49">
        <v>4401.5</v>
      </c>
      <c r="E222" s="49">
        <v>4479.75</v>
      </c>
      <c r="F222" s="49">
        <v>4479.75</v>
      </c>
      <c r="G222" s="67">
        <f t="shared" si="1"/>
        <v>-0.01590455138</v>
      </c>
      <c r="H222" s="68">
        <f>G222-FAMA!E225</f>
        <v>-0.07188185732</v>
      </c>
    </row>
    <row r="223">
      <c r="A223" s="48">
        <v>45475.0</v>
      </c>
      <c r="B223" s="49">
        <v>4524.200195</v>
      </c>
      <c r="C223" s="49">
        <v>4590.0</v>
      </c>
      <c r="D223" s="49">
        <v>4469.600098</v>
      </c>
      <c r="E223" s="49">
        <v>4552.149902</v>
      </c>
      <c r="F223" s="49">
        <v>4552.149902</v>
      </c>
      <c r="G223" s="67">
        <f t="shared" si="1"/>
        <v>0.01045495589</v>
      </c>
      <c r="H223" s="68">
        <f>G223-FAMA!E226</f>
        <v>-0.008200665549</v>
      </c>
    </row>
    <row r="224">
      <c r="A224" s="48">
        <v>45476.0</v>
      </c>
      <c r="B224" s="49">
        <v>4565.399902</v>
      </c>
      <c r="C224" s="49">
        <v>4606.299805</v>
      </c>
      <c r="D224" s="49">
        <v>4479.350098</v>
      </c>
      <c r="E224" s="49">
        <v>4505.049805</v>
      </c>
      <c r="F224" s="49">
        <v>4505.049805</v>
      </c>
      <c r="G224" s="67">
        <f t="shared" si="1"/>
        <v>-0.03817378636</v>
      </c>
      <c r="H224" s="68">
        <f>G224-FAMA!E227</f>
        <v>-0.0568294078</v>
      </c>
    </row>
    <row r="225">
      <c r="A225" s="48">
        <v>45477.0</v>
      </c>
      <c r="B225" s="49">
        <v>4515.200195</v>
      </c>
      <c r="C225" s="49">
        <v>4697.899902</v>
      </c>
      <c r="D225" s="49">
        <v>4515.200195</v>
      </c>
      <c r="E225" s="49">
        <v>4683.850098</v>
      </c>
      <c r="F225" s="49">
        <v>4683.850098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635.049988</v>
      </c>
      <c r="C2" s="49">
        <v>662.400024</v>
      </c>
      <c r="D2" s="49">
        <v>635.049988</v>
      </c>
      <c r="E2" s="49">
        <v>660.150024</v>
      </c>
      <c r="F2" s="49">
        <v>655.694336</v>
      </c>
      <c r="G2" s="67">
        <f t="shared" ref="G2:G225" si="1">(F2/F3-1)</f>
        <v>0.010485238</v>
      </c>
      <c r="H2" s="68">
        <f>G2-FAMA!E5</f>
        <v>-0.04325585186</v>
      </c>
    </row>
    <row r="3">
      <c r="A3" s="48">
        <v>45142.0</v>
      </c>
      <c r="B3" s="49">
        <v>667.75</v>
      </c>
      <c r="C3" s="49">
        <v>668.950012</v>
      </c>
      <c r="D3" s="49">
        <v>651.950012</v>
      </c>
      <c r="E3" s="49">
        <v>653.299988</v>
      </c>
      <c r="F3" s="49">
        <v>648.890564</v>
      </c>
      <c r="G3" s="67">
        <f t="shared" si="1"/>
        <v>-0.0005354829542</v>
      </c>
      <c r="H3" s="68">
        <f>G3-FAMA!E6</f>
        <v>-0.01844597153</v>
      </c>
      <c r="J3" s="67">
        <f t="array" ref="J3:N7">LINEST(H2:H224,FAMA!B5:E227,true,true)</f>
        <v>-1.12242854</v>
      </c>
      <c r="K3" s="33">
        <v>-0.004420515966302113</v>
      </c>
      <c r="L3" s="33">
        <v>0.003383261418307937</v>
      </c>
      <c r="M3" s="33">
        <v>-2.8296092657565996E-4</v>
      </c>
      <c r="N3" s="33">
        <v>0.0014436837763744704</v>
      </c>
    </row>
    <row r="4">
      <c r="A4" s="48">
        <v>45145.0</v>
      </c>
      <c r="B4" s="49">
        <v>654.549988</v>
      </c>
      <c r="C4" s="49">
        <v>658.450012</v>
      </c>
      <c r="D4" s="49">
        <v>649.099976</v>
      </c>
      <c r="E4" s="49">
        <v>653.650024</v>
      </c>
      <c r="F4" s="49">
        <v>649.23822</v>
      </c>
      <c r="G4" s="67">
        <f t="shared" si="1"/>
        <v>0.01616794243</v>
      </c>
      <c r="H4" s="68">
        <f>G4-FAMA!E7</f>
        <v>-0.001742546148</v>
      </c>
      <c r="J4" s="33">
        <v>0.09632021733505287</v>
      </c>
      <c r="K4" s="33">
        <v>0.0025769221847143824</v>
      </c>
      <c r="L4" s="33">
        <v>0.0019757584340566957</v>
      </c>
      <c r="M4" s="33">
        <v>0.002311387590515828</v>
      </c>
      <c r="N4" s="33">
        <v>0.0029970833641418675</v>
      </c>
    </row>
    <row r="5">
      <c r="A5" s="48">
        <v>45146.0</v>
      </c>
      <c r="B5" s="49">
        <v>655.0</v>
      </c>
      <c r="C5" s="49">
        <v>658.200012</v>
      </c>
      <c r="D5" s="49">
        <v>640.75</v>
      </c>
      <c r="E5" s="49">
        <v>643.25</v>
      </c>
      <c r="F5" s="49">
        <v>638.908386</v>
      </c>
      <c r="G5" s="67">
        <f t="shared" si="1"/>
        <v>-0.00855430433</v>
      </c>
      <c r="H5" s="68">
        <f>G5-FAMA!E8</f>
        <v>-0.02636243221</v>
      </c>
      <c r="J5" s="33">
        <v>0.391534081989912</v>
      </c>
      <c r="K5" s="33">
        <v>0.022723860443802646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643.299988</v>
      </c>
      <c r="C6" s="49">
        <v>652.900024</v>
      </c>
      <c r="D6" s="49">
        <v>641.0</v>
      </c>
      <c r="E6" s="49">
        <v>648.799988</v>
      </c>
      <c r="F6" s="49">
        <v>644.420959</v>
      </c>
      <c r="G6" s="67">
        <f t="shared" si="1"/>
        <v>0.003790527145</v>
      </c>
      <c r="H6" s="68">
        <f>G6-FAMA!E9</f>
        <v>-0.01401760073</v>
      </c>
      <c r="J6" s="33">
        <v>35.06951965072335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648.799988</v>
      </c>
      <c r="C7" s="49">
        <v>649.150024</v>
      </c>
      <c r="D7" s="49">
        <v>635.200012</v>
      </c>
      <c r="E7" s="49">
        <v>646.349976</v>
      </c>
      <c r="F7" s="49">
        <v>641.987488</v>
      </c>
      <c r="G7" s="67">
        <f t="shared" si="1"/>
        <v>-0.02459823109</v>
      </c>
      <c r="H7" s="68">
        <f>G7-FAMA!E10</f>
        <v>-0.07803212917</v>
      </c>
      <c r="J7" s="33">
        <v>0.07243592919990048</v>
      </c>
      <c r="K7" s="33">
        <v>0.11256949569633325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645.349976</v>
      </c>
      <c r="C8" s="49">
        <v>679.599976</v>
      </c>
      <c r="D8" s="49">
        <v>645.349976</v>
      </c>
      <c r="E8" s="49">
        <v>662.650024</v>
      </c>
      <c r="F8" s="49">
        <v>658.17749</v>
      </c>
      <c r="G8" s="67">
        <f t="shared" si="1"/>
        <v>0.01953992634</v>
      </c>
      <c r="H8" s="68">
        <f>G8-FAMA!E11</f>
        <v>0.001731798462</v>
      </c>
    </row>
    <row r="9">
      <c r="A9" s="48">
        <v>45152.0</v>
      </c>
      <c r="B9" s="49">
        <v>662.650024</v>
      </c>
      <c r="C9" s="49">
        <v>662.650024</v>
      </c>
      <c r="D9" s="49">
        <v>638.700012</v>
      </c>
      <c r="E9" s="49">
        <v>649.950012</v>
      </c>
      <c r="F9" s="49">
        <v>645.563232</v>
      </c>
      <c r="G9" s="67">
        <f t="shared" si="1"/>
        <v>0.01356727648</v>
      </c>
      <c r="H9" s="68">
        <f>G9-FAMA!E12</f>
        <v>-0.004240851399</v>
      </c>
    </row>
    <row r="10">
      <c r="A10" s="48">
        <v>45154.0</v>
      </c>
      <c r="B10" s="49">
        <v>646.299988</v>
      </c>
      <c r="C10" s="49">
        <v>649.549988</v>
      </c>
      <c r="D10" s="49">
        <v>639.25</v>
      </c>
      <c r="E10" s="49">
        <v>641.25</v>
      </c>
      <c r="F10" s="49">
        <v>636.921936</v>
      </c>
      <c r="G10" s="67">
        <f t="shared" si="1"/>
        <v>-0.01239796675</v>
      </c>
      <c r="H10" s="68">
        <f>G10-FAMA!E13</f>
        <v>-0.03025715148</v>
      </c>
      <c r="J10" s="70">
        <f>FAMA!E3+FAMA!B3*K3+FAMA!C3*L3+FAMA!D3*M3+FAMA!E3*N3</f>
        <v>0.02762420934</v>
      </c>
      <c r="K10" s="50" t="s">
        <v>41</v>
      </c>
    </row>
    <row r="11">
      <c r="A11" s="48">
        <v>45155.0</v>
      </c>
      <c r="B11" s="49">
        <v>642.299988</v>
      </c>
      <c r="C11" s="49">
        <v>652.099976</v>
      </c>
      <c r="D11" s="49">
        <v>639.049988</v>
      </c>
      <c r="E11" s="49">
        <v>649.299988</v>
      </c>
      <c r="F11" s="49">
        <v>644.917603</v>
      </c>
      <c r="G11" s="67">
        <f t="shared" si="1"/>
        <v>0.006765681916</v>
      </c>
      <c r="H11" s="68">
        <f>G11-FAMA!E14</f>
        <v>-0.01109350281</v>
      </c>
    </row>
    <row r="12">
      <c r="A12" s="48">
        <v>45156.0</v>
      </c>
      <c r="B12" s="49">
        <v>645.049988</v>
      </c>
      <c r="C12" s="49">
        <v>656.799988</v>
      </c>
      <c r="D12" s="49">
        <v>641.0</v>
      </c>
      <c r="E12" s="49">
        <v>642.950012</v>
      </c>
      <c r="F12" s="49">
        <v>640.583618</v>
      </c>
      <c r="G12" s="67">
        <f t="shared" si="1"/>
        <v>-0.01130245858</v>
      </c>
      <c r="H12" s="68">
        <f>G12-FAMA!E15</f>
        <v>-0.06488958183</v>
      </c>
    </row>
    <row r="13">
      <c r="A13" s="48">
        <v>45159.0</v>
      </c>
      <c r="B13" s="49">
        <v>643.0</v>
      </c>
      <c r="C13" s="49">
        <v>651.849976</v>
      </c>
      <c r="D13" s="49">
        <v>640.25</v>
      </c>
      <c r="E13" s="49">
        <v>650.299988</v>
      </c>
      <c r="F13" s="49">
        <v>647.906555</v>
      </c>
      <c r="G13" s="67">
        <f t="shared" si="1"/>
        <v>-0.001841862748</v>
      </c>
      <c r="H13" s="68">
        <f>G13-FAMA!E16</f>
        <v>-0.01970104747</v>
      </c>
    </row>
    <row r="14">
      <c r="A14" s="48">
        <v>45160.0</v>
      </c>
      <c r="B14" s="49">
        <v>653.950012</v>
      </c>
      <c r="C14" s="49">
        <v>656.549988</v>
      </c>
      <c r="D14" s="49">
        <v>646.849976</v>
      </c>
      <c r="E14" s="49">
        <v>651.5</v>
      </c>
      <c r="F14" s="49">
        <v>649.102112</v>
      </c>
      <c r="G14" s="67">
        <f t="shared" si="1"/>
        <v>0.003233681647</v>
      </c>
      <c r="H14" s="68">
        <f>G14-FAMA!E17</f>
        <v>-0.01462550308</v>
      </c>
    </row>
    <row r="15">
      <c r="A15" s="48">
        <v>45161.0</v>
      </c>
      <c r="B15" s="49">
        <v>652.049988</v>
      </c>
      <c r="C15" s="49">
        <v>659.849976</v>
      </c>
      <c r="D15" s="49">
        <v>648.349976</v>
      </c>
      <c r="E15" s="49">
        <v>649.400024</v>
      </c>
      <c r="F15" s="49">
        <v>647.009888</v>
      </c>
      <c r="G15" s="67">
        <f t="shared" si="1"/>
        <v>-0.01561314862</v>
      </c>
      <c r="H15" s="68">
        <f>G15-FAMA!E18</f>
        <v>-0.0334053674</v>
      </c>
    </row>
    <row r="16">
      <c r="A16" s="48">
        <v>45162.0</v>
      </c>
      <c r="B16" s="49">
        <v>651.049988</v>
      </c>
      <c r="C16" s="49">
        <v>664.349976</v>
      </c>
      <c r="D16" s="49">
        <v>651.049988</v>
      </c>
      <c r="E16" s="49">
        <v>659.700012</v>
      </c>
      <c r="F16" s="49">
        <v>657.271973</v>
      </c>
      <c r="G16" s="67">
        <f t="shared" si="1"/>
        <v>0.002583653691</v>
      </c>
      <c r="H16" s="68">
        <f>G16-FAMA!E19</f>
        <v>-0.01520856509</v>
      </c>
    </row>
    <row r="17">
      <c r="A17" s="48">
        <v>45163.0</v>
      </c>
      <c r="B17" s="49">
        <v>659.700012</v>
      </c>
      <c r="C17" s="49">
        <v>669.900024</v>
      </c>
      <c r="D17" s="49">
        <v>651.349976</v>
      </c>
      <c r="E17" s="49">
        <v>658.0</v>
      </c>
      <c r="F17" s="49">
        <v>655.578186</v>
      </c>
      <c r="G17" s="67">
        <f t="shared" si="1"/>
        <v>-0.02942696949</v>
      </c>
      <c r="H17" s="68">
        <f>G17-FAMA!E20</f>
        <v>-0.08281312328</v>
      </c>
    </row>
    <row r="18">
      <c r="A18" s="48">
        <v>45166.0</v>
      </c>
      <c r="B18" s="49">
        <v>658.049988</v>
      </c>
      <c r="C18" s="49">
        <v>684.0</v>
      </c>
      <c r="D18" s="49">
        <v>656.799988</v>
      </c>
      <c r="E18" s="49">
        <v>677.950012</v>
      </c>
      <c r="F18" s="49">
        <v>675.454773</v>
      </c>
      <c r="G18" s="67">
        <f t="shared" si="1"/>
        <v>0.008329022507</v>
      </c>
      <c r="H18" s="68">
        <f>G18-FAMA!E21</f>
        <v>-0.009463196271</v>
      </c>
    </row>
    <row r="19">
      <c r="A19" s="48">
        <v>45167.0</v>
      </c>
      <c r="B19" s="49">
        <v>684.0</v>
      </c>
      <c r="C19" s="49">
        <v>686.0</v>
      </c>
      <c r="D19" s="49">
        <v>670.950012</v>
      </c>
      <c r="E19" s="49">
        <v>672.349976</v>
      </c>
      <c r="F19" s="49">
        <v>669.875366</v>
      </c>
      <c r="G19" s="67">
        <f t="shared" si="1"/>
        <v>-0.0002973997019</v>
      </c>
      <c r="H19" s="68">
        <f>G19-FAMA!E22</f>
        <v>-0.01808961848</v>
      </c>
    </row>
    <row r="20">
      <c r="A20" s="48">
        <v>45168.0</v>
      </c>
      <c r="B20" s="49">
        <v>673.049988</v>
      </c>
      <c r="C20" s="49">
        <v>682.900024</v>
      </c>
      <c r="D20" s="49">
        <v>670.700012</v>
      </c>
      <c r="E20" s="49">
        <v>672.549988</v>
      </c>
      <c r="F20" s="49">
        <v>670.074646</v>
      </c>
      <c r="G20" s="67">
        <f t="shared" si="1"/>
        <v>0.0005950622578</v>
      </c>
      <c r="H20" s="68">
        <f>G20-FAMA!E23</f>
        <v>-0.01721306562</v>
      </c>
    </row>
    <row r="21">
      <c r="A21" s="48">
        <v>45169.0</v>
      </c>
      <c r="B21" s="49">
        <v>675.0</v>
      </c>
      <c r="C21" s="49">
        <v>678.599976</v>
      </c>
      <c r="D21" s="49">
        <v>668.799988</v>
      </c>
      <c r="E21" s="49">
        <v>672.150024</v>
      </c>
      <c r="F21" s="49">
        <v>669.676147</v>
      </c>
      <c r="G21" s="67">
        <f t="shared" si="1"/>
        <v>-0.02325073067</v>
      </c>
      <c r="H21" s="68">
        <f>G21-FAMA!E24</f>
        <v>-0.04105885855</v>
      </c>
    </row>
    <row r="22">
      <c r="A22" s="48">
        <v>45170.0</v>
      </c>
      <c r="B22" s="49">
        <v>672.25</v>
      </c>
      <c r="C22" s="49">
        <v>689.400024</v>
      </c>
      <c r="D22" s="49">
        <v>672.150024</v>
      </c>
      <c r="E22" s="49">
        <v>688.150024</v>
      </c>
      <c r="F22" s="49">
        <v>685.617249</v>
      </c>
      <c r="G22" s="67">
        <f t="shared" si="1"/>
        <v>-0.02174998156</v>
      </c>
      <c r="H22" s="68">
        <f>G22-FAMA!E25</f>
        <v>-0.07518387964</v>
      </c>
    </row>
    <row r="23">
      <c r="A23" s="48">
        <v>45173.0</v>
      </c>
      <c r="B23" s="49">
        <v>694.5</v>
      </c>
      <c r="C23" s="49">
        <v>708.299988</v>
      </c>
      <c r="D23" s="49">
        <v>691.900024</v>
      </c>
      <c r="E23" s="49">
        <v>703.450012</v>
      </c>
      <c r="F23" s="49">
        <v>700.860962</v>
      </c>
      <c r="G23" s="67">
        <f t="shared" si="1"/>
        <v>0.002279783674</v>
      </c>
      <c r="H23" s="68">
        <f>G23-FAMA!E26</f>
        <v>-0.0155283442</v>
      </c>
    </row>
    <row r="24">
      <c r="A24" s="48">
        <v>45174.0</v>
      </c>
      <c r="B24" s="49">
        <v>706.950012</v>
      </c>
      <c r="C24" s="49">
        <v>711.0</v>
      </c>
      <c r="D24" s="49">
        <v>695.849976</v>
      </c>
      <c r="E24" s="49">
        <v>701.849976</v>
      </c>
      <c r="F24" s="49">
        <v>699.266785</v>
      </c>
      <c r="G24" s="67">
        <f t="shared" si="1"/>
        <v>-0.009386061699</v>
      </c>
      <c r="H24" s="68">
        <f>G24-FAMA!E27</f>
        <v>-0.02719418958</v>
      </c>
    </row>
    <row r="25">
      <c r="A25" s="48">
        <v>45175.0</v>
      </c>
      <c r="B25" s="49">
        <v>703.950012</v>
      </c>
      <c r="C25" s="49">
        <v>715.299988</v>
      </c>
      <c r="D25" s="49">
        <v>696.200012</v>
      </c>
      <c r="E25" s="49">
        <v>708.5</v>
      </c>
      <c r="F25" s="49">
        <v>705.892334</v>
      </c>
      <c r="G25" s="67">
        <f t="shared" si="1"/>
        <v>0.001767354502</v>
      </c>
      <c r="H25" s="68">
        <f>G25-FAMA!E28</f>
        <v>-0.01603769427</v>
      </c>
    </row>
    <row r="26">
      <c r="A26" s="48">
        <v>45176.0</v>
      </c>
      <c r="B26" s="49">
        <v>706.549988</v>
      </c>
      <c r="C26" s="49">
        <v>713.700012</v>
      </c>
      <c r="D26" s="49">
        <v>703.700012</v>
      </c>
      <c r="E26" s="49">
        <v>707.25</v>
      </c>
      <c r="F26" s="49">
        <v>704.646973</v>
      </c>
      <c r="G26" s="67">
        <f t="shared" si="1"/>
        <v>-0.02528934285</v>
      </c>
      <c r="H26" s="68">
        <f>G26-FAMA!E29</f>
        <v>-0.04309439162</v>
      </c>
    </row>
    <row r="27">
      <c r="A27" s="48">
        <v>45177.0</v>
      </c>
      <c r="B27" s="49">
        <v>707.299988</v>
      </c>
      <c r="C27" s="49">
        <v>758.099976</v>
      </c>
      <c r="D27" s="49">
        <v>707.299988</v>
      </c>
      <c r="E27" s="49">
        <v>725.599976</v>
      </c>
      <c r="F27" s="49">
        <v>722.929382</v>
      </c>
      <c r="G27" s="67">
        <f t="shared" si="1"/>
        <v>0.01164161157</v>
      </c>
      <c r="H27" s="68">
        <f>G27-FAMA!E30</f>
        <v>-0.04178304589</v>
      </c>
    </row>
    <row r="28">
      <c r="A28" s="48">
        <v>45180.0</v>
      </c>
      <c r="B28" s="49">
        <v>734.0</v>
      </c>
      <c r="C28" s="49">
        <v>734.0</v>
      </c>
      <c r="D28" s="49">
        <v>715.799988</v>
      </c>
      <c r="E28" s="49">
        <v>717.25</v>
      </c>
      <c r="F28" s="49">
        <v>714.610168</v>
      </c>
      <c r="G28" s="67">
        <f t="shared" si="1"/>
        <v>0.04236313705</v>
      </c>
      <c r="H28" s="68">
        <f>G28-FAMA!E31</f>
        <v>0.02455808828</v>
      </c>
    </row>
    <row r="29">
      <c r="A29" s="48">
        <v>45181.0</v>
      </c>
      <c r="B29" s="49">
        <v>720.049988</v>
      </c>
      <c r="C29" s="49">
        <v>721.950012</v>
      </c>
      <c r="D29" s="49">
        <v>686.299988</v>
      </c>
      <c r="E29" s="49">
        <v>688.099976</v>
      </c>
      <c r="F29" s="49">
        <v>685.567383</v>
      </c>
      <c r="G29" s="67">
        <f t="shared" si="1"/>
        <v>0.001673954834</v>
      </c>
      <c r="H29" s="68">
        <f>G29-FAMA!E32</f>
        <v>-0.01613109393</v>
      </c>
    </row>
    <row r="30">
      <c r="A30" s="48">
        <v>45182.0</v>
      </c>
      <c r="B30" s="49">
        <v>688.25</v>
      </c>
      <c r="C30" s="49">
        <v>694.299988</v>
      </c>
      <c r="D30" s="49">
        <v>680.450012</v>
      </c>
      <c r="E30" s="49">
        <v>686.950012</v>
      </c>
      <c r="F30" s="49">
        <v>684.421692</v>
      </c>
      <c r="G30" s="67">
        <f t="shared" si="1"/>
        <v>-0.01349889138</v>
      </c>
      <c r="H30" s="68">
        <f>G30-FAMA!E33</f>
        <v>-0.03138065098</v>
      </c>
    </row>
    <row r="31">
      <c r="A31" s="48">
        <v>45183.0</v>
      </c>
      <c r="B31" s="49">
        <v>698.950012</v>
      </c>
      <c r="C31" s="49">
        <v>704.5</v>
      </c>
      <c r="D31" s="49">
        <v>691.849976</v>
      </c>
      <c r="E31" s="49">
        <v>696.349976</v>
      </c>
      <c r="F31" s="49">
        <v>693.787048</v>
      </c>
      <c r="G31" s="67">
        <f t="shared" si="1"/>
        <v>0.001294096476</v>
      </c>
      <c r="H31" s="68">
        <f>G31-FAMA!E34</f>
        <v>-0.01658766312</v>
      </c>
    </row>
    <row r="32">
      <c r="A32" s="48">
        <v>45184.0</v>
      </c>
      <c r="B32" s="49">
        <v>700.049988</v>
      </c>
      <c r="C32" s="49">
        <v>703.0</v>
      </c>
      <c r="D32" s="49">
        <v>694.25</v>
      </c>
      <c r="E32" s="49">
        <v>695.450012</v>
      </c>
      <c r="F32" s="49">
        <v>692.890381</v>
      </c>
      <c r="G32" s="67">
        <f t="shared" si="1"/>
        <v>0.009801078202</v>
      </c>
      <c r="H32" s="68">
        <f>G32-FAMA!E35</f>
        <v>-0.04385379388</v>
      </c>
    </row>
    <row r="33">
      <c r="A33" s="48">
        <v>45187.0</v>
      </c>
      <c r="B33" s="49">
        <v>695.450012</v>
      </c>
      <c r="C33" s="49">
        <v>697.950012</v>
      </c>
      <c r="D33" s="49">
        <v>687.549988</v>
      </c>
      <c r="E33" s="49">
        <v>688.700012</v>
      </c>
      <c r="F33" s="49">
        <v>686.165222</v>
      </c>
      <c r="G33" s="67">
        <f t="shared" si="1"/>
        <v>0.01518277463</v>
      </c>
      <c r="H33" s="68">
        <f>G33-FAMA!E36</f>
        <v>-0.02058394214</v>
      </c>
    </row>
    <row r="34">
      <c r="A34" s="48">
        <v>45189.0</v>
      </c>
      <c r="B34" s="49">
        <v>686.75</v>
      </c>
      <c r="C34" s="49">
        <v>688.549988</v>
      </c>
      <c r="D34" s="49">
        <v>676.0</v>
      </c>
      <c r="E34" s="49">
        <v>678.400024</v>
      </c>
      <c r="F34" s="49">
        <v>675.903137</v>
      </c>
      <c r="G34" s="67">
        <f t="shared" si="1"/>
        <v>0.01065182001</v>
      </c>
      <c r="H34" s="68">
        <f>G34-FAMA!E37</f>
        <v>-0.007229939585</v>
      </c>
    </row>
    <row r="35">
      <c r="A35" s="48">
        <v>45190.0</v>
      </c>
      <c r="B35" s="49">
        <v>678.950012</v>
      </c>
      <c r="C35" s="49">
        <v>683.349976</v>
      </c>
      <c r="D35" s="49">
        <v>668.150024</v>
      </c>
      <c r="E35" s="49">
        <v>671.25</v>
      </c>
      <c r="F35" s="49">
        <v>668.779419</v>
      </c>
      <c r="G35" s="67">
        <f t="shared" si="1"/>
        <v>0.01190922935</v>
      </c>
      <c r="H35" s="68">
        <f>G35-FAMA!E38</f>
        <v>-0.006304269408</v>
      </c>
    </row>
    <row r="36">
      <c r="A36" s="48">
        <v>45191.0</v>
      </c>
      <c r="B36" s="49">
        <v>672.0</v>
      </c>
      <c r="C36" s="49">
        <v>675.5</v>
      </c>
      <c r="D36" s="49">
        <v>661.049988</v>
      </c>
      <c r="E36" s="49">
        <v>663.349976</v>
      </c>
      <c r="F36" s="49">
        <v>660.908508</v>
      </c>
      <c r="G36" s="67">
        <f t="shared" si="1"/>
        <v>-0.0372977261</v>
      </c>
      <c r="H36" s="68">
        <f>G36-FAMA!E39</f>
        <v>-0.09194817492</v>
      </c>
    </row>
    <row r="37">
      <c r="A37" s="48">
        <v>45194.0</v>
      </c>
      <c r="B37" s="49">
        <v>666.5</v>
      </c>
      <c r="C37" s="49">
        <v>692.0</v>
      </c>
      <c r="D37" s="49">
        <v>666.5</v>
      </c>
      <c r="E37" s="49">
        <v>689.049988</v>
      </c>
      <c r="F37" s="49">
        <v>686.513916</v>
      </c>
      <c r="G37" s="67">
        <f t="shared" si="1"/>
        <v>0.01100435239</v>
      </c>
      <c r="H37" s="68">
        <f>G37-FAMA!E40</f>
        <v>-0.007209146363</v>
      </c>
    </row>
    <row r="38">
      <c r="A38" s="48">
        <v>45195.0</v>
      </c>
      <c r="B38" s="49">
        <v>690.349976</v>
      </c>
      <c r="C38" s="49">
        <v>691.25</v>
      </c>
      <c r="D38" s="49">
        <v>680.299988</v>
      </c>
      <c r="E38" s="49">
        <v>681.549988</v>
      </c>
      <c r="F38" s="49">
        <v>679.041504</v>
      </c>
      <c r="G38" s="67">
        <f t="shared" si="1"/>
        <v>-0.000659853842</v>
      </c>
      <c r="H38" s="68">
        <f>G38-FAMA!E41</f>
        <v>-0.0188733526</v>
      </c>
    </row>
    <row r="39">
      <c r="A39" s="48">
        <v>45196.0</v>
      </c>
      <c r="B39" s="49">
        <v>679.5</v>
      </c>
      <c r="C39" s="49">
        <v>686.150024</v>
      </c>
      <c r="D39" s="49">
        <v>674.400024</v>
      </c>
      <c r="E39" s="49">
        <v>682.0</v>
      </c>
      <c r="F39" s="49">
        <v>679.489868</v>
      </c>
      <c r="G39" s="67">
        <f t="shared" si="1"/>
        <v>0.01480546486</v>
      </c>
      <c r="H39" s="68">
        <f>G39-FAMA!E42</f>
        <v>-0.003353711497</v>
      </c>
    </row>
    <row r="40">
      <c r="A40" s="48">
        <v>45197.0</v>
      </c>
      <c r="B40" s="49">
        <v>686.950012</v>
      </c>
      <c r="C40" s="49">
        <v>688.0</v>
      </c>
      <c r="D40" s="49">
        <v>670.0</v>
      </c>
      <c r="E40" s="49">
        <v>672.049988</v>
      </c>
      <c r="F40" s="49">
        <v>669.576477</v>
      </c>
      <c r="G40" s="67">
        <f t="shared" si="1"/>
        <v>-0.01270759706</v>
      </c>
      <c r="H40" s="68">
        <f>G40-FAMA!E43</f>
        <v>-0.03086677341</v>
      </c>
    </row>
    <row r="41">
      <c r="A41" s="48">
        <v>45198.0</v>
      </c>
      <c r="B41" s="49">
        <v>682.150024</v>
      </c>
      <c r="C41" s="49">
        <v>683.0</v>
      </c>
      <c r="D41" s="49">
        <v>673.799988</v>
      </c>
      <c r="E41" s="49">
        <v>680.700012</v>
      </c>
      <c r="F41" s="49">
        <v>678.194702</v>
      </c>
      <c r="G41" s="67">
        <f t="shared" si="1"/>
        <v>-0.03227182498</v>
      </c>
      <c r="H41" s="68">
        <f>G41-FAMA!E44</f>
        <v>-0.08675924731</v>
      </c>
    </row>
    <row r="42">
      <c r="A42" s="48">
        <v>45202.0</v>
      </c>
      <c r="B42" s="49">
        <v>678.5</v>
      </c>
      <c r="C42" s="49">
        <v>707.25</v>
      </c>
      <c r="D42" s="49">
        <v>676.849976</v>
      </c>
      <c r="E42" s="49">
        <v>703.400024</v>
      </c>
      <c r="F42" s="49">
        <v>700.811157</v>
      </c>
      <c r="G42" s="67">
        <f t="shared" si="1"/>
        <v>-0.0008522546111</v>
      </c>
      <c r="H42" s="68">
        <f>G42-FAMA!E45</f>
        <v>-0.01901143097</v>
      </c>
    </row>
    <row r="43">
      <c r="A43" s="48">
        <v>45203.0</v>
      </c>
      <c r="B43" s="49">
        <v>702.75</v>
      </c>
      <c r="C43" s="49">
        <v>709.349976</v>
      </c>
      <c r="D43" s="49">
        <v>697.25</v>
      </c>
      <c r="E43" s="49">
        <v>704.0</v>
      </c>
      <c r="F43" s="49">
        <v>701.408936</v>
      </c>
      <c r="G43" s="67">
        <f t="shared" si="1"/>
        <v>-0.02181463772</v>
      </c>
      <c r="H43" s="68">
        <f>G43-FAMA!E46</f>
        <v>-0.03997381408</v>
      </c>
    </row>
    <row r="44">
      <c r="A44" s="48">
        <v>45204.0</v>
      </c>
      <c r="B44" s="49">
        <v>704.099976</v>
      </c>
      <c r="C44" s="49">
        <v>726.5</v>
      </c>
      <c r="D44" s="49">
        <v>704.099976</v>
      </c>
      <c r="E44" s="49">
        <v>719.700012</v>
      </c>
      <c r="F44" s="49">
        <v>717.051147</v>
      </c>
      <c r="G44" s="67">
        <f t="shared" si="1"/>
        <v>0.0004170046158</v>
      </c>
      <c r="H44" s="68">
        <f>G44-FAMA!E47</f>
        <v>-0.01765400308</v>
      </c>
    </row>
    <row r="45">
      <c r="A45" s="48">
        <v>45205.0</v>
      </c>
      <c r="B45" s="49">
        <v>721.049988</v>
      </c>
      <c r="C45" s="49">
        <v>722.75</v>
      </c>
      <c r="D45" s="49">
        <v>713.700012</v>
      </c>
      <c r="E45" s="49">
        <v>719.400024</v>
      </c>
      <c r="F45" s="49">
        <v>716.752258</v>
      </c>
      <c r="G45" s="67">
        <f t="shared" si="1"/>
        <v>0.02311027905</v>
      </c>
      <c r="H45" s="68">
        <f>G45-FAMA!E48</f>
        <v>0.005039271354</v>
      </c>
    </row>
    <row r="46">
      <c r="A46" s="48">
        <v>45208.0</v>
      </c>
      <c r="B46" s="49">
        <v>702.049988</v>
      </c>
      <c r="C46" s="49">
        <v>708.599976</v>
      </c>
      <c r="D46" s="49">
        <v>698.25</v>
      </c>
      <c r="E46" s="49">
        <v>703.150024</v>
      </c>
      <c r="F46" s="49">
        <v>700.562073</v>
      </c>
      <c r="G46" s="67">
        <f t="shared" si="1"/>
        <v>-0.00347213032</v>
      </c>
      <c r="H46" s="68">
        <f>G46-FAMA!E49</f>
        <v>-0.05769495084</v>
      </c>
    </row>
    <row r="47">
      <c r="A47" s="48">
        <v>45209.0</v>
      </c>
      <c r="B47" s="49">
        <v>702.049988</v>
      </c>
      <c r="C47" s="49">
        <v>711.25</v>
      </c>
      <c r="D47" s="49">
        <v>702.049988</v>
      </c>
      <c r="E47" s="49">
        <v>705.599976</v>
      </c>
      <c r="F47" s="49">
        <v>703.002991</v>
      </c>
      <c r="G47" s="67">
        <f t="shared" si="1"/>
        <v>0.001632457338</v>
      </c>
      <c r="H47" s="68">
        <f>G47-FAMA!E50</f>
        <v>-0.01643855036</v>
      </c>
    </row>
    <row r="48">
      <c r="A48" s="48">
        <v>45210.0</v>
      </c>
      <c r="B48" s="49">
        <v>710.099976</v>
      </c>
      <c r="C48" s="49">
        <v>711.0</v>
      </c>
      <c r="D48" s="49">
        <v>703.650024</v>
      </c>
      <c r="E48" s="49">
        <v>704.450012</v>
      </c>
      <c r="F48" s="49">
        <v>701.857239</v>
      </c>
      <c r="G48" s="67">
        <f t="shared" si="1"/>
        <v>0.006069631384</v>
      </c>
      <c r="H48" s="68">
        <f>G48-FAMA!E51</f>
        <v>-0.01200137631</v>
      </c>
    </row>
    <row r="49">
      <c r="A49" s="48">
        <v>45211.0</v>
      </c>
      <c r="B49" s="49">
        <v>704.049988</v>
      </c>
      <c r="C49" s="49">
        <v>707.0</v>
      </c>
      <c r="D49" s="49">
        <v>698.849976</v>
      </c>
      <c r="E49" s="49">
        <v>700.200012</v>
      </c>
      <c r="F49" s="49">
        <v>697.622925</v>
      </c>
      <c r="G49" s="67">
        <f t="shared" si="1"/>
        <v>-0.005327093973</v>
      </c>
      <c r="H49" s="68">
        <f>G49-FAMA!E52</f>
        <v>-0.0233406743</v>
      </c>
    </row>
    <row r="50">
      <c r="A50" s="48">
        <v>45212.0</v>
      </c>
      <c r="B50" s="49">
        <v>699.799988</v>
      </c>
      <c r="C50" s="49">
        <v>706.5</v>
      </c>
      <c r="D50" s="49">
        <v>694.299988</v>
      </c>
      <c r="E50" s="49">
        <v>703.950012</v>
      </c>
      <c r="F50" s="49">
        <v>701.359131</v>
      </c>
      <c r="G50" s="67">
        <f t="shared" si="1"/>
        <v>0.001066573412</v>
      </c>
      <c r="H50" s="68">
        <f>G50-FAMA!E53</f>
        <v>-0.01694700691</v>
      </c>
    </row>
    <row r="51">
      <c r="A51" s="48">
        <v>45215.0</v>
      </c>
      <c r="B51" s="49">
        <v>704.0</v>
      </c>
      <c r="C51" s="49">
        <v>709.0</v>
      </c>
      <c r="D51" s="49">
        <v>701.400024</v>
      </c>
      <c r="E51" s="49">
        <v>703.200012</v>
      </c>
      <c r="F51" s="49">
        <v>700.611877</v>
      </c>
      <c r="G51" s="67">
        <f t="shared" si="1"/>
        <v>-0.01602179936</v>
      </c>
      <c r="H51" s="68">
        <f>G51-FAMA!E54</f>
        <v>-0.07007227559</v>
      </c>
    </row>
    <row r="52">
      <c r="A52" s="48">
        <v>45216.0</v>
      </c>
      <c r="B52" s="49">
        <v>703.049988</v>
      </c>
      <c r="C52" s="49">
        <v>719.150024</v>
      </c>
      <c r="D52" s="49">
        <v>703.049988</v>
      </c>
      <c r="E52" s="49">
        <v>714.650024</v>
      </c>
      <c r="F52" s="49">
        <v>712.019714</v>
      </c>
      <c r="G52" s="67">
        <f t="shared" si="1"/>
        <v>0.01556056437</v>
      </c>
      <c r="H52" s="68">
        <f>G52-FAMA!E55</f>
        <v>-0.002453015957</v>
      </c>
    </row>
    <row r="53">
      <c r="A53" s="48">
        <v>45217.0</v>
      </c>
      <c r="B53" s="49">
        <v>716.650024</v>
      </c>
      <c r="C53" s="49">
        <v>718.75</v>
      </c>
      <c r="D53" s="49">
        <v>699.099976</v>
      </c>
      <c r="E53" s="49">
        <v>703.700012</v>
      </c>
      <c r="F53" s="49">
        <v>701.110046</v>
      </c>
      <c r="G53" s="67">
        <f t="shared" si="1"/>
        <v>0.005573071159</v>
      </c>
      <c r="H53" s="68">
        <f>G53-FAMA!E56</f>
        <v>-0.01244050917</v>
      </c>
    </row>
    <row r="54">
      <c r="A54" s="48">
        <v>45218.0</v>
      </c>
      <c r="B54" s="49">
        <v>700.400024</v>
      </c>
      <c r="C54" s="49">
        <v>704.5</v>
      </c>
      <c r="D54" s="49">
        <v>690.549988</v>
      </c>
      <c r="E54" s="49">
        <v>699.799988</v>
      </c>
      <c r="F54" s="49">
        <v>697.224365</v>
      </c>
      <c r="G54" s="67">
        <f t="shared" si="1"/>
        <v>0.01156407289</v>
      </c>
      <c r="H54" s="68">
        <f>G54-FAMA!E57</f>
        <v>-0.006570757389</v>
      </c>
    </row>
    <row r="55">
      <c r="A55" s="48">
        <v>45219.0</v>
      </c>
      <c r="B55" s="49">
        <v>698.25</v>
      </c>
      <c r="C55" s="49">
        <v>703.349976</v>
      </c>
      <c r="D55" s="49">
        <v>690.0</v>
      </c>
      <c r="E55" s="49">
        <v>691.799988</v>
      </c>
      <c r="F55" s="49">
        <v>689.253784</v>
      </c>
      <c r="G55" s="67">
        <f t="shared" si="1"/>
        <v>0.03881667263</v>
      </c>
      <c r="H55" s="68">
        <f>G55-FAMA!E58</f>
        <v>0.02068184235</v>
      </c>
    </row>
    <row r="56">
      <c r="A56" s="48">
        <v>45222.0</v>
      </c>
      <c r="B56" s="49">
        <v>691.849976</v>
      </c>
      <c r="C56" s="49">
        <v>693.0</v>
      </c>
      <c r="D56" s="49">
        <v>662.700012</v>
      </c>
      <c r="E56" s="49">
        <v>665.950012</v>
      </c>
      <c r="F56" s="49">
        <v>663.498962</v>
      </c>
      <c r="G56" s="67">
        <f t="shared" si="1"/>
        <v>0.01238977051</v>
      </c>
      <c r="H56" s="68">
        <f>G56-FAMA!E59</f>
        <v>-0.04202458709</v>
      </c>
    </row>
    <row r="57">
      <c r="A57" s="48">
        <v>45224.0</v>
      </c>
      <c r="B57" s="49">
        <v>666.049988</v>
      </c>
      <c r="C57" s="49">
        <v>673.549988</v>
      </c>
      <c r="D57" s="49">
        <v>651.049988</v>
      </c>
      <c r="E57" s="49">
        <v>657.799988</v>
      </c>
      <c r="F57" s="49">
        <v>655.378967</v>
      </c>
      <c r="G57" s="67">
        <f t="shared" si="1"/>
        <v>0.01968696917</v>
      </c>
      <c r="H57" s="68">
        <f>G57-FAMA!E60</f>
        <v>-0.01658598011</v>
      </c>
    </row>
    <row r="58">
      <c r="A58" s="48">
        <v>45225.0</v>
      </c>
      <c r="B58" s="49">
        <v>655.049988</v>
      </c>
      <c r="C58" s="49">
        <v>655.049988</v>
      </c>
      <c r="D58" s="49">
        <v>636.099976</v>
      </c>
      <c r="E58" s="49">
        <v>645.099976</v>
      </c>
      <c r="F58" s="49">
        <v>642.725647</v>
      </c>
      <c r="G58" s="67">
        <f t="shared" si="1"/>
        <v>-0.02101835864</v>
      </c>
      <c r="H58" s="68">
        <f>G58-FAMA!E61</f>
        <v>-0.03917215342</v>
      </c>
    </row>
    <row r="59">
      <c r="A59" s="48">
        <v>45226.0</v>
      </c>
      <c r="B59" s="49">
        <v>647.950012</v>
      </c>
      <c r="C59" s="49">
        <v>661.5</v>
      </c>
      <c r="D59" s="49">
        <v>647.950012</v>
      </c>
      <c r="E59" s="49">
        <v>658.950012</v>
      </c>
      <c r="F59" s="49">
        <v>656.524719</v>
      </c>
      <c r="G59" s="67">
        <f t="shared" si="1"/>
        <v>-0.006333452645</v>
      </c>
      <c r="H59" s="68">
        <f>G59-FAMA!E62</f>
        <v>-0.02448724742</v>
      </c>
    </row>
    <row r="60">
      <c r="A60" s="48">
        <v>45229.0</v>
      </c>
      <c r="B60" s="49">
        <v>661.0</v>
      </c>
      <c r="C60" s="49">
        <v>665.549988</v>
      </c>
      <c r="D60" s="49">
        <v>652.5</v>
      </c>
      <c r="E60" s="49">
        <v>663.150024</v>
      </c>
      <c r="F60" s="49">
        <v>660.70929</v>
      </c>
      <c r="G60" s="67">
        <f t="shared" si="1"/>
        <v>-0.003830514086</v>
      </c>
      <c r="H60" s="68">
        <f>G60-FAMA!E63</f>
        <v>-0.05830178582</v>
      </c>
    </row>
    <row r="61">
      <c r="A61" s="48">
        <v>45230.0</v>
      </c>
      <c r="B61" s="49">
        <v>665.0</v>
      </c>
      <c r="C61" s="49">
        <v>668.450012</v>
      </c>
      <c r="D61" s="49">
        <v>663.0</v>
      </c>
      <c r="E61" s="49">
        <v>665.700012</v>
      </c>
      <c r="F61" s="49">
        <v>663.249878</v>
      </c>
      <c r="G61" s="67">
        <f t="shared" si="1"/>
        <v>0.01944870082</v>
      </c>
      <c r="H61" s="68">
        <f>G61-FAMA!E64</f>
        <v>0.001294906047</v>
      </c>
    </row>
    <row r="62">
      <c r="A62" s="48">
        <v>45231.0</v>
      </c>
      <c r="B62" s="49">
        <v>665.700012</v>
      </c>
      <c r="C62" s="49">
        <v>670.0</v>
      </c>
      <c r="D62" s="49">
        <v>652.0</v>
      </c>
      <c r="E62" s="49">
        <v>653.0</v>
      </c>
      <c r="F62" s="49">
        <v>650.596619</v>
      </c>
      <c r="G62" s="67">
        <f t="shared" si="1"/>
        <v>-0.003281694457</v>
      </c>
      <c r="H62" s="68">
        <f>G62-FAMA!E65</f>
        <v>-0.02143548923</v>
      </c>
    </row>
    <row r="63">
      <c r="A63" s="48">
        <v>45232.0</v>
      </c>
      <c r="B63" s="49">
        <v>657.25</v>
      </c>
      <c r="C63" s="49">
        <v>663.450012</v>
      </c>
      <c r="D63" s="49">
        <v>650.049988</v>
      </c>
      <c r="E63" s="49">
        <v>655.150024</v>
      </c>
      <c r="F63" s="49">
        <v>652.738708</v>
      </c>
      <c r="G63" s="67">
        <f t="shared" si="1"/>
        <v>-0.01273355262</v>
      </c>
      <c r="H63" s="68">
        <f>G63-FAMA!E66</f>
        <v>-0.0308873474</v>
      </c>
    </row>
    <row r="64">
      <c r="A64" s="48">
        <v>45233.0</v>
      </c>
      <c r="B64" s="49">
        <v>659.200012</v>
      </c>
      <c r="C64" s="49">
        <v>666.0</v>
      </c>
      <c r="D64" s="49">
        <v>658.25</v>
      </c>
      <c r="E64" s="49">
        <v>663.599976</v>
      </c>
      <c r="F64" s="49">
        <v>661.157593</v>
      </c>
      <c r="G64" s="67">
        <f t="shared" si="1"/>
        <v>-0.01161752926</v>
      </c>
      <c r="H64" s="68">
        <f>G64-FAMA!E67</f>
        <v>-0.02979694965</v>
      </c>
    </row>
    <row r="65">
      <c r="A65" s="48">
        <v>45236.0</v>
      </c>
      <c r="B65" s="49">
        <v>672.950012</v>
      </c>
      <c r="C65" s="49">
        <v>673.75</v>
      </c>
      <c r="D65" s="49">
        <v>666.349976</v>
      </c>
      <c r="E65" s="49">
        <v>671.400024</v>
      </c>
      <c r="F65" s="49">
        <v>668.928894</v>
      </c>
      <c r="G65" s="67">
        <f t="shared" si="1"/>
        <v>-0.01387971352</v>
      </c>
      <c r="H65" s="68">
        <f>G65-FAMA!E68</f>
        <v>-0.08661722698</v>
      </c>
    </row>
    <row r="66">
      <c r="A66" s="48">
        <v>45237.0</v>
      </c>
      <c r="B66" s="49">
        <v>676.950012</v>
      </c>
      <c r="C66" s="49">
        <v>683.0</v>
      </c>
      <c r="D66" s="49">
        <v>670.0</v>
      </c>
      <c r="E66" s="49">
        <v>680.849976</v>
      </c>
      <c r="F66" s="49">
        <v>678.344116</v>
      </c>
      <c r="G66" s="67">
        <f t="shared" si="1"/>
        <v>0.005835371122</v>
      </c>
      <c r="H66" s="68">
        <f>G66-FAMA!E69</f>
        <v>-0.01234404927</v>
      </c>
    </row>
    <row r="67">
      <c r="A67" s="48">
        <v>45238.0</v>
      </c>
      <c r="B67" s="49">
        <v>694.0</v>
      </c>
      <c r="C67" s="49">
        <v>694.0</v>
      </c>
      <c r="D67" s="49">
        <v>671.299988</v>
      </c>
      <c r="E67" s="49">
        <v>676.900024</v>
      </c>
      <c r="F67" s="49">
        <v>674.408691</v>
      </c>
      <c r="G67" s="67">
        <f t="shared" si="1"/>
        <v>0.009997035688</v>
      </c>
      <c r="H67" s="68">
        <f>G67-FAMA!E70</f>
        <v>-0.008180334744</v>
      </c>
    </row>
    <row r="68">
      <c r="A68" s="48">
        <v>45239.0</v>
      </c>
      <c r="B68" s="49">
        <v>678.049988</v>
      </c>
      <c r="C68" s="49">
        <v>679.950012</v>
      </c>
      <c r="D68" s="49">
        <v>664.400024</v>
      </c>
      <c r="E68" s="49">
        <v>670.200012</v>
      </c>
      <c r="F68" s="49">
        <v>667.733337</v>
      </c>
      <c r="G68" s="67">
        <f t="shared" si="1"/>
        <v>-0.003271850194</v>
      </c>
      <c r="H68" s="68">
        <f>G68-FAMA!E71</f>
        <v>-0.02144922062</v>
      </c>
    </row>
    <row r="69">
      <c r="A69" s="48">
        <v>45240.0</v>
      </c>
      <c r="B69" s="49">
        <v>668.049988</v>
      </c>
      <c r="C69" s="49">
        <v>676.150024</v>
      </c>
      <c r="D69" s="49">
        <v>667.0</v>
      </c>
      <c r="E69" s="49">
        <v>672.400024</v>
      </c>
      <c r="F69" s="49">
        <v>669.925232</v>
      </c>
      <c r="G69" s="67">
        <f t="shared" si="1"/>
        <v>0.002235752798</v>
      </c>
      <c r="H69" s="68">
        <f>G69-FAMA!E72</f>
        <v>-0.0523062716</v>
      </c>
    </row>
    <row r="70">
      <c r="A70" s="48">
        <v>45243.0</v>
      </c>
      <c r="B70" s="49">
        <v>677.299988</v>
      </c>
      <c r="C70" s="49">
        <v>677.299988</v>
      </c>
      <c r="D70" s="49">
        <v>669.0</v>
      </c>
      <c r="E70" s="49">
        <v>670.900024</v>
      </c>
      <c r="F70" s="49">
        <v>668.430786</v>
      </c>
      <c r="G70" s="67">
        <f t="shared" si="1"/>
        <v>-0.008937110342</v>
      </c>
      <c r="H70" s="68">
        <f>G70-FAMA!E73</f>
        <v>-0.02711448077</v>
      </c>
    </row>
    <row r="71">
      <c r="A71" s="48">
        <v>45245.0</v>
      </c>
      <c r="B71" s="49">
        <v>671.049988</v>
      </c>
      <c r="C71" s="49">
        <v>679.349976</v>
      </c>
      <c r="D71" s="49">
        <v>671.049988</v>
      </c>
      <c r="E71" s="49">
        <v>676.950012</v>
      </c>
      <c r="F71" s="49">
        <v>674.458496</v>
      </c>
      <c r="G71" s="67">
        <f t="shared" si="1"/>
        <v>-0.003386042113</v>
      </c>
      <c r="H71" s="68">
        <f>G71-FAMA!E74</f>
        <v>-0.02156341254</v>
      </c>
    </row>
    <row r="72">
      <c r="A72" s="48">
        <v>45246.0</v>
      </c>
      <c r="B72" s="49">
        <v>677.049988</v>
      </c>
      <c r="C72" s="49">
        <v>683.849976</v>
      </c>
      <c r="D72" s="49">
        <v>675.650024</v>
      </c>
      <c r="E72" s="49">
        <v>679.25</v>
      </c>
      <c r="F72" s="49">
        <v>676.75</v>
      </c>
      <c r="G72" s="67">
        <f t="shared" si="1"/>
        <v>-0.04312477907</v>
      </c>
      <c r="H72" s="68">
        <f>G72-FAMA!E75</f>
        <v>-0.06135518733</v>
      </c>
    </row>
    <row r="73">
      <c r="A73" s="48">
        <v>45247.0</v>
      </c>
      <c r="B73" s="49">
        <v>678.700012</v>
      </c>
      <c r="C73" s="49">
        <v>711.5</v>
      </c>
      <c r="D73" s="49">
        <v>677.849976</v>
      </c>
      <c r="E73" s="49">
        <v>707.25</v>
      </c>
      <c r="F73" s="49">
        <v>707.25</v>
      </c>
      <c r="G73" s="67">
        <f t="shared" si="1"/>
        <v>0.008628048911</v>
      </c>
      <c r="H73" s="68">
        <f>G73-FAMA!E76</f>
        <v>-0.009602359343</v>
      </c>
    </row>
    <row r="74">
      <c r="A74" s="48">
        <v>45250.0</v>
      </c>
      <c r="B74" s="49">
        <v>708.049988</v>
      </c>
      <c r="C74" s="49">
        <v>712.150024</v>
      </c>
      <c r="D74" s="49">
        <v>695.0</v>
      </c>
      <c r="E74" s="49">
        <v>701.200012</v>
      </c>
      <c r="F74" s="49">
        <v>701.200012</v>
      </c>
      <c r="G74" s="67">
        <f t="shared" si="1"/>
        <v>-0.01058275698</v>
      </c>
      <c r="H74" s="68">
        <f>G74-FAMA!E77</f>
        <v>-0.06528395278</v>
      </c>
    </row>
    <row r="75">
      <c r="A75" s="48">
        <v>45251.0</v>
      </c>
      <c r="B75" s="49">
        <v>709.849976</v>
      </c>
      <c r="C75" s="49">
        <v>720.299988</v>
      </c>
      <c r="D75" s="49">
        <v>703.5</v>
      </c>
      <c r="E75" s="49">
        <v>708.700012</v>
      </c>
      <c r="F75" s="49">
        <v>708.700012</v>
      </c>
      <c r="G75" s="67">
        <f t="shared" si="1"/>
        <v>0.01242858857</v>
      </c>
      <c r="H75" s="68">
        <f>G75-FAMA!E78</f>
        <v>-0.005801819683</v>
      </c>
    </row>
    <row r="76">
      <c r="A76" s="48">
        <v>45252.0</v>
      </c>
      <c r="B76" s="49">
        <v>708.049988</v>
      </c>
      <c r="C76" s="49">
        <v>710.5</v>
      </c>
      <c r="D76" s="49">
        <v>693.049988</v>
      </c>
      <c r="E76" s="49">
        <v>700.0</v>
      </c>
      <c r="F76" s="49">
        <v>700.0</v>
      </c>
      <c r="G76" s="67">
        <f t="shared" si="1"/>
        <v>0.0004287380232</v>
      </c>
      <c r="H76" s="68">
        <f>G76-FAMA!E79</f>
        <v>-0.01780167023</v>
      </c>
    </row>
    <row r="77">
      <c r="A77" s="48">
        <v>45253.0</v>
      </c>
      <c r="B77" s="49">
        <v>700.049988</v>
      </c>
      <c r="C77" s="49">
        <v>706.049988</v>
      </c>
      <c r="D77" s="49">
        <v>699.049988</v>
      </c>
      <c r="E77" s="49">
        <v>699.700012</v>
      </c>
      <c r="F77" s="49">
        <v>699.700012</v>
      </c>
      <c r="G77" s="67">
        <f t="shared" si="1"/>
        <v>0.00981380829</v>
      </c>
      <c r="H77" s="68">
        <f>G77-FAMA!E80</f>
        <v>-0.00843786346</v>
      </c>
    </row>
    <row r="78">
      <c r="A78" s="48">
        <v>45254.0</v>
      </c>
      <c r="B78" s="49">
        <v>701.950012</v>
      </c>
      <c r="C78" s="49">
        <v>704.349976</v>
      </c>
      <c r="D78" s="49">
        <v>692.0</v>
      </c>
      <c r="E78" s="49">
        <v>692.900024</v>
      </c>
      <c r="F78" s="49">
        <v>692.900024</v>
      </c>
      <c r="G78" s="67">
        <f t="shared" si="1"/>
        <v>-0.005240060387</v>
      </c>
      <c r="H78" s="68">
        <f>G78-FAMA!E81</f>
        <v>-0.02349173214</v>
      </c>
    </row>
    <row r="79">
      <c r="A79" s="48">
        <v>45258.0</v>
      </c>
      <c r="B79" s="49">
        <v>698.950012</v>
      </c>
      <c r="C79" s="49">
        <v>698.950012</v>
      </c>
      <c r="D79" s="49">
        <v>690.400024</v>
      </c>
      <c r="E79" s="49">
        <v>696.549988</v>
      </c>
      <c r="F79" s="49">
        <v>696.549988</v>
      </c>
      <c r="G79" s="67">
        <f t="shared" si="1"/>
        <v>-0.00592268293</v>
      </c>
      <c r="H79" s="68">
        <f>G79-FAMA!E82</f>
        <v>-0.06068769249</v>
      </c>
    </row>
    <row r="80">
      <c r="A80" s="48">
        <v>45259.0</v>
      </c>
      <c r="B80" s="49">
        <v>696.549988</v>
      </c>
      <c r="C80" s="49">
        <v>709.450012</v>
      </c>
      <c r="D80" s="49">
        <v>696.549988</v>
      </c>
      <c r="E80" s="49">
        <v>700.700012</v>
      </c>
      <c r="F80" s="49">
        <v>700.700012</v>
      </c>
      <c r="G80" s="67">
        <f t="shared" si="1"/>
        <v>-0.006451595888</v>
      </c>
      <c r="H80" s="68">
        <f>G80-FAMA!E83</f>
        <v>-0.04295827062</v>
      </c>
    </row>
    <row r="81">
      <c r="A81" s="48">
        <v>45260.0</v>
      </c>
      <c r="B81" s="49">
        <v>698.349976</v>
      </c>
      <c r="C81" s="49">
        <v>709.75</v>
      </c>
      <c r="D81" s="49">
        <v>698.349976</v>
      </c>
      <c r="E81" s="49">
        <v>705.25</v>
      </c>
      <c r="F81" s="49">
        <v>705.25</v>
      </c>
      <c r="G81" s="67">
        <f t="shared" si="1"/>
        <v>0.005560738766</v>
      </c>
      <c r="H81" s="68">
        <f>G81-FAMA!E84</f>
        <v>-0.01279825008</v>
      </c>
    </row>
    <row r="82">
      <c r="A82" s="48">
        <v>45261.0</v>
      </c>
      <c r="B82" s="49">
        <v>707.349976</v>
      </c>
      <c r="C82" s="49">
        <v>710.0</v>
      </c>
      <c r="D82" s="49">
        <v>700.0</v>
      </c>
      <c r="E82" s="49">
        <v>701.349976</v>
      </c>
      <c r="F82" s="49">
        <v>701.349976</v>
      </c>
      <c r="G82" s="67">
        <f t="shared" si="1"/>
        <v>-0.02664632894</v>
      </c>
      <c r="H82" s="68">
        <f>G82-FAMA!E85</f>
        <v>-0.04500531779</v>
      </c>
    </row>
    <row r="83">
      <c r="A83" s="48">
        <v>45264.0</v>
      </c>
      <c r="B83" s="49">
        <v>708.950012</v>
      </c>
      <c r="C83" s="49">
        <v>723.549988</v>
      </c>
      <c r="D83" s="49">
        <v>705.900024</v>
      </c>
      <c r="E83" s="49">
        <v>720.549988</v>
      </c>
      <c r="F83" s="49">
        <v>720.549988</v>
      </c>
      <c r="G83" s="67">
        <f t="shared" si="1"/>
        <v>0.007832681874</v>
      </c>
      <c r="H83" s="68">
        <f>G83-FAMA!E86</f>
        <v>-0.04725439686</v>
      </c>
    </row>
    <row r="84">
      <c r="A84" s="48">
        <v>45265.0</v>
      </c>
      <c r="B84" s="49">
        <v>723.049988</v>
      </c>
      <c r="C84" s="49">
        <v>729.200012</v>
      </c>
      <c r="D84" s="49">
        <v>708.900024</v>
      </c>
      <c r="E84" s="49">
        <v>714.950012</v>
      </c>
      <c r="F84" s="49">
        <v>714.950012</v>
      </c>
      <c r="G84" s="67">
        <f t="shared" si="1"/>
        <v>-0.0345036975</v>
      </c>
      <c r="H84" s="68">
        <f>G84-FAMA!E87</f>
        <v>-0.05286268635</v>
      </c>
    </row>
    <row r="85">
      <c r="A85" s="48">
        <v>45266.0</v>
      </c>
      <c r="B85" s="49">
        <v>717.049988</v>
      </c>
      <c r="C85" s="49">
        <v>749.75</v>
      </c>
      <c r="D85" s="49">
        <v>717.049988</v>
      </c>
      <c r="E85" s="49">
        <v>740.5</v>
      </c>
      <c r="F85" s="49">
        <v>740.5</v>
      </c>
      <c r="G85" s="67">
        <f t="shared" si="1"/>
        <v>-0.02244224422</v>
      </c>
      <c r="H85" s="68">
        <f>G85-FAMA!E88</f>
        <v>-0.04080123307</v>
      </c>
    </row>
    <row r="86">
      <c r="A86" s="48">
        <v>45267.0</v>
      </c>
      <c r="B86" s="49">
        <v>741.049988</v>
      </c>
      <c r="C86" s="49">
        <v>762.0</v>
      </c>
      <c r="D86" s="49">
        <v>731.650024</v>
      </c>
      <c r="E86" s="49">
        <v>757.5</v>
      </c>
      <c r="F86" s="49">
        <v>757.5</v>
      </c>
      <c r="G86" s="67">
        <f t="shared" si="1"/>
        <v>0.01060638</v>
      </c>
      <c r="H86" s="68">
        <f>G86-FAMA!E89</f>
        <v>-0.007746462942</v>
      </c>
    </row>
    <row r="87">
      <c r="A87" s="48">
        <v>45268.0</v>
      </c>
      <c r="B87" s="49">
        <v>761.799988</v>
      </c>
      <c r="C87" s="49">
        <v>769.900024</v>
      </c>
      <c r="D87" s="49">
        <v>739.099976</v>
      </c>
      <c r="E87" s="49">
        <v>749.549988</v>
      </c>
      <c r="F87" s="49">
        <v>749.549988</v>
      </c>
      <c r="G87" s="67">
        <f t="shared" si="1"/>
        <v>-0.01614489517</v>
      </c>
      <c r="H87" s="68">
        <f>G87-FAMA!E90</f>
        <v>-0.03449773811</v>
      </c>
    </row>
    <row r="88">
      <c r="A88" s="48">
        <v>45271.0</v>
      </c>
      <c r="B88" s="49">
        <v>750.099976</v>
      </c>
      <c r="C88" s="49">
        <v>766.799988</v>
      </c>
      <c r="D88" s="49">
        <v>750.099976</v>
      </c>
      <c r="E88" s="49">
        <v>761.849976</v>
      </c>
      <c r="F88" s="49">
        <v>761.849976</v>
      </c>
      <c r="G88" s="67">
        <f t="shared" si="1"/>
        <v>-0.01135478883</v>
      </c>
      <c r="H88" s="68">
        <f>G88-FAMA!E91</f>
        <v>-0.06642342307</v>
      </c>
    </row>
    <row r="89">
      <c r="A89" s="48">
        <v>45272.0</v>
      </c>
      <c r="B89" s="49">
        <v>767.099976</v>
      </c>
      <c r="C89" s="49">
        <v>786.25</v>
      </c>
      <c r="D89" s="49">
        <v>763.400024</v>
      </c>
      <c r="E89" s="49">
        <v>770.599976</v>
      </c>
      <c r="F89" s="49">
        <v>770.599976</v>
      </c>
      <c r="G89" s="67">
        <f t="shared" si="1"/>
        <v>-0.009511598972</v>
      </c>
      <c r="H89" s="68">
        <f>G89-FAMA!E92</f>
        <v>-0.02786444191</v>
      </c>
    </row>
    <row r="90">
      <c r="A90" s="48">
        <v>45273.0</v>
      </c>
      <c r="B90" s="49">
        <v>771.049988</v>
      </c>
      <c r="C90" s="49">
        <v>781.450012</v>
      </c>
      <c r="D90" s="49">
        <v>763.5</v>
      </c>
      <c r="E90" s="49">
        <v>778.0</v>
      </c>
      <c r="F90" s="49">
        <v>778.0</v>
      </c>
      <c r="G90" s="67">
        <f t="shared" si="1"/>
        <v>-0.0160617324</v>
      </c>
      <c r="H90" s="68">
        <f>G90-FAMA!E93</f>
        <v>-0.03441457534</v>
      </c>
    </row>
    <row r="91">
      <c r="A91" s="48">
        <v>45274.0</v>
      </c>
      <c r="B91" s="49">
        <v>795.049988</v>
      </c>
      <c r="C91" s="49">
        <v>800.0</v>
      </c>
      <c r="D91" s="49">
        <v>785.299988</v>
      </c>
      <c r="E91" s="49">
        <v>790.700012</v>
      </c>
      <c r="F91" s="49">
        <v>790.700012</v>
      </c>
      <c r="G91" s="67">
        <f t="shared" si="1"/>
        <v>0.01248479397</v>
      </c>
      <c r="H91" s="68">
        <f>G91-FAMA!E94</f>
        <v>-0.005841415108</v>
      </c>
    </row>
    <row r="92">
      <c r="A92" s="48">
        <v>45275.0</v>
      </c>
      <c r="B92" s="49">
        <v>795.099976</v>
      </c>
      <c r="C92" s="49">
        <v>796.950012</v>
      </c>
      <c r="D92" s="49">
        <v>779.799988</v>
      </c>
      <c r="E92" s="49">
        <v>780.950012</v>
      </c>
      <c r="F92" s="49">
        <v>780.950012</v>
      </c>
      <c r="G92" s="67">
        <f t="shared" si="1"/>
        <v>-0.1116482387</v>
      </c>
      <c r="H92" s="68">
        <f>G92-FAMA!E95</f>
        <v>-0.1299744478</v>
      </c>
    </row>
    <row r="93">
      <c r="A93" s="48">
        <v>45278.0</v>
      </c>
      <c r="B93" s="49">
        <v>782.049988</v>
      </c>
      <c r="C93" s="49">
        <v>888.900024</v>
      </c>
      <c r="D93" s="49">
        <v>778.799988</v>
      </c>
      <c r="E93" s="49">
        <v>879.099976</v>
      </c>
      <c r="F93" s="49">
        <v>879.099976</v>
      </c>
      <c r="G93" s="67">
        <f t="shared" si="1"/>
        <v>-0.002496325916</v>
      </c>
      <c r="H93" s="68">
        <f>G93-FAMA!E96</f>
        <v>-0.03915210257</v>
      </c>
    </row>
    <row r="94">
      <c r="A94" s="48">
        <v>45279.0</v>
      </c>
      <c r="B94" s="49">
        <v>879.349976</v>
      </c>
      <c r="C94" s="49">
        <v>916.349976</v>
      </c>
      <c r="D94" s="49">
        <v>852.5</v>
      </c>
      <c r="E94" s="49">
        <v>881.299988</v>
      </c>
      <c r="F94" s="49">
        <v>881.299988</v>
      </c>
      <c r="G94" s="67">
        <f t="shared" si="1"/>
        <v>0.08062044138</v>
      </c>
      <c r="H94" s="68">
        <f>G94-FAMA!E97</f>
        <v>0.0622942323</v>
      </c>
    </row>
    <row r="95">
      <c r="A95" s="48">
        <v>45280.0</v>
      </c>
      <c r="B95" s="49">
        <v>886.0</v>
      </c>
      <c r="C95" s="49">
        <v>889.549988</v>
      </c>
      <c r="D95" s="49">
        <v>806.099976</v>
      </c>
      <c r="E95" s="49">
        <v>815.549988</v>
      </c>
      <c r="F95" s="49">
        <v>815.549988</v>
      </c>
      <c r="G95" s="67">
        <f t="shared" si="1"/>
        <v>-0.06069681774</v>
      </c>
      <c r="H95" s="68">
        <f>G95-FAMA!E98</f>
        <v>-0.09735259439</v>
      </c>
    </row>
    <row r="96">
      <c r="A96" s="48">
        <v>45281.0</v>
      </c>
      <c r="B96" s="49">
        <v>801.650024</v>
      </c>
      <c r="C96" s="49">
        <v>874.049988</v>
      </c>
      <c r="D96" s="49">
        <v>801.650024</v>
      </c>
      <c r="E96" s="49">
        <v>868.25</v>
      </c>
      <c r="F96" s="49">
        <v>868.25</v>
      </c>
      <c r="G96" s="67">
        <f t="shared" si="1"/>
        <v>0.008478991693</v>
      </c>
      <c r="H96" s="68">
        <f>G96-FAMA!E99</f>
        <v>-0.009886398998</v>
      </c>
    </row>
    <row r="97">
      <c r="A97" s="48">
        <v>45282.0</v>
      </c>
      <c r="B97" s="49">
        <v>872.049988</v>
      </c>
      <c r="C97" s="49">
        <v>887.099976</v>
      </c>
      <c r="D97" s="49">
        <v>853.799988</v>
      </c>
      <c r="E97" s="49">
        <v>860.950012</v>
      </c>
      <c r="F97" s="49">
        <v>860.950012</v>
      </c>
      <c r="G97" s="67">
        <f t="shared" si="1"/>
        <v>-0.01000403813</v>
      </c>
      <c r="H97" s="68">
        <f>G97-FAMA!E100</f>
        <v>-0.02836942882</v>
      </c>
    </row>
    <row r="98">
      <c r="A98" s="48">
        <v>45286.0</v>
      </c>
      <c r="B98" s="49">
        <v>865.0</v>
      </c>
      <c r="C98" s="49">
        <v>883.200012</v>
      </c>
      <c r="D98" s="49">
        <v>858.75</v>
      </c>
      <c r="E98" s="49">
        <v>869.650024</v>
      </c>
      <c r="F98" s="49">
        <v>869.650024</v>
      </c>
      <c r="G98" s="67">
        <f t="shared" si="1"/>
        <v>0.002189598387</v>
      </c>
      <c r="H98" s="68">
        <f>G98-FAMA!E101</f>
        <v>-0.05291669293</v>
      </c>
    </row>
    <row r="99">
      <c r="A99" s="48">
        <v>45287.0</v>
      </c>
      <c r="B99" s="49">
        <v>875.0</v>
      </c>
      <c r="C99" s="49">
        <v>885.099976</v>
      </c>
      <c r="D99" s="49">
        <v>858.799988</v>
      </c>
      <c r="E99" s="49">
        <v>867.75</v>
      </c>
      <c r="F99" s="49">
        <v>867.75</v>
      </c>
      <c r="G99" s="67">
        <f t="shared" si="1"/>
        <v>0.004630969609</v>
      </c>
      <c r="H99" s="68">
        <f>G99-FAMA!E102</f>
        <v>-0.01373442108</v>
      </c>
    </row>
    <row r="100">
      <c r="A100" s="48">
        <v>45288.0</v>
      </c>
      <c r="B100" s="49">
        <v>873.950012</v>
      </c>
      <c r="C100" s="49">
        <v>875.0</v>
      </c>
      <c r="D100" s="49">
        <v>862.0</v>
      </c>
      <c r="E100" s="49">
        <v>863.75</v>
      </c>
      <c r="F100" s="49">
        <v>863.75</v>
      </c>
      <c r="G100" s="67">
        <f t="shared" si="1"/>
        <v>-0.02582757952</v>
      </c>
      <c r="H100" s="68">
        <f>G100-FAMA!E103</f>
        <v>-0.04419297021</v>
      </c>
    </row>
    <row r="101">
      <c r="A101" s="48">
        <v>45289.0</v>
      </c>
      <c r="B101" s="49">
        <v>871.950012</v>
      </c>
      <c r="C101" s="49">
        <v>895.0</v>
      </c>
      <c r="D101" s="49">
        <v>859.5</v>
      </c>
      <c r="E101" s="49">
        <v>886.650024</v>
      </c>
      <c r="F101" s="49">
        <v>886.650024</v>
      </c>
      <c r="G101" s="67">
        <f t="shared" si="1"/>
        <v>-0.005886309966</v>
      </c>
      <c r="H101" s="68">
        <f>G101-FAMA!E104</f>
        <v>-0.02427730653</v>
      </c>
    </row>
    <row r="102">
      <c r="A102" s="48">
        <v>45292.0</v>
      </c>
      <c r="B102" s="49">
        <v>890.049988</v>
      </c>
      <c r="C102" s="49">
        <v>916.5</v>
      </c>
      <c r="D102" s="49">
        <v>888.299988</v>
      </c>
      <c r="E102" s="49">
        <v>891.900024</v>
      </c>
      <c r="F102" s="49">
        <v>891.900024</v>
      </c>
      <c r="G102" s="67">
        <f t="shared" si="1"/>
        <v>0.007000126359</v>
      </c>
      <c r="H102" s="68">
        <f>G102-FAMA!E105</f>
        <v>-0.01139087021</v>
      </c>
    </row>
    <row r="103">
      <c r="A103" s="48">
        <v>45293.0</v>
      </c>
      <c r="B103" s="49">
        <v>897.900024</v>
      </c>
      <c r="C103" s="49">
        <v>903.450012</v>
      </c>
      <c r="D103" s="49">
        <v>866.799988</v>
      </c>
      <c r="E103" s="49">
        <v>885.700012</v>
      </c>
      <c r="F103" s="49">
        <v>885.700012</v>
      </c>
      <c r="G103" s="67">
        <f t="shared" si="1"/>
        <v>-0.01484898079</v>
      </c>
      <c r="H103" s="68">
        <f>G103-FAMA!E106</f>
        <v>-0.08843326327</v>
      </c>
    </row>
    <row r="104">
      <c r="A104" s="48">
        <v>45294.0</v>
      </c>
      <c r="B104" s="49">
        <v>885.349976</v>
      </c>
      <c r="C104" s="49">
        <v>910.0</v>
      </c>
      <c r="D104" s="49">
        <v>885.349976</v>
      </c>
      <c r="E104" s="49">
        <v>899.049988</v>
      </c>
      <c r="F104" s="49">
        <v>899.049988</v>
      </c>
      <c r="G104" s="67">
        <f t="shared" si="1"/>
        <v>-0.002330395544</v>
      </c>
      <c r="H104" s="68">
        <f>G104-FAMA!E107</f>
        <v>-0.02072139211</v>
      </c>
    </row>
    <row r="105">
      <c r="A105" s="48">
        <v>45295.0</v>
      </c>
      <c r="B105" s="49">
        <v>903.049988</v>
      </c>
      <c r="C105" s="49">
        <v>912.0</v>
      </c>
      <c r="D105" s="49">
        <v>895.25</v>
      </c>
      <c r="E105" s="49">
        <v>901.150024</v>
      </c>
      <c r="F105" s="49">
        <v>901.150024</v>
      </c>
      <c r="G105" s="67">
        <f t="shared" si="1"/>
        <v>-0.005517850099</v>
      </c>
      <c r="H105" s="68">
        <f>G105-FAMA!E108</f>
        <v>-0.02394085066</v>
      </c>
    </row>
    <row r="106">
      <c r="A106" s="48">
        <v>45296.0</v>
      </c>
      <c r="B106" s="49">
        <v>908.650024</v>
      </c>
      <c r="C106" s="49">
        <v>923.450012</v>
      </c>
      <c r="D106" s="49">
        <v>894.0</v>
      </c>
      <c r="E106" s="49">
        <v>906.150024</v>
      </c>
      <c r="F106" s="49">
        <v>906.150024</v>
      </c>
      <c r="G106" s="67">
        <f t="shared" si="1"/>
        <v>-0.01096920745</v>
      </c>
      <c r="H106" s="68">
        <f>G106-FAMA!E109</f>
        <v>-0.02939220801</v>
      </c>
    </row>
    <row r="107">
      <c r="A107" s="48">
        <v>45299.0</v>
      </c>
      <c r="B107" s="49">
        <v>918.849976</v>
      </c>
      <c r="C107" s="49">
        <v>929.5</v>
      </c>
      <c r="D107" s="49">
        <v>906.0</v>
      </c>
      <c r="E107" s="49">
        <v>916.200012</v>
      </c>
      <c r="F107" s="49">
        <v>916.200012</v>
      </c>
      <c r="G107" s="67">
        <f t="shared" si="1"/>
        <v>-0.003426294754</v>
      </c>
      <c r="H107" s="68">
        <f>G107-FAMA!E110</f>
        <v>-0.05870547926</v>
      </c>
    </row>
    <row r="108">
      <c r="A108" s="48">
        <v>45300.0</v>
      </c>
      <c r="B108" s="49">
        <v>925.900024</v>
      </c>
      <c r="C108" s="49">
        <v>926.700012</v>
      </c>
      <c r="D108" s="49">
        <v>912.099976</v>
      </c>
      <c r="E108" s="49">
        <v>919.349976</v>
      </c>
      <c r="F108" s="49">
        <v>919.349976</v>
      </c>
      <c r="G108" s="67">
        <f t="shared" si="1"/>
        <v>-0.02357815547</v>
      </c>
      <c r="H108" s="68">
        <f>G108-FAMA!E111</f>
        <v>-0.04200115603</v>
      </c>
    </row>
    <row r="109">
      <c r="A109" s="48">
        <v>45301.0</v>
      </c>
      <c r="B109" s="49">
        <v>921.25</v>
      </c>
      <c r="C109" s="49">
        <v>944.349976</v>
      </c>
      <c r="D109" s="49">
        <v>907.400024</v>
      </c>
      <c r="E109" s="49">
        <v>941.549988</v>
      </c>
      <c r="F109" s="49">
        <v>941.549988</v>
      </c>
      <c r="G109" s="67">
        <f t="shared" si="1"/>
        <v>0.001435839165</v>
      </c>
      <c r="H109" s="68">
        <f>G109-FAMA!E112</f>
        <v>-0.01698716139</v>
      </c>
    </row>
    <row r="110">
      <c r="A110" s="48">
        <v>45302.0</v>
      </c>
      <c r="B110" s="49">
        <v>949.0</v>
      </c>
      <c r="C110" s="49">
        <v>951.549988</v>
      </c>
      <c r="D110" s="49">
        <v>938.150024</v>
      </c>
      <c r="E110" s="49">
        <v>940.200012</v>
      </c>
      <c r="F110" s="49">
        <v>940.200012</v>
      </c>
      <c r="G110" s="67">
        <f t="shared" si="1"/>
        <v>-0.01166821837</v>
      </c>
      <c r="H110" s="68">
        <f>G110-FAMA!E113</f>
        <v>-0.03007841778</v>
      </c>
    </row>
    <row r="111">
      <c r="A111" s="48">
        <v>45303.0</v>
      </c>
      <c r="B111" s="49">
        <v>948.950012</v>
      </c>
      <c r="C111" s="49">
        <v>962.25</v>
      </c>
      <c r="D111" s="49">
        <v>941.950012</v>
      </c>
      <c r="E111" s="49">
        <v>951.299988</v>
      </c>
      <c r="F111" s="49">
        <v>951.299988</v>
      </c>
      <c r="G111" s="67">
        <f t="shared" si="1"/>
        <v>0.01792306481</v>
      </c>
      <c r="H111" s="68">
        <f>G111-FAMA!E114</f>
        <v>-0.0004871346024</v>
      </c>
    </row>
    <row r="112">
      <c r="A112" s="48">
        <v>45306.0</v>
      </c>
      <c r="B112" s="49">
        <v>962.0</v>
      </c>
      <c r="C112" s="49">
        <v>975.900024</v>
      </c>
      <c r="D112" s="49">
        <v>951.299988</v>
      </c>
      <c r="E112" s="49">
        <v>967.299988</v>
      </c>
      <c r="F112" s="49">
        <v>934.549988</v>
      </c>
      <c r="G112" s="67">
        <f t="shared" si="1"/>
        <v>-0.03385712851</v>
      </c>
      <c r="H112" s="68">
        <f>G112-FAMA!E115</f>
        <v>-0.08909789542</v>
      </c>
    </row>
    <row r="113">
      <c r="A113" s="48">
        <v>45307.0</v>
      </c>
      <c r="B113" s="49">
        <v>973.950012</v>
      </c>
      <c r="C113" s="49">
        <v>973.950012</v>
      </c>
      <c r="D113" s="49">
        <v>935.549988</v>
      </c>
      <c r="E113" s="49">
        <v>949.799988</v>
      </c>
      <c r="F113" s="49">
        <v>967.299988</v>
      </c>
      <c r="G113" s="67">
        <f t="shared" si="1"/>
        <v>0.0184249318</v>
      </c>
      <c r="H113" s="68">
        <f>G113-FAMA!E116</f>
        <v>0.00001473238826</v>
      </c>
    </row>
    <row r="114">
      <c r="A114" s="48">
        <v>45308.0</v>
      </c>
      <c r="B114" s="49">
        <v>945.799988</v>
      </c>
      <c r="C114" s="49">
        <v>949.799988</v>
      </c>
      <c r="D114" s="49">
        <v>932.0</v>
      </c>
      <c r="E114" s="49">
        <v>934.549988</v>
      </c>
      <c r="F114" s="49">
        <v>949.799988</v>
      </c>
      <c r="G114" s="67">
        <f t="shared" si="1"/>
        <v>0.01631801423</v>
      </c>
      <c r="H114" s="68">
        <f>G114-FAMA!E117</f>
        <v>-0.002092185182</v>
      </c>
    </row>
    <row r="115">
      <c r="A115" s="48">
        <v>45309.0</v>
      </c>
      <c r="B115" s="49">
        <v>945.799988</v>
      </c>
      <c r="C115" s="49">
        <v>949.799988</v>
      </c>
      <c r="D115" s="49">
        <v>932.0</v>
      </c>
      <c r="E115" s="49">
        <v>934.549988</v>
      </c>
      <c r="F115" s="49">
        <v>934.549988</v>
      </c>
      <c r="G115" s="67">
        <f t="shared" si="1"/>
        <v>-0.05001271868</v>
      </c>
      <c r="H115" s="68">
        <f>G115-FAMA!E118</f>
        <v>-0.06848231038</v>
      </c>
    </row>
    <row r="116">
      <c r="A116" s="48">
        <v>45310.0</v>
      </c>
      <c r="B116" s="49">
        <v>935.0</v>
      </c>
      <c r="C116" s="49">
        <v>988.849976</v>
      </c>
      <c r="D116" s="49">
        <v>935.0</v>
      </c>
      <c r="E116" s="49">
        <v>983.75</v>
      </c>
      <c r="F116" s="49">
        <v>983.75</v>
      </c>
      <c r="G116" s="67">
        <f t="shared" si="1"/>
        <v>0.05163289046</v>
      </c>
      <c r="H116" s="68">
        <f>G116-FAMA!E119</f>
        <v>0.03316329876</v>
      </c>
    </row>
    <row r="117">
      <c r="A117" s="48">
        <v>45314.0</v>
      </c>
      <c r="B117" s="49">
        <v>1049.75</v>
      </c>
      <c r="C117" s="49">
        <v>1049.75</v>
      </c>
      <c r="D117" s="49">
        <v>927.5</v>
      </c>
      <c r="E117" s="49">
        <v>935.450012</v>
      </c>
      <c r="F117" s="49">
        <v>935.450012</v>
      </c>
      <c r="G117" s="67">
        <f t="shared" si="1"/>
        <v>-0.03656212942</v>
      </c>
      <c r="H117" s="68">
        <f>G117-FAMA!E120</f>
        <v>-0.09198113892</v>
      </c>
    </row>
    <row r="118">
      <c r="A118" s="48">
        <v>45315.0</v>
      </c>
      <c r="B118" s="49">
        <v>940.0</v>
      </c>
      <c r="C118" s="49">
        <v>976.0</v>
      </c>
      <c r="D118" s="49">
        <v>908.450012</v>
      </c>
      <c r="E118" s="49">
        <v>970.950012</v>
      </c>
      <c r="F118" s="49">
        <v>970.950012</v>
      </c>
      <c r="G118" s="67">
        <f t="shared" si="1"/>
        <v>0.0006699206514</v>
      </c>
      <c r="H118" s="68">
        <f>G118-FAMA!E121</f>
        <v>-0.01779967105</v>
      </c>
    </row>
    <row r="119">
      <c r="A119" s="48">
        <v>45316.0</v>
      </c>
      <c r="B119" s="49">
        <v>976.75</v>
      </c>
      <c r="C119" s="49">
        <v>990.0</v>
      </c>
      <c r="D119" s="49">
        <v>959.25</v>
      </c>
      <c r="E119" s="49">
        <v>970.299988</v>
      </c>
      <c r="F119" s="49">
        <v>970.299988</v>
      </c>
      <c r="G119" s="67">
        <f t="shared" si="1"/>
        <v>-0.0115118055</v>
      </c>
      <c r="H119" s="68">
        <f>G119-FAMA!E122</f>
        <v>-0.02998139719</v>
      </c>
    </row>
    <row r="120">
      <c r="A120" s="48">
        <v>45320.0</v>
      </c>
      <c r="B120" s="49">
        <v>985.0</v>
      </c>
      <c r="C120" s="49">
        <v>989.450012</v>
      </c>
      <c r="D120" s="49">
        <v>972.900024</v>
      </c>
      <c r="E120" s="49">
        <v>981.599976</v>
      </c>
      <c r="F120" s="49">
        <v>981.599976</v>
      </c>
      <c r="G120" s="67">
        <f t="shared" si="1"/>
        <v>0.01867995065</v>
      </c>
      <c r="H120" s="68">
        <f>G120-FAMA!E123</f>
        <v>0.0002974037595</v>
      </c>
    </row>
    <row r="121">
      <c r="A121" s="48">
        <v>45321.0</v>
      </c>
      <c r="B121" s="49">
        <v>989.799988</v>
      </c>
      <c r="C121" s="49">
        <v>989.799988</v>
      </c>
      <c r="D121" s="49">
        <v>960.400024</v>
      </c>
      <c r="E121" s="49">
        <v>963.599976</v>
      </c>
      <c r="F121" s="49">
        <v>963.599976</v>
      </c>
      <c r="G121" s="67">
        <f t="shared" si="1"/>
        <v>-0.01507640452</v>
      </c>
      <c r="H121" s="68">
        <f>G121-FAMA!E124</f>
        <v>-0.03345895141</v>
      </c>
    </row>
    <row r="122">
      <c r="A122" s="48">
        <v>45322.0</v>
      </c>
      <c r="B122" s="49">
        <v>969.950012</v>
      </c>
      <c r="C122" s="49">
        <v>982.0</v>
      </c>
      <c r="D122" s="49">
        <v>965.349976</v>
      </c>
      <c r="E122" s="49">
        <v>978.349976</v>
      </c>
      <c r="F122" s="49">
        <v>978.349976</v>
      </c>
      <c r="G122" s="67">
        <f t="shared" si="1"/>
        <v>0.01593974663</v>
      </c>
      <c r="H122" s="68">
        <f>G122-FAMA!E125</f>
        <v>-0.05761071851</v>
      </c>
    </row>
    <row r="123">
      <c r="A123" s="48">
        <v>45323.0</v>
      </c>
      <c r="B123" s="49">
        <v>988.349976</v>
      </c>
      <c r="C123" s="49">
        <v>993.200012</v>
      </c>
      <c r="D123" s="49">
        <v>958.0</v>
      </c>
      <c r="E123" s="49">
        <v>963.0</v>
      </c>
      <c r="F123" s="49">
        <v>963.0</v>
      </c>
      <c r="G123" s="67">
        <f t="shared" si="1"/>
        <v>-0.004702587005</v>
      </c>
      <c r="H123" s="68">
        <f>G123-FAMA!E126</f>
        <v>-0.0230851339</v>
      </c>
    </row>
    <row r="124">
      <c r="A124" s="48">
        <v>45324.0</v>
      </c>
      <c r="B124" s="49">
        <v>970.0</v>
      </c>
      <c r="C124" s="49">
        <v>986.0</v>
      </c>
      <c r="D124" s="49">
        <v>964.0</v>
      </c>
      <c r="E124" s="49">
        <v>967.549988</v>
      </c>
      <c r="F124" s="49">
        <v>967.549988</v>
      </c>
      <c r="G124" s="67">
        <f t="shared" si="1"/>
        <v>0.02223981828</v>
      </c>
      <c r="H124" s="68">
        <f>G124-FAMA!E127</f>
        <v>0.003893377473</v>
      </c>
    </row>
    <row r="125">
      <c r="A125" s="48">
        <v>45327.0</v>
      </c>
      <c r="B125" s="49">
        <v>968.25</v>
      </c>
      <c r="C125" s="49">
        <v>974.099976</v>
      </c>
      <c r="D125" s="49">
        <v>941.700012</v>
      </c>
      <c r="E125" s="49">
        <v>946.5</v>
      </c>
      <c r="F125" s="49">
        <v>946.5</v>
      </c>
      <c r="G125" s="67">
        <f t="shared" si="1"/>
        <v>-0.0188151387</v>
      </c>
      <c r="H125" s="68">
        <f>G125-FAMA!E128</f>
        <v>-0.03716157951</v>
      </c>
    </row>
    <row r="126">
      <c r="A126" s="48">
        <v>45328.0</v>
      </c>
      <c r="B126" s="49">
        <v>947.150024</v>
      </c>
      <c r="C126" s="49">
        <v>968.0</v>
      </c>
      <c r="D126" s="49">
        <v>939.700012</v>
      </c>
      <c r="E126" s="49">
        <v>964.650024</v>
      </c>
      <c r="F126" s="49">
        <v>964.650024</v>
      </c>
      <c r="G126" s="67">
        <f t="shared" si="1"/>
        <v>0.01042213457</v>
      </c>
      <c r="H126" s="68">
        <f>G126-FAMA!E129</f>
        <v>-0.04462728622</v>
      </c>
    </row>
    <row r="127">
      <c r="A127" s="48">
        <v>45329.0</v>
      </c>
      <c r="B127" s="49">
        <v>969.849976</v>
      </c>
      <c r="C127" s="49">
        <v>972.900024</v>
      </c>
      <c r="D127" s="49">
        <v>948.25</v>
      </c>
      <c r="E127" s="49">
        <v>954.700012</v>
      </c>
      <c r="F127" s="49">
        <v>954.700012</v>
      </c>
      <c r="G127" s="67">
        <f t="shared" si="1"/>
        <v>0.01058537088</v>
      </c>
      <c r="H127" s="68">
        <f>G127-FAMA!E130</f>
        <v>-0.007761069922</v>
      </c>
    </row>
    <row r="128">
      <c r="A128" s="48">
        <v>45330.0</v>
      </c>
      <c r="B128" s="49">
        <v>956.049988</v>
      </c>
      <c r="C128" s="49">
        <v>959.200012</v>
      </c>
      <c r="D128" s="49">
        <v>941.75</v>
      </c>
      <c r="E128" s="49">
        <v>944.700012</v>
      </c>
      <c r="F128" s="49">
        <v>944.700012</v>
      </c>
      <c r="G128" s="67">
        <f t="shared" si="1"/>
        <v>0.005856047625</v>
      </c>
      <c r="H128" s="68">
        <f>G128-FAMA!E131</f>
        <v>-0.01249039318</v>
      </c>
    </row>
    <row r="129">
      <c r="A129" s="48">
        <v>45331.0</v>
      </c>
      <c r="B129" s="49">
        <v>947.849976</v>
      </c>
      <c r="C129" s="49">
        <v>954.349976</v>
      </c>
      <c r="D129" s="49">
        <v>915.599976</v>
      </c>
      <c r="E129" s="49">
        <v>939.200012</v>
      </c>
      <c r="F129" s="49">
        <v>939.200012</v>
      </c>
      <c r="G129" s="67">
        <f t="shared" si="1"/>
        <v>0.04343965897</v>
      </c>
      <c r="H129" s="68">
        <f>G129-FAMA!E132</f>
        <v>0.025073244</v>
      </c>
    </row>
    <row r="130">
      <c r="A130" s="48">
        <v>45334.0</v>
      </c>
      <c r="B130" s="49">
        <v>940.75</v>
      </c>
      <c r="C130" s="49">
        <v>947.0</v>
      </c>
      <c r="D130" s="49">
        <v>891.099976</v>
      </c>
      <c r="E130" s="49">
        <v>900.099976</v>
      </c>
      <c r="F130" s="49">
        <v>900.099976</v>
      </c>
      <c r="G130" s="67">
        <f t="shared" si="1"/>
        <v>-0.01174792725</v>
      </c>
      <c r="H130" s="68">
        <f>G130-FAMA!E133</f>
        <v>-0.03011434222</v>
      </c>
    </row>
    <row r="131">
      <c r="A131" s="48">
        <v>45335.0</v>
      </c>
      <c r="B131" s="49">
        <v>899.049988</v>
      </c>
      <c r="C131" s="49">
        <v>914.0</v>
      </c>
      <c r="D131" s="49">
        <v>876.75</v>
      </c>
      <c r="E131" s="49">
        <v>910.799988</v>
      </c>
      <c r="F131" s="49">
        <v>910.799988</v>
      </c>
      <c r="G131" s="67">
        <f t="shared" si="1"/>
        <v>-0.02017105077</v>
      </c>
      <c r="H131" s="68">
        <f>G131-FAMA!E134</f>
        <v>-0.07528041606</v>
      </c>
    </row>
    <row r="132">
      <c r="A132" s="48">
        <v>45336.0</v>
      </c>
      <c r="B132" s="49">
        <v>919.950012</v>
      </c>
      <c r="C132" s="49">
        <v>934.0</v>
      </c>
      <c r="D132" s="49">
        <v>898.450012</v>
      </c>
      <c r="E132" s="49">
        <v>929.549988</v>
      </c>
      <c r="F132" s="49">
        <v>929.549988</v>
      </c>
      <c r="G132" s="67">
        <f t="shared" si="1"/>
        <v>-0.0228634503</v>
      </c>
      <c r="H132" s="68">
        <f>G132-FAMA!E135</f>
        <v>-0.04122986528</v>
      </c>
    </row>
    <row r="133">
      <c r="A133" s="48">
        <v>45337.0</v>
      </c>
      <c r="B133" s="49">
        <v>937.900024</v>
      </c>
      <c r="C133" s="49">
        <v>967.700012</v>
      </c>
      <c r="D133" s="49">
        <v>935.599976</v>
      </c>
      <c r="E133" s="49">
        <v>951.299988</v>
      </c>
      <c r="F133" s="49">
        <v>951.299988</v>
      </c>
      <c r="G133" s="67">
        <f t="shared" si="1"/>
        <v>0.01089208876</v>
      </c>
      <c r="H133" s="68">
        <f>G133-FAMA!E136</f>
        <v>-0.007474326209</v>
      </c>
    </row>
    <row r="134">
      <c r="A134" s="48">
        <v>45338.0</v>
      </c>
      <c r="B134" s="49">
        <v>956.400024</v>
      </c>
      <c r="C134" s="49">
        <v>959.0</v>
      </c>
      <c r="D134" s="49">
        <v>937.049988</v>
      </c>
      <c r="E134" s="49">
        <v>941.049988</v>
      </c>
      <c r="F134" s="49">
        <v>941.049988</v>
      </c>
      <c r="G134" s="67">
        <f t="shared" si="1"/>
        <v>-0.006020609453</v>
      </c>
      <c r="H134" s="68">
        <f>G134-FAMA!E137</f>
        <v>-0.02436064797</v>
      </c>
    </row>
    <row r="135">
      <c r="A135" s="48">
        <v>45341.0</v>
      </c>
      <c r="B135" s="49">
        <v>941.049988</v>
      </c>
      <c r="C135" s="49">
        <v>956.75</v>
      </c>
      <c r="D135" s="49">
        <v>939.549988</v>
      </c>
      <c r="E135" s="49">
        <v>946.75</v>
      </c>
      <c r="F135" s="49">
        <v>946.75</v>
      </c>
      <c r="G135" s="67">
        <f t="shared" si="1"/>
        <v>-0.005044388693</v>
      </c>
      <c r="H135" s="68">
        <f>G135-FAMA!E138</f>
        <v>-0.02338442721</v>
      </c>
    </row>
    <row r="136">
      <c r="A136" s="48">
        <v>45342.0</v>
      </c>
      <c r="B136" s="49">
        <v>951.950012</v>
      </c>
      <c r="C136" s="49">
        <v>954.849976</v>
      </c>
      <c r="D136" s="49">
        <v>944.549988</v>
      </c>
      <c r="E136" s="49">
        <v>951.549988</v>
      </c>
      <c r="F136" s="49">
        <v>951.549988</v>
      </c>
      <c r="G136" s="67">
        <f t="shared" si="1"/>
        <v>0.02720355444</v>
      </c>
      <c r="H136" s="68">
        <f>G136-FAMA!E139</f>
        <v>-0.02782665245</v>
      </c>
    </row>
    <row r="137">
      <c r="A137" s="48">
        <v>45343.0</v>
      </c>
      <c r="B137" s="49">
        <v>951.599976</v>
      </c>
      <c r="C137" s="49">
        <v>959.599976</v>
      </c>
      <c r="D137" s="49">
        <v>922.299988</v>
      </c>
      <c r="E137" s="49">
        <v>926.349976</v>
      </c>
      <c r="F137" s="49">
        <v>926.349976</v>
      </c>
      <c r="G137" s="67">
        <f t="shared" si="1"/>
        <v>-0.0102569965</v>
      </c>
      <c r="H137" s="68">
        <f>G137-FAMA!E140</f>
        <v>-0.02859703502</v>
      </c>
    </row>
    <row r="138">
      <c r="A138" s="48">
        <v>45344.0</v>
      </c>
      <c r="B138" s="49">
        <v>929.0</v>
      </c>
      <c r="C138" s="49">
        <v>939.25</v>
      </c>
      <c r="D138" s="49">
        <v>916.75</v>
      </c>
      <c r="E138" s="49">
        <v>935.950012</v>
      </c>
      <c r="F138" s="49">
        <v>935.950012</v>
      </c>
      <c r="G138" s="67">
        <f t="shared" si="1"/>
        <v>-0.02975173512</v>
      </c>
      <c r="H138" s="68">
        <f>G138-FAMA!E141</f>
        <v>-0.04809177364</v>
      </c>
    </row>
    <row r="139">
      <c r="A139" s="48">
        <v>45345.0</v>
      </c>
      <c r="B139" s="49">
        <v>946.700012</v>
      </c>
      <c r="C139" s="49">
        <v>970.0</v>
      </c>
      <c r="D139" s="49">
        <v>946.0</v>
      </c>
      <c r="E139" s="49">
        <v>964.650024</v>
      </c>
      <c r="F139" s="49">
        <v>964.650024</v>
      </c>
      <c r="G139" s="67">
        <f t="shared" si="1"/>
        <v>-0.00253329755</v>
      </c>
      <c r="H139" s="68">
        <f>G139-FAMA!E142</f>
        <v>-0.02098164262</v>
      </c>
    </row>
    <row r="140">
      <c r="A140" s="48">
        <v>45348.0</v>
      </c>
      <c r="B140" s="49">
        <v>968.0</v>
      </c>
      <c r="C140" s="49">
        <v>989.799988</v>
      </c>
      <c r="D140" s="49">
        <v>963.5</v>
      </c>
      <c r="E140" s="49">
        <v>967.099976</v>
      </c>
      <c r="F140" s="49">
        <v>967.099976</v>
      </c>
      <c r="G140" s="67">
        <f t="shared" si="1"/>
        <v>0.01554130861</v>
      </c>
      <c r="H140" s="68">
        <f>G140-FAMA!E143</f>
        <v>-0.002907036462</v>
      </c>
    </row>
    <row r="141">
      <c r="A141" s="48">
        <v>45349.0</v>
      </c>
      <c r="B141" s="49">
        <v>973.799988</v>
      </c>
      <c r="C141" s="49">
        <v>973.799988</v>
      </c>
      <c r="D141" s="49">
        <v>948.25</v>
      </c>
      <c r="E141" s="49">
        <v>952.299988</v>
      </c>
      <c r="F141" s="49">
        <v>952.299988</v>
      </c>
      <c r="G141" s="67">
        <f t="shared" si="1"/>
        <v>0.0299589149</v>
      </c>
      <c r="H141" s="68">
        <f>G141-FAMA!E144</f>
        <v>0.01151056983</v>
      </c>
    </row>
    <row r="142">
      <c r="A142" s="48">
        <v>45350.0</v>
      </c>
      <c r="B142" s="49">
        <v>952.299988</v>
      </c>
      <c r="C142" s="49">
        <v>962.299988</v>
      </c>
      <c r="D142" s="49">
        <v>920.25</v>
      </c>
      <c r="E142" s="49">
        <v>924.599976</v>
      </c>
      <c r="F142" s="49">
        <v>924.599976</v>
      </c>
      <c r="G142" s="67">
        <f t="shared" si="1"/>
        <v>-0.002481441299</v>
      </c>
      <c r="H142" s="68">
        <f>G142-FAMA!E145</f>
        <v>-0.05783668738</v>
      </c>
    </row>
    <row r="143">
      <c r="A143" s="48">
        <v>45351.0</v>
      </c>
      <c r="B143" s="49">
        <v>924.549988</v>
      </c>
      <c r="C143" s="49">
        <v>933.450012</v>
      </c>
      <c r="D143" s="49">
        <v>912.549988</v>
      </c>
      <c r="E143" s="49">
        <v>926.900024</v>
      </c>
      <c r="F143" s="49">
        <v>926.900024</v>
      </c>
      <c r="G143" s="67">
        <f t="shared" si="1"/>
        <v>-0.002314153197</v>
      </c>
      <c r="H143" s="68">
        <f>G143-FAMA!E146</f>
        <v>-0.02076249827</v>
      </c>
    </row>
    <row r="144">
      <c r="A144" s="48">
        <v>45352.0</v>
      </c>
      <c r="B144" s="49">
        <v>934.950012</v>
      </c>
      <c r="C144" s="49">
        <v>938.150024</v>
      </c>
      <c r="D144" s="49">
        <v>927.0</v>
      </c>
      <c r="E144" s="49">
        <v>929.049988</v>
      </c>
      <c r="F144" s="49">
        <v>929.049988</v>
      </c>
      <c r="G144" s="67">
        <f t="shared" si="1"/>
        <v>-0.009752743427</v>
      </c>
      <c r="H144" s="68">
        <f>G144-FAMA!E147</f>
        <v>-0.02832982298</v>
      </c>
    </row>
    <row r="145">
      <c r="A145" s="48">
        <v>45355.0</v>
      </c>
      <c r="B145" s="49">
        <v>928.900024</v>
      </c>
      <c r="C145" s="49">
        <v>945.799988</v>
      </c>
      <c r="D145" s="49">
        <v>924.150024</v>
      </c>
      <c r="E145" s="49">
        <v>938.200012</v>
      </c>
      <c r="F145" s="49">
        <v>938.200012</v>
      </c>
      <c r="G145" s="67">
        <f t="shared" si="1"/>
        <v>0.002564676246</v>
      </c>
      <c r="H145" s="68">
        <f>G145-FAMA!E148</f>
        <v>-0.07176435099</v>
      </c>
    </row>
    <row r="146">
      <c r="A146" s="48">
        <v>45356.0</v>
      </c>
      <c r="B146" s="49">
        <v>938.0</v>
      </c>
      <c r="C146" s="49">
        <v>941.0</v>
      </c>
      <c r="D146" s="49">
        <v>928.650024</v>
      </c>
      <c r="E146" s="49">
        <v>935.799988</v>
      </c>
      <c r="F146" s="49">
        <v>935.799988</v>
      </c>
      <c r="G146" s="67">
        <f t="shared" si="1"/>
        <v>0.007373890857</v>
      </c>
      <c r="H146" s="68">
        <f>G146-FAMA!E149</f>
        <v>-0.01120318869</v>
      </c>
    </row>
    <row r="147">
      <c r="A147" s="48">
        <v>45357.0</v>
      </c>
      <c r="B147" s="49">
        <v>935.799988</v>
      </c>
      <c r="C147" s="49">
        <v>936.950012</v>
      </c>
      <c r="D147" s="49">
        <v>911.799988</v>
      </c>
      <c r="E147" s="49">
        <v>928.950012</v>
      </c>
      <c r="F147" s="49">
        <v>928.950012</v>
      </c>
      <c r="G147" s="67">
        <f t="shared" si="1"/>
        <v>-0.008273726808</v>
      </c>
      <c r="H147" s="68">
        <f>G147-FAMA!E150</f>
        <v>-0.02685080636</v>
      </c>
    </row>
    <row r="148">
      <c r="A148" s="48">
        <v>45358.0</v>
      </c>
      <c r="B148" s="49">
        <v>929.25</v>
      </c>
      <c r="C148" s="49">
        <v>946.400024</v>
      </c>
      <c r="D148" s="49">
        <v>929.25</v>
      </c>
      <c r="E148" s="49">
        <v>936.700012</v>
      </c>
      <c r="F148" s="49">
        <v>936.700012</v>
      </c>
      <c r="G148" s="67">
        <f t="shared" si="1"/>
        <v>-0.002396293702</v>
      </c>
      <c r="H148" s="68">
        <f>G148-FAMA!E151</f>
        <v>-0.02103605507</v>
      </c>
    </row>
    <row r="149">
      <c r="A149" s="48">
        <v>45362.0</v>
      </c>
      <c r="B149" s="49">
        <v>934.049988</v>
      </c>
      <c r="C149" s="49">
        <v>960.900024</v>
      </c>
      <c r="D149" s="49">
        <v>931.099976</v>
      </c>
      <c r="E149" s="49">
        <v>938.950012</v>
      </c>
      <c r="F149" s="49">
        <v>938.950012</v>
      </c>
      <c r="G149" s="67">
        <f t="shared" si="1"/>
        <v>0.01987724708</v>
      </c>
      <c r="H149" s="68">
        <f>G149-FAMA!E152</f>
        <v>0.001237485708</v>
      </c>
    </row>
    <row r="150">
      <c r="A150" s="48">
        <v>45363.0</v>
      </c>
      <c r="B150" s="49">
        <v>939.950012</v>
      </c>
      <c r="C150" s="49">
        <v>940.700012</v>
      </c>
      <c r="D150" s="49">
        <v>915.5</v>
      </c>
      <c r="E150" s="49">
        <v>920.650024</v>
      </c>
      <c r="F150" s="49">
        <v>920.650024</v>
      </c>
      <c r="G150" s="67">
        <f t="shared" si="1"/>
        <v>0.04672848225</v>
      </c>
      <c r="H150" s="68">
        <f>G150-FAMA!E153</f>
        <v>-0.009201225732</v>
      </c>
    </row>
    <row r="151">
      <c r="A151" s="48">
        <v>45364.0</v>
      </c>
      <c r="B151" s="49">
        <v>924.049988</v>
      </c>
      <c r="C151" s="49">
        <v>931.349976</v>
      </c>
      <c r="D151" s="49">
        <v>868.900024</v>
      </c>
      <c r="E151" s="49">
        <v>879.549988</v>
      </c>
      <c r="F151" s="49">
        <v>879.549988</v>
      </c>
      <c r="G151" s="67">
        <f t="shared" si="1"/>
        <v>-0.02174395342</v>
      </c>
      <c r="H151" s="68">
        <f>G151-FAMA!E154</f>
        <v>-0.04038371479</v>
      </c>
    </row>
    <row r="152">
      <c r="A152" s="48">
        <v>45365.0</v>
      </c>
      <c r="B152" s="49">
        <v>877.950012</v>
      </c>
      <c r="C152" s="49">
        <v>905.049988</v>
      </c>
      <c r="D152" s="49">
        <v>863.0</v>
      </c>
      <c r="E152" s="49">
        <v>899.099976</v>
      </c>
      <c r="F152" s="49">
        <v>899.099976</v>
      </c>
      <c r="G152" s="67">
        <f t="shared" si="1"/>
        <v>-0.01587127888</v>
      </c>
      <c r="H152" s="68">
        <f>G152-FAMA!E155</f>
        <v>-0.03451104025</v>
      </c>
    </row>
    <row r="153">
      <c r="A153" s="48">
        <v>45366.0</v>
      </c>
      <c r="B153" s="49">
        <v>898.75</v>
      </c>
      <c r="C153" s="49">
        <v>920.0</v>
      </c>
      <c r="D153" s="49">
        <v>877.549988</v>
      </c>
      <c r="E153" s="49">
        <v>913.599976</v>
      </c>
      <c r="F153" s="49">
        <v>913.599976</v>
      </c>
      <c r="G153" s="67">
        <f t="shared" si="1"/>
        <v>-0.005497249081</v>
      </c>
      <c r="H153" s="68">
        <f>G153-FAMA!E156</f>
        <v>-0.02406051112</v>
      </c>
    </row>
    <row r="154">
      <c r="A154" s="48">
        <v>45369.0</v>
      </c>
      <c r="B154" s="49">
        <v>906.150024</v>
      </c>
      <c r="C154" s="49">
        <v>923.0</v>
      </c>
      <c r="D154" s="49">
        <v>903.650024</v>
      </c>
      <c r="E154" s="49">
        <v>918.650024</v>
      </c>
      <c r="F154" s="49">
        <v>918.650024</v>
      </c>
      <c r="G154" s="67">
        <f t="shared" si="1"/>
        <v>0.01312382024</v>
      </c>
      <c r="H154" s="68">
        <f>G154-FAMA!E157</f>
        <v>-0.005439441802</v>
      </c>
    </row>
    <row r="155">
      <c r="A155" s="48">
        <v>45370.0</v>
      </c>
      <c r="B155" s="49">
        <v>918.650024</v>
      </c>
      <c r="C155" s="49">
        <v>918.650024</v>
      </c>
      <c r="D155" s="49">
        <v>900.099976</v>
      </c>
      <c r="E155" s="49">
        <v>906.75</v>
      </c>
      <c r="F155" s="49">
        <v>906.75</v>
      </c>
      <c r="G155" s="67">
        <f t="shared" si="1"/>
        <v>0.005377509559</v>
      </c>
      <c r="H155" s="68">
        <f>G155-FAMA!E158</f>
        <v>-0.05032261504</v>
      </c>
    </row>
    <row r="156">
      <c r="A156" s="48">
        <v>45371.0</v>
      </c>
      <c r="B156" s="49">
        <v>904.450012</v>
      </c>
      <c r="C156" s="49">
        <v>916.0</v>
      </c>
      <c r="D156" s="49">
        <v>882.599976</v>
      </c>
      <c r="E156" s="49">
        <v>901.900024</v>
      </c>
      <c r="F156" s="49">
        <v>901.900024</v>
      </c>
      <c r="G156" s="67">
        <f t="shared" si="1"/>
        <v>-0.03493656243</v>
      </c>
      <c r="H156" s="68">
        <f>G156-FAMA!E159</f>
        <v>-0.05349982447</v>
      </c>
    </row>
    <row r="157">
      <c r="A157" s="48">
        <v>45372.0</v>
      </c>
      <c r="B157" s="49">
        <v>910.700012</v>
      </c>
      <c r="C157" s="49">
        <v>943.200012</v>
      </c>
      <c r="D157" s="49">
        <v>910.700012</v>
      </c>
      <c r="E157" s="49">
        <v>934.549988</v>
      </c>
      <c r="F157" s="49">
        <v>934.549988</v>
      </c>
      <c r="G157" s="67">
        <f t="shared" si="1"/>
        <v>0.006786951791</v>
      </c>
      <c r="H157" s="68">
        <f>G157-FAMA!E160</f>
        <v>-0.01177631025</v>
      </c>
    </row>
    <row r="158">
      <c r="A158" s="48">
        <v>45373.0</v>
      </c>
      <c r="B158" s="49">
        <v>939.950012</v>
      </c>
      <c r="C158" s="49">
        <v>940.0</v>
      </c>
      <c r="D158" s="49">
        <v>926.5</v>
      </c>
      <c r="E158" s="49">
        <v>928.25</v>
      </c>
      <c r="F158" s="49">
        <v>928.25</v>
      </c>
      <c r="G158" s="67">
        <f t="shared" si="1"/>
        <v>-0.0007535518499</v>
      </c>
      <c r="H158" s="68">
        <f>G158-FAMA!E161</f>
        <v>-0.01940917329</v>
      </c>
    </row>
    <row r="159">
      <c r="A159" s="48">
        <v>45377.0</v>
      </c>
      <c r="B159" s="49">
        <v>927.099976</v>
      </c>
      <c r="C159" s="49">
        <v>936.450012</v>
      </c>
      <c r="D159" s="49">
        <v>920.900024</v>
      </c>
      <c r="E159" s="49">
        <v>928.950012</v>
      </c>
      <c r="F159" s="49">
        <v>928.950012</v>
      </c>
      <c r="G159" s="67">
        <f t="shared" si="1"/>
        <v>-0.0002690486405</v>
      </c>
      <c r="H159" s="68">
        <f>G159-FAMA!E162</f>
        <v>-0.01892467008</v>
      </c>
    </row>
    <row r="160">
      <c r="A160" s="48">
        <v>45378.0</v>
      </c>
      <c r="B160" s="49">
        <v>930.049988</v>
      </c>
      <c r="C160" s="49">
        <v>940.0</v>
      </c>
      <c r="D160" s="49">
        <v>926.299988</v>
      </c>
      <c r="E160" s="49">
        <v>929.200012</v>
      </c>
      <c r="F160" s="49">
        <v>929.200012</v>
      </c>
      <c r="G160" s="67">
        <f t="shared" si="1"/>
        <v>-0.0008064949624</v>
      </c>
      <c r="H160" s="68">
        <f>G160-FAMA!E163</f>
        <v>-0.0567838009</v>
      </c>
    </row>
    <row r="161">
      <c r="A161" s="48">
        <v>45379.0</v>
      </c>
      <c r="B161" s="49">
        <v>930.0</v>
      </c>
      <c r="C161" s="49">
        <v>939.099976</v>
      </c>
      <c r="D161" s="49">
        <v>926.599976</v>
      </c>
      <c r="E161" s="49">
        <v>929.950012</v>
      </c>
      <c r="F161" s="49">
        <v>929.950012</v>
      </c>
      <c r="G161" s="67">
        <f t="shared" si="1"/>
        <v>-0.04079421145</v>
      </c>
      <c r="H161" s="68">
        <f>G161-FAMA!E164</f>
        <v>-0.05944983289</v>
      </c>
    </row>
    <row r="162">
      <c r="A162" s="48">
        <v>45383.0</v>
      </c>
      <c r="B162" s="49">
        <v>930.0</v>
      </c>
      <c r="C162" s="49">
        <v>972.0</v>
      </c>
      <c r="D162" s="49">
        <v>930.0</v>
      </c>
      <c r="E162" s="49">
        <v>969.5</v>
      </c>
      <c r="F162" s="49">
        <v>969.5</v>
      </c>
      <c r="G162" s="67">
        <f t="shared" si="1"/>
        <v>-0.03378515367</v>
      </c>
      <c r="H162" s="68">
        <f>G162-FAMA!E165</f>
        <v>-0.05244077511</v>
      </c>
    </row>
    <row r="163">
      <c r="A163" s="48">
        <v>45384.0</v>
      </c>
      <c r="B163" s="49">
        <v>969.849976</v>
      </c>
      <c r="C163" s="49">
        <v>1012.0</v>
      </c>
      <c r="D163" s="49">
        <v>964.299988</v>
      </c>
      <c r="E163" s="49">
        <v>1003.400024</v>
      </c>
      <c r="F163" s="49">
        <v>1003.400024</v>
      </c>
      <c r="G163" s="67">
        <f t="shared" si="1"/>
        <v>-0.01094132676</v>
      </c>
      <c r="H163" s="68">
        <f>G163-FAMA!E166</f>
        <v>-0.02951405643</v>
      </c>
    </row>
    <row r="164">
      <c r="A164" s="48">
        <v>45385.0</v>
      </c>
      <c r="B164" s="49">
        <v>1003.400024</v>
      </c>
      <c r="C164" s="49">
        <v>1037.150024</v>
      </c>
      <c r="D164" s="49">
        <v>992.099976</v>
      </c>
      <c r="E164" s="49">
        <v>1014.5</v>
      </c>
      <c r="F164" s="49">
        <v>1014.5</v>
      </c>
      <c r="G164" s="67">
        <f t="shared" si="1"/>
        <v>0.01663490891</v>
      </c>
      <c r="H164" s="68">
        <f>G164-FAMA!E167</f>
        <v>-0.001937820757</v>
      </c>
    </row>
    <row r="165">
      <c r="A165" s="48">
        <v>45386.0</v>
      </c>
      <c r="B165" s="49">
        <v>1016.049988</v>
      </c>
      <c r="C165" s="49">
        <v>1023.099976</v>
      </c>
      <c r="D165" s="49">
        <v>994.049988</v>
      </c>
      <c r="E165" s="49">
        <v>997.900024</v>
      </c>
      <c r="F165" s="49">
        <v>997.900024</v>
      </c>
      <c r="G165" s="67">
        <f t="shared" si="1"/>
        <v>-0.004836675143</v>
      </c>
      <c r="H165" s="68">
        <f>G165-FAMA!E168</f>
        <v>-0.06056521317</v>
      </c>
    </row>
    <row r="166">
      <c r="A166" s="48">
        <v>45387.0</v>
      </c>
      <c r="B166" s="49">
        <v>999.0</v>
      </c>
      <c r="C166" s="49">
        <v>1010.25</v>
      </c>
      <c r="D166" s="49">
        <v>994.0</v>
      </c>
      <c r="E166" s="49">
        <v>1002.75</v>
      </c>
      <c r="F166" s="49">
        <v>1002.75</v>
      </c>
      <c r="G166" s="67">
        <f t="shared" si="1"/>
        <v>-0.01167945622</v>
      </c>
      <c r="H166" s="68">
        <f>G166-FAMA!E169</f>
        <v>-0.03025218589</v>
      </c>
    </row>
    <row r="167">
      <c r="A167" s="48">
        <v>45390.0</v>
      </c>
      <c r="B167" s="49">
        <v>1005.0</v>
      </c>
      <c r="C167" s="49">
        <v>1026.199951</v>
      </c>
      <c r="D167" s="49">
        <v>998.049988</v>
      </c>
      <c r="E167" s="49">
        <v>1014.599976</v>
      </c>
      <c r="F167" s="49">
        <v>1014.599976</v>
      </c>
      <c r="G167" s="67">
        <f t="shared" si="1"/>
        <v>0.004604152626</v>
      </c>
      <c r="H167" s="68">
        <f>G167-FAMA!E170</f>
        <v>-0.01396857704</v>
      </c>
    </row>
    <row r="168">
      <c r="A168" s="48">
        <v>45391.0</v>
      </c>
      <c r="B168" s="49">
        <v>1018.549988</v>
      </c>
      <c r="C168" s="49">
        <v>1030.849976</v>
      </c>
      <c r="D168" s="49">
        <v>1006.150024</v>
      </c>
      <c r="E168" s="49">
        <v>1009.950012</v>
      </c>
      <c r="F168" s="49">
        <v>1009.950012</v>
      </c>
      <c r="G168" s="67">
        <f t="shared" si="1"/>
        <v>-0.01256352772</v>
      </c>
      <c r="H168" s="68">
        <f>G168-FAMA!E171</f>
        <v>-0.03098524819</v>
      </c>
    </row>
    <row r="169">
      <c r="A169" s="48">
        <v>45392.0</v>
      </c>
      <c r="B169" s="49">
        <v>1017.349976</v>
      </c>
      <c r="C169" s="49">
        <v>1029.599976</v>
      </c>
      <c r="D169" s="49">
        <v>1013.700012</v>
      </c>
      <c r="E169" s="49">
        <v>1022.799988</v>
      </c>
      <c r="F169" s="49">
        <v>1022.799988</v>
      </c>
      <c r="G169" s="67">
        <f t="shared" si="1"/>
        <v>-0.03295044222</v>
      </c>
      <c r="H169" s="68">
        <f>G169-FAMA!E172</f>
        <v>-0.05137216268</v>
      </c>
    </row>
    <row r="170">
      <c r="A170" s="48">
        <v>45394.0</v>
      </c>
      <c r="B170" s="49">
        <v>1023.0</v>
      </c>
      <c r="C170" s="49">
        <v>1068.650024</v>
      </c>
      <c r="D170" s="49">
        <v>1017.049988</v>
      </c>
      <c r="E170" s="49">
        <v>1057.650024</v>
      </c>
      <c r="F170" s="49">
        <v>1057.650024</v>
      </c>
      <c r="G170" s="67">
        <f t="shared" si="1"/>
        <v>0.02769275551</v>
      </c>
      <c r="H170" s="68">
        <f>G170-FAMA!E173</f>
        <v>0.009271035043</v>
      </c>
    </row>
    <row r="171">
      <c r="A171" s="48">
        <v>45397.0</v>
      </c>
      <c r="B171" s="49">
        <v>1036.5</v>
      </c>
      <c r="C171" s="49">
        <v>1047.599976</v>
      </c>
      <c r="D171" s="49">
        <v>1018.450012</v>
      </c>
      <c r="E171" s="49">
        <v>1029.150024</v>
      </c>
      <c r="F171" s="49">
        <v>1029.150024</v>
      </c>
      <c r="G171" s="67">
        <f t="shared" si="1"/>
        <v>0.01249447769</v>
      </c>
      <c r="H171" s="68">
        <f>G171-FAMA!E174</f>
        <v>-0.02435235684</v>
      </c>
    </row>
    <row r="172">
      <c r="A172" s="48">
        <v>45398.0</v>
      </c>
      <c r="B172" s="49">
        <v>1023.549988</v>
      </c>
      <c r="C172" s="49">
        <v>1036.849976</v>
      </c>
      <c r="D172" s="49">
        <v>1006.549988</v>
      </c>
      <c r="E172" s="49">
        <v>1016.450012</v>
      </c>
      <c r="F172" s="49">
        <v>1016.450012</v>
      </c>
      <c r="G172" s="67">
        <f t="shared" si="1"/>
        <v>0.02387309192</v>
      </c>
      <c r="H172" s="68">
        <f>G172-FAMA!E175</f>
        <v>0.005451371447</v>
      </c>
    </row>
    <row r="173">
      <c r="A173" s="48">
        <v>45400.0</v>
      </c>
      <c r="B173" s="49">
        <v>1018.0</v>
      </c>
      <c r="C173" s="49">
        <v>1033.0</v>
      </c>
      <c r="D173" s="49">
        <v>987.75</v>
      </c>
      <c r="E173" s="49">
        <v>992.75</v>
      </c>
      <c r="F173" s="49">
        <v>992.75</v>
      </c>
      <c r="G173" s="67">
        <f t="shared" si="1"/>
        <v>0.0007560483871</v>
      </c>
      <c r="H173" s="68">
        <f>G173-FAMA!E176</f>
        <v>-0.01766567208</v>
      </c>
    </row>
    <row r="174">
      <c r="A174" s="48">
        <v>45401.0</v>
      </c>
      <c r="B174" s="49">
        <v>992.200012</v>
      </c>
      <c r="C174" s="49">
        <v>1005.950012</v>
      </c>
      <c r="D174" s="49">
        <v>971.0</v>
      </c>
      <c r="E174" s="49">
        <v>992.0</v>
      </c>
      <c r="F174" s="49">
        <v>992.0</v>
      </c>
      <c r="G174" s="67">
        <f t="shared" si="1"/>
        <v>-0.008049585617</v>
      </c>
      <c r="H174" s="68">
        <f>G174-FAMA!E177</f>
        <v>-0.02631611522</v>
      </c>
    </row>
    <row r="175">
      <c r="A175" s="48">
        <v>45404.0</v>
      </c>
      <c r="B175" s="49">
        <v>1003.450012</v>
      </c>
      <c r="C175" s="49">
        <v>1008.099976</v>
      </c>
      <c r="D175" s="49">
        <v>995.0</v>
      </c>
      <c r="E175" s="49">
        <v>1000.049988</v>
      </c>
      <c r="F175" s="49">
        <v>1000.049988</v>
      </c>
      <c r="G175" s="67">
        <f t="shared" si="1"/>
        <v>-0.01521419202</v>
      </c>
      <c r="H175" s="68">
        <f>G175-FAMA!E178</f>
        <v>-0.08830033284</v>
      </c>
    </row>
    <row r="176">
      <c r="A176" s="48">
        <v>45405.0</v>
      </c>
      <c r="B176" s="49">
        <v>1006.349976</v>
      </c>
      <c r="C176" s="49">
        <v>1019.0</v>
      </c>
      <c r="D176" s="49">
        <v>998.049988</v>
      </c>
      <c r="E176" s="49">
        <v>1015.5</v>
      </c>
      <c r="F176" s="49">
        <v>1015.5</v>
      </c>
      <c r="G176" s="67">
        <f t="shared" si="1"/>
        <v>-0.009316666059</v>
      </c>
      <c r="H176" s="68">
        <f>G176-FAMA!E179</f>
        <v>-0.02758319566</v>
      </c>
    </row>
    <row r="177">
      <c r="A177" s="48">
        <v>45406.0</v>
      </c>
      <c r="B177" s="49">
        <v>1029.550049</v>
      </c>
      <c r="C177" s="49">
        <v>1029.550049</v>
      </c>
      <c r="D177" s="49">
        <v>1017.150024</v>
      </c>
      <c r="E177" s="49">
        <v>1025.050049</v>
      </c>
      <c r="F177" s="49">
        <v>1025.050049</v>
      </c>
      <c r="G177" s="67">
        <f t="shared" si="1"/>
        <v>-0.002384380535</v>
      </c>
      <c r="H177" s="68">
        <f>G177-FAMA!E180</f>
        <v>-0.02065091014</v>
      </c>
    </row>
    <row r="178">
      <c r="A178" s="48">
        <v>45407.0</v>
      </c>
      <c r="B178" s="49">
        <v>1031.449951</v>
      </c>
      <c r="C178" s="49">
        <v>1037.75</v>
      </c>
      <c r="D178" s="49">
        <v>1022.0</v>
      </c>
      <c r="E178" s="49">
        <v>1027.5</v>
      </c>
      <c r="F178" s="49">
        <v>1027.5</v>
      </c>
      <c r="G178" s="67">
        <f t="shared" si="1"/>
        <v>-0.01594600739</v>
      </c>
      <c r="H178" s="68">
        <f>G178-FAMA!E181</f>
        <v>-0.03415950615</v>
      </c>
    </row>
    <row r="179">
      <c r="A179" s="48">
        <v>45408.0</v>
      </c>
      <c r="B179" s="49">
        <v>1035.0</v>
      </c>
      <c r="C179" s="49">
        <v>1058.849976</v>
      </c>
      <c r="D179" s="49">
        <v>1027.0</v>
      </c>
      <c r="E179" s="49">
        <v>1044.150024</v>
      </c>
      <c r="F179" s="49">
        <v>1044.150024</v>
      </c>
      <c r="G179" s="67">
        <f t="shared" si="1"/>
        <v>-0.00114789499</v>
      </c>
      <c r="H179" s="68">
        <f>G179-FAMA!E182</f>
        <v>-0.01936139375</v>
      </c>
    </row>
    <row r="180">
      <c r="A180" s="48">
        <v>45411.0</v>
      </c>
      <c r="B180" s="49">
        <v>1050.300049</v>
      </c>
      <c r="C180" s="49">
        <v>1067.300049</v>
      </c>
      <c r="D180" s="49">
        <v>1037.800049</v>
      </c>
      <c r="E180" s="49">
        <v>1045.349976</v>
      </c>
      <c r="F180" s="49">
        <v>1045.349976</v>
      </c>
      <c r="G180" s="67">
        <f t="shared" si="1"/>
        <v>0.006596028888</v>
      </c>
      <c r="H180" s="68">
        <f>G180-FAMA!E183</f>
        <v>-0.04805441993</v>
      </c>
    </row>
    <row r="181">
      <c r="A181" s="48">
        <v>45412.0</v>
      </c>
      <c r="B181" s="49">
        <v>1052.449951</v>
      </c>
      <c r="C181" s="49">
        <v>1057.449951</v>
      </c>
      <c r="D181" s="49">
        <v>1034.300049</v>
      </c>
      <c r="E181" s="49">
        <v>1038.5</v>
      </c>
      <c r="F181" s="49">
        <v>1038.5</v>
      </c>
      <c r="G181" s="67">
        <f t="shared" si="1"/>
        <v>-0.01661857695</v>
      </c>
      <c r="H181" s="68">
        <f>G181-FAMA!E184</f>
        <v>-0.0348320757</v>
      </c>
    </row>
    <row r="182">
      <c r="A182" s="48">
        <v>45414.0</v>
      </c>
      <c r="B182" s="49">
        <v>1038.599976</v>
      </c>
      <c r="C182" s="49">
        <v>1076.349976</v>
      </c>
      <c r="D182" s="49">
        <v>1038.25</v>
      </c>
      <c r="E182" s="49">
        <v>1056.050049</v>
      </c>
      <c r="F182" s="49">
        <v>1056.050049</v>
      </c>
      <c r="G182" s="67">
        <f t="shared" si="1"/>
        <v>0.003516009963</v>
      </c>
      <c r="H182" s="68">
        <f>G182-FAMA!E185</f>
        <v>-0.01469748879</v>
      </c>
    </row>
    <row r="183">
      <c r="A183" s="48">
        <v>45415.0</v>
      </c>
      <c r="B183" s="49">
        <v>1062.349976</v>
      </c>
      <c r="C183" s="49">
        <v>1075.449951</v>
      </c>
      <c r="D183" s="49">
        <v>1041.199951</v>
      </c>
      <c r="E183" s="49">
        <v>1052.349976</v>
      </c>
      <c r="F183" s="49">
        <v>1052.349976</v>
      </c>
      <c r="G183" s="67">
        <f t="shared" si="1"/>
        <v>0.02924344824</v>
      </c>
      <c r="H183" s="68">
        <f>G183-FAMA!E186</f>
        <v>0.01102892463</v>
      </c>
    </row>
    <row r="184">
      <c r="A184" s="48">
        <v>45418.0</v>
      </c>
      <c r="B184" s="49">
        <v>1059.949951</v>
      </c>
      <c r="C184" s="49">
        <v>1059.949951</v>
      </c>
      <c r="D184" s="49">
        <v>1007.5</v>
      </c>
      <c r="E184" s="49">
        <v>1022.450012</v>
      </c>
      <c r="F184" s="49">
        <v>1022.450012</v>
      </c>
      <c r="G184" s="67">
        <f t="shared" si="1"/>
        <v>0.02934664689</v>
      </c>
      <c r="H184" s="68">
        <f>G184-FAMA!E187</f>
        <v>0.01113212328</v>
      </c>
    </row>
    <row r="185">
      <c r="A185" s="48">
        <v>45419.0</v>
      </c>
      <c r="B185" s="49">
        <v>1024.150024</v>
      </c>
      <c r="C185" s="49">
        <v>1028.050049</v>
      </c>
      <c r="D185" s="49">
        <v>987.099976</v>
      </c>
      <c r="E185" s="49">
        <v>993.299988</v>
      </c>
      <c r="F185" s="49">
        <v>993.299988</v>
      </c>
      <c r="G185" s="67">
        <f t="shared" si="1"/>
        <v>-0.01438777552</v>
      </c>
      <c r="H185" s="68">
        <f>G185-FAMA!E188</f>
        <v>-0.08726577849</v>
      </c>
    </row>
    <row r="186">
      <c r="A186" s="48">
        <v>45420.0</v>
      </c>
      <c r="B186" s="49">
        <v>990.0</v>
      </c>
      <c r="C186" s="49">
        <v>1015.950012</v>
      </c>
      <c r="D186" s="49">
        <v>989.049988</v>
      </c>
      <c r="E186" s="49">
        <v>1007.799988</v>
      </c>
      <c r="F186" s="49">
        <v>1007.799988</v>
      </c>
      <c r="G186" s="67">
        <f t="shared" si="1"/>
        <v>0.02200589446</v>
      </c>
      <c r="H186" s="68">
        <f>G186-FAMA!E189</f>
        <v>0.003791370857</v>
      </c>
    </row>
    <row r="187">
      <c r="A187" s="48">
        <v>45421.0</v>
      </c>
      <c r="B187" s="49">
        <v>1016.950012</v>
      </c>
      <c r="C187" s="49">
        <v>1016.950012</v>
      </c>
      <c r="D187" s="49">
        <v>982.200012</v>
      </c>
      <c r="E187" s="49">
        <v>986.099976</v>
      </c>
      <c r="F187" s="49">
        <v>986.099976</v>
      </c>
      <c r="G187" s="67">
        <f t="shared" si="1"/>
        <v>-0.008894955418</v>
      </c>
      <c r="H187" s="68">
        <f>G187-FAMA!E190</f>
        <v>-0.02710947902</v>
      </c>
    </row>
    <row r="188">
      <c r="A188" s="48">
        <v>45422.0</v>
      </c>
      <c r="B188" s="49">
        <v>989.349976</v>
      </c>
      <c r="C188" s="49">
        <v>1003.950012</v>
      </c>
      <c r="D188" s="49">
        <v>983.0</v>
      </c>
      <c r="E188" s="49">
        <v>994.950012</v>
      </c>
      <c r="F188" s="49">
        <v>994.950012</v>
      </c>
      <c r="G188" s="67">
        <f t="shared" si="1"/>
        <v>0.004644859001</v>
      </c>
      <c r="H188" s="68">
        <f>G188-FAMA!E191</f>
        <v>-0.05040456179</v>
      </c>
    </row>
    <row r="189">
      <c r="A189" s="48">
        <v>45425.0</v>
      </c>
      <c r="B189" s="49">
        <v>998.650024</v>
      </c>
      <c r="C189" s="49">
        <v>1000.0</v>
      </c>
      <c r="D189" s="49">
        <v>973.349976</v>
      </c>
      <c r="E189" s="49">
        <v>990.349976</v>
      </c>
      <c r="F189" s="49">
        <v>990.349976</v>
      </c>
      <c r="G189" s="67">
        <f t="shared" si="1"/>
        <v>-0.03516973718</v>
      </c>
      <c r="H189" s="68">
        <f>G189-FAMA!E192</f>
        <v>-0.05351617798</v>
      </c>
    </row>
    <row r="190">
      <c r="A190" s="48">
        <v>45426.0</v>
      </c>
      <c r="B190" s="49">
        <v>995.299988</v>
      </c>
      <c r="C190" s="49">
        <v>1032.449951</v>
      </c>
      <c r="D190" s="49">
        <v>993.700012</v>
      </c>
      <c r="E190" s="49">
        <v>1026.449951</v>
      </c>
      <c r="F190" s="49">
        <v>1026.449951</v>
      </c>
      <c r="G190" s="67">
        <f t="shared" si="1"/>
        <v>-0.001702003582</v>
      </c>
      <c r="H190" s="68">
        <f>G190-FAMA!E193</f>
        <v>-0.02004844439</v>
      </c>
    </row>
    <row r="191">
      <c r="A191" s="48">
        <v>45427.0</v>
      </c>
      <c r="B191" s="49">
        <v>1028.150024</v>
      </c>
      <c r="C191" s="49">
        <v>1040.0</v>
      </c>
      <c r="D191" s="49">
        <v>1021.0</v>
      </c>
      <c r="E191" s="49">
        <v>1028.199951</v>
      </c>
      <c r="F191" s="49">
        <v>1028.199951</v>
      </c>
      <c r="G191" s="67">
        <f t="shared" si="1"/>
        <v>-0.01139377669</v>
      </c>
      <c r="H191" s="68">
        <f>G191-FAMA!E194</f>
        <v>-0.02976019166</v>
      </c>
    </row>
    <row r="192">
      <c r="A192" s="48">
        <v>45428.0</v>
      </c>
      <c r="B192" s="49">
        <v>1028.25</v>
      </c>
      <c r="C192" s="49">
        <v>1044.550049</v>
      </c>
      <c r="D192" s="49">
        <v>1028.25</v>
      </c>
      <c r="E192" s="49">
        <v>1040.050049</v>
      </c>
      <c r="F192" s="49">
        <v>1040.050049</v>
      </c>
      <c r="G192" s="67">
        <f t="shared" si="1"/>
        <v>-0.0487927326</v>
      </c>
      <c r="H192" s="68">
        <f>G192-FAMA!E195</f>
        <v>-0.06715914758</v>
      </c>
    </row>
    <row r="193">
      <c r="A193" s="48">
        <v>45429.0</v>
      </c>
      <c r="B193" s="49">
        <v>1040.050049</v>
      </c>
      <c r="C193" s="49">
        <v>1100.0</v>
      </c>
      <c r="D193" s="49">
        <v>1038.900024</v>
      </c>
      <c r="E193" s="49">
        <v>1093.400024</v>
      </c>
      <c r="F193" s="49">
        <v>1093.400024</v>
      </c>
      <c r="G193" s="67">
        <f t="shared" si="1"/>
        <v>-0.0198117221</v>
      </c>
      <c r="H193" s="68">
        <f>G193-FAMA!E196</f>
        <v>-0.07492108739</v>
      </c>
    </row>
    <row r="194">
      <c r="A194" s="48">
        <v>45433.0</v>
      </c>
      <c r="B194" s="49">
        <v>1108.0</v>
      </c>
      <c r="C194" s="49">
        <v>1122.0</v>
      </c>
      <c r="D194" s="49">
        <v>1087.800049</v>
      </c>
      <c r="E194" s="49">
        <v>1115.5</v>
      </c>
      <c r="F194" s="49">
        <v>1115.5</v>
      </c>
      <c r="G194" s="67">
        <f t="shared" si="1"/>
        <v>-0.01631393298</v>
      </c>
      <c r="H194" s="68">
        <f>G194-FAMA!E197</f>
        <v>-0.03468034795</v>
      </c>
    </row>
    <row r="195">
      <c r="A195" s="48">
        <v>45434.0</v>
      </c>
      <c r="B195" s="49">
        <v>1122.349976</v>
      </c>
      <c r="C195" s="49">
        <v>1148.300049</v>
      </c>
      <c r="D195" s="49">
        <v>1106.0</v>
      </c>
      <c r="E195" s="49">
        <v>1134.0</v>
      </c>
      <c r="F195" s="49">
        <v>1134.0</v>
      </c>
      <c r="G195" s="67">
        <f t="shared" si="1"/>
        <v>0.01096554296</v>
      </c>
      <c r="H195" s="68">
        <f>G195-FAMA!E198</f>
        <v>-0.007400872013</v>
      </c>
    </row>
    <row r="196">
      <c r="A196" s="48">
        <v>45435.0</v>
      </c>
      <c r="B196" s="49">
        <v>1129.25</v>
      </c>
      <c r="C196" s="49">
        <v>1138.75</v>
      </c>
      <c r="D196" s="49">
        <v>1116.550049</v>
      </c>
      <c r="E196" s="49">
        <v>1121.699951</v>
      </c>
      <c r="F196" s="49">
        <v>1121.699951</v>
      </c>
      <c r="G196" s="67">
        <f t="shared" si="1"/>
        <v>0.01149736288</v>
      </c>
      <c r="H196" s="68">
        <f>G196-FAMA!E199</f>
        <v>-0.006842675642</v>
      </c>
    </row>
    <row r="197">
      <c r="A197" s="48">
        <v>45436.0</v>
      </c>
      <c r="B197" s="49">
        <v>1122.699951</v>
      </c>
      <c r="C197" s="49">
        <v>1124.650024</v>
      </c>
      <c r="D197" s="49">
        <v>1107.0</v>
      </c>
      <c r="E197" s="49">
        <v>1108.949951</v>
      </c>
      <c r="F197" s="49">
        <v>1108.949951</v>
      </c>
      <c r="G197" s="67">
        <f t="shared" si="1"/>
        <v>0.007907249262</v>
      </c>
      <c r="H197" s="68">
        <f>G197-FAMA!E200</f>
        <v>-0.01043278926</v>
      </c>
    </row>
    <row r="198">
      <c r="A198" s="48">
        <v>45439.0</v>
      </c>
      <c r="B198" s="49">
        <v>1122.099976</v>
      </c>
      <c r="C198" s="49">
        <v>1122.099976</v>
      </c>
      <c r="D198" s="49">
        <v>1096.0</v>
      </c>
      <c r="E198" s="49">
        <v>1100.25</v>
      </c>
      <c r="F198" s="49">
        <v>1100.25</v>
      </c>
      <c r="G198" s="67">
        <f t="shared" si="1"/>
        <v>0.0162095223</v>
      </c>
      <c r="H198" s="68">
        <f>G198-FAMA!E201</f>
        <v>-0.03882068459</v>
      </c>
    </row>
    <row r="199">
      <c r="A199" s="48">
        <v>45440.0</v>
      </c>
      <c r="B199" s="49">
        <v>1105.0</v>
      </c>
      <c r="C199" s="49">
        <v>1107.650024</v>
      </c>
      <c r="D199" s="49">
        <v>1078.900024</v>
      </c>
      <c r="E199" s="49">
        <v>1082.699951</v>
      </c>
      <c r="F199" s="49">
        <v>1082.699951</v>
      </c>
      <c r="G199" s="67">
        <f t="shared" si="1"/>
        <v>0.03806323202</v>
      </c>
      <c r="H199" s="68">
        <f>G199-FAMA!E202</f>
        <v>0.0197231935</v>
      </c>
    </row>
    <row r="200">
      <c r="A200" s="48">
        <v>45441.0</v>
      </c>
      <c r="B200" s="49">
        <v>1046.949951</v>
      </c>
      <c r="C200" s="49">
        <v>1061.050049</v>
      </c>
      <c r="D200" s="49">
        <v>1028.0</v>
      </c>
      <c r="E200" s="49">
        <v>1043.0</v>
      </c>
      <c r="F200" s="49">
        <v>1043.0</v>
      </c>
      <c r="G200" s="67">
        <f t="shared" si="1"/>
        <v>0.01741206222</v>
      </c>
      <c r="H200" s="68">
        <f>G200-FAMA!E203</f>
        <v>-0.0009279763028</v>
      </c>
    </row>
    <row r="201">
      <c r="A201" s="48">
        <v>45442.0</v>
      </c>
      <c r="B201" s="49">
        <v>1043.0</v>
      </c>
      <c r="C201" s="49">
        <v>1053.300049</v>
      </c>
      <c r="D201" s="49">
        <v>1020.299988</v>
      </c>
      <c r="E201" s="49">
        <v>1025.150024</v>
      </c>
      <c r="F201" s="49">
        <v>1025.150024</v>
      </c>
      <c r="G201" s="67">
        <f t="shared" si="1"/>
        <v>0.003376736772</v>
      </c>
      <c r="H201" s="68">
        <f>G201-FAMA!E204</f>
        <v>-0.0150716083</v>
      </c>
    </row>
    <row r="202">
      <c r="A202" s="48">
        <v>45443.0</v>
      </c>
      <c r="B202" s="49">
        <v>1038.800049</v>
      </c>
      <c r="C202" s="49">
        <v>1038.800049</v>
      </c>
      <c r="D202" s="49">
        <v>998.5</v>
      </c>
      <c r="E202" s="49">
        <v>1021.700012</v>
      </c>
      <c r="F202" s="49">
        <v>1021.700012</v>
      </c>
      <c r="G202" s="67">
        <f t="shared" si="1"/>
        <v>-0.03078310607</v>
      </c>
      <c r="H202" s="68">
        <f>G202-FAMA!E205</f>
        <v>-0.04923145114</v>
      </c>
    </row>
    <row r="203">
      <c r="A203" s="48">
        <v>45446.0</v>
      </c>
      <c r="B203" s="49">
        <v>1071.699951</v>
      </c>
      <c r="C203" s="49">
        <v>1084.75</v>
      </c>
      <c r="D203" s="49">
        <v>1038.0</v>
      </c>
      <c r="E203" s="49">
        <v>1054.150024</v>
      </c>
      <c r="F203" s="49">
        <v>1054.150024</v>
      </c>
      <c r="G203" s="67">
        <f t="shared" si="1"/>
        <v>0.1549797416</v>
      </c>
      <c r="H203" s="68">
        <f>G203-FAMA!E206</f>
        <v>0.1365313965</v>
      </c>
    </row>
    <row r="204">
      <c r="A204" s="48">
        <v>45447.0</v>
      </c>
      <c r="B204" s="49">
        <v>1055.050049</v>
      </c>
      <c r="C204" s="49">
        <v>1055.050049</v>
      </c>
      <c r="D204" s="49">
        <v>843.450012</v>
      </c>
      <c r="E204" s="49">
        <v>912.700012</v>
      </c>
      <c r="F204" s="49">
        <v>912.700012</v>
      </c>
      <c r="G204" s="67">
        <f t="shared" si="1"/>
        <v>-0.00669311004</v>
      </c>
      <c r="H204" s="68">
        <f>G204-FAMA!E207</f>
        <v>-0.06204835612</v>
      </c>
    </row>
    <row r="205">
      <c r="A205" s="48">
        <v>45448.0</v>
      </c>
      <c r="B205" s="49">
        <v>935.049988</v>
      </c>
      <c r="C205" s="49">
        <v>941.25</v>
      </c>
      <c r="D205" s="49">
        <v>858.0</v>
      </c>
      <c r="E205" s="49">
        <v>918.849976</v>
      </c>
      <c r="F205" s="49">
        <v>918.849976</v>
      </c>
      <c r="G205" s="67">
        <f t="shared" si="1"/>
        <v>-0.05604073008</v>
      </c>
      <c r="H205" s="68">
        <f>G205-FAMA!E208</f>
        <v>-0.07448907514</v>
      </c>
    </row>
    <row r="206">
      <c r="A206" s="48">
        <v>45449.0</v>
      </c>
      <c r="B206" s="49">
        <v>945.0</v>
      </c>
      <c r="C206" s="49">
        <v>984.799988</v>
      </c>
      <c r="D206" s="49">
        <v>925.5</v>
      </c>
      <c r="E206" s="49">
        <v>973.400024</v>
      </c>
      <c r="F206" s="49">
        <v>973.400024</v>
      </c>
      <c r="G206" s="67">
        <f t="shared" si="1"/>
        <v>-0.004448965482</v>
      </c>
      <c r="H206" s="68">
        <f>G206-FAMA!E209</f>
        <v>-0.02302604503</v>
      </c>
    </row>
    <row r="207">
      <c r="A207" s="48">
        <v>45450.0</v>
      </c>
      <c r="B207" s="49">
        <v>979.150024</v>
      </c>
      <c r="C207" s="49">
        <v>981.950012</v>
      </c>
      <c r="D207" s="49">
        <v>965.0</v>
      </c>
      <c r="E207" s="49">
        <v>977.75</v>
      </c>
      <c r="F207" s="49">
        <v>977.75</v>
      </c>
      <c r="G207" s="67">
        <f t="shared" si="1"/>
        <v>0.0001534615422</v>
      </c>
      <c r="H207" s="68">
        <f>G207-FAMA!E210</f>
        <v>-0.07417556569</v>
      </c>
    </row>
    <row r="208">
      <c r="A208" s="48">
        <v>45453.0</v>
      </c>
      <c r="B208" s="49">
        <v>990.0</v>
      </c>
      <c r="C208" s="49">
        <v>990.049988</v>
      </c>
      <c r="D208" s="49">
        <v>972.599976</v>
      </c>
      <c r="E208" s="49">
        <v>977.599976</v>
      </c>
      <c r="F208" s="49">
        <v>977.599976</v>
      </c>
      <c r="G208" s="67">
        <f t="shared" si="1"/>
        <v>-0.04138067513</v>
      </c>
      <c r="H208" s="68">
        <f>G208-FAMA!E211</f>
        <v>-0.05995775468</v>
      </c>
    </row>
    <row r="209">
      <c r="A209" s="48">
        <v>45454.0</v>
      </c>
      <c r="B209" s="49">
        <v>987.599976</v>
      </c>
      <c r="C209" s="49">
        <v>1035.849976</v>
      </c>
      <c r="D209" s="49">
        <v>982.5</v>
      </c>
      <c r="E209" s="49">
        <v>1019.799988</v>
      </c>
      <c r="F209" s="49">
        <v>1019.799988</v>
      </c>
      <c r="G209" s="67">
        <f t="shared" si="1"/>
        <v>-0.006817355538</v>
      </c>
      <c r="H209" s="68">
        <f>G209-FAMA!E212</f>
        <v>-0.02539443509</v>
      </c>
    </row>
    <row r="210">
      <c r="A210" s="48">
        <v>45455.0</v>
      </c>
      <c r="B210" s="49">
        <v>1028.0</v>
      </c>
      <c r="C210" s="49">
        <v>1033.599976</v>
      </c>
      <c r="D210" s="49">
        <v>1015.950012</v>
      </c>
      <c r="E210" s="49">
        <v>1026.800049</v>
      </c>
      <c r="F210" s="49">
        <v>1026.800049</v>
      </c>
      <c r="G210" s="67">
        <f t="shared" si="1"/>
        <v>0.00909052244</v>
      </c>
      <c r="H210" s="68">
        <f>G210-FAMA!E213</f>
        <v>-0.00954923893</v>
      </c>
    </row>
    <row r="211">
      <c r="A211" s="48">
        <v>45456.0</v>
      </c>
      <c r="B211" s="49">
        <v>1044.25</v>
      </c>
      <c r="C211" s="49">
        <v>1044.25</v>
      </c>
      <c r="D211" s="49">
        <v>1013.799988</v>
      </c>
      <c r="E211" s="49">
        <v>1017.549988</v>
      </c>
      <c r="F211" s="49">
        <v>1017.549988</v>
      </c>
      <c r="G211" s="67">
        <f t="shared" si="1"/>
        <v>-0.0003929701805</v>
      </c>
      <c r="H211" s="68">
        <f>G211-FAMA!E214</f>
        <v>-0.01903273155</v>
      </c>
    </row>
    <row r="212">
      <c r="A212" s="48">
        <v>45457.0</v>
      </c>
      <c r="B212" s="49">
        <v>1025.0</v>
      </c>
      <c r="C212" s="49">
        <v>1027.349976</v>
      </c>
      <c r="D212" s="49">
        <v>1014.599976</v>
      </c>
      <c r="E212" s="49">
        <v>1017.950012</v>
      </c>
      <c r="F212" s="49">
        <v>1017.950012</v>
      </c>
      <c r="G212" s="67">
        <f t="shared" si="1"/>
        <v>-0.01375770156</v>
      </c>
      <c r="H212" s="68">
        <f>G212-FAMA!E215</f>
        <v>-0.06968740954</v>
      </c>
    </row>
    <row r="213">
      <c r="A213" s="48">
        <v>45461.0</v>
      </c>
      <c r="B213" s="49">
        <v>1019.0</v>
      </c>
      <c r="C213" s="49">
        <v>1038.0</v>
      </c>
      <c r="D213" s="49">
        <v>1019.0</v>
      </c>
      <c r="E213" s="49">
        <v>1032.150024</v>
      </c>
      <c r="F213" s="49">
        <v>1032.150024</v>
      </c>
      <c r="G213" s="67">
        <f t="shared" si="1"/>
        <v>0.0170970006</v>
      </c>
      <c r="H213" s="68">
        <f>G213-FAMA!E216</f>
        <v>-0.001542760774</v>
      </c>
    </row>
    <row r="214">
      <c r="A214" s="48">
        <v>45462.0</v>
      </c>
      <c r="B214" s="49">
        <v>1035.0</v>
      </c>
      <c r="C214" s="49">
        <v>1036.800049</v>
      </c>
      <c r="D214" s="49">
        <v>1004.0</v>
      </c>
      <c r="E214" s="49">
        <v>1014.799988</v>
      </c>
      <c r="F214" s="49">
        <v>1014.799988</v>
      </c>
      <c r="G214" s="67">
        <f t="shared" si="1"/>
        <v>-0.0007385160838</v>
      </c>
      <c r="H214" s="68">
        <f>G214-FAMA!E217</f>
        <v>-0.01937827745</v>
      </c>
    </row>
    <row r="215">
      <c r="A215" s="48">
        <v>45463.0</v>
      </c>
      <c r="B215" s="49">
        <v>1016.0</v>
      </c>
      <c r="C215" s="49">
        <v>1026.400024</v>
      </c>
      <c r="D215" s="49">
        <v>1007.25</v>
      </c>
      <c r="E215" s="49">
        <v>1015.549988</v>
      </c>
      <c r="F215" s="49">
        <v>1015.549988</v>
      </c>
      <c r="G215" s="67">
        <f t="shared" si="1"/>
        <v>0.002913304434</v>
      </c>
      <c r="H215" s="68">
        <f>G215-FAMA!E218</f>
        <v>-0.0156499576</v>
      </c>
    </row>
    <row r="216">
      <c r="A216" s="48">
        <v>45464.0</v>
      </c>
      <c r="B216" s="49">
        <v>1023.950012</v>
      </c>
      <c r="C216" s="49">
        <v>1045.699951</v>
      </c>
      <c r="D216" s="49">
        <v>1008.0</v>
      </c>
      <c r="E216" s="49">
        <v>1012.599976</v>
      </c>
      <c r="F216" s="49">
        <v>1012.599976</v>
      </c>
      <c r="G216" s="67">
        <f t="shared" si="1"/>
        <v>0.00237573151</v>
      </c>
      <c r="H216" s="68">
        <f>G216-FAMA!E219</f>
        <v>-0.01618753053</v>
      </c>
    </row>
    <row r="217">
      <c r="A217" s="48">
        <v>45467.0</v>
      </c>
      <c r="B217" s="49">
        <v>1024.400024</v>
      </c>
      <c r="C217" s="49">
        <v>1037.5</v>
      </c>
      <c r="D217" s="49">
        <v>1007.700012</v>
      </c>
      <c r="E217" s="49">
        <v>1010.200012</v>
      </c>
      <c r="F217" s="49">
        <v>1010.200012</v>
      </c>
      <c r="G217" s="67">
        <f t="shared" si="1"/>
        <v>0.01527639397</v>
      </c>
      <c r="H217" s="68">
        <f>G217-FAMA!E220</f>
        <v>-0.04042373063</v>
      </c>
    </row>
    <row r="218">
      <c r="A218" s="48">
        <v>45468.0</v>
      </c>
      <c r="B218" s="49">
        <v>1019.950012</v>
      </c>
      <c r="C218" s="49">
        <v>1019.950012</v>
      </c>
      <c r="D218" s="49">
        <v>988.0</v>
      </c>
      <c r="E218" s="49">
        <v>995.0</v>
      </c>
      <c r="F218" s="49">
        <v>995.0</v>
      </c>
      <c r="G218" s="67">
        <f t="shared" si="1"/>
        <v>0.005050505051</v>
      </c>
      <c r="H218" s="68">
        <f>G218-FAMA!E221</f>
        <v>-0.01351275699</v>
      </c>
    </row>
    <row r="219">
      <c r="A219" s="48">
        <v>45469.0</v>
      </c>
      <c r="B219" s="49">
        <v>1004.950012</v>
      </c>
      <c r="C219" s="49">
        <v>1004.950012</v>
      </c>
      <c r="D219" s="49">
        <v>988.25</v>
      </c>
      <c r="E219" s="49">
        <v>990.0</v>
      </c>
      <c r="F219" s="49">
        <v>990.0</v>
      </c>
      <c r="G219" s="67">
        <f t="shared" si="1"/>
        <v>-0.001261034048</v>
      </c>
      <c r="H219" s="68">
        <f>G219-FAMA!E222</f>
        <v>-0.01982429609</v>
      </c>
    </row>
    <row r="220">
      <c r="A220" s="48">
        <v>45470.0</v>
      </c>
      <c r="B220" s="49">
        <v>992.950012</v>
      </c>
      <c r="C220" s="49">
        <v>1002.700012</v>
      </c>
      <c r="D220" s="49">
        <v>984.0</v>
      </c>
      <c r="E220" s="49">
        <v>991.25</v>
      </c>
      <c r="F220" s="49">
        <v>991.25</v>
      </c>
      <c r="G220" s="67">
        <f t="shared" si="1"/>
        <v>0.002173717574</v>
      </c>
      <c r="H220" s="68">
        <f>G220-FAMA!E223</f>
        <v>-0.01648190387</v>
      </c>
    </row>
    <row r="221">
      <c r="A221" s="48">
        <v>45471.0</v>
      </c>
      <c r="B221" s="49">
        <v>992.799988</v>
      </c>
      <c r="C221" s="49">
        <v>1007.25</v>
      </c>
      <c r="D221" s="49">
        <v>988.0</v>
      </c>
      <c r="E221" s="49">
        <v>989.099976</v>
      </c>
      <c r="F221" s="49">
        <v>989.099976</v>
      </c>
      <c r="G221" s="67">
        <f t="shared" si="1"/>
        <v>-0.002672068566</v>
      </c>
      <c r="H221" s="68">
        <f>G221-FAMA!E224</f>
        <v>-0.02132769001</v>
      </c>
    </row>
    <row r="222">
      <c r="A222" s="48">
        <v>45474.0</v>
      </c>
      <c r="B222" s="49">
        <v>990.0</v>
      </c>
      <c r="C222" s="49">
        <v>999.0</v>
      </c>
      <c r="D222" s="49">
        <v>989.099976</v>
      </c>
      <c r="E222" s="49">
        <v>991.75</v>
      </c>
      <c r="F222" s="49">
        <v>991.75</v>
      </c>
      <c r="G222" s="67">
        <f t="shared" si="1"/>
        <v>-0.01597457596</v>
      </c>
      <c r="H222" s="68">
        <f>G222-FAMA!E225</f>
        <v>-0.0719518819</v>
      </c>
    </row>
    <row r="223">
      <c r="A223" s="48">
        <v>45475.0</v>
      </c>
      <c r="B223" s="49">
        <v>998.549988</v>
      </c>
      <c r="C223" s="49">
        <v>1014.200012</v>
      </c>
      <c r="D223" s="49">
        <v>991.349976</v>
      </c>
      <c r="E223" s="49">
        <v>1007.849976</v>
      </c>
      <c r="F223" s="49">
        <v>1007.849976</v>
      </c>
      <c r="G223" s="67">
        <f t="shared" si="1"/>
        <v>0.004384836262</v>
      </c>
      <c r="H223" s="68">
        <f>G223-FAMA!E226</f>
        <v>-0.01427078518</v>
      </c>
    </row>
    <row r="224">
      <c r="A224" s="48">
        <v>45476.0</v>
      </c>
      <c r="B224" s="49">
        <v>1007.799988</v>
      </c>
      <c r="C224" s="49">
        <v>1009.900024</v>
      </c>
      <c r="D224" s="49">
        <v>1001.0</v>
      </c>
      <c r="E224" s="49">
        <v>1003.450012</v>
      </c>
      <c r="F224" s="49">
        <v>1003.450012</v>
      </c>
      <c r="G224" s="67">
        <f t="shared" si="1"/>
        <v>-0.002435641656</v>
      </c>
      <c r="H224" s="68">
        <f>G224-FAMA!E227</f>
        <v>-0.0210912631</v>
      </c>
    </row>
    <row r="225">
      <c r="A225" s="48">
        <v>45477.0</v>
      </c>
      <c r="B225" s="49">
        <v>1004.599976</v>
      </c>
      <c r="C225" s="49">
        <v>1016.849976</v>
      </c>
      <c r="D225" s="49">
        <v>1003.0</v>
      </c>
      <c r="E225" s="49">
        <v>1005.900024</v>
      </c>
      <c r="F225" s="49">
        <v>1005.900024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1580.550049</v>
      </c>
      <c r="C2" s="49">
        <v>1580.599976</v>
      </c>
      <c r="D2" s="49">
        <v>1510.449951</v>
      </c>
      <c r="E2" s="49">
        <v>1515.599976</v>
      </c>
      <c r="F2" s="49">
        <v>1511.071533</v>
      </c>
      <c r="G2" s="67">
        <f t="shared" ref="G2:G225" si="1">(F2/F3-1)</f>
        <v>-0.008082652692</v>
      </c>
      <c r="H2" s="68">
        <f>G2-FAMA!E5</f>
        <v>-0.06182374256</v>
      </c>
    </row>
    <row r="3">
      <c r="A3" s="48">
        <v>45142.0</v>
      </c>
      <c r="B3" s="49">
        <v>1518.050049</v>
      </c>
      <c r="C3" s="49">
        <v>1541.199951</v>
      </c>
      <c r="D3" s="49">
        <v>1515.0</v>
      </c>
      <c r="E3" s="49">
        <v>1527.949951</v>
      </c>
      <c r="F3" s="49">
        <v>1523.384521</v>
      </c>
      <c r="G3" s="67">
        <f t="shared" si="1"/>
        <v>0.03379560559</v>
      </c>
      <c r="H3" s="68">
        <f>G3-FAMA!E6</f>
        <v>0.01588511701</v>
      </c>
      <c r="J3" s="67">
        <f t="array" ref="J3:N7">LINEST(H2:H224,FAMA!B5:E227,true,true)</f>
        <v>-0.9756020032</v>
      </c>
      <c r="K3" s="33">
        <v>-0.00209548449687957</v>
      </c>
      <c r="L3" s="33">
        <v>0.0024279509758289965</v>
      </c>
      <c r="M3" s="33">
        <v>0.0018742338415557059</v>
      </c>
      <c r="N3" s="33">
        <v>-8.148051660031574E-4</v>
      </c>
    </row>
    <row r="4">
      <c r="A4" s="48">
        <v>45145.0</v>
      </c>
      <c r="B4" s="49">
        <v>1539.0</v>
      </c>
      <c r="C4" s="49">
        <v>1567.75</v>
      </c>
      <c r="D4" s="49">
        <v>1443.75</v>
      </c>
      <c r="E4" s="49">
        <v>1478.0</v>
      </c>
      <c r="F4" s="49">
        <v>1473.583862</v>
      </c>
      <c r="G4" s="67">
        <f t="shared" si="1"/>
        <v>0.001490670896</v>
      </c>
      <c r="H4" s="68">
        <f>G4-FAMA!E7</f>
        <v>-0.01641981768</v>
      </c>
      <c r="J4" s="33">
        <v>0.08940661758373197</v>
      </c>
      <c r="K4" s="33">
        <v>0.0023919578120381677</v>
      </c>
      <c r="L4" s="33">
        <v>0.0018339439386548717</v>
      </c>
      <c r="M4" s="33">
        <v>0.0021454825592241156</v>
      </c>
      <c r="N4" s="33">
        <v>0.0027819609799289886</v>
      </c>
    </row>
    <row r="5">
      <c r="A5" s="48">
        <v>45146.0</v>
      </c>
      <c r="B5" s="49">
        <v>1475.050049</v>
      </c>
      <c r="C5" s="49">
        <v>1496.0</v>
      </c>
      <c r="D5" s="49">
        <v>1450.349976</v>
      </c>
      <c r="E5" s="49">
        <v>1475.800049</v>
      </c>
      <c r="F5" s="49">
        <v>1471.390503</v>
      </c>
      <c r="G5" s="67">
        <f t="shared" si="1"/>
        <v>-0.03602331342</v>
      </c>
      <c r="H5" s="68">
        <f>G5-FAMA!E8</f>
        <v>-0.0538314413</v>
      </c>
      <c r="J5" s="33">
        <v>0.36979036993114256</v>
      </c>
      <c r="K5" s="33">
        <v>0.021092804365857608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1474.050049</v>
      </c>
      <c r="C6" s="49">
        <v>1540.949951</v>
      </c>
      <c r="D6" s="49">
        <v>1472.300049</v>
      </c>
      <c r="E6" s="49">
        <v>1530.949951</v>
      </c>
      <c r="F6" s="49">
        <v>1526.37561</v>
      </c>
      <c r="G6" s="67">
        <f t="shared" si="1"/>
        <v>-0.02216339241</v>
      </c>
      <c r="H6" s="68">
        <f>G6-FAMA!E9</f>
        <v>-0.03997152029</v>
      </c>
      <c r="J6" s="33">
        <v>31.979160900866052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1543.949951</v>
      </c>
      <c r="C7" s="49">
        <v>1586.849976</v>
      </c>
      <c r="D7" s="49">
        <v>1534.150024</v>
      </c>
      <c r="E7" s="49">
        <v>1565.650024</v>
      </c>
      <c r="F7" s="49">
        <v>1560.972046</v>
      </c>
      <c r="G7" s="67">
        <f t="shared" si="1"/>
        <v>0.009185315387</v>
      </c>
      <c r="H7" s="68">
        <f>G7-FAMA!E10</f>
        <v>-0.04424858269</v>
      </c>
      <c r="J7" s="33">
        <v>0.05691093289612409</v>
      </c>
      <c r="K7" s="33">
        <v>0.09698959433156248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1594.949951</v>
      </c>
      <c r="C8" s="49">
        <v>1594.949951</v>
      </c>
      <c r="D8" s="49">
        <v>1548.0</v>
      </c>
      <c r="E8" s="49">
        <v>1551.400024</v>
      </c>
      <c r="F8" s="49">
        <v>1546.764526</v>
      </c>
      <c r="G8" s="67">
        <f t="shared" si="1"/>
        <v>-0.0149841622</v>
      </c>
      <c r="H8" s="68">
        <f>G8-FAMA!E11</f>
        <v>-0.03279229008</v>
      </c>
    </row>
    <row r="9">
      <c r="A9" s="48">
        <v>45152.0</v>
      </c>
      <c r="B9" s="49">
        <v>1551.449951</v>
      </c>
      <c r="C9" s="49">
        <v>1586.199951</v>
      </c>
      <c r="D9" s="49">
        <v>1543.800049</v>
      </c>
      <c r="E9" s="49">
        <v>1575.0</v>
      </c>
      <c r="F9" s="49">
        <v>1570.294067</v>
      </c>
      <c r="G9" s="67">
        <f t="shared" si="1"/>
        <v>-0.001141588225</v>
      </c>
      <c r="H9" s="68">
        <f>G9-FAMA!E12</f>
        <v>-0.0189497161</v>
      </c>
    </row>
    <row r="10">
      <c r="A10" s="48">
        <v>45154.0</v>
      </c>
      <c r="B10" s="49">
        <v>1573.0</v>
      </c>
      <c r="C10" s="49">
        <v>1637.449951</v>
      </c>
      <c r="D10" s="49">
        <v>1566.0</v>
      </c>
      <c r="E10" s="49">
        <v>1576.800049</v>
      </c>
      <c r="F10" s="49">
        <v>1572.088745</v>
      </c>
      <c r="G10" s="67">
        <f t="shared" si="1"/>
        <v>0.01157988708</v>
      </c>
      <c r="H10" s="68">
        <f>G10-FAMA!E13</f>
        <v>-0.006279297642</v>
      </c>
      <c r="J10" s="70">
        <f>FAMA!E3+FAMA!B3*K3+FAMA!C3*L3+FAMA!D3*M3+FAMA!E3*N3</f>
        <v>0.02755035764</v>
      </c>
      <c r="K10" s="50" t="s">
        <v>41</v>
      </c>
    </row>
    <row r="11">
      <c r="A11" s="48">
        <v>45155.0</v>
      </c>
      <c r="B11" s="49">
        <v>1581.050049</v>
      </c>
      <c r="C11" s="49">
        <v>1618.0</v>
      </c>
      <c r="D11" s="49">
        <v>1548.75</v>
      </c>
      <c r="E11" s="49">
        <v>1558.75</v>
      </c>
      <c r="F11" s="49">
        <v>1554.092529</v>
      </c>
      <c r="G11" s="67">
        <f t="shared" si="1"/>
        <v>0.007627931178</v>
      </c>
      <c r="H11" s="68">
        <f>G11-FAMA!E14</f>
        <v>-0.01023125354</v>
      </c>
    </row>
    <row r="12">
      <c r="A12" s="48">
        <v>45156.0</v>
      </c>
      <c r="B12" s="49">
        <v>1559.0</v>
      </c>
      <c r="C12" s="49">
        <v>1576.050049</v>
      </c>
      <c r="D12" s="49">
        <v>1542.099976</v>
      </c>
      <c r="E12" s="49">
        <v>1546.949951</v>
      </c>
      <c r="F12" s="49">
        <v>1542.327759</v>
      </c>
      <c r="G12" s="67">
        <f t="shared" si="1"/>
        <v>0.007358366679</v>
      </c>
      <c r="H12" s="68">
        <f>G12-FAMA!E15</f>
        <v>-0.04622875657</v>
      </c>
    </row>
    <row r="13">
      <c r="A13" s="48">
        <v>45159.0</v>
      </c>
      <c r="B13" s="49">
        <v>1558.949951</v>
      </c>
      <c r="C13" s="49">
        <v>1566.150024</v>
      </c>
      <c r="D13" s="49">
        <v>1530.0</v>
      </c>
      <c r="E13" s="49">
        <v>1535.650024</v>
      </c>
      <c r="F13" s="49">
        <v>1531.061646</v>
      </c>
      <c r="G13" s="67">
        <f t="shared" si="1"/>
        <v>-0.01746693951</v>
      </c>
      <c r="H13" s="68">
        <f>G13-FAMA!E16</f>
        <v>-0.03532612423</v>
      </c>
    </row>
    <row r="14">
      <c r="A14" s="48">
        <v>45160.0</v>
      </c>
      <c r="B14" s="49">
        <v>1530.050049</v>
      </c>
      <c r="C14" s="49">
        <v>1600.800049</v>
      </c>
      <c r="D14" s="49">
        <v>1530.050049</v>
      </c>
      <c r="E14" s="49">
        <v>1562.949951</v>
      </c>
      <c r="F14" s="49">
        <v>1558.280029</v>
      </c>
      <c r="G14" s="67">
        <f t="shared" si="1"/>
        <v>-0.01611535684</v>
      </c>
      <c r="H14" s="68">
        <f>G14-FAMA!E17</f>
        <v>-0.03397454156</v>
      </c>
    </row>
    <row r="15">
      <c r="A15" s="48">
        <v>45161.0</v>
      </c>
      <c r="B15" s="49">
        <v>1563.0</v>
      </c>
      <c r="C15" s="49">
        <v>1603.0</v>
      </c>
      <c r="D15" s="49">
        <v>1563.0</v>
      </c>
      <c r="E15" s="49">
        <v>1588.550049</v>
      </c>
      <c r="F15" s="49">
        <v>1583.803589</v>
      </c>
      <c r="G15" s="67">
        <f t="shared" si="1"/>
        <v>-0.04067269732</v>
      </c>
      <c r="H15" s="68">
        <f>G15-FAMA!E18</f>
        <v>-0.05846491609</v>
      </c>
    </row>
    <row r="16">
      <c r="A16" s="48">
        <v>45162.0</v>
      </c>
      <c r="B16" s="49">
        <v>1590.0</v>
      </c>
      <c r="C16" s="49">
        <v>1663.050049</v>
      </c>
      <c r="D16" s="49">
        <v>1590.0</v>
      </c>
      <c r="E16" s="49">
        <v>1655.900024</v>
      </c>
      <c r="F16" s="49">
        <v>1650.952271</v>
      </c>
      <c r="G16" s="67">
        <f t="shared" si="1"/>
        <v>-0.02553996362</v>
      </c>
      <c r="H16" s="68">
        <f>G16-FAMA!E19</f>
        <v>-0.0433321824</v>
      </c>
    </row>
    <row r="17">
      <c r="A17" s="48">
        <v>45163.0</v>
      </c>
      <c r="B17" s="49">
        <v>1655.949951</v>
      </c>
      <c r="C17" s="49">
        <v>1710.0</v>
      </c>
      <c r="D17" s="49">
        <v>1633.400024</v>
      </c>
      <c r="E17" s="49">
        <v>1699.300049</v>
      </c>
      <c r="F17" s="49">
        <v>1694.222656</v>
      </c>
      <c r="G17" s="67">
        <f t="shared" si="1"/>
        <v>0.01885664156</v>
      </c>
      <c r="H17" s="68">
        <f>G17-FAMA!E20</f>
        <v>-0.03452951223</v>
      </c>
    </row>
    <row r="18">
      <c r="A18" s="48">
        <v>45166.0</v>
      </c>
      <c r="B18" s="49">
        <v>1699.349976</v>
      </c>
      <c r="C18" s="49">
        <v>1711.5</v>
      </c>
      <c r="D18" s="49">
        <v>1659.400024</v>
      </c>
      <c r="E18" s="49">
        <v>1667.849976</v>
      </c>
      <c r="F18" s="49">
        <v>1662.866577</v>
      </c>
      <c r="G18" s="67">
        <f t="shared" si="1"/>
        <v>0.02674834778</v>
      </c>
      <c r="H18" s="68">
        <f>G18-FAMA!E21</f>
        <v>0.008956128999</v>
      </c>
    </row>
    <row r="19">
      <c r="A19" s="48">
        <v>45167.0</v>
      </c>
      <c r="B19" s="49">
        <v>1650.0</v>
      </c>
      <c r="C19" s="49">
        <v>1665.199951</v>
      </c>
      <c r="D19" s="49">
        <v>1614.0</v>
      </c>
      <c r="E19" s="49">
        <v>1624.400024</v>
      </c>
      <c r="F19" s="49">
        <v>1619.546387</v>
      </c>
      <c r="G19" s="67">
        <f t="shared" si="1"/>
        <v>-0.007697022569</v>
      </c>
      <c r="H19" s="68">
        <f>G19-FAMA!E22</f>
        <v>-0.02548924135</v>
      </c>
    </row>
    <row r="20">
      <c r="A20" s="48">
        <v>45168.0</v>
      </c>
      <c r="B20" s="49">
        <v>1619.949951</v>
      </c>
      <c r="C20" s="49">
        <v>1645.900024</v>
      </c>
      <c r="D20" s="49">
        <v>1600.0</v>
      </c>
      <c r="E20" s="49">
        <v>1637.0</v>
      </c>
      <c r="F20" s="49">
        <v>1632.108765</v>
      </c>
      <c r="G20" s="67">
        <f t="shared" si="1"/>
        <v>-0.02175213287</v>
      </c>
      <c r="H20" s="68">
        <f>G20-FAMA!E23</f>
        <v>-0.03956026074</v>
      </c>
    </row>
    <row r="21">
      <c r="A21" s="48">
        <v>45169.0</v>
      </c>
      <c r="B21" s="49">
        <v>1644.949951</v>
      </c>
      <c r="C21" s="49">
        <v>1699.0</v>
      </c>
      <c r="D21" s="49">
        <v>1616.150024</v>
      </c>
      <c r="E21" s="49">
        <v>1673.400024</v>
      </c>
      <c r="F21" s="49">
        <v>1668.400024</v>
      </c>
      <c r="G21" s="67">
        <f t="shared" si="1"/>
        <v>-0.03577415665</v>
      </c>
      <c r="H21" s="68">
        <f>G21-FAMA!E24</f>
        <v>-0.05358228452</v>
      </c>
    </row>
    <row r="22">
      <c r="A22" s="48">
        <v>45170.0</v>
      </c>
      <c r="B22" s="49">
        <v>1689.949951</v>
      </c>
      <c r="C22" s="49">
        <v>1740.699951</v>
      </c>
      <c r="D22" s="49">
        <v>1662.25</v>
      </c>
      <c r="E22" s="49">
        <v>1730.300049</v>
      </c>
      <c r="F22" s="49">
        <v>1730.300049</v>
      </c>
      <c r="G22" s="67">
        <f t="shared" si="1"/>
        <v>-0.002938789287</v>
      </c>
      <c r="H22" s="68">
        <f>G22-FAMA!E25</f>
        <v>-0.05637268736</v>
      </c>
    </row>
    <row r="23">
      <c r="A23" s="48">
        <v>45173.0</v>
      </c>
      <c r="B23" s="49">
        <v>1731.0</v>
      </c>
      <c r="C23" s="49">
        <v>1775.0</v>
      </c>
      <c r="D23" s="49">
        <v>1712.599976</v>
      </c>
      <c r="E23" s="49">
        <v>1735.400024</v>
      </c>
      <c r="F23" s="49">
        <v>1735.400024</v>
      </c>
      <c r="G23" s="67">
        <f t="shared" si="1"/>
        <v>-0.03250260835</v>
      </c>
      <c r="H23" s="68">
        <f>G23-FAMA!E26</f>
        <v>-0.05031073622</v>
      </c>
    </row>
    <row r="24">
      <c r="A24" s="48">
        <v>45174.0</v>
      </c>
      <c r="B24" s="49">
        <v>1737.050049</v>
      </c>
      <c r="C24" s="49">
        <v>1800.0</v>
      </c>
      <c r="D24" s="49">
        <v>1737.050049</v>
      </c>
      <c r="E24" s="49">
        <v>1793.699951</v>
      </c>
      <c r="F24" s="49">
        <v>1793.699951</v>
      </c>
      <c r="G24" s="67">
        <f t="shared" si="1"/>
        <v>0.00170325131</v>
      </c>
      <c r="H24" s="68">
        <f>G24-FAMA!E27</f>
        <v>-0.01610487657</v>
      </c>
    </row>
    <row r="25">
      <c r="A25" s="48">
        <v>45175.0</v>
      </c>
      <c r="B25" s="49">
        <v>1806.199951</v>
      </c>
      <c r="C25" s="49">
        <v>1806.199951</v>
      </c>
      <c r="D25" s="49">
        <v>1723.449951</v>
      </c>
      <c r="E25" s="49">
        <v>1790.650024</v>
      </c>
      <c r="F25" s="49">
        <v>1790.650024</v>
      </c>
      <c r="G25" s="67">
        <f t="shared" si="1"/>
        <v>0.03751665745</v>
      </c>
      <c r="H25" s="68">
        <f>G25-FAMA!E28</f>
        <v>0.01971160869</v>
      </c>
    </row>
    <row r="26">
      <c r="A26" s="48">
        <v>45176.0</v>
      </c>
      <c r="B26" s="49">
        <v>1775.25</v>
      </c>
      <c r="C26" s="49">
        <v>1780.849976</v>
      </c>
      <c r="D26" s="49">
        <v>1717.800049</v>
      </c>
      <c r="E26" s="49">
        <v>1725.900024</v>
      </c>
      <c r="F26" s="49">
        <v>1725.900024</v>
      </c>
      <c r="G26" s="67">
        <f t="shared" si="1"/>
        <v>0.006267673294</v>
      </c>
      <c r="H26" s="68">
        <f>G26-FAMA!E29</f>
        <v>-0.01153737547</v>
      </c>
    </row>
    <row r="27">
      <c r="A27" s="48">
        <v>45177.0</v>
      </c>
      <c r="B27" s="49">
        <v>1735.949951</v>
      </c>
      <c r="C27" s="49">
        <v>1742.25</v>
      </c>
      <c r="D27" s="49">
        <v>1703.650024</v>
      </c>
      <c r="E27" s="49">
        <v>1715.150024</v>
      </c>
      <c r="F27" s="49">
        <v>1715.150024</v>
      </c>
      <c r="G27" s="67">
        <f t="shared" si="1"/>
        <v>-0.007924315117</v>
      </c>
      <c r="H27" s="68">
        <f>G27-FAMA!E30</f>
        <v>-0.06134897258</v>
      </c>
    </row>
    <row r="28">
      <c r="A28" s="48">
        <v>45180.0</v>
      </c>
      <c r="B28" s="49">
        <v>1716.050049</v>
      </c>
      <c r="C28" s="49">
        <v>1756.0</v>
      </c>
      <c r="D28" s="49">
        <v>1716.050049</v>
      </c>
      <c r="E28" s="49">
        <v>1728.849976</v>
      </c>
      <c r="F28" s="49">
        <v>1728.849976</v>
      </c>
      <c r="G28" s="67">
        <f t="shared" si="1"/>
        <v>0.06472669808</v>
      </c>
      <c r="H28" s="68">
        <f>G28-FAMA!E31</f>
        <v>0.04692164931</v>
      </c>
    </row>
    <row r="29">
      <c r="A29" s="48">
        <v>45181.0</v>
      </c>
      <c r="B29" s="49">
        <v>1735.75</v>
      </c>
      <c r="C29" s="49">
        <v>1751.650024</v>
      </c>
      <c r="D29" s="49">
        <v>1611.050049</v>
      </c>
      <c r="E29" s="49">
        <v>1623.75</v>
      </c>
      <c r="F29" s="49">
        <v>1623.75</v>
      </c>
      <c r="G29" s="67">
        <f t="shared" si="1"/>
        <v>-0.006364179449</v>
      </c>
      <c r="H29" s="68">
        <f>G29-FAMA!E32</f>
        <v>-0.02416922822</v>
      </c>
    </row>
    <row r="30">
      <c r="A30" s="48">
        <v>45182.0</v>
      </c>
      <c r="B30" s="49">
        <v>1647.949951</v>
      </c>
      <c r="C30" s="49">
        <v>1649.0</v>
      </c>
      <c r="D30" s="49">
        <v>1590.0</v>
      </c>
      <c r="E30" s="49">
        <v>1634.150024</v>
      </c>
      <c r="F30" s="49">
        <v>1634.150024</v>
      </c>
      <c r="G30" s="67">
        <f t="shared" si="1"/>
        <v>-0.001893404184</v>
      </c>
      <c r="H30" s="68">
        <f>G30-FAMA!E33</f>
        <v>-0.01977516378</v>
      </c>
    </row>
    <row r="31">
      <c r="A31" s="48">
        <v>45183.0</v>
      </c>
      <c r="B31" s="49">
        <v>1641.75</v>
      </c>
      <c r="C31" s="49">
        <v>1664.5</v>
      </c>
      <c r="D31" s="49">
        <v>1619.5</v>
      </c>
      <c r="E31" s="49">
        <v>1637.25</v>
      </c>
      <c r="F31" s="49">
        <v>1637.25</v>
      </c>
      <c r="G31" s="67">
        <f t="shared" si="1"/>
        <v>0.01083537046</v>
      </c>
      <c r="H31" s="68">
        <f>G31-FAMA!E34</f>
        <v>-0.00704638914</v>
      </c>
    </row>
    <row r="32">
      <c r="A32" s="48">
        <v>45184.0</v>
      </c>
      <c r="B32" s="49">
        <v>1645.849976</v>
      </c>
      <c r="C32" s="49">
        <v>1658.050049</v>
      </c>
      <c r="D32" s="49">
        <v>1615.0</v>
      </c>
      <c r="E32" s="49">
        <v>1619.699951</v>
      </c>
      <c r="F32" s="49">
        <v>1619.699951</v>
      </c>
      <c r="G32" s="67">
        <f t="shared" si="1"/>
        <v>0.006087289182</v>
      </c>
      <c r="H32" s="68">
        <f>G32-FAMA!E35</f>
        <v>-0.0475675829</v>
      </c>
    </row>
    <row r="33">
      <c r="A33" s="48">
        <v>45187.0</v>
      </c>
      <c r="B33" s="49">
        <v>1615.050049</v>
      </c>
      <c r="C33" s="49">
        <v>1638.550049</v>
      </c>
      <c r="D33" s="49">
        <v>1605.0</v>
      </c>
      <c r="E33" s="49">
        <v>1609.900024</v>
      </c>
      <c r="F33" s="49">
        <v>1609.900024</v>
      </c>
      <c r="G33" s="67">
        <f t="shared" si="1"/>
        <v>0.00650204689</v>
      </c>
      <c r="H33" s="68">
        <f>G33-FAMA!E36</f>
        <v>-0.02926466988</v>
      </c>
    </row>
    <row r="34">
      <c r="A34" s="48">
        <v>45189.0</v>
      </c>
      <c r="B34" s="49">
        <v>1604.650024</v>
      </c>
      <c r="C34" s="49">
        <v>1615.949951</v>
      </c>
      <c r="D34" s="49">
        <v>1594.650024</v>
      </c>
      <c r="E34" s="49">
        <v>1599.5</v>
      </c>
      <c r="F34" s="49">
        <v>1599.5</v>
      </c>
      <c r="G34" s="67">
        <f t="shared" si="1"/>
        <v>-0.001435915176</v>
      </c>
      <c r="H34" s="68">
        <f>G34-FAMA!E37</f>
        <v>-0.01931767477</v>
      </c>
    </row>
    <row r="35">
      <c r="A35" s="48">
        <v>45190.0</v>
      </c>
      <c r="B35" s="49">
        <v>1588.300049</v>
      </c>
      <c r="C35" s="49">
        <v>1605.199951</v>
      </c>
      <c r="D35" s="49">
        <v>1579.550049</v>
      </c>
      <c r="E35" s="49">
        <v>1601.800049</v>
      </c>
      <c r="F35" s="49">
        <v>1601.800049</v>
      </c>
      <c r="G35" s="67">
        <f t="shared" si="1"/>
        <v>0.0143753235</v>
      </c>
      <c r="H35" s="68">
        <f>G35-FAMA!E38</f>
        <v>-0.003838175253</v>
      </c>
    </row>
    <row r="36">
      <c r="A36" s="48">
        <v>45191.0</v>
      </c>
      <c r="B36" s="49">
        <v>1597.050049</v>
      </c>
      <c r="C36" s="49">
        <v>1619.0</v>
      </c>
      <c r="D36" s="49">
        <v>1561.949951</v>
      </c>
      <c r="E36" s="49">
        <v>1579.099976</v>
      </c>
      <c r="F36" s="49">
        <v>1579.099976</v>
      </c>
      <c r="G36" s="67">
        <f t="shared" si="1"/>
        <v>0.02316389708</v>
      </c>
      <c r="H36" s="68">
        <f>G36-FAMA!E39</f>
        <v>-0.03148655174</v>
      </c>
    </row>
    <row r="37">
      <c r="A37" s="48">
        <v>45194.0</v>
      </c>
      <c r="B37" s="49">
        <v>1574.300049</v>
      </c>
      <c r="C37" s="49">
        <v>1578.800049</v>
      </c>
      <c r="D37" s="49">
        <v>1533.050049</v>
      </c>
      <c r="E37" s="49">
        <v>1543.349976</v>
      </c>
      <c r="F37" s="49">
        <v>1543.349976</v>
      </c>
      <c r="G37" s="67">
        <f t="shared" si="1"/>
        <v>-0.001197239877</v>
      </c>
      <c r="H37" s="68">
        <f>G37-FAMA!E40</f>
        <v>-0.01941073863</v>
      </c>
    </row>
    <row r="38">
      <c r="A38" s="48">
        <v>45195.0</v>
      </c>
      <c r="B38" s="49">
        <v>1544.949951</v>
      </c>
      <c r="C38" s="49">
        <v>1560.0</v>
      </c>
      <c r="D38" s="49">
        <v>1519.25</v>
      </c>
      <c r="E38" s="49">
        <v>1545.199951</v>
      </c>
      <c r="F38" s="49">
        <v>1545.199951</v>
      </c>
      <c r="G38" s="67">
        <f t="shared" si="1"/>
        <v>-0.05115139638</v>
      </c>
      <c r="H38" s="68">
        <f>G38-FAMA!E41</f>
        <v>-0.06936489513</v>
      </c>
    </row>
    <row r="39">
      <c r="A39" s="48">
        <v>45196.0</v>
      </c>
      <c r="B39" s="49">
        <v>1553.25</v>
      </c>
      <c r="C39" s="49">
        <v>1634.099976</v>
      </c>
      <c r="D39" s="49">
        <v>1547.150024</v>
      </c>
      <c r="E39" s="49">
        <v>1628.5</v>
      </c>
      <c r="F39" s="49">
        <v>1628.5</v>
      </c>
      <c r="G39" s="67">
        <f t="shared" si="1"/>
        <v>0.006520627535</v>
      </c>
      <c r="H39" s="68">
        <f>G39-FAMA!E42</f>
        <v>-0.01163854882</v>
      </c>
    </row>
    <row r="40">
      <c r="A40" s="48">
        <v>45197.0</v>
      </c>
      <c r="B40" s="49">
        <v>1635.5</v>
      </c>
      <c r="C40" s="49">
        <v>1678.550049</v>
      </c>
      <c r="D40" s="49">
        <v>1607.650024</v>
      </c>
      <c r="E40" s="49">
        <v>1617.949951</v>
      </c>
      <c r="F40" s="49">
        <v>1617.949951</v>
      </c>
      <c r="G40" s="67">
        <f t="shared" si="1"/>
        <v>-0.00308080973</v>
      </c>
      <c r="H40" s="68">
        <f>G40-FAMA!E43</f>
        <v>-0.02123998608</v>
      </c>
    </row>
    <row r="41">
      <c r="A41" s="48">
        <v>45198.0</v>
      </c>
      <c r="B41" s="49">
        <v>1625.050049</v>
      </c>
      <c r="C41" s="49">
        <v>1648.949951</v>
      </c>
      <c r="D41" s="49">
        <v>1606.849976</v>
      </c>
      <c r="E41" s="49">
        <v>1622.949951</v>
      </c>
      <c r="F41" s="49">
        <v>1622.949951</v>
      </c>
      <c r="G41" s="67">
        <f t="shared" si="1"/>
        <v>-0.01051701043</v>
      </c>
      <c r="H41" s="68">
        <f>G41-FAMA!E44</f>
        <v>-0.06500443277</v>
      </c>
    </row>
    <row r="42">
      <c r="A42" s="48">
        <v>45202.0</v>
      </c>
      <c r="B42" s="49">
        <v>1626.0</v>
      </c>
      <c r="C42" s="49">
        <v>1649.199951</v>
      </c>
      <c r="D42" s="49">
        <v>1609.349976</v>
      </c>
      <c r="E42" s="49">
        <v>1640.199951</v>
      </c>
      <c r="F42" s="49">
        <v>1640.199951</v>
      </c>
      <c r="G42" s="67">
        <f t="shared" si="1"/>
        <v>0.02355767803</v>
      </c>
      <c r="H42" s="68">
        <f>G42-FAMA!E45</f>
        <v>0.005398501672</v>
      </c>
    </row>
    <row r="43">
      <c r="A43" s="48">
        <v>45203.0</v>
      </c>
      <c r="B43" s="49">
        <v>1657.349976</v>
      </c>
      <c r="C43" s="49">
        <v>1657.400024</v>
      </c>
      <c r="D43" s="49">
        <v>1599.300049</v>
      </c>
      <c r="E43" s="49">
        <v>1602.449951</v>
      </c>
      <c r="F43" s="49">
        <v>1602.449951</v>
      </c>
      <c r="G43" s="67">
        <f t="shared" si="1"/>
        <v>-0.007033150115</v>
      </c>
      <c r="H43" s="68">
        <f>G43-FAMA!E46</f>
        <v>-0.02519232647</v>
      </c>
    </row>
    <row r="44">
      <c r="A44" s="48">
        <v>45204.0</v>
      </c>
      <c r="B44" s="49">
        <v>1624.900024</v>
      </c>
      <c r="C44" s="49">
        <v>1644.800049</v>
      </c>
      <c r="D44" s="49">
        <v>1607.300049</v>
      </c>
      <c r="E44" s="49">
        <v>1613.800049</v>
      </c>
      <c r="F44" s="49">
        <v>1613.800049</v>
      </c>
      <c r="G44" s="67">
        <f t="shared" si="1"/>
        <v>-0.002009832659</v>
      </c>
      <c r="H44" s="68">
        <f>G44-FAMA!E47</f>
        <v>-0.02008084036</v>
      </c>
    </row>
    <row r="45">
      <c r="A45" s="48">
        <v>45205.0</v>
      </c>
      <c r="B45" s="49">
        <v>1621.949951</v>
      </c>
      <c r="C45" s="49">
        <v>1637.0</v>
      </c>
      <c r="D45" s="49">
        <v>1604.449951</v>
      </c>
      <c r="E45" s="49">
        <v>1617.050049</v>
      </c>
      <c r="F45" s="49">
        <v>1617.050049</v>
      </c>
      <c r="G45" s="67">
        <f t="shared" si="1"/>
        <v>0.02855963128</v>
      </c>
      <c r="H45" s="68">
        <f>G45-FAMA!E48</f>
        <v>0.01048862358</v>
      </c>
    </row>
    <row r="46">
      <c r="A46" s="48">
        <v>45208.0</v>
      </c>
      <c r="B46" s="49">
        <v>1601.099976</v>
      </c>
      <c r="C46" s="49">
        <v>1611.0</v>
      </c>
      <c r="D46" s="49">
        <v>1564.349976</v>
      </c>
      <c r="E46" s="49">
        <v>1572.150024</v>
      </c>
      <c r="F46" s="49">
        <v>1572.150024</v>
      </c>
      <c r="G46" s="67">
        <f t="shared" si="1"/>
        <v>-0.02668316112</v>
      </c>
      <c r="H46" s="68">
        <f>G46-FAMA!E49</f>
        <v>-0.08090598164</v>
      </c>
    </row>
    <row r="47">
      <c r="A47" s="48">
        <v>45209.0</v>
      </c>
      <c r="B47" s="49">
        <v>1580.050049</v>
      </c>
      <c r="C47" s="49">
        <v>1619.599976</v>
      </c>
      <c r="D47" s="49">
        <v>1555.0</v>
      </c>
      <c r="E47" s="49">
        <v>1615.25</v>
      </c>
      <c r="F47" s="49">
        <v>1615.25</v>
      </c>
      <c r="G47" s="67">
        <f t="shared" si="1"/>
        <v>-0.03217589058</v>
      </c>
      <c r="H47" s="68">
        <f>G47-FAMA!E50</f>
        <v>-0.05024689827</v>
      </c>
    </row>
    <row r="48">
      <c r="A48" s="48">
        <v>45210.0</v>
      </c>
      <c r="B48" s="49">
        <v>1616.0</v>
      </c>
      <c r="C48" s="49">
        <v>1676.0</v>
      </c>
      <c r="D48" s="49">
        <v>1616.0</v>
      </c>
      <c r="E48" s="49">
        <v>1668.949951</v>
      </c>
      <c r="F48" s="49">
        <v>1668.949951</v>
      </c>
      <c r="G48" s="67">
        <f t="shared" si="1"/>
        <v>-0.003849870424</v>
      </c>
      <c r="H48" s="68">
        <f>G48-FAMA!E51</f>
        <v>-0.02192087812</v>
      </c>
    </row>
    <row r="49">
      <c r="A49" s="48">
        <v>45211.0</v>
      </c>
      <c r="B49" s="49">
        <v>1670.050049</v>
      </c>
      <c r="C49" s="49">
        <v>1688.949951</v>
      </c>
      <c r="D49" s="49">
        <v>1668.949951</v>
      </c>
      <c r="E49" s="49">
        <v>1675.400024</v>
      </c>
      <c r="F49" s="49">
        <v>1675.400024</v>
      </c>
      <c r="G49" s="67">
        <f t="shared" si="1"/>
        <v>-0.02180702146</v>
      </c>
      <c r="H49" s="68">
        <f>G49-FAMA!E52</f>
        <v>-0.03982060178</v>
      </c>
    </row>
    <row r="50">
      <c r="A50" s="48">
        <v>45212.0</v>
      </c>
      <c r="B50" s="49">
        <v>1671.0</v>
      </c>
      <c r="C50" s="49">
        <v>1721.5</v>
      </c>
      <c r="D50" s="49">
        <v>1664.25</v>
      </c>
      <c r="E50" s="49">
        <v>1712.75</v>
      </c>
      <c r="F50" s="49">
        <v>1712.75</v>
      </c>
      <c r="G50" s="67">
        <f t="shared" si="1"/>
        <v>-0.003722783882</v>
      </c>
      <c r="H50" s="68">
        <f>G50-FAMA!E53</f>
        <v>-0.02173636421</v>
      </c>
    </row>
    <row r="51">
      <c r="A51" s="48">
        <v>45215.0</v>
      </c>
      <c r="B51" s="49">
        <v>1716.25</v>
      </c>
      <c r="C51" s="49">
        <v>1746.650024</v>
      </c>
      <c r="D51" s="49">
        <v>1706.400024</v>
      </c>
      <c r="E51" s="49">
        <v>1719.150024</v>
      </c>
      <c r="F51" s="49">
        <v>1719.150024</v>
      </c>
      <c r="G51" s="67">
        <f t="shared" si="1"/>
        <v>-0.03179204368</v>
      </c>
      <c r="H51" s="68">
        <f>G51-FAMA!E54</f>
        <v>-0.08584251991</v>
      </c>
    </row>
    <row r="52">
      <c r="A52" s="48">
        <v>45216.0</v>
      </c>
      <c r="B52" s="49">
        <v>1724.0</v>
      </c>
      <c r="C52" s="49">
        <v>1784.0</v>
      </c>
      <c r="D52" s="49">
        <v>1717.550049</v>
      </c>
      <c r="E52" s="49">
        <v>1775.599976</v>
      </c>
      <c r="F52" s="49">
        <v>1775.599976</v>
      </c>
      <c r="G52" s="67">
        <f t="shared" si="1"/>
        <v>0.006233707441</v>
      </c>
      <c r="H52" s="68">
        <f>G52-FAMA!E55</f>
        <v>-0.01177987288</v>
      </c>
    </row>
    <row r="53">
      <c r="A53" s="48">
        <v>45217.0</v>
      </c>
      <c r="B53" s="49">
        <v>1772.949951</v>
      </c>
      <c r="C53" s="49">
        <v>1789.0</v>
      </c>
      <c r="D53" s="49">
        <v>1726.099976</v>
      </c>
      <c r="E53" s="49">
        <v>1764.599976</v>
      </c>
      <c r="F53" s="49">
        <v>1764.599976</v>
      </c>
      <c r="G53" s="67">
        <f t="shared" si="1"/>
        <v>0.03845812917</v>
      </c>
      <c r="H53" s="68">
        <f>G53-FAMA!E56</f>
        <v>0.02044454885</v>
      </c>
    </row>
    <row r="54">
      <c r="A54" s="48">
        <v>45218.0</v>
      </c>
      <c r="B54" s="49">
        <v>1759.25</v>
      </c>
      <c r="C54" s="49">
        <v>1759.25</v>
      </c>
      <c r="D54" s="49">
        <v>1694.599976</v>
      </c>
      <c r="E54" s="49">
        <v>1699.25</v>
      </c>
      <c r="F54" s="49">
        <v>1699.25</v>
      </c>
      <c r="G54" s="67">
        <f t="shared" si="1"/>
        <v>-0.006693138088</v>
      </c>
      <c r="H54" s="68">
        <f>G54-FAMA!E57</f>
        <v>-0.02482796837</v>
      </c>
    </row>
    <row r="55">
      <c r="A55" s="48">
        <v>45219.0</v>
      </c>
      <c r="B55" s="49">
        <v>1708.949951</v>
      </c>
      <c r="C55" s="49">
        <v>1730.5</v>
      </c>
      <c r="D55" s="49">
        <v>1680.0</v>
      </c>
      <c r="E55" s="49">
        <v>1710.699951</v>
      </c>
      <c r="F55" s="49">
        <v>1710.699951</v>
      </c>
      <c r="G55" s="67">
        <f t="shared" si="1"/>
        <v>0.04256938539</v>
      </c>
      <c r="H55" s="68">
        <f>G55-FAMA!E58</f>
        <v>0.02443455511</v>
      </c>
    </row>
    <row r="56">
      <c r="A56" s="48">
        <v>45222.0</v>
      </c>
      <c r="B56" s="49">
        <v>1710.050049</v>
      </c>
      <c r="C56" s="49">
        <v>1723.0</v>
      </c>
      <c r="D56" s="49">
        <v>1621.650024</v>
      </c>
      <c r="E56" s="49">
        <v>1640.849976</v>
      </c>
      <c r="F56" s="49">
        <v>1640.849976</v>
      </c>
      <c r="G56" s="67">
        <f t="shared" si="1"/>
        <v>0.01040674005</v>
      </c>
      <c r="H56" s="68">
        <f>G56-FAMA!E59</f>
        <v>-0.04400761755</v>
      </c>
    </row>
    <row r="57">
      <c r="A57" s="48">
        <v>45224.0</v>
      </c>
      <c r="B57" s="49">
        <v>1643.650024</v>
      </c>
      <c r="C57" s="49">
        <v>1659.0</v>
      </c>
      <c r="D57" s="49">
        <v>1602.550049</v>
      </c>
      <c r="E57" s="49">
        <v>1623.949951</v>
      </c>
      <c r="F57" s="49">
        <v>1623.949951</v>
      </c>
      <c r="G57" s="67">
        <f t="shared" si="1"/>
        <v>0.01741686344</v>
      </c>
      <c r="H57" s="68">
        <f>G57-FAMA!E60</f>
        <v>-0.01885608584</v>
      </c>
    </row>
    <row r="58">
      <c r="A58" s="48">
        <v>45225.0</v>
      </c>
      <c r="B58" s="49">
        <v>1612.5</v>
      </c>
      <c r="C58" s="49">
        <v>1623.650024</v>
      </c>
      <c r="D58" s="49">
        <v>1589.400024</v>
      </c>
      <c r="E58" s="49">
        <v>1596.150024</v>
      </c>
      <c r="F58" s="49">
        <v>1596.150024</v>
      </c>
      <c r="G58" s="67">
        <f t="shared" si="1"/>
        <v>-0.01675544547</v>
      </c>
      <c r="H58" s="68">
        <f>G58-FAMA!E61</f>
        <v>-0.03490924025</v>
      </c>
    </row>
    <row r="59">
      <c r="A59" s="48">
        <v>45226.0</v>
      </c>
      <c r="B59" s="49">
        <v>1615.0</v>
      </c>
      <c r="C59" s="49">
        <v>1641.449951</v>
      </c>
      <c r="D59" s="49">
        <v>1615.0</v>
      </c>
      <c r="E59" s="49">
        <v>1623.349976</v>
      </c>
      <c r="F59" s="49">
        <v>1623.349976</v>
      </c>
      <c r="G59" s="67">
        <f t="shared" si="1"/>
        <v>0.01275809576</v>
      </c>
      <c r="H59" s="68">
        <f>G59-FAMA!E62</f>
        <v>-0.005395699017</v>
      </c>
    </row>
    <row r="60">
      <c r="A60" s="48">
        <v>45229.0</v>
      </c>
      <c r="B60" s="49">
        <v>1636.199951</v>
      </c>
      <c r="C60" s="49">
        <v>1636.199951</v>
      </c>
      <c r="D60" s="49">
        <v>1591.699951</v>
      </c>
      <c r="E60" s="49">
        <v>1602.900024</v>
      </c>
      <c r="F60" s="49">
        <v>1602.900024</v>
      </c>
      <c r="G60" s="67">
        <f t="shared" si="1"/>
        <v>0.02444636143</v>
      </c>
      <c r="H60" s="68">
        <f>G60-FAMA!E63</f>
        <v>-0.03002491031</v>
      </c>
    </row>
    <row r="61">
      <c r="A61" s="48">
        <v>45230.0</v>
      </c>
      <c r="B61" s="49">
        <v>1612.050049</v>
      </c>
      <c r="C61" s="49">
        <v>1626.050049</v>
      </c>
      <c r="D61" s="49">
        <v>1559.800049</v>
      </c>
      <c r="E61" s="49">
        <v>1564.650024</v>
      </c>
      <c r="F61" s="49">
        <v>1564.650024</v>
      </c>
      <c r="G61" s="67">
        <f t="shared" si="1"/>
        <v>0.02452204963</v>
      </c>
      <c r="H61" s="68">
        <f>G61-FAMA!E64</f>
        <v>0.006368254857</v>
      </c>
    </row>
    <row r="62">
      <c r="A62" s="48">
        <v>45231.0</v>
      </c>
      <c r="B62" s="49">
        <v>1573.300049</v>
      </c>
      <c r="C62" s="49">
        <v>1578.75</v>
      </c>
      <c r="D62" s="49">
        <v>1505.150024</v>
      </c>
      <c r="E62" s="49">
        <v>1527.199951</v>
      </c>
      <c r="F62" s="49">
        <v>1527.199951</v>
      </c>
      <c r="G62" s="67">
        <f t="shared" si="1"/>
        <v>-0.02240430233</v>
      </c>
      <c r="H62" s="68">
        <f>G62-FAMA!E65</f>
        <v>-0.04055809711</v>
      </c>
    </row>
    <row r="63">
      <c r="A63" s="48">
        <v>45232.0</v>
      </c>
      <c r="B63" s="49">
        <v>1540.0</v>
      </c>
      <c r="C63" s="49">
        <v>1575.599976</v>
      </c>
      <c r="D63" s="49">
        <v>1537.699951</v>
      </c>
      <c r="E63" s="49">
        <v>1562.199951</v>
      </c>
      <c r="F63" s="49">
        <v>1562.199951</v>
      </c>
      <c r="G63" s="67">
        <f t="shared" si="1"/>
        <v>0.01195138526</v>
      </c>
      <c r="H63" s="68">
        <f>G63-FAMA!E66</f>
        <v>-0.006202409514</v>
      </c>
    </row>
    <row r="64">
      <c r="A64" s="48">
        <v>45233.0</v>
      </c>
      <c r="B64" s="49">
        <v>1570.199951</v>
      </c>
      <c r="C64" s="49">
        <v>1598.650024</v>
      </c>
      <c r="D64" s="49">
        <v>1536.0</v>
      </c>
      <c r="E64" s="49">
        <v>1543.75</v>
      </c>
      <c r="F64" s="49">
        <v>1543.75</v>
      </c>
      <c r="G64" s="67">
        <f t="shared" si="1"/>
        <v>-0.03036868082</v>
      </c>
      <c r="H64" s="68">
        <f>G64-FAMA!E67</f>
        <v>-0.04854810121</v>
      </c>
    </row>
    <row r="65">
      <c r="A65" s="48">
        <v>45236.0</v>
      </c>
      <c r="B65" s="49">
        <v>1544.050049</v>
      </c>
      <c r="C65" s="49">
        <v>1597.949951</v>
      </c>
      <c r="D65" s="49">
        <v>1540.0</v>
      </c>
      <c r="E65" s="49">
        <v>1592.099976</v>
      </c>
      <c r="F65" s="49">
        <v>1592.099976</v>
      </c>
      <c r="G65" s="67">
        <f t="shared" si="1"/>
        <v>0.0173488136</v>
      </c>
      <c r="H65" s="68">
        <f>G65-FAMA!E68</f>
        <v>-0.05538869985</v>
      </c>
    </row>
    <row r="66">
      <c r="A66" s="48">
        <v>45237.0</v>
      </c>
      <c r="B66" s="49">
        <v>1596.0</v>
      </c>
      <c r="C66" s="49">
        <v>1600.25</v>
      </c>
      <c r="D66" s="49">
        <v>1561.050049</v>
      </c>
      <c r="E66" s="49">
        <v>1564.949951</v>
      </c>
      <c r="F66" s="49">
        <v>1564.949951</v>
      </c>
      <c r="G66" s="67">
        <f t="shared" si="1"/>
        <v>-0.02646970389</v>
      </c>
      <c r="H66" s="68">
        <f>G66-FAMA!E69</f>
        <v>-0.04464912428</v>
      </c>
    </row>
    <row r="67">
      <c r="A67" s="48">
        <v>45238.0</v>
      </c>
      <c r="B67" s="49">
        <v>1578.0</v>
      </c>
      <c r="C67" s="49">
        <v>1619.0</v>
      </c>
      <c r="D67" s="49">
        <v>1567.349976</v>
      </c>
      <c r="E67" s="49">
        <v>1607.5</v>
      </c>
      <c r="F67" s="49">
        <v>1607.5</v>
      </c>
      <c r="G67" s="67">
        <f t="shared" si="1"/>
        <v>-0.02377555852</v>
      </c>
      <c r="H67" s="68">
        <f>G67-FAMA!E70</f>
        <v>-0.04195292895</v>
      </c>
    </row>
    <row r="68">
      <c r="A68" s="48">
        <v>45239.0</v>
      </c>
      <c r="B68" s="49">
        <v>1620.0</v>
      </c>
      <c r="C68" s="49">
        <v>1660.300049</v>
      </c>
      <c r="D68" s="49">
        <v>1619.199951</v>
      </c>
      <c r="E68" s="49">
        <v>1646.650024</v>
      </c>
      <c r="F68" s="49">
        <v>1646.650024</v>
      </c>
      <c r="G68" s="67">
        <f t="shared" si="1"/>
        <v>-0.004564095771</v>
      </c>
      <c r="H68" s="68">
        <f>G68-FAMA!E71</f>
        <v>-0.0227414662</v>
      </c>
    </row>
    <row r="69">
      <c r="A69" s="48">
        <v>45240.0</v>
      </c>
      <c r="B69" s="49">
        <v>1641.050049</v>
      </c>
      <c r="C69" s="49">
        <v>1666.0</v>
      </c>
      <c r="D69" s="49">
        <v>1626.0</v>
      </c>
      <c r="E69" s="49">
        <v>1654.199951</v>
      </c>
      <c r="F69" s="49">
        <v>1654.199951</v>
      </c>
      <c r="G69" s="67">
        <f t="shared" si="1"/>
        <v>-0.01347811149</v>
      </c>
      <c r="H69" s="68">
        <f>G69-FAMA!E72</f>
        <v>-0.06802013588</v>
      </c>
    </row>
    <row r="70">
      <c r="A70" s="48">
        <v>45243.0</v>
      </c>
      <c r="B70" s="49">
        <v>1650.050049</v>
      </c>
      <c r="C70" s="49">
        <v>1703.0</v>
      </c>
      <c r="D70" s="49">
        <v>1650.050049</v>
      </c>
      <c r="E70" s="49">
        <v>1676.800049</v>
      </c>
      <c r="F70" s="49">
        <v>1676.800049</v>
      </c>
      <c r="G70" s="67">
        <f t="shared" si="1"/>
        <v>0.009056746803</v>
      </c>
      <c r="H70" s="68">
        <f>G70-FAMA!E73</f>
        <v>-0.009120623628</v>
      </c>
    </row>
    <row r="71">
      <c r="A71" s="48">
        <v>45245.0</v>
      </c>
      <c r="B71" s="49">
        <v>1700.0</v>
      </c>
      <c r="C71" s="49">
        <v>1709.0</v>
      </c>
      <c r="D71" s="49">
        <v>1648.0</v>
      </c>
      <c r="E71" s="49">
        <v>1661.75</v>
      </c>
      <c r="F71" s="49">
        <v>1661.75</v>
      </c>
      <c r="G71" s="67">
        <f t="shared" si="1"/>
        <v>-0.01435389644</v>
      </c>
      <c r="H71" s="68">
        <f>G71-FAMA!E74</f>
        <v>-0.03253126687</v>
      </c>
    </row>
    <row r="72">
      <c r="A72" s="48">
        <v>45246.0</v>
      </c>
      <c r="B72" s="49">
        <v>1676.949951</v>
      </c>
      <c r="C72" s="49">
        <v>1715.949951</v>
      </c>
      <c r="D72" s="49">
        <v>1670.900024</v>
      </c>
      <c r="E72" s="49">
        <v>1685.949951</v>
      </c>
      <c r="F72" s="49">
        <v>1685.949951</v>
      </c>
      <c r="G72" s="67">
        <f t="shared" si="1"/>
        <v>0.00273588192</v>
      </c>
      <c r="H72" s="68">
        <f>G72-FAMA!E75</f>
        <v>-0.01549452633</v>
      </c>
    </row>
    <row r="73">
      <c r="A73" s="48">
        <v>45247.0</v>
      </c>
      <c r="B73" s="49">
        <v>1676.050049</v>
      </c>
      <c r="C73" s="49">
        <v>1708.849976</v>
      </c>
      <c r="D73" s="49">
        <v>1654.050049</v>
      </c>
      <c r="E73" s="49">
        <v>1681.349976</v>
      </c>
      <c r="F73" s="49">
        <v>1681.349976</v>
      </c>
      <c r="G73" s="67">
        <f t="shared" si="1"/>
        <v>-0.001069451905</v>
      </c>
      <c r="H73" s="68">
        <f>G73-FAMA!E76</f>
        <v>-0.01929986016</v>
      </c>
    </row>
    <row r="74">
      <c r="A74" s="48">
        <v>45250.0</v>
      </c>
      <c r="B74" s="49">
        <v>1696.849976</v>
      </c>
      <c r="C74" s="49">
        <v>1701.050049</v>
      </c>
      <c r="D74" s="49">
        <v>1661.75</v>
      </c>
      <c r="E74" s="49">
        <v>1683.150024</v>
      </c>
      <c r="F74" s="49">
        <v>1683.150024</v>
      </c>
      <c r="G74" s="67">
        <f t="shared" si="1"/>
        <v>0.01953479892</v>
      </c>
      <c r="H74" s="68">
        <f>G74-FAMA!E77</f>
        <v>-0.03516639689</v>
      </c>
    </row>
    <row r="75">
      <c r="A75" s="48">
        <v>45251.0</v>
      </c>
      <c r="B75" s="49">
        <v>1680.050049</v>
      </c>
      <c r="C75" s="49">
        <v>1689.75</v>
      </c>
      <c r="D75" s="49">
        <v>1640.550049</v>
      </c>
      <c r="E75" s="49">
        <v>1650.900024</v>
      </c>
      <c r="F75" s="49">
        <v>1650.900024</v>
      </c>
      <c r="G75" s="67">
        <f t="shared" si="1"/>
        <v>-0.005751409125</v>
      </c>
      <c r="H75" s="68">
        <f>G75-FAMA!E78</f>
        <v>-0.02398181738</v>
      </c>
    </row>
    <row r="76">
      <c r="A76" s="48">
        <v>45252.0</v>
      </c>
      <c r="B76" s="49">
        <v>1653.050049</v>
      </c>
      <c r="C76" s="49">
        <v>1676.050049</v>
      </c>
      <c r="D76" s="49">
        <v>1641.300049</v>
      </c>
      <c r="E76" s="49">
        <v>1660.449951</v>
      </c>
      <c r="F76" s="49">
        <v>1660.449951</v>
      </c>
      <c r="G76" s="67">
        <f t="shared" si="1"/>
        <v>-0.01401389348</v>
      </c>
      <c r="H76" s="68">
        <f>G76-FAMA!E79</f>
        <v>-0.03224430173</v>
      </c>
    </row>
    <row r="77">
      <c r="A77" s="48">
        <v>45253.0</v>
      </c>
      <c r="B77" s="49">
        <v>1659.0</v>
      </c>
      <c r="C77" s="49">
        <v>1687.199951</v>
      </c>
      <c r="D77" s="49">
        <v>1657.900024</v>
      </c>
      <c r="E77" s="49">
        <v>1684.050049</v>
      </c>
      <c r="F77" s="49">
        <v>1684.050049</v>
      </c>
      <c r="G77" s="67">
        <f t="shared" si="1"/>
        <v>-0.006870261448</v>
      </c>
      <c r="H77" s="68">
        <f>G77-FAMA!E80</f>
        <v>-0.0251219332</v>
      </c>
    </row>
    <row r="78">
      <c r="A78" s="48">
        <v>45254.0</v>
      </c>
      <c r="B78" s="49">
        <v>1689.400024</v>
      </c>
      <c r="C78" s="49">
        <v>1722.0</v>
      </c>
      <c r="D78" s="49">
        <v>1685.0</v>
      </c>
      <c r="E78" s="49">
        <v>1695.699951</v>
      </c>
      <c r="F78" s="49">
        <v>1695.699951</v>
      </c>
      <c r="G78" s="67">
        <f t="shared" si="1"/>
        <v>0.02021537542</v>
      </c>
      <c r="H78" s="68">
        <f>G78-FAMA!E81</f>
        <v>0.001963703669</v>
      </c>
    </row>
    <row r="79">
      <c r="A79" s="48">
        <v>45258.0</v>
      </c>
      <c r="B79" s="49">
        <v>1708.0</v>
      </c>
      <c r="C79" s="49">
        <v>1710.400024</v>
      </c>
      <c r="D79" s="49">
        <v>1655.599976</v>
      </c>
      <c r="E79" s="49">
        <v>1662.099976</v>
      </c>
      <c r="F79" s="49">
        <v>1662.099976</v>
      </c>
      <c r="G79" s="67">
        <f t="shared" si="1"/>
        <v>0.007119701985</v>
      </c>
      <c r="H79" s="68">
        <f>G79-FAMA!E82</f>
        <v>-0.04764530758</v>
      </c>
    </row>
    <row r="80">
      <c r="A80" s="48">
        <v>45259.0</v>
      </c>
      <c r="B80" s="49">
        <v>1669.949951</v>
      </c>
      <c r="C80" s="49">
        <v>1680.0</v>
      </c>
      <c r="D80" s="49">
        <v>1633.0</v>
      </c>
      <c r="E80" s="49">
        <v>1650.349976</v>
      </c>
      <c r="F80" s="49">
        <v>1650.349976</v>
      </c>
      <c r="G80" s="67">
        <f t="shared" si="1"/>
        <v>-0.02230451659</v>
      </c>
      <c r="H80" s="68">
        <f>G80-FAMA!E83</f>
        <v>-0.05881119132</v>
      </c>
    </row>
    <row r="81">
      <c r="A81" s="48">
        <v>45260.0</v>
      </c>
      <c r="B81" s="49">
        <v>1664.0</v>
      </c>
      <c r="C81" s="49">
        <v>1773.0</v>
      </c>
      <c r="D81" s="49">
        <v>1637.199951</v>
      </c>
      <c r="E81" s="49">
        <v>1688.0</v>
      </c>
      <c r="F81" s="49">
        <v>1688.0</v>
      </c>
      <c r="G81" s="67">
        <f t="shared" si="1"/>
        <v>0.02701388698</v>
      </c>
      <c r="H81" s="68">
        <f>G81-FAMA!E84</f>
        <v>0.008654898136</v>
      </c>
    </row>
    <row r="82">
      <c r="A82" s="48">
        <v>45261.0</v>
      </c>
      <c r="B82" s="49">
        <v>1699.900024</v>
      </c>
      <c r="C82" s="49">
        <v>1744.449951</v>
      </c>
      <c r="D82" s="49">
        <v>1640.0</v>
      </c>
      <c r="E82" s="49">
        <v>1643.599976</v>
      </c>
      <c r="F82" s="49">
        <v>1643.599976</v>
      </c>
      <c r="G82" s="67">
        <f t="shared" si="1"/>
        <v>0.01550817176</v>
      </c>
      <c r="H82" s="68">
        <f>G82-FAMA!E85</f>
        <v>-0.002850817084</v>
      </c>
    </row>
    <row r="83">
      <c r="A83" s="48">
        <v>45264.0</v>
      </c>
      <c r="B83" s="49">
        <v>1694.0</v>
      </c>
      <c r="C83" s="49">
        <v>1694.0</v>
      </c>
      <c r="D83" s="49">
        <v>1608.099976</v>
      </c>
      <c r="E83" s="49">
        <v>1618.5</v>
      </c>
      <c r="F83" s="49">
        <v>1618.5</v>
      </c>
      <c r="G83" s="67">
        <f t="shared" si="1"/>
        <v>0.01118332142</v>
      </c>
      <c r="H83" s="68">
        <f>G83-FAMA!E86</f>
        <v>-0.04390375732</v>
      </c>
    </row>
    <row r="84">
      <c r="A84" s="48">
        <v>45265.0</v>
      </c>
      <c r="B84" s="49">
        <v>1625.0</v>
      </c>
      <c r="C84" s="49">
        <v>1641.300049</v>
      </c>
      <c r="D84" s="49">
        <v>1582.849976</v>
      </c>
      <c r="E84" s="49">
        <v>1600.599976</v>
      </c>
      <c r="F84" s="49">
        <v>1600.599976</v>
      </c>
      <c r="G84" s="67">
        <f t="shared" si="1"/>
        <v>0.001815124923</v>
      </c>
      <c r="H84" s="68">
        <f>G84-FAMA!E87</f>
        <v>-0.01654386393</v>
      </c>
    </row>
    <row r="85">
      <c r="A85" s="48">
        <v>45266.0</v>
      </c>
      <c r="B85" s="49">
        <v>1618.949951</v>
      </c>
      <c r="C85" s="49">
        <v>1625.5</v>
      </c>
      <c r="D85" s="49">
        <v>1579.599976</v>
      </c>
      <c r="E85" s="49">
        <v>1597.699951</v>
      </c>
      <c r="F85" s="49">
        <v>1597.699951</v>
      </c>
      <c r="G85" s="67">
        <f t="shared" si="1"/>
        <v>0.00490592294</v>
      </c>
      <c r="H85" s="68">
        <f>G85-FAMA!E88</f>
        <v>-0.01345306591</v>
      </c>
    </row>
    <row r="86">
      <c r="A86" s="48">
        <v>45267.0</v>
      </c>
      <c r="B86" s="49">
        <v>1597.75</v>
      </c>
      <c r="C86" s="49">
        <v>1621.349976</v>
      </c>
      <c r="D86" s="49">
        <v>1588.5</v>
      </c>
      <c r="E86" s="49">
        <v>1589.900024</v>
      </c>
      <c r="F86" s="49">
        <v>1589.900024</v>
      </c>
      <c r="G86" s="67">
        <f t="shared" si="1"/>
        <v>-0.007614975459</v>
      </c>
      <c r="H86" s="68">
        <f>G86-FAMA!E89</f>
        <v>-0.0259678184</v>
      </c>
    </row>
    <row r="87">
      <c r="A87" s="48">
        <v>45268.0</v>
      </c>
      <c r="B87" s="49">
        <v>1595.0</v>
      </c>
      <c r="C87" s="49">
        <v>1608.949951</v>
      </c>
      <c r="D87" s="49">
        <v>1584.0</v>
      </c>
      <c r="E87" s="49">
        <v>1602.099976</v>
      </c>
      <c r="F87" s="49">
        <v>1602.099976</v>
      </c>
      <c r="G87" s="67">
        <f t="shared" si="1"/>
        <v>-0.02426990846</v>
      </c>
      <c r="H87" s="68">
        <f>G87-FAMA!E90</f>
        <v>-0.0426227514</v>
      </c>
    </row>
    <row r="88">
      <c r="A88" s="48">
        <v>45271.0</v>
      </c>
      <c r="B88" s="49">
        <v>1607.800049</v>
      </c>
      <c r="C88" s="49">
        <v>1645.099976</v>
      </c>
      <c r="D88" s="49">
        <v>1596.449951</v>
      </c>
      <c r="E88" s="49">
        <v>1641.949951</v>
      </c>
      <c r="F88" s="49">
        <v>1641.949951</v>
      </c>
      <c r="G88" s="67">
        <f t="shared" si="1"/>
        <v>0.01046186068</v>
      </c>
      <c r="H88" s="68">
        <f>G88-FAMA!E91</f>
        <v>-0.04460677356</v>
      </c>
    </row>
    <row r="89">
      <c r="A89" s="48">
        <v>45272.0</v>
      </c>
      <c r="B89" s="49">
        <v>1640.0</v>
      </c>
      <c r="C89" s="49">
        <v>1645.5</v>
      </c>
      <c r="D89" s="49">
        <v>1600.0</v>
      </c>
      <c r="E89" s="49">
        <v>1624.949951</v>
      </c>
      <c r="F89" s="49">
        <v>1624.949951</v>
      </c>
      <c r="G89" s="67">
        <f t="shared" si="1"/>
        <v>0.01082386331</v>
      </c>
      <c r="H89" s="68">
        <f>G89-FAMA!E92</f>
        <v>-0.007528979626</v>
      </c>
    </row>
    <row r="90">
      <c r="A90" s="48">
        <v>45273.0</v>
      </c>
      <c r="B90" s="49">
        <v>1620.25</v>
      </c>
      <c r="C90" s="49">
        <v>1623.5</v>
      </c>
      <c r="D90" s="49">
        <v>1598.0</v>
      </c>
      <c r="E90" s="49">
        <v>1607.550049</v>
      </c>
      <c r="F90" s="49">
        <v>1607.550049</v>
      </c>
      <c r="G90" s="67">
        <f t="shared" si="1"/>
        <v>-0.01192409268</v>
      </c>
      <c r="H90" s="68">
        <f>G90-FAMA!E93</f>
        <v>-0.03027693562</v>
      </c>
    </row>
    <row r="91">
      <c r="A91" s="48">
        <v>45274.0</v>
      </c>
      <c r="B91" s="49">
        <v>1619.599976</v>
      </c>
      <c r="C91" s="49">
        <v>1638.0</v>
      </c>
      <c r="D91" s="49">
        <v>1611.349976</v>
      </c>
      <c r="E91" s="49">
        <v>1626.949951</v>
      </c>
      <c r="F91" s="49">
        <v>1626.949951</v>
      </c>
      <c r="G91" s="67">
        <f t="shared" si="1"/>
        <v>0.008398367918</v>
      </c>
      <c r="H91" s="68">
        <f>G91-FAMA!E94</f>
        <v>-0.009927841159</v>
      </c>
    </row>
    <row r="92">
      <c r="A92" s="48">
        <v>45275.0</v>
      </c>
      <c r="B92" s="49">
        <v>1633.949951</v>
      </c>
      <c r="C92" s="49">
        <v>1638.400024</v>
      </c>
      <c r="D92" s="49">
        <v>1605.0</v>
      </c>
      <c r="E92" s="49">
        <v>1613.400024</v>
      </c>
      <c r="F92" s="49">
        <v>1613.400024</v>
      </c>
      <c r="G92" s="67">
        <f t="shared" si="1"/>
        <v>0.003576649093</v>
      </c>
      <c r="H92" s="68">
        <f>G92-FAMA!E95</f>
        <v>-0.01474955998</v>
      </c>
    </row>
    <row r="93">
      <c r="A93" s="48">
        <v>45278.0</v>
      </c>
      <c r="B93" s="49">
        <v>1613.050049</v>
      </c>
      <c r="C93" s="49">
        <v>1626.0</v>
      </c>
      <c r="D93" s="49">
        <v>1600.650024</v>
      </c>
      <c r="E93" s="49">
        <v>1607.650024</v>
      </c>
      <c r="F93" s="49">
        <v>1607.650024</v>
      </c>
      <c r="G93" s="67">
        <f t="shared" si="1"/>
        <v>0.004624292454</v>
      </c>
      <c r="H93" s="68">
        <f>G93-FAMA!E96</f>
        <v>-0.0320314842</v>
      </c>
    </row>
    <row r="94">
      <c r="A94" s="48">
        <v>45279.0</v>
      </c>
      <c r="B94" s="49">
        <v>1609.0</v>
      </c>
      <c r="C94" s="49">
        <v>1629.800049</v>
      </c>
      <c r="D94" s="49">
        <v>1594.050049</v>
      </c>
      <c r="E94" s="49">
        <v>1600.25</v>
      </c>
      <c r="F94" s="49">
        <v>1600.25</v>
      </c>
      <c r="G94" s="67">
        <f t="shared" si="1"/>
        <v>0.01262415388</v>
      </c>
      <c r="H94" s="68">
        <f>G94-FAMA!E97</f>
        <v>-0.005702055194</v>
      </c>
    </row>
    <row r="95">
      <c r="A95" s="48">
        <v>45280.0</v>
      </c>
      <c r="B95" s="49">
        <v>1609.0</v>
      </c>
      <c r="C95" s="49">
        <v>1621.400024</v>
      </c>
      <c r="D95" s="49">
        <v>1556.599976</v>
      </c>
      <c r="E95" s="49">
        <v>1580.300049</v>
      </c>
      <c r="F95" s="49">
        <v>1580.300049</v>
      </c>
      <c r="G95" s="67">
        <f t="shared" si="1"/>
        <v>-0.002398792411</v>
      </c>
      <c r="H95" s="68">
        <f>G95-FAMA!E98</f>
        <v>-0.03905456906</v>
      </c>
    </row>
    <row r="96">
      <c r="A96" s="48">
        <v>45281.0</v>
      </c>
      <c r="B96" s="49">
        <v>1563.400024</v>
      </c>
      <c r="C96" s="49">
        <v>1594.849976</v>
      </c>
      <c r="D96" s="49">
        <v>1542.5</v>
      </c>
      <c r="E96" s="49">
        <v>1584.099976</v>
      </c>
      <c r="F96" s="49">
        <v>1584.099976</v>
      </c>
      <c r="G96" s="67">
        <f t="shared" si="1"/>
        <v>-0.002236039396</v>
      </c>
      <c r="H96" s="68">
        <f>G96-FAMA!E99</f>
        <v>-0.02060143009</v>
      </c>
    </row>
    <row r="97">
      <c r="A97" s="48">
        <v>45282.0</v>
      </c>
      <c r="B97" s="49">
        <v>1588.150024</v>
      </c>
      <c r="C97" s="49">
        <v>1602.150024</v>
      </c>
      <c r="D97" s="49">
        <v>1575.0</v>
      </c>
      <c r="E97" s="49">
        <v>1587.650024</v>
      </c>
      <c r="F97" s="49">
        <v>1587.650024</v>
      </c>
      <c r="G97" s="67">
        <f t="shared" si="1"/>
        <v>-0.001352387051</v>
      </c>
      <c r="H97" s="68">
        <f>G97-FAMA!E100</f>
        <v>-0.01971777774</v>
      </c>
    </row>
    <row r="98">
      <c r="A98" s="48">
        <v>45286.0</v>
      </c>
      <c r="B98" s="49">
        <v>1595.300049</v>
      </c>
      <c r="C98" s="49">
        <v>1603.849976</v>
      </c>
      <c r="D98" s="49">
        <v>1581.0</v>
      </c>
      <c r="E98" s="49">
        <v>1589.800049</v>
      </c>
      <c r="F98" s="49">
        <v>1589.800049</v>
      </c>
      <c r="G98" s="67">
        <f t="shared" si="1"/>
        <v>0.00505752924</v>
      </c>
      <c r="H98" s="68">
        <f>G98-FAMA!E101</f>
        <v>-0.05004876208</v>
      </c>
    </row>
    <row r="99">
      <c r="A99" s="48">
        <v>45287.0</v>
      </c>
      <c r="B99" s="49">
        <v>1591.650024</v>
      </c>
      <c r="C99" s="49">
        <v>1603.0</v>
      </c>
      <c r="D99" s="49">
        <v>1578.349976</v>
      </c>
      <c r="E99" s="49">
        <v>1581.800049</v>
      </c>
      <c r="F99" s="49">
        <v>1581.800049</v>
      </c>
      <c r="G99" s="67">
        <f t="shared" si="1"/>
        <v>0.02481376676</v>
      </c>
      <c r="H99" s="68">
        <f>G99-FAMA!E102</f>
        <v>0.006448376073</v>
      </c>
    </row>
    <row r="100">
      <c r="A100" s="48">
        <v>45288.0</v>
      </c>
      <c r="B100" s="49">
        <v>1585.300049</v>
      </c>
      <c r="C100" s="49">
        <v>1594.349976</v>
      </c>
      <c r="D100" s="49">
        <v>1540.050049</v>
      </c>
      <c r="E100" s="49">
        <v>1543.5</v>
      </c>
      <c r="F100" s="49">
        <v>1543.5</v>
      </c>
      <c r="G100" s="67">
        <f t="shared" si="1"/>
        <v>0.004457733311</v>
      </c>
      <c r="H100" s="68">
        <f>G100-FAMA!E103</f>
        <v>-0.01390765738</v>
      </c>
    </row>
    <row r="101">
      <c r="A101" s="48">
        <v>45289.0</v>
      </c>
      <c r="B101" s="49">
        <v>1544.0</v>
      </c>
      <c r="C101" s="49">
        <v>1552.800049</v>
      </c>
      <c r="D101" s="49">
        <v>1520.800049</v>
      </c>
      <c r="E101" s="49">
        <v>1536.650024</v>
      </c>
      <c r="F101" s="49">
        <v>1536.650024</v>
      </c>
      <c r="G101" s="67">
        <f t="shared" si="1"/>
        <v>0.007276047749</v>
      </c>
      <c r="H101" s="68">
        <f>G101-FAMA!E104</f>
        <v>-0.01111494882</v>
      </c>
    </row>
    <row r="102">
      <c r="A102" s="48">
        <v>45292.0</v>
      </c>
      <c r="B102" s="49">
        <v>1552.0</v>
      </c>
      <c r="C102" s="49">
        <v>1560.0</v>
      </c>
      <c r="D102" s="49">
        <v>1510.900024</v>
      </c>
      <c r="E102" s="49">
        <v>1525.550049</v>
      </c>
      <c r="F102" s="49">
        <v>1525.550049</v>
      </c>
      <c r="G102" s="67">
        <f t="shared" si="1"/>
        <v>0.01271244337</v>
      </c>
      <c r="H102" s="68">
        <f>G102-FAMA!E105</f>
        <v>-0.005678553196</v>
      </c>
    </row>
    <row r="103">
      <c r="A103" s="48">
        <v>45293.0</v>
      </c>
      <c r="B103" s="49">
        <v>1501.550049</v>
      </c>
      <c r="C103" s="49">
        <v>1522.900024</v>
      </c>
      <c r="D103" s="49">
        <v>1466.650024</v>
      </c>
      <c r="E103" s="49">
        <v>1506.400024</v>
      </c>
      <c r="F103" s="49">
        <v>1506.400024</v>
      </c>
      <c r="G103" s="67">
        <f t="shared" si="1"/>
        <v>0.02493622997</v>
      </c>
      <c r="H103" s="68">
        <f>G103-FAMA!E106</f>
        <v>-0.04864805251</v>
      </c>
    </row>
    <row r="104">
      <c r="A104" s="48">
        <v>45294.0</v>
      </c>
      <c r="B104" s="49">
        <v>1490.050049</v>
      </c>
      <c r="C104" s="49">
        <v>1496.099976</v>
      </c>
      <c r="D104" s="49">
        <v>1466.099976</v>
      </c>
      <c r="E104" s="49">
        <v>1469.75</v>
      </c>
      <c r="F104" s="49">
        <v>1469.75</v>
      </c>
      <c r="G104" s="67">
        <f t="shared" si="1"/>
        <v>0.01376048443</v>
      </c>
      <c r="H104" s="68">
        <f>G104-FAMA!E107</f>
        <v>-0.004630512139</v>
      </c>
    </row>
    <row r="105">
      <c r="A105" s="48">
        <v>45295.0</v>
      </c>
      <c r="B105" s="49">
        <v>1478.449951</v>
      </c>
      <c r="C105" s="49">
        <v>1488.099976</v>
      </c>
      <c r="D105" s="49">
        <v>1434.0</v>
      </c>
      <c r="E105" s="49">
        <v>1449.800049</v>
      </c>
      <c r="F105" s="49">
        <v>1449.800049</v>
      </c>
      <c r="G105" s="67">
        <f t="shared" si="1"/>
        <v>-0.04896841772</v>
      </c>
      <c r="H105" s="68">
        <f>G105-FAMA!E108</f>
        <v>-0.06739141828</v>
      </c>
    </row>
    <row r="106">
      <c r="A106" s="48">
        <v>45296.0</v>
      </c>
      <c r="B106" s="49">
        <v>1456.449951</v>
      </c>
      <c r="C106" s="49">
        <v>1551.650024</v>
      </c>
      <c r="D106" s="49">
        <v>1451.800049</v>
      </c>
      <c r="E106" s="49">
        <v>1524.449951</v>
      </c>
      <c r="F106" s="49">
        <v>1524.449951</v>
      </c>
      <c r="G106" s="67">
        <f t="shared" si="1"/>
        <v>0.006968707862</v>
      </c>
      <c r="H106" s="68">
        <f>G106-FAMA!E109</f>
        <v>-0.01145429269</v>
      </c>
    </row>
    <row r="107">
      <c r="A107" s="48">
        <v>45299.0</v>
      </c>
      <c r="B107" s="49">
        <v>1525.599976</v>
      </c>
      <c r="C107" s="49">
        <v>1547.599976</v>
      </c>
      <c r="D107" s="49">
        <v>1495.0</v>
      </c>
      <c r="E107" s="49">
        <v>1513.900024</v>
      </c>
      <c r="F107" s="49">
        <v>1513.900024</v>
      </c>
      <c r="G107" s="67">
        <f t="shared" si="1"/>
        <v>-0.01640515844</v>
      </c>
      <c r="H107" s="68">
        <f>G107-FAMA!E110</f>
        <v>-0.07168434294</v>
      </c>
    </row>
    <row r="108">
      <c r="A108" s="48">
        <v>45300.0</v>
      </c>
      <c r="B108" s="49">
        <v>1523.0</v>
      </c>
      <c r="C108" s="49">
        <v>1544.550049</v>
      </c>
      <c r="D108" s="49">
        <v>1508.050049</v>
      </c>
      <c r="E108" s="49">
        <v>1539.150024</v>
      </c>
      <c r="F108" s="49">
        <v>1539.150024</v>
      </c>
      <c r="G108" s="67">
        <f t="shared" si="1"/>
        <v>-0.01767875191</v>
      </c>
      <c r="H108" s="68">
        <f>G108-FAMA!E111</f>
        <v>-0.03610175246</v>
      </c>
    </row>
    <row r="109">
      <c r="A109" s="48">
        <v>45301.0</v>
      </c>
      <c r="B109" s="49">
        <v>1543.449951</v>
      </c>
      <c r="C109" s="49">
        <v>1572.5</v>
      </c>
      <c r="D109" s="49">
        <v>1531.449951</v>
      </c>
      <c r="E109" s="49">
        <v>1566.849976</v>
      </c>
      <c r="F109" s="49">
        <v>1566.849976</v>
      </c>
      <c r="G109" s="67">
        <f t="shared" si="1"/>
        <v>-0.001879266727</v>
      </c>
      <c r="H109" s="68">
        <f>G109-FAMA!E112</f>
        <v>-0.02030226728</v>
      </c>
    </row>
    <row r="110">
      <c r="A110" s="48">
        <v>45302.0</v>
      </c>
      <c r="B110" s="49">
        <v>1570.0</v>
      </c>
      <c r="C110" s="49">
        <v>1578.75</v>
      </c>
      <c r="D110" s="49">
        <v>1549.75</v>
      </c>
      <c r="E110" s="49">
        <v>1569.800049</v>
      </c>
      <c r="F110" s="49">
        <v>1569.800049</v>
      </c>
      <c r="G110" s="67">
        <f t="shared" si="1"/>
        <v>0.01130620003</v>
      </c>
      <c r="H110" s="68">
        <f>G110-FAMA!E113</f>
        <v>-0.007103999377</v>
      </c>
    </row>
    <row r="111">
      <c r="A111" s="48">
        <v>45303.0</v>
      </c>
      <c r="B111" s="49">
        <v>1570.699951</v>
      </c>
      <c r="C111" s="49">
        <v>1589.0</v>
      </c>
      <c r="D111" s="49">
        <v>1550.0</v>
      </c>
      <c r="E111" s="49">
        <v>1552.25</v>
      </c>
      <c r="F111" s="49">
        <v>1552.25</v>
      </c>
      <c r="G111" s="67">
        <f t="shared" si="1"/>
        <v>-0.002249718785</v>
      </c>
      <c r="H111" s="68">
        <f>G111-FAMA!E114</f>
        <v>-0.02065991819</v>
      </c>
    </row>
    <row r="112">
      <c r="A112" s="48">
        <v>45306.0</v>
      </c>
      <c r="B112" s="49">
        <v>1561.849976</v>
      </c>
      <c r="C112" s="49">
        <v>1569.0</v>
      </c>
      <c r="D112" s="49">
        <v>1537.599976</v>
      </c>
      <c r="E112" s="49">
        <v>1555.75</v>
      </c>
      <c r="F112" s="49">
        <v>1555.75</v>
      </c>
      <c r="G112" s="67">
        <f t="shared" si="1"/>
        <v>0.002416237113</v>
      </c>
      <c r="H112" s="68">
        <f>G112-FAMA!E115</f>
        <v>-0.0528245298</v>
      </c>
    </row>
    <row r="113">
      <c r="A113" s="48">
        <v>45307.0</v>
      </c>
      <c r="B113" s="49">
        <v>1551.25</v>
      </c>
      <c r="C113" s="49">
        <v>1567.599976</v>
      </c>
      <c r="D113" s="49">
        <v>1539.0</v>
      </c>
      <c r="E113" s="49">
        <v>1552.0</v>
      </c>
      <c r="F113" s="49">
        <v>1552.0</v>
      </c>
      <c r="G113" s="67">
        <f t="shared" si="1"/>
        <v>0.001354910618</v>
      </c>
      <c r="H113" s="68">
        <f>G113-FAMA!E116</f>
        <v>-0.01705528879</v>
      </c>
    </row>
    <row r="114">
      <c r="A114" s="48">
        <v>45308.0</v>
      </c>
      <c r="B114" s="49">
        <v>1545.0</v>
      </c>
      <c r="C114" s="49">
        <v>1545.0</v>
      </c>
      <c r="D114" s="49">
        <v>1501.800049</v>
      </c>
      <c r="E114" s="49">
        <v>1509.599976</v>
      </c>
      <c r="F114" s="49">
        <v>1549.900024</v>
      </c>
      <c r="G114" s="67">
        <f t="shared" si="1"/>
        <v>0.02669584568</v>
      </c>
      <c r="H114" s="68">
        <f>G114-FAMA!E117</f>
        <v>0.008285646272</v>
      </c>
    </row>
    <row r="115">
      <c r="A115" s="48">
        <v>45309.0</v>
      </c>
      <c r="B115" s="49">
        <v>1545.0</v>
      </c>
      <c r="C115" s="49">
        <v>1545.0</v>
      </c>
      <c r="D115" s="49">
        <v>1501.800049</v>
      </c>
      <c r="E115" s="49">
        <v>1509.599976</v>
      </c>
      <c r="F115" s="49">
        <v>1509.599976</v>
      </c>
      <c r="G115" s="67">
        <f t="shared" si="1"/>
        <v>-0.02600170809</v>
      </c>
      <c r="H115" s="68">
        <f>G115-FAMA!E118</f>
        <v>-0.04447129979</v>
      </c>
    </row>
    <row r="116">
      <c r="A116" s="48">
        <v>45310.0</v>
      </c>
      <c r="B116" s="49">
        <v>1512.849976</v>
      </c>
      <c r="C116" s="49">
        <v>1560.0</v>
      </c>
      <c r="D116" s="49">
        <v>1507.599976</v>
      </c>
      <c r="E116" s="49">
        <v>1549.900024</v>
      </c>
      <c r="F116" s="49">
        <v>1549.900024</v>
      </c>
      <c r="G116" s="67">
        <f t="shared" si="1"/>
        <v>0.03123861375</v>
      </c>
      <c r="H116" s="68">
        <f>G116-FAMA!E119</f>
        <v>0.01276902205</v>
      </c>
    </row>
    <row r="117">
      <c r="A117" s="48">
        <v>45314.0</v>
      </c>
      <c r="B117" s="49">
        <v>1541.949951</v>
      </c>
      <c r="C117" s="49">
        <v>1542.699951</v>
      </c>
      <c r="D117" s="49">
        <v>1479.349976</v>
      </c>
      <c r="E117" s="49">
        <v>1502.949951</v>
      </c>
      <c r="F117" s="49">
        <v>1502.949951</v>
      </c>
      <c r="G117" s="67">
        <f t="shared" si="1"/>
        <v>0.0002661488716</v>
      </c>
      <c r="H117" s="68">
        <f>G117-FAMA!E120</f>
        <v>-0.05515286062</v>
      </c>
    </row>
    <row r="118">
      <c r="A118" s="48">
        <v>45315.0</v>
      </c>
      <c r="B118" s="49">
        <v>1500.150024</v>
      </c>
      <c r="C118" s="49">
        <v>1523.550049</v>
      </c>
      <c r="D118" s="49">
        <v>1479.0</v>
      </c>
      <c r="E118" s="49">
        <v>1502.550049</v>
      </c>
      <c r="F118" s="49">
        <v>1502.550049</v>
      </c>
      <c r="G118" s="67">
        <f t="shared" si="1"/>
        <v>0.008422851678</v>
      </c>
      <c r="H118" s="68">
        <f>G118-FAMA!E121</f>
        <v>-0.01004674002</v>
      </c>
    </row>
    <row r="119">
      <c r="A119" s="48">
        <v>45316.0</v>
      </c>
      <c r="B119" s="49">
        <v>1502.25</v>
      </c>
      <c r="C119" s="49">
        <v>1512.0</v>
      </c>
      <c r="D119" s="49">
        <v>1484.0</v>
      </c>
      <c r="E119" s="49">
        <v>1490.0</v>
      </c>
      <c r="F119" s="49">
        <v>1490.0</v>
      </c>
      <c r="G119" s="67">
        <f t="shared" si="1"/>
        <v>-0.02703410171</v>
      </c>
      <c r="H119" s="68">
        <f>G119-FAMA!E122</f>
        <v>-0.0455036934</v>
      </c>
    </row>
    <row r="120">
      <c r="A120" s="48">
        <v>45320.0</v>
      </c>
      <c r="B120" s="49">
        <v>1474.050049</v>
      </c>
      <c r="C120" s="49">
        <v>1543.0</v>
      </c>
      <c r="D120" s="49">
        <v>1472.0</v>
      </c>
      <c r="E120" s="49">
        <v>1531.400024</v>
      </c>
      <c r="F120" s="49">
        <v>1531.400024</v>
      </c>
      <c r="G120" s="67">
        <f t="shared" si="1"/>
        <v>0.02233056784</v>
      </c>
      <c r="H120" s="68">
        <f>G120-FAMA!E123</f>
        <v>0.003948020946</v>
      </c>
    </row>
    <row r="121">
      <c r="A121" s="48">
        <v>45321.0</v>
      </c>
      <c r="B121" s="49">
        <v>1515.150024</v>
      </c>
      <c r="C121" s="49">
        <v>1527.699951</v>
      </c>
      <c r="D121" s="49">
        <v>1490.0</v>
      </c>
      <c r="E121" s="49">
        <v>1497.949951</v>
      </c>
      <c r="F121" s="49">
        <v>1497.949951</v>
      </c>
      <c r="G121" s="67">
        <f t="shared" si="1"/>
        <v>-0.002630050561</v>
      </c>
      <c r="H121" s="68">
        <f>G121-FAMA!E124</f>
        <v>-0.02101259745</v>
      </c>
    </row>
    <row r="122">
      <c r="A122" s="48">
        <v>45322.0</v>
      </c>
      <c r="B122" s="49">
        <v>1491.800049</v>
      </c>
      <c r="C122" s="49">
        <v>1519.449951</v>
      </c>
      <c r="D122" s="49">
        <v>1457.150024</v>
      </c>
      <c r="E122" s="49">
        <v>1501.900024</v>
      </c>
      <c r="F122" s="49">
        <v>1501.900024</v>
      </c>
      <c r="G122" s="67">
        <f t="shared" si="1"/>
        <v>0.006298173534</v>
      </c>
      <c r="H122" s="68">
        <f>G122-FAMA!E125</f>
        <v>-0.0672522916</v>
      </c>
    </row>
    <row r="123">
      <c r="A123" s="48">
        <v>45323.0</v>
      </c>
      <c r="B123" s="49">
        <v>1505.0</v>
      </c>
      <c r="C123" s="49">
        <v>1511.75</v>
      </c>
      <c r="D123" s="49">
        <v>1487.400024</v>
      </c>
      <c r="E123" s="49">
        <v>1492.5</v>
      </c>
      <c r="F123" s="49">
        <v>1492.5</v>
      </c>
      <c r="G123" s="67">
        <f t="shared" si="1"/>
        <v>0.009161938841</v>
      </c>
      <c r="H123" s="68">
        <f>G123-FAMA!E126</f>
        <v>-0.009220608052</v>
      </c>
    </row>
    <row r="124">
      <c r="A124" s="48">
        <v>45324.0</v>
      </c>
      <c r="B124" s="49">
        <v>1485.0</v>
      </c>
      <c r="C124" s="49">
        <v>1497.349976</v>
      </c>
      <c r="D124" s="49">
        <v>1470.0</v>
      </c>
      <c r="E124" s="49">
        <v>1478.949951</v>
      </c>
      <c r="F124" s="49">
        <v>1478.949951</v>
      </c>
      <c r="G124" s="67">
        <f t="shared" si="1"/>
        <v>0.03059119926</v>
      </c>
      <c r="H124" s="68">
        <f>G124-FAMA!E127</f>
        <v>0.01224475846</v>
      </c>
    </row>
    <row r="125">
      <c r="A125" s="48">
        <v>45327.0</v>
      </c>
      <c r="B125" s="49">
        <v>1475.599976</v>
      </c>
      <c r="C125" s="49">
        <v>1494.300049</v>
      </c>
      <c r="D125" s="49">
        <v>1421.300049</v>
      </c>
      <c r="E125" s="49">
        <v>1435.050049</v>
      </c>
      <c r="F125" s="49">
        <v>1435.050049</v>
      </c>
      <c r="G125" s="67">
        <f t="shared" si="1"/>
        <v>0.02415793547</v>
      </c>
      <c r="H125" s="68">
        <f>G125-FAMA!E128</f>
        <v>0.005811494668</v>
      </c>
    </row>
    <row r="126">
      <c r="A126" s="48">
        <v>45328.0</v>
      </c>
      <c r="B126" s="49">
        <v>1431.0</v>
      </c>
      <c r="C126" s="49">
        <v>1439.0</v>
      </c>
      <c r="D126" s="49">
        <v>1371.199951</v>
      </c>
      <c r="E126" s="49">
        <v>1401.199951</v>
      </c>
      <c r="F126" s="49">
        <v>1401.199951</v>
      </c>
      <c r="G126" s="67">
        <f t="shared" si="1"/>
        <v>0.01433323198</v>
      </c>
      <c r="H126" s="68">
        <f>G126-FAMA!E129</f>
        <v>-0.04071618881</v>
      </c>
    </row>
    <row r="127">
      <c r="A127" s="48">
        <v>45329.0</v>
      </c>
      <c r="B127" s="49">
        <v>1402.150024</v>
      </c>
      <c r="C127" s="49">
        <v>1412.0</v>
      </c>
      <c r="D127" s="49">
        <v>1375.0</v>
      </c>
      <c r="E127" s="49">
        <v>1381.400024</v>
      </c>
      <c r="F127" s="49">
        <v>1381.400024</v>
      </c>
      <c r="G127" s="67">
        <f t="shared" si="1"/>
        <v>0.0001810085767</v>
      </c>
      <c r="H127" s="68">
        <f>G127-FAMA!E130</f>
        <v>-0.01816543223</v>
      </c>
    </row>
    <row r="128">
      <c r="A128" s="48">
        <v>45330.0</v>
      </c>
      <c r="B128" s="49">
        <v>1382.099976</v>
      </c>
      <c r="C128" s="49">
        <v>1414.5</v>
      </c>
      <c r="D128" s="49">
        <v>1366.050049</v>
      </c>
      <c r="E128" s="49">
        <v>1381.150024</v>
      </c>
      <c r="F128" s="49">
        <v>1381.150024</v>
      </c>
      <c r="G128" s="67">
        <f t="shared" si="1"/>
        <v>0.02718284148</v>
      </c>
      <c r="H128" s="68">
        <f>G128-FAMA!E131</f>
        <v>0.008836400674</v>
      </c>
    </row>
    <row r="129">
      <c r="A129" s="48">
        <v>45331.0</v>
      </c>
      <c r="B129" s="49">
        <v>1388.0</v>
      </c>
      <c r="C129" s="49">
        <v>1392.0</v>
      </c>
      <c r="D129" s="49">
        <v>1327.25</v>
      </c>
      <c r="E129" s="49">
        <v>1344.599976</v>
      </c>
      <c r="F129" s="49">
        <v>1344.599976</v>
      </c>
      <c r="G129" s="67">
        <f t="shared" si="1"/>
        <v>-0.003446376876</v>
      </c>
      <c r="H129" s="68">
        <f>G129-FAMA!E132</f>
        <v>-0.02181279185</v>
      </c>
    </row>
    <row r="130">
      <c r="A130" s="48">
        <v>45334.0</v>
      </c>
      <c r="B130" s="49">
        <v>1356.949951</v>
      </c>
      <c r="C130" s="49">
        <v>1366.449951</v>
      </c>
      <c r="D130" s="49">
        <v>1338.0</v>
      </c>
      <c r="E130" s="49">
        <v>1349.25</v>
      </c>
      <c r="F130" s="49">
        <v>1349.25</v>
      </c>
      <c r="G130" s="67">
        <f t="shared" si="1"/>
        <v>0.01165933086</v>
      </c>
      <c r="H130" s="68">
        <f>G130-FAMA!E133</f>
        <v>-0.006707084109</v>
      </c>
    </row>
    <row r="131">
      <c r="A131" s="48">
        <v>45335.0</v>
      </c>
      <c r="B131" s="49">
        <v>1359.75</v>
      </c>
      <c r="C131" s="49">
        <v>1359.75</v>
      </c>
      <c r="D131" s="49">
        <v>1314.849976</v>
      </c>
      <c r="E131" s="49">
        <v>1333.699951</v>
      </c>
      <c r="F131" s="49">
        <v>1333.699951</v>
      </c>
      <c r="G131" s="67">
        <f t="shared" si="1"/>
        <v>-0.03804681154</v>
      </c>
      <c r="H131" s="68">
        <f>G131-FAMA!E134</f>
        <v>-0.09315617683</v>
      </c>
    </row>
    <row r="132">
      <c r="A132" s="48">
        <v>45336.0</v>
      </c>
      <c r="B132" s="49">
        <v>1332.849976</v>
      </c>
      <c r="C132" s="49">
        <v>1395.0</v>
      </c>
      <c r="D132" s="49">
        <v>1306.0</v>
      </c>
      <c r="E132" s="49">
        <v>1386.449951</v>
      </c>
      <c r="F132" s="49">
        <v>1386.449951</v>
      </c>
      <c r="G132" s="67">
        <f t="shared" si="1"/>
        <v>-0.02317964248</v>
      </c>
      <c r="H132" s="68">
        <f>G132-FAMA!E135</f>
        <v>-0.04154605745</v>
      </c>
    </row>
    <row r="133">
      <c r="A133" s="48">
        <v>45337.0</v>
      </c>
      <c r="B133" s="49">
        <v>1389.0</v>
      </c>
      <c r="C133" s="49">
        <v>1425.599976</v>
      </c>
      <c r="D133" s="49">
        <v>1384.550049</v>
      </c>
      <c r="E133" s="49">
        <v>1419.349976</v>
      </c>
      <c r="F133" s="49">
        <v>1419.349976</v>
      </c>
      <c r="G133" s="67">
        <f t="shared" si="1"/>
        <v>-0.009283528969</v>
      </c>
      <c r="H133" s="68">
        <f>G133-FAMA!E136</f>
        <v>-0.02764994394</v>
      </c>
    </row>
    <row r="134">
      <c r="A134" s="48">
        <v>45338.0</v>
      </c>
      <c r="B134" s="49">
        <v>1420.25</v>
      </c>
      <c r="C134" s="49">
        <v>1444.300049</v>
      </c>
      <c r="D134" s="49">
        <v>1409.550049</v>
      </c>
      <c r="E134" s="49">
        <v>1432.650024</v>
      </c>
      <c r="F134" s="49">
        <v>1432.650024</v>
      </c>
      <c r="G134" s="67">
        <f t="shared" si="1"/>
        <v>0.0009781827074</v>
      </c>
      <c r="H134" s="68">
        <f>G134-FAMA!E137</f>
        <v>-0.01736185581</v>
      </c>
    </row>
    <row r="135">
      <c r="A135" s="48">
        <v>45341.0</v>
      </c>
      <c r="B135" s="49">
        <v>1439.849976</v>
      </c>
      <c r="C135" s="49">
        <v>1440.800049</v>
      </c>
      <c r="D135" s="49">
        <v>1412.449951</v>
      </c>
      <c r="E135" s="49">
        <v>1431.25</v>
      </c>
      <c r="F135" s="49">
        <v>1431.25</v>
      </c>
      <c r="G135" s="67">
        <f t="shared" si="1"/>
        <v>-0.005834768076</v>
      </c>
      <c r="H135" s="68">
        <f>G135-FAMA!E138</f>
        <v>-0.0241748066</v>
      </c>
    </row>
    <row r="136">
      <c r="A136" s="48">
        <v>45342.0</v>
      </c>
      <c r="B136" s="49">
        <v>1443.199951</v>
      </c>
      <c r="C136" s="49">
        <v>1443.199951</v>
      </c>
      <c r="D136" s="49">
        <v>1402.050049</v>
      </c>
      <c r="E136" s="49">
        <v>1439.650024</v>
      </c>
      <c r="F136" s="49">
        <v>1439.650024</v>
      </c>
      <c r="G136" s="67">
        <f t="shared" si="1"/>
        <v>0.004080049379</v>
      </c>
      <c r="H136" s="68">
        <f>G136-FAMA!E139</f>
        <v>-0.05095015751</v>
      </c>
    </row>
    <row r="137">
      <c r="A137" s="48">
        <v>45343.0</v>
      </c>
      <c r="B137" s="49">
        <v>1426.150024</v>
      </c>
      <c r="C137" s="49">
        <v>1455.900024</v>
      </c>
      <c r="D137" s="49">
        <v>1422.050049</v>
      </c>
      <c r="E137" s="49">
        <v>1433.800049</v>
      </c>
      <c r="F137" s="49">
        <v>1433.800049</v>
      </c>
      <c r="G137" s="67">
        <f t="shared" si="1"/>
        <v>0.008794765052</v>
      </c>
      <c r="H137" s="68">
        <f>G137-FAMA!E140</f>
        <v>-0.009545273468</v>
      </c>
    </row>
    <row r="138">
      <c r="A138" s="48">
        <v>45344.0</v>
      </c>
      <c r="B138" s="49">
        <v>1434.050049</v>
      </c>
      <c r="C138" s="49">
        <v>1445.699951</v>
      </c>
      <c r="D138" s="49">
        <v>1417.0</v>
      </c>
      <c r="E138" s="49">
        <v>1421.300049</v>
      </c>
      <c r="F138" s="49">
        <v>1421.300049</v>
      </c>
      <c r="G138" s="67">
        <f t="shared" si="1"/>
        <v>-0.01928580369</v>
      </c>
      <c r="H138" s="68">
        <f>G138-FAMA!E141</f>
        <v>-0.03762584221</v>
      </c>
    </row>
    <row r="139">
      <c r="A139" s="48">
        <v>45345.0</v>
      </c>
      <c r="B139" s="49">
        <v>1421.449951</v>
      </c>
      <c r="C139" s="49">
        <v>1470.0</v>
      </c>
      <c r="D139" s="49">
        <v>1421.300049</v>
      </c>
      <c r="E139" s="49">
        <v>1449.25</v>
      </c>
      <c r="F139" s="49">
        <v>1449.25</v>
      </c>
      <c r="G139" s="67">
        <f t="shared" si="1"/>
        <v>-0.003506704771</v>
      </c>
      <c r="H139" s="68">
        <f>G139-FAMA!E142</f>
        <v>-0.02195504984</v>
      </c>
    </row>
    <row r="140">
      <c r="A140" s="48">
        <v>45348.0</v>
      </c>
      <c r="B140" s="49">
        <v>1453.0</v>
      </c>
      <c r="C140" s="49">
        <v>1478.800049</v>
      </c>
      <c r="D140" s="49">
        <v>1446.949951</v>
      </c>
      <c r="E140" s="49">
        <v>1454.349976</v>
      </c>
      <c r="F140" s="49">
        <v>1454.349976</v>
      </c>
      <c r="G140" s="67">
        <f t="shared" si="1"/>
        <v>-0.01296275791</v>
      </c>
      <c r="H140" s="68">
        <f>G140-FAMA!E143</f>
        <v>-0.03141110297</v>
      </c>
    </row>
    <row r="141">
      <c r="A141" s="48">
        <v>45349.0</v>
      </c>
      <c r="B141" s="49">
        <v>1450.150024</v>
      </c>
      <c r="C141" s="49">
        <v>1492.0</v>
      </c>
      <c r="D141" s="49">
        <v>1450.150024</v>
      </c>
      <c r="E141" s="49">
        <v>1473.449951</v>
      </c>
      <c r="F141" s="49">
        <v>1473.449951</v>
      </c>
      <c r="G141" s="67">
        <f t="shared" si="1"/>
        <v>0.00776278995</v>
      </c>
      <c r="H141" s="68">
        <f>G141-FAMA!E144</f>
        <v>-0.01068555512</v>
      </c>
    </row>
    <row r="142">
      <c r="A142" s="48">
        <v>45350.0</v>
      </c>
      <c r="B142" s="49">
        <v>1465.050049</v>
      </c>
      <c r="C142" s="49">
        <v>1485.699951</v>
      </c>
      <c r="D142" s="49">
        <v>1443.099976</v>
      </c>
      <c r="E142" s="49">
        <v>1462.099976</v>
      </c>
      <c r="F142" s="49">
        <v>1462.099976</v>
      </c>
      <c r="G142" s="67">
        <f t="shared" si="1"/>
        <v>-0.05536895612</v>
      </c>
      <c r="H142" s="68">
        <f>G142-FAMA!E145</f>
        <v>-0.1107242022</v>
      </c>
    </row>
    <row r="143">
      <c r="A143" s="48">
        <v>45351.0</v>
      </c>
      <c r="B143" s="49">
        <v>1462.0</v>
      </c>
      <c r="C143" s="49">
        <v>1550.949951</v>
      </c>
      <c r="D143" s="49">
        <v>1447.300049</v>
      </c>
      <c r="E143" s="49">
        <v>1547.800049</v>
      </c>
      <c r="F143" s="49">
        <v>1547.800049</v>
      </c>
      <c r="G143" s="67">
        <f t="shared" si="1"/>
        <v>-0.00161259106</v>
      </c>
      <c r="H143" s="68">
        <f>G143-FAMA!E146</f>
        <v>-0.02006093613</v>
      </c>
    </row>
    <row r="144">
      <c r="A144" s="48">
        <v>45352.0</v>
      </c>
      <c r="B144" s="49">
        <v>1554.949951</v>
      </c>
      <c r="C144" s="49">
        <v>1573.599976</v>
      </c>
      <c r="D144" s="49">
        <v>1520.400024</v>
      </c>
      <c r="E144" s="49">
        <v>1550.300049</v>
      </c>
      <c r="F144" s="49">
        <v>1550.300049</v>
      </c>
      <c r="G144" s="67">
        <f t="shared" si="1"/>
        <v>0.006067749309</v>
      </c>
      <c r="H144" s="68">
        <f>G144-FAMA!E147</f>
        <v>-0.01250933024</v>
      </c>
    </row>
    <row r="145">
      <c r="A145" s="48">
        <v>45355.0</v>
      </c>
      <c r="B145" s="49">
        <v>1538.849976</v>
      </c>
      <c r="C145" s="49">
        <v>1552.900024</v>
      </c>
      <c r="D145" s="49">
        <v>1526.849976</v>
      </c>
      <c r="E145" s="49">
        <v>1540.949951</v>
      </c>
      <c r="F145" s="49">
        <v>1540.949951</v>
      </c>
      <c r="G145" s="67">
        <f t="shared" si="1"/>
        <v>-0.005132721852</v>
      </c>
      <c r="H145" s="68">
        <f>G145-FAMA!E148</f>
        <v>-0.07946174908</v>
      </c>
    </row>
    <row r="146">
      <c r="A146" s="48">
        <v>45356.0</v>
      </c>
      <c r="B146" s="49">
        <v>1543.0</v>
      </c>
      <c r="C146" s="49">
        <v>1560.0</v>
      </c>
      <c r="D146" s="49">
        <v>1530.0</v>
      </c>
      <c r="E146" s="49">
        <v>1548.900024</v>
      </c>
      <c r="F146" s="49">
        <v>1548.900024</v>
      </c>
      <c r="G146" s="67">
        <f t="shared" si="1"/>
        <v>-0.004403005624</v>
      </c>
      <c r="H146" s="68">
        <f>G146-FAMA!E149</f>
        <v>-0.02298008517</v>
      </c>
    </row>
    <row r="147">
      <c r="A147" s="48">
        <v>45357.0</v>
      </c>
      <c r="B147" s="49">
        <v>1547.849976</v>
      </c>
      <c r="C147" s="49">
        <v>1562.25</v>
      </c>
      <c r="D147" s="49">
        <v>1523.75</v>
      </c>
      <c r="E147" s="49">
        <v>1555.75</v>
      </c>
      <c r="F147" s="49">
        <v>1555.75</v>
      </c>
      <c r="G147" s="67">
        <f t="shared" si="1"/>
        <v>-0.01665506378</v>
      </c>
      <c r="H147" s="68">
        <f>G147-FAMA!E150</f>
        <v>-0.03523214332</v>
      </c>
    </row>
    <row r="148">
      <c r="A148" s="48">
        <v>45358.0</v>
      </c>
      <c r="B148" s="49">
        <v>1552.949951</v>
      </c>
      <c r="C148" s="49">
        <v>1590.0</v>
      </c>
      <c r="D148" s="49">
        <v>1549.900024</v>
      </c>
      <c r="E148" s="49">
        <v>1582.099976</v>
      </c>
      <c r="F148" s="49">
        <v>1582.099976</v>
      </c>
      <c r="G148" s="67">
        <f t="shared" si="1"/>
        <v>-0.008864541269</v>
      </c>
      <c r="H148" s="68">
        <f>G148-FAMA!E151</f>
        <v>-0.02750430264</v>
      </c>
    </row>
    <row r="149">
      <c r="A149" s="48">
        <v>45362.0</v>
      </c>
      <c r="B149" s="49">
        <v>1583.0</v>
      </c>
      <c r="C149" s="49">
        <v>1605.900024</v>
      </c>
      <c r="D149" s="49">
        <v>1562.650024</v>
      </c>
      <c r="E149" s="49">
        <v>1596.25</v>
      </c>
      <c r="F149" s="49">
        <v>1596.25</v>
      </c>
      <c r="G149" s="67">
        <f t="shared" si="1"/>
        <v>0.001191723291</v>
      </c>
      <c r="H149" s="68">
        <f>G149-FAMA!E152</f>
        <v>-0.01744803808</v>
      </c>
    </row>
    <row r="150">
      <c r="A150" s="48">
        <v>45363.0</v>
      </c>
      <c r="B150" s="49">
        <v>1600.949951</v>
      </c>
      <c r="C150" s="49">
        <v>1600.949951</v>
      </c>
      <c r="D150" s="49">
        <v>1576.599976</v>
      </c>
      <c r="E150" s="49">
        <v>1594.349976</v>
      </c>
      <c r="F150" s="49">
        <v>1594.349976</v>
      </c>
      <c r="G150" s="67">
        <f t="shared" si="1"/>
        <v>0.06974634348</v>
      </c>
      <c r="H150" s="68">
        <f>G150-FAMA!E153</f>
        <v>0.0138166355</v>
      </c>
    </row>
    <row r="151">
      <c r="A151" s="48">
        <v>45364.0</v>
      </c>
      <c r="B151" s="49">
        <v>1587.5</v>
      </c>
      <c r="C151" s="49">
        <v>1659.0</v>
      </c>
      <c r="D151" s="49">
        <v>1440.050049</v>
      </c>
      <c r="E151" s="49">
        <v>1490.400024</v>
      </c>
      <c r="F151" s="49">
        <v>1490.400024</v>
      </c>
      <c r="G151" s="67">
        <f t="shared" si="1"/>
        <v>-0.002943554225</v>
      </c>
      <c r="H151" s="68">
        <f>G151-FAMA!E154</f>
        <v>-0.0215833156</v>
      </c>
    </row>
    <row r="152">
      <c r="A152" s="48">
        <v>45365.0</v>
      </c>
      <c r="B152" s="49">
        <v>1481.050049</v>
      </c>
      <c r="C152" s="49">
        <v>1522.550049</v>
      </c>
      <c r="D152" s="49">
        <v>1472.199951</v>
      </c>
      <c r="E152" s="49">
        <v>1494.800049</v>
      </c>
      <c r="F152" s="49">
        <v>1494.800049</v>
      </c>
      <c r="G152" s="67">
        <f t="shared" si="1"/>
        <v>0.0132520244</v>
      </c>
      <c r="H152" s="68">
        <f>G152-FAMA!E155</f>
        <v>-0.005387736968</v>
      </c>
    </row>
    <row r="153">
      <c r="A153" s="48">
        <v>45366.0</v>
      </c>
      <c r="B153" s="49">
        <v>1504.849976</v>
      </c>
      <c r="C153" s="49">
        <v>1517.400024</v>
      </c>
      <c r="D153" s="49">
        <v>1464.0</v>
      </c>
      <c r="E153" s="49">
        <v>1475.25</v>
      </c>
      <c r="F153" s="49">
        <v>1475.25</v>
      </c>
      <c r="G153" s="67">
        <f t="shared" si="1"/>
        <v>-0.04647256109</v>
      </c>
      <c r="H153" s="68">
        <f>G153-FAMA!E156</f>
        <v>-0.06503582313</v>
      </c>
    </row>
    <row r="154">
      <c r="A154" s="48">
        <v>45369.0</v>
      </c>
      <c r="B154" s="49">
        <v>1468.150024</v>
      </c>
      <c r="C154" s="49">
        <v>1557.0</v>
      </c>
      <c r="D154" s="49">
        <v>1465.0</v>
      </c>
      <c r="E154" s="49">
        <v>1547.150024</v>
      </c>
      <c r="F154" s="49">
        <v>1547.150024</v>
      </c>
      <c r="G154" s="67">
        <f t="shared" si="1"/>
        <v>0.0008085904525</v>
      </c>
      <c r="H154" s="68">
        <f>G154-FAMA!E157</f>
        <v>-0.01775467159</v>
      </c>
    </row>
    <row r="155">
      <c r="A155" s="48">
        <v>45370.0</v>
      </c>
      <c r="B155" s="49">
        <v>1548.150024</v>
      </c>
      <c r="C155" s="49">
        <v>1570.0</v>
      </c>
      <c r="D155" s="49">
        <v>1529.25</v>
      </c>
      <c r="E155" s="49">
        <v>1545.900024</v>
      </c>
      <c r="F155" s="49">
        <v>1545.900024</v>
      </c>
      <c r="G155" s="67">
        <f t="shared" si="1"/>
        <v>0.02891948113</v>
      </c>
      <c r="H155" s="68">
        <f>G155-FAMA!E158</f>
        <v>-0.02678064347</v>
      </c>
    </row>
    <row r="156">
      <c r="A156" s="48">
        <v>45371.0</v>
      </c>
      <c r="B156" s="49">
        <v>1554.849976</v>
      </c>
      <c r="C156" s="49">
        <v>1554.849976</v>
      </c>
      <c r="D156" s="49">
        <v>1494.0</v>
      </c>
      <c r="E156" s="49">
        <v>1502.449951</v>
      </c>
      <c r="F156" s="49">
        <v>1502.449951</v>
      </c>
      <c r="G156" s="67">
        <f t="shared" si="1"/>
        <v>-0.01527121022</v>
      </c>
      <c r="H156" s="68">
        <f>G156-FAMA!E159</f>
        <v>-0.03383447226</v>
      </c>
    </row>
    <row r="157">
      <c r="A157" s="48">
        <v>45372.0</v>
      </c>
      <c r="B157" s="49">
        <v>1505.150024</v>
      </c>
      <c r="C157" s="49">
        <v>1537.150024</v>
      </c>
      <c r="D157" s="49">
        <v>1489.0</v>
      </c>
      <c r="E157" s="49">
        <v>1525.75</v>
      </c>
      <c r="F157" s="49">
        <v>1525.75</v>
      </c>
      <c r="G157" s="67">
        <f t="shared" si="1"/>
        <v>0.006564157988</v>
      </c>
      <c r="H157" s="68">
        <f>G157-FAMA!E160</f>
        <v>-0.01199910405</v>
      </c>
    </row>
    <row r="158">
      <c r="A158" s="48">
        <v>45373.0</v>
      </c>
      <c r="B158" s="49">
        <v>1515.150024</v>
      </c>
      <c r="C158" s="49">
        <v>1545.0</v>
      </c>
      <c r="D158" s="49">
        <v>1504.75</v>
      </c>
      <c r="E158" s="49">
        <v>1515.800049</v>
      </c>
      <c r="F158" s="49">
        <v>1515.800049</v>
      </c>
      <c r="G158" s="67">
        <f t="shared" si="1"/>
        <v>0.01717896849</v>
      </c>
      <c r="H158" s="68">
        <f>G158-FAMA!E161</f>
        <v>-0.001476652952</v>
      </c>
    </row>
    <row r="159">
      <c r="A159" s="48">
        <v>45377.0</v>
      </c>
      <c r="B159" s="49">
        <v>1498.599976</v>
      </c>
      <c r="C159" s="49">
        <v>1511.75</v>
      </c>
      <c r="D159" s="49">
        <v>1484.0</v>
      </c>
      <c r="E159" s="49">
        <v>1490.199951</v>
      </c>
      <c r="F159" s="49">
        <v>1490.199951</v>
      </c>
      <c r="G159" s="67">
        <f t="shared" si="1"/>
        <v>0.01099046879</v>
      </c>
      <c r="H159" s="68">
        <f>G159-FAMA!E162</f>
        <v>-0.007665152648</v>
      </c>
    </row>
    <row r="160">
      <c r="A160" s="48">
        <v>45378.0</v>
      </c>
      <c r="B160" s="49">
        <v>1489.800049</v>
      </c>
      <c r="C160" s="49">
        <v>1494.900024</v>
      </c>
      <c r="D160" s="49">
        <v>1457.449951</v>
      </c>
      <c r="E160" s="49">
        <v>1474.0</v>
      </c>
      <c r="F160" s="49">
        <v>1474.0</v>
      </c>
      <c r="G160" s="67">
        <f t="shared" si="1"/>
        <v>-0.01417867288</v>
      </c>
      <c r="H160" s="68">
        <f>G160-FAMA!E163</f>
        <v>-0.07015597882</v>
      </c>
    </row>
    <row r="161">
      <c r="A161" s="48">
        <v>45379.0</v>
      </c>
      <c r="B161" s="49">
        <v>1470.150024</v>
      </c>
      <c r="C161" s="49">
        <v>1505.0</v>
      </c>
      <c r="D161" s="49">
        <v>1456.0</v>
      </c>
      <c r="E161" s="49">
        <v>1495.199951</v>
      </c>
      <c r="F161" s="49">
        <v>1495.199951</v>
      </c>
      <c r="G161" s="67">
        <f t="shared" si="1"/>
        <v>-0.00585109641</v>
      </c>
      <c r="H161" s="68">
        <f>G161-FAMA!E164</f>
        <v>-0.02450671785</v>
      </c>
    </row>
    <row r="162">
      <c r="A162" s="48">
        <v>45383.0</v>
      </c>
      <c r="B162" s="49">
        <v>1500.150024</v>
      </c>
      <c r="C162" s="49">
        <v>1515.150024</v>
      </c>
      <c r="D162" s="49">
        <v>1477.0</v>
      </c>
      <c r="E162" s="49">
        <v>1504.0</v>
      </c>
      <c r="F162" s="49">
        <v>1504.0</v>
      </c>
      <c r="G162" s="67">
        <f t="shared" si="1"/>
        <v>-0.04532183757</v>
      </c>
      <c r="H162" s="68">
        <f>G162-FAMA!E165</f>
        <v>-0.06397745901</v>
      </c>
    </row>
    <row r="163">
      <c r="A163" s="48">
        <v>45384.0</v>
      </c>
      <c r="B163" s="49">
        <v>1512.849976</v>
      </c>
      <c r="C163" s="49">
        <v>1581.0</v>
      </c>
      <c r="D163" s="49">
        <v>1510.599976</v>
      </c>
      <c r="E163" s="49">
        <v>1575.400024</v>
      </c>
      <c r="F163" s="49">
        <v>1575.400024</v>
      </c>
      <c r="G163" s="67">
        <f t="shared" si="1"/>
        <v>-0.007371906104</v>
      </c>
      <c r="H163" s="68">
        <f>G163-FAMA!E166</f>
        <v>-0.02594463577</v>
      </c>
    </row>
    <row r="164">
      <c r="A164" s="48">
        <v>45385.0</v>
      </c>
      <c r="B164" s="49">
        <v>1576.599976</v>
      </c>
      <c r="C164" s="49">
        <v>1613.900024</v>
      </c>
      <c r="D164" s="49">
        <v>1566.5</v>
      </c>
      <c r="E164" s="49">
        <v>1587.099976</v>
      </c>
      <c r="F164" s="49">
        <v>1587.099976</v>
      </c>
      <c r="G164" s="67">
        <f t="shared" si="1"/>
        <v>0.02429896169</v>
      </c>
      <c r="H164" s="68">
        <f>G164-FAMA!E167</f>
        <v>0.005726232023</v>
      </c>
    </row>
    <row r="165">
      <c r="A165" s="48">
        <v>45386.0</v>
      </c>
      <c r="B165" s="49">
        <v>1595.0</v>
      </c>
      <c r="C165" s="49">
        <v>1608.5</v>
      </c>
      <c r="D165" s="49">
        <v>1545.0</v>
      </c>
      <c r="E165" s="49">
        <v>1549.449951</v>
      </c>
      <c r="F165" s="49">
        <v>1549.449951</v>
      </c>
      <c r="G165" s="67">
        <f t="shared" si="1"/>
        <v>-0.002093128165</v>
      </c>
      <c r="H165" s="68">
        <f>G165-FAMA!E168</f>
        <v>-0.0578216662</v>
      </c>
    </row>
    <row r="166">
      <c r="A166" s="48">
        <v>45387.0</v>
      </c>
      <c r="B166" s="49">
        <v>1559.949951</v>
      </c>
      <c r="C166" s="49">
        <v>1595.949951</v>
      </c>
      <c r="D166" s="49">
        <v>1546.0</v>
      </c>
      <c r="E166" s="49">
        <v>1552.699951</v>
      </c>
      <c r="F166" s="49">
        <v>1552.699951</v>
      </c>
      <c r="G166" s="67">
        <f t="shared" si="1"/>
        <v>-0.02327483245</v>
      </c>
      <c r="H166" s="68">
        <f>G166-FAMA!E169</f>
        <v>-0.04184756211</v>
      </c>
    </row>
    <row r="167">
      <c r="A167" s="48">
        <v>45390.0</v>
      </c>
      <c r="B167" s="49">
        <v>1571.949951</v>
      </c>
      <c r="C167" s="49">
        <v>1609.949951</v>
      </c>
      <c r="D167" s="49">
        <v>1559.0</v>
      </c>
      <c r="E167" s="49">
        <v>1589.699951</v>
      </c>
      <c r="F167" s="49">
        <v>1589.699951</v>
      </c>
      <c r="G167" s="67">
        <f t="shared" si="1"/>
        <v>-0.006965065538</v>
      </c>
      <c r="H167" s="68">
        <f>G167-FAMA!E170</f>
        <v>-0.02553779521</v>
      </c>
    </row>
    <row r="168">
      <c r="A168" s="48">
        <v>45391.0</v>
      </c>
      <c r="B168" s="49">
        <v>1606.0</v>
      </c>
      <c r="C168" s="49">
        <v>1621.0</v>
      </c>
      <c r="D168" s="49">
        <v>1584.0</v>
      </c>
      <c r="E168" s="49">
        <v>1600.849976</v>
      </c>
      <c r="F168" s="49">
        <v>1600.849976</v>
      </c>
      <c r="G168" s="67">
        <f t="shared" si="1"/>
        <v>0.01997449888</v>
      </c>
      <c r="H168" s="68">
        <f>G168-FAMA!E171</f>
        <v>0.001552778416</v>
      </c>
    </row>
    <row r="169">
      <c r="A169" s="48">
        <v>45392.0</v>
      </c>
      <c r="B169" s="49">
        <v>1602.050049</v>
      </c>
      <c r="C169" s="49">
        <v>1602.199951</v>
      </c>
      <c r="D169" s="49">
        <v>1557.0</v>
      </c>
      <c r="E169" s="49">
        <v>1569.5</v>
      </c>
      <c r="F169" s="49">
        <v>1569.5</v>
      </c>
      <c r="G169" s="67">
        <f t="shared" si="1"/>
        <v>0.0137579445</v>
      </c>
      <c r="H169" s="68">
        <f>G169-FAMA!E172</f>
        <v>-0.00466377597</v>
      </c>
    </row>
    <row r="170">
      <c r="A170" s="48">
        <v>45394.0</v>
      </c>
      <c r="B170" s="49">
        <v>1569.0</v>
      </c>
      <c r="C170" s="49">
        <v>1590.0</v>
      </c>
      <c r="D170" s="49">
        <v>1535.0</v>
      </c>
      <c r="E170" s="49">
        <v>1548.199951</v>
      </c>
      <c r="F170" s="49">
        <v>1548.199951</v>
      </c>
      <c r="G170" s="67">
        <f t="shared" si="1"/>
        <v>-0.0003551567393</v>
      </c>
      <c r="H170" s="68">
        <f>G170-FAMA!E173</f>
        <v>-0.01877687721</v>
      </c>
    </row>
    <row r="171">
      <c r="A171" s="48">
        <v>45397.0</v>
      </c>
      <c r="B171" s="49">
        <v>1470.050049</v>
      </c>
      <c r="C171" s="49">
        <v>1550.0</v>
      </c>
      <c r="D171" s="49">
        <v>1470.050049</v>
      </c>
      <c r="E171" s="49">
        <v>1548.75</v>
      </c>
      <c r="F171" s="49">
        <v>1548.75</v>
      </c>
      <c r="G171" s="67">
        <f t="shared" si="1"/>
        <v>0.002751699579</v>
      </c>
      <c r="H171" s="68">
        <f>G171-FAMA!E174</f>
        <v>-0.03409513496</v>
      </c>
    </row>
    <row r="172">
      <c r="A172" s="48">
        <v>45398.0</v>
      </c>
      <c r="B172" s="49">
        <v>1530.25</v>
      </c>
      <c r="C172" s="49">
        <v>1565.650024</v>
      </c>
      <c r="D172" s="49">
        <v>1525.349976</v>
      </c>
      <c r="E172" s="49">
        <v>1544.5</v>
      </c>
      <c r="F172" s="49">
        <v>1544.5</v>
      </c>
      <c r="G172" s="67">
        <f t="shared" si="1"/>
        <v>0.00815926893</v>
      </c>
      <c r="H172" s="68">
        <f>G172-FAMA!E175</f>
        <v>-0.01026245154</v>
      </c>
    </row>
    <row r="173">
      <c r="A173" s="48">
        <v>45400.0</v>
      </c>
      <c r="B173" s="49">
        <v>1547.150024</v>
      </c>
      <c r="C173" s="49">
        <v>1570.0</v>
      </c>
      <c r="D173" s="49">
        <v>1526.0</v>
      </c>
      <c r="E173" s="49">
        <v>1532.0</v>
      </c>
      <c r="F173" s="49">
        <v>1532.0</v>
      </c>
      <c r="G173" s="67">
        <f t="shared" si="1"/>
        <v>-0.01479099678</v>
      </c>
      <c r="H173" s="68">
        <f>G173-FAMA!E176</f>
        <v>-0.03321271725</v>
      </c>
    </row>
    <row r="174">
      <c r="A174" s="48">
        <v>45401.0</v>
      </c>
      <c r="B174" s="49">
        <v>1525.400024</v>
      </c>
      <c r="C174" s="49">
        <v>1559.0</v>
      </c>
      <c r="D174" s="49">
        <v>1518.650024</v>
      </c>
      <c r="E174" s="49">
        <v>1555.0</v>
      </c>
      <c r="F174" s="49">
        <v>1555.0</v>
      </c>
      <c r="G174" s="67">
        <f t="shared" si="1"/>
        <v>0.003841032124</v>
      </c>
      <c r="H174" s="68">
        <f>G174-FAMA!E177</f>
        <v>-0.01442549748</v>
      </c>
    </row>
    <row r="175">
      <c r="A175" s="48">
        <v>45404.0</v>
      </c>
      <c r="B175" s="49">
        <v>1556.050049</v>
      </c>
      <c r="C175" s="49">
        <v>1573.949951</v>
      </c>
      <c r="D175" s="49">
        <v>1542.5</v>
      </c>
      <c r="E175" s="49">
        <v>1549.050049</v>
      </c>
      <c r="F175" s="49">
        <v>1549.050049</v>
      </c>
      <c r="G175" s="67">
        <f t="shared" si="1"/>
        <v>-0.01180185603</v>
      </c>
      <c r="H175" s="68">
        <f>G175-FAMA!E178</f>
        <v>-0.08488799684</v>
      </c>
    </row>
    <row r="176">
      <c r="A176" s="48">
        <v>45405.0</v>
      </c>
      <c r="B176" s="49">
        <v>1542.050049</v>
      </c>
      <c r="C176" s="49">
        <v>1577.0</v>
      </c>
      <c r="D176" s="49">
        <v>1542.050049</v>
      </c>
      <c r="E176" s="49">
        <v>1567.550049</v>
      </c>
      <c r="F176" s="49">
        <v>1567.550049</v>
      </c>
      <c r="G176" s="67">
        <f t="shared" si="1"/>
        <v>-0.008789340435</v>
      </c>
      <c r="H176" s="68">
        <f>G176-FAMA!E179</f>
        <v>-0.02705587004</v>
      </c>
    </row>
    <row r="177">
      <c r="A177" s="48">
        <v>45406.0</v>
      </c>
      <c r="B177" s="49">
        <v>1586.849976</v>
      </c>
      <c r="C177" s="49">
        <v>1591.0</v>
      </c>
      <c r="D177" s="49">
        <v>1558.150024</v>
      </c>
      <c r="E177" s="49">
        <v>1581.449951</v>
      </c>
      <c r="F177" s="49">
        <v>1581.449951</v>
      </c>
      <c r="G177" s="67">
        <f t="shared" si="1"/>
        <v>0.02088307759</v>
      </c>
      <c r="H177" s="68">
        <f>G177-FAMA!E180</f>
        <v>0.002616547992</v>
      </c>
    </row>
    <row r="178">
      <c r="A178" s="48">
        <v>45407.0</v>
      </c>
      <c r="B178" s="49">
        <v>1583.0</v>
      </c>
      <c r="C178" s="49">
        <v>1593.550049</v>
      </c>
      <c r="D178" s="49">
        <v>1544.400024</v>
      </c>
      <c r="E178" s="49">
        <v>1549.099976</v>
      </c>
      <c r="F178" s="49">
        <v>1549.099976</v>
      </c>
      <c r="G178" s="67">
        <f t="shared" si="1"/>
        <v>-0.001289407537</v>
      </c>
      <c r="H178" s="68">
        <f>G178-FAMA!E181</f>
        <v>-0.01950290629</v>
      </c>
    </row>
    <row r="179">
      <c r="A179" s="48">
        <v>45408.0</v>
      </c>
      <c r="B179" s="49">
        <v>1549.0</v>
      </c>
      <c r="C179" s="49">
        <v>1562.550049</v>
      </c>
      <c r="D179" s="49">
        <v>1535.449951</v>
      </c>
      <c r="E179" s="49">
        <v>1551.099976</v>
      </c>
      <c r="F179" s="49">
        <v>1551.099976</v>
      </c>
      <c r="G179" s="67">
        <f t="shared" si="1"/>
        <v>-0.002796602358</v>
      </c>
      <c r="H179" s="68">
        <f>G179-FAMA!E182</f>
        <v>-0.02101010111</v>
      </c>
    </row>
    <row r="180">
      <c r="A180" s="48">
        <v>45411.0</v>
      </c>
      <c r="B180" s="49">
        <v>1559.900024</v>
      </c>
      <c r="C180" s="49">
        <v>1562.199951</v>
      </c>
      <c r="D180" s="49">
        <v>1533.199951</v>
      </c>
      <c r="E180" s="49">
        <v>1555.449951</v>
      </c>
      <c r="F180" s="49">
        <v>1555.449951</v>
      </c>
      <c r="G180" s="67">
        <f t="shared" si="1"/>
        <v>-0.001444437357</v>
      </c>
      <c r="H180" s="68">
        <f>G180-FAMA!E183</f>
        <v>-0.05609488618</v>
      </c>
    </row>
    <row r="181">
      <c r="A181" s="48">
        <v>45412.0</v>
      </c>
      <c r="B181" s="49">
        <v>1559.849976</v>
      </c>
      <c r="C181" s="49">
        <v>1585.0</v>
      </c>
      <c r="D181" s="49">
        <v>1553.050049</v>
      </c>
      <c r="E181" s="49">
        <v>1557.699951</v>
      </c>
      <c r="F181" s="49">
        <v>1557.699951</v>
      </c>
      <c r="G181" s="67">
        <f t="shared" si="1"/>
        <v>-0.02114558426</v>
      </c>
      <c r="H181" s="68">
        <f>G181-FAMA!E184</f>
        <v>-0.03935908301</v>
      </c>
    </row>
    <row r="182">
      <c r="A182" s="48">
        <v>45414.0</v>
      </c>
      <c r="B182" s="49">
        <v>1568.099976</v>
      </c>
      <c r="C182" s="49">
        <v>1596.0</v>
      </c>
      <c r="D182" s="49">
        <v>1558.599976</v>
      </c>
      <c r="E182" s="49">
        <v>1591.349976</v>
      </c>
      <c r="F182" s="49">
        <v>1591.349976</v>
      </c>
      <c r="G182" s="67">
        <f t="shared" si="1"/>
        <v>0.002425181732</v>
      </c>
      <c r="H182" s="68">
        <f>G182-FAMA!E185</f>
        <v>-0.01578831702</v>
      </c>
    </row>
    <row r="183">
      <c r="A183" s="48">
        <v>45415.0</v>
      </c>
      <c r="B183" s="49">
        <v>1597.0</v>
      </c>
      <c r="C183" s="49">
        <v>1612.0</v>
      </c>
      <c r="D183" s="49">
        <v>1570.0</v>
      </c>
      <c r="E183" s="49">
        <v>1587.5</v>
      </c>
      <c r="F183" s="49">
        <v>1587.5</v>
      </c>
      <c r="G183" s="67">
        <f t="shared" si="1"/>
        <v>0.01854229722</v>
      </c>
      <c r="H183" s="68">
        <f>G183-FAMA!E186</f>
        <v>0.0003277736146</v>
      </c>
    </row>
    <row r="184">
      <c r="A184" s="48">
        <v>45418.0</v>
      </c>
      <c r="B184" s="49">
        <v>1594.949951</v>
      </c>
      <c r="C184" s="49">
        <v>1613.050049</v>
      </c>
      <c r="D184" s="49">
        <v>1543.0</v>
      </c>
      <c r="E184" s="49">
        <v>1558.599976</v>
      </c>
      <c r="F184" s="49">
        <v>1558.599976</v>
      </c>
      <c r="G184" s="67">
        <f t="shared" si="1"/>
        <v>0.009031140895</v>
      </c>
      <c r="H184" s="68">
        <f>G184-FAMA!E187</f>
        <v>-0.009183382709</v>
      </c>
    </row>
    <row r="185">
      <c r="A185" s="48">
        <v>45419.0</v>
      </c>
      <c r="B185" s="49">
        <v>1562.650024</v>
      </c>
      <c r="C185" s="49">
        <v>1565.75</v>
      </c>
      <c r="D185" s="49">
        <v>1533.949951</v>
      </c>
      <c r="E185" s="49">
        <v>1544.650024</v>
      </c>
      <c r="F185" s="49">
        <v>1544.650024</v>
      </c>
      <c r="G185" s="67">
        <f t="shared" si="1"/>
        <v>-0.01514282048</v>
      </c>
      <c r="H185" s="68">
        <f>G185-FAMA!E188</f>
        <v>-0.08802082344</v>
      </c>
    </row>
    <row r="186">
      <c r="A186" s="48">
        <v>45420.0</v>
      </c>
      <c r="B186" s="49">
        <v>1563.449951</v>
      </c>
      <c r="C186" s="49">
        <v>1590.650024</v>
      </c>
      <c r="D186" s="49">
        <v>1538.150024</v>
      </c>
      <c r="E186" s="49">
        <v>1568.400024</v>
      </c>
      <c r="F186" s="49">
        <v>1568.400024</v>
      </c>
      <c r="G186" s="67">
        <f t="shared" si="1"/>
        <v>0.01370221928</v>
      </c>
      <c r="H186" s="68">
        <f>G186-FAMA!E189</f>
        <v>-0.004512304323</v>
      </c>
    </row>
    <row r="187">
      <c r="A187" s="48">
        <v>45421.0</v>
      </c>
      <c r="B187" s="49">
        <v>1541.050049</v>
      </c>
      <c r="C187" s="49">
        <v>1565.0</v>
      </c>
      <c r="D187" s="49">
        <v>1541.0</v>
      </c>
      <c r="E187" s="49">
        <v>1547.199951</v>
      </c>
      <c r="F187" s="49">
        <v>1547.199951</v>
      </c>
      <c r="G187" s="67">
        <f t="shared" si="1"/>
        <v>0.008407678803</v>
      </c>
      <c r="H187" s="68">
        <f>G187-FAMA!E190</f>
        <v>-0.009806844801</v>
      </c>
    </row>
    <row r="188">
      <c r="A188" s="48">
        <v>45422.0</v>
      </c>
      <c r="B188" s="49">
        <v>1530.550049</v>
      </c>
      <c r="C188" s="49">
        <v>1550.0</v>
      </c>
      <c r="D188" s="49">
        <v>1507.099976</v>
      </c>
      <c r="E188" s="49">
        <v>1534.300049</v>
      </c>
      <c r="F188" s="49">
        <v>1534.300049</v>
      </c>
      <c r="G188" s="67">
        <f t="shared" si="1"/>
        <v>-0.0197105546</v>
      </c>
      <c r="H188" s="68">
        <f>G188-FAMA!E191</f>
        <v>-0.07475997538</v>
      </c>
    </row>
    <row r="189">
      <c r="A189" s="48">
        <v>45425.0</v>
      </c>
      <c r="B189" s="49">
        <v>1494.650024</v>
      </c>
      <c r="C189" s="49">
        <v>1579.0</v>
      </c>
      <c r="D189" s="49">
        <v>1437.849976</v>
      </c>
      <c r="E189" s="49">
        <v>1565.150024</v>
      </c>
      <c r="F189" s="49">
        <v>1565.150024</v>
      </c>
      <c r="G189" s="67">
        <f t="shared" si="1"/>
        <v>-0.009085138335</v>
      </c>
      <c r="H189" s="68">
        <f>G189-FAMA!E192</f>
        <v>-0.02743157914</v>
      </c>
    </row>
    <row r="190">
      <c r="A190" s="48">
        <v>45426.0</v>
      </c>
      <c r="B190" s="49">
        <v>1559.949951</v>
      </c>
      <c r="C190" s="49">
        <v>1582.25</v>
      </c>
      <c r="D190" s="49">
        <v>1557.900024</v>
      </c>
      <c r="E190" s="49">
        <v>1579.5</v>
      </c>
      <c r="F190" s="49">
        <v>1579.5</v>
      </c>
      <c r="G190" s="67">
        <f t="shared" si="1"/>
        <v>-0.00006329197361</v>
      </c>
      <c r="H190" s="68">
        <f>G190-FAMA!E193</f>
        <v>-0.01840973278</v>
      </c>
    </row>
    <row r="191">
      <c r="A191" s="48">
        <v>45427.0</v>
      </c>
      <c r="B191" s="49">
        <v>1589.949951</v>
      </c>
      <c r="C191" s="49">
        <v>1607.599976</v>
      </c>
      <c r="D191" s="49">
        <v>1567.650024</v>
      </c>
      <c r="E191" s="49">
        <v>1579.599976</v>
      </c>
      <c r="F191" s="49">
        <v>1579.599976</v>
      </c>
      <c r="G191" s="67">
        <f t="shared" si="1"/>
        <v>-0.03121743269</v>
      </c>
      <c r="H191" s="68">
        <f>G191-FAMA!E194</f>
        <v>-0.04958384766</v>
      </c>
    </row>
    <row r="192">
      <c r="A192" s="48">
        <v>45428.0</v>
      </c>
      <c r="B192" s="49">
        <v>1599.949951</v>
      </c>
      <c r="C192" s="49">
        <v>1644.0</v>
      </c>
      <c r="D192" s="49">
        <v>1582.800049</v>
      </c>
      <c r="E192" s="49">
        <v>1630.5</v>
      </c>
      <c r="F192" s="49">
        <v>1630.5</v>
      </c>
      <c r="G192" s="67">
        <f t="shared" si="1"/>
        <v>-0.03961125018</v>
      </c>
      <c r="H192" s="68">
        <f>G192-FAMA!E195</f>
        <v>-0.05797766516</v>
      </c>
    </row>
    <row r="193">
      <c r="A193" s="48">
        <v>45429.0</v>
      </c>
      <c r="B193" s="49">
        <v>1630.5</v>
      </c>
      <c r="C193" s="49">
        <v>1702.0</v>
      </c>
      <c r="D193" s="49">
        <v>1625.400024</v>
      </c>
      <c r="E193" s="49">
        <v>1697.75</v>
      </c>
      <c r="F193" s="49">
        <v>1697.75</v>
      </c>
      <c r="G193" s="67">
        <f t="shared" si="1"/>
        <v>-0.01184446556</v>
      </c>
      <c r="H193" s="68">
        <f>G193-FAMA!E196</f>
        <v>-0.06695383085</v>
      </c>
    </row>
    <row r="194">
      <c r="A194" s="48">
        <v>45433.0</v>
      </c>
      <c r="B194" s="49">
        <v>1670.0</v>
      </c>
      <c r="C194" s="49">
        <v>1724.949951</v>
      </c>
      <c r="D194" s="49">
        <v>1670.0</v>
      </c>
      <c r="E194" s="49">
        <v>1718.099976</v>
      </c>
      <c r="F194" s="49">
        <v>1718.099976</v>
      </c>
      <c r="G194" s="67">
        <f t="shared" si="1"/>
        <v>0.01294104395</v>
      </c>
      <c r="H194" s="68">
        <f>G194-FAMA!E197</f>
        <v>-0.005425371026</v>
      </c>
    </row>
    <row r="195">
      <c r="A195" s="48">
        <v>45434.0</v>
      </c>
      <c r="B195" s="49">
        <v>1717.0</v>
      </c>
      <c r="C195" s="49">
        <v>1729.449951</v>
      </c>
      <c r="D195" s="49">
        <v>1681.650024</v>
      </c>
      <c r="E195" s="49">
        <v>1696.150024</v>
      </c>
      <c r="F195" s="49">
        <v>1696.150024</v>
      </c>
      <c r="G195" s="67">
        <f t="shared" si="1"/>
        <v>-0.0000589394252</v>
      </c>
      <c r="H195" s="68">
        <f>G195-FAMA!E198</f>
        <v>-0.0184253544</v>
      </c>
    </row>
    <row r="196">
      <c r="A196" s="48">
        <v>45435.0</v>
      </c>
      <c r="B196" s="49">
        <v>1697.050049</v>
      </c>
      <c r="C196" s="49">
        <v>1722.0</v>
      </c>
      <c r="D196" s="49">
        <v>1683.900024</v>
      </c>
      <c r="E196" s="49">
        <v>1696.25</v>
      </c>
      <c r="F196" s="49">
        <v>1696.25</v>
      </c>
      <c r="G196" s="67">
        <f t="shared" si="1"/>
        <v>0.001416904705</v>
      </c>
      <c r="H196" s="68">
        <f>G196-FAMA!E199</f>
        <v>-0.01692313382</v>
      </c>
    </row>
    <row r="197">
      <c r="A197" s="48">
        <v>45436.0</v>
      </c>
      <c r="B197" s="49">
        <v>1700.650024</v>
      </c>
      <c r="C197" s="49">
        <v>1727.949951</v>
      </c>
      <c r="D197" s="49">
        <v>1681.949951</v>
      </c>
      <c r="E197" s="49">
        <v>1693.849976</v>
      </c>
      <c r="F197" s="49">
        <v>1693.849976</v>
      </c>
      <c r="G197" s="67">
        <f t="shared" si="1"/>
        <v>0.01864269203</v>
      </c>
      <c r="H197" s="68">
        <f>G197-FAMA!E200</f>
        <v>0.000302653513</v>
      </c>
    </row>
    <row r="198">
      <c r="A198" s="48">
        <v>45439.0</v>
      </c>
      <c r="B198" s="49">
        <v>1702.0</v>
      </c>
      <c r="C198" s="49">
        <v>1703.400024</v>
      </c>
      <c r="D198" s="49">
        <v>1653.400024</v>
      </c>
      <c r="E198" s="49">
        <v>1662.849976</v>
      </c>
      <c r="F198" s="49">
        <v>1662.849976</v>
      </c>
      <c r="G198" s="67">
        <f t="shared" si="1"/>
        <v>0.02756062166</v>
      </c>
      <c r="H198" s="68">
        <f>G198-FAMA!E201</f>
        <v>-0.02746958523</v>
      </c>
    </row>
    <row r="199">
      <c r="A199" s="48">
        <v>45440.0</v>
      </c>
      <c r="B199" s="49">
        <v>1663.5</v>
      </c>
      <c r="C199" s="49">
        <v>1664.0</v>
      </c>
      <c r="D199" s="49">
        <v>1613.0</v>
      </c>
      <c r="E199" s="49">
        <v>1618.25</v>
      </c>
      <c r="F199" s="49">
        <v>1618.25</v>
      </c>
      <c r="G199" s="67">
        <f t="shared" si="1"/>
        <v>0.01295730986</v>
      </c>
      <c r="H199" s="68">
        <f>G199-FAMA!E202</f>
        <v>-0.005382728661</v>
      </c>
    </row>
    <row r="200">
      <c r="A200" s="48">
        <v>45441.0</v>
      </c>
      <c r="B200" s="49">
        <v>1601.050049</v>
      </c>
      <c r="C200" s="49">
        <v>1627.0</v>
      </c>
      <c r="D200" s="49">
        <v>1591.0</v>
      </c>
      <c r="E200" s="49">
        <v>1597.550049</v>
      </c>
      <c r="F200" s="49">
        <v>1597.550049</v>
      </c>
      <c r="G200" s="67">
        <f t="shared" si="1"/>
        <v>0.04098655981</v>
      </c>
      <c r="H200" s="68">
        <f>G200-FAMA!E203</f>
        <v>0.02264652129</v>
      </c>
    </row>
    <row r="201">
      <c r="A201" s="48">
        <v>45442.0</v>
      </c>
      <c r="B201" s="49">
        <v>1629.099976</v>
      </c>
      <c r="C201" s="49">
        <v>1629.099976</v>
      </c>
      <c r="D201" s="49">
        <v>1525.0</v>
      </c>
      <c r="E201" s="49">
        <v>1534.650024</v>
      </c>
      <c r="F201" s="49">
        <v>1534.650024</v>
      </c>
      <c r="G201" s="67">
        <f t="shared" si="1"/>
        <v>0.02194184862</v>
      </c>
      <c r="H201" s="68">
        <f>G201-FAMA!E204</f>
        <v>0.003493503552</v>
      </c>
    </row>
    <row r="202">
      <c r="A202" s="48">
        <v>45443.0</v>
      </c>
      <c r="B202" s="49">
        <v>1537.800049</v>
      </c>
      <c r="C202" s="49">
        <v>1551.0</v>
      </c>
      <c r="D202" s="49">
        <v>1464.0</v>
      </c>
      <c r="E202" s="49">
        <v>1501.699951</v>
      </c>
      <c r="F202" s="49">
        <v>1501.699951</v>
      </c>
      <c r="G202" s="67">
        <f t="shared" si="1"/>
        <v>-0.03371728062</v>
      </c>
      <c r="H202" s="68">
        <f>G202-FAMA!E205</f>
        <v>-0.05216562569</v>
      </c>
    </row>
    <row r="203">
      <c r="A203" s="48">
        <v>45446.0</v>
      </c>
      <c r="B203" s="49">
        <v>1551.050049</v>
      </c>
      <c r="C203" s="49">
        <v>1573.699951</v>
      </c>
      <c r="D203" s="49">
        <v>1525.550049</v>
      </c>
      <c r="E203" s="49">
        <v>1554.099976</v>
      </c>
      <c r="F203" s="49">
        <v>1554.099976</v>
      </c>
      <c r="G203" s="67">
        <f t="shared" si="1"/>
        <v>0.08511383129</v>
      </c>
      <c r="H203" s="68">
        <f>G203-FAMA!E206</f>
        <v>0.06666548622</v>
      </c>
    </row>
    <row r="204">
      <c r="A204" s="48">
        <v>45447.0</v>
      </c>
      <c r="B204" s="49">
        <v>1558.0</v>
      </c>
      <c r="C204" s="49">
        <v>1558.0</v>
      </c>
      <c r="D204" s="49">
        <v>1405.0</v>
      </c>
      <c r="E204" s="49">
        <v>1432.199951</v>
      </c>
      <c r="F204" s="49">
        <v>1432.199951</v>
      </c>
      <c r="G204" s="67">
        <f t="shared" si="1"/>
        <v>-0.02693890386</v>
      </c>
      <c r="H204" s="68">
        <f>G204-FAMA!E207</f>
        <v>-0.08229414994</v>
      </c>
    </row>
    <row r="205">
      <c r="A205" s="48">
        <v>45448.0</v>
      </c>
      <c r="B205" s="49">
        <v>1449.0</v>
      </c>
      <c r="C205" s="49">
        <v>1501.099976</v>
      </c>
      <c r="D205" s="49">
        <v>1428.75</v>
      </c>
      <c r="E205" s="49">
        <v>1471.849976</v>
      </c>
      <c r="F205" s="49">
        <v>1471.849976</v>
      </c>
      <c r="G205" s="67">
        <f t="shared" si="1"/>
        <v>-0.06275474178</v>
      </c>
      <c r="H205" s="68">
        <f>G205-FAMA!E208</f>
        <v>-0.08120308685</v>
      </c>
    </row>
    <row r="206">
      <c r="A206" s="48">
        <v>45449.0</v>
      </c>
      <c r="B206" s="49">
        <v>1504.800049</v>
      </c>
      <c r="C206" s="49">
        <v>1586.550049</v>
      </c>
      <c r="D206" s="49">
        <v>1500.699951</v>
      </c>
      <c r="E206" s="49">
        <v>1570.400024</v>
      </c>
      <c r="F206" s="49">
        <v>1570.400024</v>
      </c>
      <c r="G206" s="67">
        <f t="shared" si="1"/>
        <v>-0.03282621704</v>
      </c>
      <c r="H206" s="68">
        <f>G206-FAMA!E209</f>
        <v>-0.05140329659</v>
      </c>
    </row>
    <row r="207">
      <c r="A207" s="48">
        <v>45450.0</v>
      </c>
      <c r="B207" s="49">
        <v>1571.849976</v>
      </c>
      <c r="C207" s="49">
        <v>1630.0</v>
      </c>
      <c r="D207" s="49">
        <v>1560.0</v>
      </c>
      <c r="E207" s="49">
        <v>1623.699951</v>
      </c>
      <c r="F207" s="49">
        <v>1623.699951</v>
      </c>
      <c r="G207" s="67">
        <f t="shared" si="1"/>
        <v>-0.003865060736</v>
      </c>
      <c r="H207" s="68">
        <f>G207-FAMA!E210</f>
        <v>-0.07819408797</v>
      </c>
    </row>
    <row r="208">
      <c r="A208" s="48">
        <v>45453.0</v>
      </c>
      <c r="B208" s="49">
        <v>1625.199951</v>
      </c>
      <c r="C208" s="49">
        <v>1666.900024</v>
      </c>
      <c r="D208" s="49">
        <v>1617.099976</v>
      </c>
      <c r="E208" s="49">
        <v>1630.0</v>
      </c>
      <c r="F208" s="49">
        <v>1630.0</v>
      </c>
      <c r="G208" s="67">
        <f t="shared" si="1"/>
        <v>-0.002325896001</v>
      </c>
      <c r="H208" s="68">
        <f>G208-FAMA!E211</f>
        <v>-0.02090297555</v>
      </c>
    </row>
    <row r="209">
      <c r="A209" s="48">
        <v>45454.0</v>
      </c>
      <c r="B209" s="49">
        <v>1643.550049</v>
      </c>
      <c r="C209" s="49">
        <v>1648.900024</v>
      </c>
      <c r="D209" s="49">
        <v>1622.949951</v>
      </c>
      <c r="E209" s="49">
        <v>1633.800049</v>
      </c>
      <c r="F209" s="49">
        <v>1633.800049</v>
      </c>
      <c r="G209" s="67">
        <f t="shared" si="1"/>
        <v>0.03313521197</v>
      </c>
      <c r="H209" s="68">
        <f>G209-FAMA!E212</f>
        <v>0.01455813242</v>
      </c>
    </row>
    <row r="210">
      <c r="A210" s="48">
        <v>45455.0</v>
      </c>
      <c r="B210" s="49">
        <v>1653.599976</v>
      </c>
      <c r="C210" s="49">
        <v>1664.199951</v>
      </c>
      <c r="D210" s="49">
        <v>1578.0</v>
      </c>
      <c r="E210" s="49">
        <v>1581.400024</v>
      </c>
      <c r="F210" s="49">
        <v>1581.400024</v>
      </c>
      <c r="G210" s="67">
        <f t="shared" si="1"/>
        <v>0.02694980152</v>
      </c>
      <c r="H210" s="68">
        <f>G210-FAMA!E213</f>
        <v>0.008310040145</v>
      </c>
    </row>
    <row r="211">
      <c r="A211" s="48">
        <v>45456.0</v>
      </c>
      <c r="B211" s="49">
        <v>1595.0</v>
      </c>
      <c r="C211" s="49">
        <v>1604.300049</v>
      </c>
      <c r="D211" s="49">
        <v>1535.099976</v>
      </c>
      <c r="E211" s="49">
        <v>1539.900024</v>
      </c>
      <c r="F211" s="49">
        <v>1539.900024</v>
      </c>
      <c r="G211" s="67">
        <f t="shared" si="1"/>
        <v>-0.01168086277</v>
      </c>
      <c r="H211" s="68">
        <f>G211-FAMA!E214</f>
        <v>-0.03032062414</v>
      </c>
    </row>
    <row r="212">
      <c r="A212" s="48">
        <v>45457.0</v>
      </c>
      <c r="B212" s="49">
        <v>1548.800049</v>
      </c>
      <c r="C212" s="49">
        <v>1564.800049</v>
      </c>
      <c r="D212" s="49">
        <v>1533.050049</v>
      </c>
      <c r="E212" s="49">
        <v>1558.099976</v>
      </c>
      <c r="F212" s="49">
        <v>1558.099976</v>
      </c>
      <c r="G212" s="67">
        <f t="shared" si="1"/>
        <v>-0.01248578552</v>
      </c>
      <c r="H212" s="68">
        <f>G212-FAMA!E215</f>
        <v>-0.0684154935</v>
      </c>
    </row>
    <row r="213">
      <c r="A213" s="48">
        <v>45461.0</v>
      </c>
      <c r="B213" s="49">
        <v>1550.050049</v>
      </c>
      <c r="C213" s="49">
        <v>1588.75</v>
      </c>
      <c r="D213" s="49">
        <v>1550.050049</v>
      </c>
      <c r="E213" s="49">
        <v>1577.800049</v>
      </c>
      <c r="F213" s="49">
        <v>1577.800049</v>
      </c>
      <c r="G213" s="67">
        <f t="shared" si="1"/>
        <v>0.004136701965</v>
      </c>
      <c r="H213" s="68">
        <f>G213-FAMA!E216</f>
        <v>-0.01450305941</v>
      </c>
    </row>
    <row r="214">
      <c r="A214" s="48">
        <v>45462.0</v>
      </c>
      <c r="B214" s="49">
        <v>1590.0</v>
      </c>
      <c r="C214" s="49">
        <v>1590.550049</v>
      </c>
      <c r="D214" s="49">
        <v>1562.949951</v>
      </c>
      <c r="E214" s="49">
        <v>1571.300049</v>
      </c>
      <c r="F214" s="49">
        <v>1571.300049</v>
      </c>
      <c r="G214" s="67">
        <f t="shared" si="1"/>
        <v>-0.008174183999</v>
      </c>
      <c r="H214" s="68">
        <f>G214-FAMA!E217</f>
        <v>-0.02681394537</v>
      </c>
    </row>
    <row r="215">
      <c r="A215" s="48">
        <v>45463.0</v>
      </c>
      <c r="B215" s="49">
        <v>1574.949951</v>
      </c>
      <c r="C215" s="49">
        <v>1593.0</v>
      </c>
      <c r="D215" s="49">
        <v>1558.849976</v>
      </c>
      <c r="E215" s="49">
        <v>1584.25</v>
      </c>
      <c r="F215" s="49">
        <v>1584.25</v>
      </c>
      <c r="G215" s="67">
        <f t="shared" si="1"/>
        <v>-0.03654938236</v>
      </c>
      <c r="H215" s="68">
        <f>G215-FAMA!E218</f>
        <v>-0.05511264439</v>
      </c>
    </row>
    <row r="216">
      <c r="A216" s="48">
        <v>45464.0</v>
      </c>
      <c r="B216" s="49">
        <v>1584.0</v>
      </c>
      <c r="C216" s="49">
        <v>1678.0</v>
      </c>
      <c r="D216" s="49">
        <v>1581.099976</v>
      </c>
      <c r="E216" s="49">
        <v>1644.349976</v>
      </c>
      <c r="F216" s="49">
        <v>1644.349976</v>
      </c>
      <c r="G216" s="67">
        <f t="shared" si="1"/>
        <v>0.01628552287</v>
      </c>
      <c r="H216" s="68">
        <f>G216-FAMA!E219</f>
        <v>-0.002277739171</v>
      </c>
    </row>
    <row r="217">
      <c r="A217" s="48">
        <v>45467.0</v>
      </c>
      <c r="B217" s="49">
        <v>1631.650024</v>
      </c>
      <c r="C217" s="49">
        <v>1637.050049</v>
      </c>
      <c r="D217" s="49">
        <v>1596.300049</v>
      </c>
      <c r="E217" s="49">
        <v>1618.0</v>
      </c>
      <c r="F217" s="49">
        <v>1618.0</v>
      </c>
      <c r="G217" s="67">
        <f t="shared" si="1"/>
        <v>-0.004430193956</v>
      </c>
      <c r="H217" s="68">
        <f>G217-FAMA!E220</f>
        <v>-0.06013031855</v>
      </c>
    </row>
    <row r="218">
      <c r="A218" s="48">
        <v>45468.0</v>
      </c>
      <c r="B218" s="49">
        <v>1635.0</v>
      </c>
      <c r="C218" s="49">
        <v>1646.0</v>
      </c>
      <c r="D218" s="49">
        <v>1604.949951</v>
      </c>
      <c r="E218" s="49">
        <v>1625.199951</v>
      </c>
      <c r="F218" s="49">
        <v>1625.199951</v>
      </c>
      <c r="G218" s="67">
        <f t="shared" si="1"/>
        <v>0.02245986222</v>
      </c>
      <c r="H218" s="68">
        <f>G218-FAMA!E221</f>
        <v>0.003896600182</v>
      </c>
    </row>
    <row r="219">
      <c r="A219" s="48">
        <v>45469.0</v>
      </c>
      <c r="B219" s="49">
        <v>1644.849976</v>
      </c>
      <c r="C219" s="49">
        <v>1644.849976</v>
      </c>
      <c r="D219" s="49">
        <v>1584.050049</v>
      </c>
      <c r="E219" s="49">
        <v>1589.5</v>
      </c>
      <c r="F219" s="49">
        <v>1589.5</v>
      </c>
      <c r="G219" s="67">
        <f t="shared" si="1"/>
        <v>0.028802589</v>
      </c>
      <c r="H219" s="68">
        <f>G219-FAMA!E222</f>
        <v>0.01023932696</v>
      </c>
    </row>
    <row r="220">
      <c r="A220" s="48">
        <v>45470.0</v>
      </c>
      <c r="B220" s="49">
        <v>1580.0</v>
      </c>
      <c r="C220" s="49">
        <v>1603.650024</v>
      </c>
      <c r="D220" s="49">
        <v>1525.0</v>
      </c>
      <c r="E220" s="49">
        <v>1545.0</v>
      </c>
      <c r="F220" s="49">
        <v>1545.0</v>
      </c>
      <c r="G220" s="67">
        <f t="shared" si="1"/>
        <v>-0.006654435439</v>
      </c>
      <c r="H220" s="68">
        <f>G220-FAMA!E223</f>
        <v>-0.02531005688</v>
      </c>
    </row>
    <row r="221">
      <c r="A221" s="48">
        <v>45471.0</v>
      </c>
      <c r="B221" s="49">
        <v>1559.5</v>
      </c>
      <c r="C221" s="49">
        <v>1579.199951</v>
      </c>
      <c r="D221" s="49">
        <v>1508.0</v>
      </c>
      <c r="E221" s="49">
        <v>1555.349976</v>
      </c>
      <c r="F221" s="49">
        <v>1555.349976</v>
      </c>
      <c r="G221" s="67">
        <f t="shared" si="1"/>
        <v>-0.03651742006</v>
      </c>
      <c r="H221" s="68">
        <f>G221-FAMA!E224</f>
        <v>-0.05517304151</v>
      </c>
    </row>
    <row r="222">
      <c r="A222" s="48">
        <v>45474.0</v>
      </c>
      <c r="B222" s="49">
        <v>1563.949951</v>
      </c>
      <c r="C222" s="49">
        <v>1628.0</v>
      </c>
      <c r="D222" s="49">
        <v>1560.0</v>
      </c>
      <c r="E222" s="49">
        <v>1614.300049</v>
      </c>
      <c r="F222" s="49">
        <v>1614.300049</v>
      </c>
      <c r="G222" s="67">
        <f t="shared" si="1"/>
        <v>0.01318019165</v>
      </c>
      <c r="H222" s="68">
        <f>G222-FAMA!E225</f>
        <v>-0.04279711429</v>
      </c>
    </row>
    <row r="223">
      <c r="A223" s="48">
        <v>45475.0</v>
      </c>
      <c r="B223" s="49">
        <v>1628.0</v>
      </c>
      <c r="C223" s="49">
        <v>1653.949951</v>
      </c>
      <c r="D223" s="49">
        <v>1581.0</v>
      </c>
      <c r="E223" s="49">
        <v>1593.300049</v>
      </c>
      <c r="F223" s="49">
        <v>1593.300049</v>
      </c>
      <c r="G223" s="67">
        <f t="shared" si="1"/>
        <v>-0.0004077304934</v>
      </c>
      <c r="H223" s="68">
        <f>G223-FAMA!E226</f>
        <v>-0.01906335193</v>
      </c>
    </row>
    <row r="224">
      <c r="A224" s="48">
        <v>45476.0</v>
      </c>
      <c r="B224" s="49">
        <v>1599.400024</v>
      </c>
      <c r="C224" s="49">
        <v>1608.400024</v>
      </c>
      <c r="D224" s="49">
        <v>1569.199951</v>
      </c>
      <c r="E224" s="49">
        <v>1593.949951</v>
      </c>
      <c r="F224" s="49">
        <v>1593.949951</v>
      </c>
      <c r="G224" s="67">
        <f t="shared" si="1"/>
        <v>0.007808532617</v>
      </c>
      <c r="H224" s="68">
        <f>G224-FAMA!E227</f>
        <v>-0.01084708882</v>
      </c>
    </row>
    <row r="225">
      <c r="A225" s="48">
        <v>45477.0</v>
      </c>
      <c r="B225" s="49">
        <v>1593.949951</v>
      </c>
      <c r="C225" s="49">
        <v>1600.0</v>
      </c>
      <c r="D225" s="49">
        <v>1575.949951</v>
      </c>
      <c r="E225" s="49">
        <v>1581.599976</v>
      </c>
      <c r="F225" s="49">
        <v>1581.599976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3932.0</v>
      </c>
      <c r="C2" s="49">
        <v>4080.0</v>
      </c>
      <c r="D2" s="49">
        <v>3930.300049</v>
      </c>
      <c r="E2" s="49">
        <v>4024.649902</v>
      </c>
      <c r="F2" s="49">
        <v>3988.645264</v>
      </c>
      <c r="G2" s="67">
        <f t="shared" ref="G2:G225" si="1">(F2/F3-1)</f>
        <v>-0.01794697999</v>
      </c>
      <c r="H2" s="68">
        <f>G2-FAMA!E5</f>
        <v>-0.07168806985</v>
      </c>
    </row>
    <row r="3">
      <c r="A3" s="48">
        <v>45142.0</v>
      </c>
      <c r="B3" s="49">
        <v>4034.949951</v>
      </c>
      <c r="C3" s="49">
        <v>4110.0</v>
      </c>
      <c r="D3" s="49">
        <v>4011.699951</v>
      </c>
      <c r="E3" s="49">
        <v>4098.200195</v>
      </c>
      <c r="F3" s="49">
        <v>4061.537598</v>
      </c>
      <c r="G3" s="67">
        <f t="shared" si="1"/>
        <v>-0.008395882075</v>
      </c>
      <c r="H3" s="68">
        <f>G3-FAMA!E6</f>
        <v>-0.02630637065</v>
      </c>
      <c r="J3" s="67">
        <f t="array" ref="J3:N7">LINEST(H2:H224,FAMA!B5:E227,true,true)</f>
        <v>-1.121328062</v>
      </c>
      <c r="K3" s="33">
        <v>4.7760169527838946E-4</v>
      </c>
      <c r="L3" s="33">
        <v>7.136812253020133E-4</v>
      </c>
      <c r="M3" s="33">
        <v>-0.003443381469032499</v>
      </c>
      <c r="N3" s="33">
        <v>0.0020448561142213974</v>
      </c>
    </row>
    <row r="4">
      <c r="A4" s="48">
        <v>45145.0</v>
      </c>
      <c r="B4" s="49">
        <v>4120.0</v>
      </c>
      <c r="C4" s="49">
        <v>4166.950195</v>
      </c>
      <c r="D4" s="49">
        <v>4055.449951</v>
      </c>
      <c r="E4" s="49">
        <v>4132.899902</v>
      </c>
      <c r="F4" s="49">
        <v>4095.926514</v>
      </c>
      <c r="G4" s="67">
        <f t="shared" si="1"/>
        <v>-0.001184213195</v>
      </c>
      <c r="H4" s="68">
        <f>G4-FAMA!E7</f>
        <v>-0.01909470177</v>
      </c>
      <c r="J4" s="33">
        <v>0.0742509054676948</v>
      </c>
      <c r="K4" s="33">
        <v>0.0019864864389711164</v>
      </c>
      <c r="L4" s="33">
        <v>0.0015230639711270322</v>
      </c>
      <c r="M4" s="33">
        <v>0.001781792298968751</v>
      </c>
      <c r="N4" s="33">
        <v>0.0023103784408583673</v>
      </c>
    </row>
    <row r="5">
      <c r="A5" s="48">
        <v>45146.0</v>
      </c>
      <c r="B5" s="49">
        <v>4108.450195</v>
      </c>
      <c r="C5" s="49">
        <v>4170.0</v>
      </c>
      <c r="D5" s="49">
        <v>4089.649902</v>
      </c>
      <c r="E5" s="49">
        <v>4137.799805</v>
      </c>
      <c r="F5" s="49">
        <v>4100.782715</v>
      </c>
      <c r="G5" s="67">
        <f t="shared" si="1"/>
        <v>-0.02088237134</v>
      </c>
      <c r="H5" s="68">
        <f>G5-FAMA!E8</f>
        <v>-0.03869049921</v>
      </c>
      <c r="J5" s="33">
        <v>0.5150392294585098</v>
      </c>
      <c r="K5" s="33">
        <v>0.017517269586349332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4137.799805</v>
      </c>
      <c r="C6" s="49">
        <v>4235.149902</v>
      </c>
      <c r="D6" s="49">
        <v>4137.799805</v>
      </c>
      <c r="E6" s="49">
        <v>4226.049805</v>
      </c>
      <c r="F6" s="49">
        <v>4188.243164</v>
      </c>
      <c r="G6" s="67">
        <f t="shared" si="1"/>
        <v>0.01741105813</v>
      </c>
      <c r="H6" s="68">
        <f>G6-FAMA!E9</f>
        <v>-0.0003970697475</v>
      </c>
      <c r="J6" s="33">
        <v>57.88022394913963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4270.950195</v>
      </c>
      <c r="C7" s="49">
        <v>4270.950195</v>
      </c>
      <c r="D7" s="49">
        <v>4111.549805</v>
      </c>
      <c r="E7" s="49">
        <v>4143.899902</v>
      </c>
      <c r="F7" s="49">
        <v>4116.569336</v>
      </c>
      <c r="G7" s="67">
        <f t="shared" si="1"/>
        <v>0.08534455414</v>
      </c>
      <c r="H7" s="68">
        <f>G7-FAMA!E10</f>
        <v>0.03191065606</v>
      </c>
      <c r="J7" s="33">
        <v>0.07104328283972398</v>
      </c>
      <c r="K7" s="33">
        <v>0.06689433195986295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4140.0</v>
      </c>
      <c r="C8" s="49">
        <v>4140.0</v>
      </c>
      <c r="D8" s="49">
        <v>3800.0</v>
      </c>
      <c r="E8" s="49">
        <v>3818.050049</v>
      </c>
      <c r="F8" s="49">
        <v>3792.868652</v>
      </c>
      <c r="G8" s="67">
        <f t="shared" si="1"/>
        <v>0.006989218444</v>
      </c>
      <c r="H8" s="68">
        <f>G8-FAMA!E11</f>
        <v>-0.01081890943</v>
      </c>
    </row>
    <row r="9">
      <c r="A9" s="48">
        <v>45152.0</v>
      </c>
      <c r="B9" s="49">
        <v>3835.0</v>
      </c>
      <c r="C9" s="49">
        <v>3835.0</v>
      </c>
      <c r="D9" s="49">
        <v>3745.5</v>
      </c>
      <c r="E9" s="49">
        <v>3791.550049</v>
      </c>
      <c r="F9" s="49">
        <v>3766.543457</v>
      </c>
      <c r="G9" s="67">
        <f t="shared" si="1"/>
        <v>0.002936240706</v>
      </c>
      <c r="H9" s="68">
        <f>G9-FAMA!E12</f>
        <v>-0.01487188717</v>
      </c>
    </row>
    <row r="10">
      <c r="A10" s="48">
        <v>45154.0</v>
      </c>
      <c r="B10" s="49">
        <v>3766.649902</v>
      </c>
      <c r="C10" s="49">
        <v>3818.0</v>
      </c>
      <c r="D10" s="49">
        <v>3746.25</v>
      </c>
      <c r="E10" s="49">
        <v>3780.449951</v>
      </c>
      <c r="F10" s="49">
        <v>3755.516357</v>
      </c>
      <c r="G10" s="67">
        <f t="shared" si="1"/>
        <v>-0.002203927043</v>
      </c>
      <c r="H10" s="68">
        <f>G10-FAMA!E13</f>
        <v>-0.02006311177</v>
      </c>
      <c r="J10" s="70">
        <f>FAMA!E3+FAMA!B3*K3+FAMA!C3*L3+FAMA!D3*M3+FAMA!E3*N3</f>
        <v>0.02642395783</v>
      </c>
      <c r="K10" s="50" t="s">
        <v>41</v>
      </c>
    </row>
    <row r="11">
      <c r="A11" s="48">
        <v>45155.0</v>
      </c>
      <c r="B11" s="49">
        <v>3789.649902</v>
      </c>
      <c r="C11" s="49">
        <v>3818.100098</v>
      </c>
      <c r="D11" s="49">
        <v>3771.75</v>
      </c>
      <c r="E11" s="49">
        <v>3788.800049</v>
      </c>
      <c r="F11" s="49">
        <v>3763.811523</v>
      </c>
      <c r="G11" s="67">
        <f t="shared" si="1"/>
        <v>-0.001791541598</v>
      </c>
      <c r="H11" s="68">
        <f>G11-FAMA!E14</f>
        <v>-0.01965072632</v>
      </c>
    </row>
    <row r="12">
      <c r="A12" s="48">
        <v>45156.0</v>
      </c>
      <c r="B12" s="49">
        <v>3778.199951</v>
      </c>
      <c r="C12" s="49">
        <v>3809.850098</v>
      </c>
      <c r="D12" s="49">
        <v>3700.0</v>
      </c>
      <c r="E12" s="49">
        <v>3795.600098</v>
      </c>
      <c r="F12" s="49">
        <v>3770.56665</v>
      </c>
      <c r="G12" s="67">
        <f t="shared" si="1"/>
        <v>-0.00499389421</v>
      </c>
      <c r="H12" s="68">
        <f>G12-FAMA!E15</f>
        <v>-0.05858101746</v>
      </c>
    </row>
    <row r="13">
      <c r="A13" s="48">
        <v>45159.0</v>
      </c>
      <c r="B13" s="49">
        <v>3814.949951</v>
      </c>
      <c r="C13" s="49">
        <v>3865.449951</v>
      </c>
      <c r="D13" s="49">
        <v>3795.550049</v>
      </c>
      <c r="E13" s="49">
        <v>3814.649902</v>
      </c>
      <c r="F13" s="49">
        <v>3789.490967</v>
      </c>
      <c r="G13" s="67">
        <f t="shared" si="1"/>
        <v>0.01275681358</v>
      </c>
      <c r="H13" s="68">
        <f>G13-FAMA!E16</f>
        <v>-0.005102371142</v>
      </c>
    </row>
    <row r="14">
      <c r="A14" s="48">
        <v>45160.0</v>
      </c>
      <c r="B14" s="49">
        <v>3827.899902</v>
      </c>
      <c r="C14" s="49">
        <v>3843.649902</v>
      </c>
      <c r="D14" s="49">
        <v>3765.0</v>
      </c>
      <c r="E14" s="49">
        <v>3766.600098</v>
      </c>
      <c r="F14" s="49">
        <v>3741.758057</v>
      </c>
      <c r="G14" s="67">
        <f t="shared" si="1"/>
        <v>0.001888627823</v>
      </c>
      <c r="H14" s="68">
        <f>G14-FAMA!E17</f>
        <v>-0.0159705569</v>
      </c>
    </row>
    <row r="15">
      <c r="A15" s="48">
        <v>45161.0</v>
      </c>
      <c r="B15" s="49">
        <v>3765.050049</v>
      </c>
      <c r="C15" s="49">
        <v>3778.100098</v>
      </c>
      <c r="D15" s="49">
        <v>3751.0</v>
      </c>
      <c r="E15" s="49">
        <v>3759.5</v>
      </c>
      <c r="F15" s="49">
        <v>3734.70459</v>
      </c>
      <c r="G15" s="67">
        <f t="shared" si="1"/>
        <v>0.01283718749</v>
      </c>
      <c r="H15" s="68">
        <f>G15-FAMA!E18</f>
        <v>-0.00495503129</v>
      </c>
    </row>
    <row r="16">
      <c r="A16" s="48">
        <v>45162.0</v>
      </c>
      <c r="B16" s="49">
        <v>3759.0</v>
      </c>
      <c r="C16" s="49">
        <v>3788.850098</v>
      </c>
      <c r="D16" s="49">
        <v>3701.350098</v>
      </c>
      <c r="E16" s="49">
        <v>3711.850098</v>
      </c>
      <c r="F16" s="49">
        <v>3687.369141</v>
      </c>
      <c r="G16" s="67">
        <f t="shared" si="1"/>
        <v>0.009189671737</v>
      </c>
      <c r="H16" s="68">
        <f>G16-FAMA!E19</f>
        <v>-0.008602547041</v>
      </c>
    </row>
    <row r="17">
      <c r="A17" s="48">
        <v>45163.0</v>
      </c>
      <c r="B17" s="49">
        <v>3715.0</v>
      </c>
      <c r="C17" s="49">
        <v>3726.050049</v>
      </c>
      <c r="D17" s="49">
        <v>3671.550049</v>
      </c>
      <c r="E17" s="49">
        <v>3678.050049</v>
      </c>
      <c r="F17" s="49">
        <v>3653.791992</v>
      </c>
      <c r="G17" s="67">
        <f t="shared" si="1"/>
        <v>-0.0120072102</v>
      </c>
      <c r="H17" s="68">
        <f>G17-FAMA!E20</f>
        <v>-0.06539336399</v>
      </c>
    </row>
    <row r="18">
      <c r="A18" s="48">
        <v>45166.0</v>
      </c>
      <c r="B18" s="49">
        <v>3650.050049</v>
      </c>
      <c r="C18" s="49">
        <v>3755.0</v>
      </c>
      <c r="D18" s="49">
        <v>3650.050049</v>
      </c>
      <c r="E18" s="49">
        <v>3722.75</v>
      </c>
      <c r="F18" s="49">
        <v>3698.197021</v>
      </c>
      <c r="G18" s="67">
        <f t="shared" si="1"/>
        <v>0.006352628535</v>
      </c>
      <c r="H18" s="68">
        <f>G18-FAMA!E21</f>
        <v>-0.01143959024</v>
      </c>
    </row>
    <row r="19">
      <c r="A19" s="48">
        <v>45167.0</v>
      </c>
      <c r="B19" s="49">
        <v>3728.0</v>
      </c>
      <c r="C19" s="49">
        <v>3738.0</v>
      </c>
      <c r="D19" s="49">
        <v>3693.0</v>
      </c>
      <c r="E19" s="49">
        <v>3699.25</v>
      </c>
      <c r="F19" s="49">
        <v>3674.852051</v>
      </c>
      <c r="G19" s="67">
        <f t="shared" si="1"/>
        <v>0.001326347881</v>
      </c>
      <c r="H19" s="68">
        <f>G19-FAMA!E22</f>
        <v>-0.0164658709</v>
      </c>
    </row>
    <row r="20">
      <c r="A20" s="48">
        <v>45168.0</v>
      </c>
      <c r="B20" s="49">
        <v>3720.699951</v>
      </c>
      <c r="C20" s="49">
        <v>3735.350098</v>
      </c>
      <c r="D20" s="49">
        <v>3685.100098</v>
      </c>
      <c r="E20" s="49">
        <v>3694.350098</v>
      </c>
      <c r="F20" s="49">
        <v>3669.984375</v>
      </c>
      <c r="G20" s="67">
        <f t="shared" si="1"/>
        <v>0.01522418635</v>
      </c>
      <c r="H20" s="68">
        <f>G20-FAMA!E23</f>
        <v>-0.002583941522</v>
      </c>
    </row>
    <row r="21">
      <c r="A21" s="48">
        <v>45169.0</v>
      </c>
      <c r="B21" s="49">
        <v>3691.0</v>
      </c>
      <c r="C21" s="49">
        <v>3693.899902</v>
      </c>
      <c r="D21" s="49">
        <v>3635.050049</v>
      </c>
      <c r="E21" s="49">
        <v>3638.949951</v>
      </c>
      <c r="F21" s="49">
        <v>3614.949707</v>
      </c>
      <c r="G21" s="67">
        <f t="shared" si="1"/>
        <v>0.006653012753</v>
      </c>
      <c r="H21" s="68">
        <f>G21-FAMA!E24</f>
        <v>-0.01115511512</v>
      </c>
    </row>
    <row r="22">
      <c r="A22" s="48">
        <v>45170.0</v>
      </c>
      <c r="B22" s="49">
        <v>3642.949951</v>
      </c>
      <c r="C22" s="49">
        <v>3658.399902</v>
      </c>
      <c r="D22" s="49">
        <v>3604.649902</v>
      </c>
      <c r="E22" s="49">
        <v>3614.899902</v>
      </c>
      <c r="F22" s="49">
        <v>3591.05835</v>
      </c>
      <c r="G22" s="67">
        <f t="shared" si="1"/>
        <v>-0.009494364936</v>
      </c>
      <c r="H22" s="68">
        <f>G22-FAMA!E25</f>
        <v>-0.06292826301</v>
      </c>
    </row>
    <row r="23">
      <c r="A23" s="48">
        <v>45173.0</v>
      </c>
      <c r="B23" s="49">
        <v>3604.050049</v>
      </c>
      <c r="C23" s="49">
        <v>3675.600098</v>
      </c>
      <c r="D23" s="49">
        <v>3604.050049</v>
      </c>
      <c r="E23" s="49">
        <v>3649.550049</v>
      </c>
      <c r="F23" s="49">
        <v>3625.47998</v>
      </c>
      <c r="G23" s="67">
        <f t="shared" si="1"/>
        <v>0.0007129672798</v>
      </c>
      <c r="H23" s="68">
        <f>G23-FAMA!E26</f>
        <v>-0.0170951606</v>
      </c>
    </row>
    <row r="24">
      <c r="A24" s="48">
        <v>45174.0</v>
      </c>
      <c r="B24" s="49">
        <v>3661.600098</v>
      </c>
      <c r="C24" s="49">
        <v>3668.800049</v>
      </c>
      <c r="D24" s="49">
        <v>3621.0</v>
      </c>
      <c r="E24" s="49">
        <v>3646.949951</v>
      </c>
      <c r="F24" s="49">
        <v>3622.896973</v>
      </c>
      <c r="G24" s="67">
        <f t="shared" si="1"/>
        <v>-0.002243364404</v>
      </c>
      <c r="H24" s="68">
        <f>G24-FAMA!E27</f>
        <v>-0.02005149228</v>
      </c>
    </row>
    <row r="25">
      <c r="A25" s="48">
        <v>45175.0</v>
      </c>
      <c r="B25" s="49">
        <v>3653.850098</v>
      </c>
      <c r="C25" s="49">
        <v>3703.300049</v>
      </c>
      <c r="D25" s="49">
        <v>3636.0</v>
      </c>
      <c r="E25" s="49">
        <v>3655.149902</v>
      </c>
      <c r="F25" s="49">
        <v>3631.042725</v>
      </c>
      <c r="G25" s="67">
        <f t="shared" si="1"/>
        <v>0.005169957065</v>
      </c>
      <c r="H25" s="68">
        <f>G25-FAMA!E28</f>
        <v>-0.0126350917</v>
      </c>
    </row>
    <row r="26">
      <c r="A26" s="48">
        <v>45176.0</v>
      </c>
      <c r="B26" s="49">
        <v>3653.050049</v>
      </c>
      <c r="C26" s="49">
        <v>3699.0</v>
      </c>
      <c r="D26" s="49">
        <v>3632.199951</v>
      </c>
      <c r="E26" s="49">
        <v>3636.350098</v>
      </c>
      <c r="F26" s="49">
        <v>3612.366943</v>
      </c>
      <c r="G26" s="67">
        <f t="shared" si="1"/>
        <v>0.005335811316</v>
      </c>
      <c r="H26" s="68">
        <f>G26-FAMA!E29</f>
        <v>-0.01246923745</v>
      </c>
    </row>
    <row r="27">
      <c r="A27" s="48">
        <v>45177.0</v>
      </c>
      <c r="B27" s="49">
        <v>3642.100098</v>
      </c>
      <c r="C27" s="49">
        <v>3653.0</v>
      </c>
      <c r="D27" s="49">
        <v>3610.0</v>
      </c>
      <c r="E27" s="49">
        <v>3617.050049</v>
      </c>
      <c r="F27" s="49">
        <v>3593.194336</v>
      </c>
      <c r="G27" s="67">
        <f t="shared" si="1"/>
        <v>-0.003855580392</v>
      </c>
      <c r="H27" s="68">
        <f>G27-FAMA!E30</f>
        <v>-0.05728023785</v>
      </c>
    </row>
    <row r="28">
      <c r="A28" s="48">
        <v>45180.0</v>
      </c>
      <c r="B28" s="49">
        <v>3620.0</v>
      </c>
      <c r="C28" s="49">
        <v>3672.699951</v>
      </c>
      <c r="D28" s="49">
        <v>3620.0</v>
      </c>
      <c r="E28" s="49">
        <v>3631.050049</v>
      </c>
      <c r="F28" s="49">
        <v>3607.101807</v>
      </c>
      <c r="G28" s="67">
        <f t="shared" si="1"/>
        <v>-0.00110040127</v>
      </c>
      <c r="H28" s="68">
        <f>G28-FAMA!E31</f>
        <v>-0.01890545004</v>
      </c>
    </row>
    <row r="29">
      <c r="A29" s="48">
        <v>45181.0</v>
      </c>
      <c r="B29" s="49">
        <v>3620.050049</v>
      </c>
      <c r="C29" s="49">
        <v>3674.050049</v>
      </c>
      <c r="D29" s="49">
        <v>3620.050049</v>
      </c>
      <c r="E29" s="49">
        <v>3635.050049</v>
      </c>
      <c r="F29" s="49">
        <v>3611.075439</v>
      </c>
      <c r="G29" s="67">
        <f t="shared" si="1"/>
        <v>-0.02989022154</v>
      </c>
      <c r="H29" s="68">
        <f>G29-FAMA!E32</f>
        <v>-0.04769527031</v>
      </c>
    </row>
    <row r="30">
      <c r="A30" s="48">
        <v>45182.0</v>
      </c>
      <c r="B30" s="49">
        <v>3630.0</v>
      </c>
      <c r="C30" s="49">
        <v>3764.0</v>
      </c>
      <c r="D30" s="49">
        <v>3630.0</v>
      </c>
      <c r="E30" s="49">
        <v>3747.050049</v>
      </c>
      <c r="F30" s="49">
        <v>3722.336914</v>
      </c>
      <c r="G30" s="67">
        <f t="shared" si="1"/>
        <v>0.01170454393</v>
      </c>
      <c r="H30" s="68">
        <f>G30-FAMA!E33</f>
        <v>-0.00617721567</v>
      </c>
    </row>
    <row r="31">
      <c r="A31" s="48">
        <v>45183.0</v>
      </c>
      <c r="B31" s="49">
        <v>3764.949951</v>
      </c>
      <c r="C31" s="49">
        <v>3765.0</v>
      </c>
      <c r="D31" s="49">
        <v>3671.100098</v>
      </c>
      <c r="E31" s="49">
        <v>3703.699951</v>
      </c>
      <c r="F31" s="49">
        <v>3679.272705</v>
      </c>
      <c r="G31" s="67">
        <f t="shared" si="1"/>
        <v>0.007288761658</v>
      </c>
      <c r="H31" s="68">
        <f>G31-FAMA!E34</f>
        <v>-0.01059299794</v>
      </c>
    </row>
    <row r="32">
      <c r="A32" s="48">
        <v>45184.0</v>
      </c>
      <c r="B32" s="49">
        <v>3684.149902</v>
      </c>
      <c r="C32" s="49">
        <v>3749.199951</v>
      </c>
      <c r="D32" s="49">
        <v>3644.050049</v>
      </c>
      <c r="E32" s="49">
        <v>3676.899902</v>
      </c>
      <c r="F32" s="49">
        <v>3652.649414</v>
      </c>
      <c r="G32" s="67">
        <f t="shared" si="1"/>
        <v>0.00500188416</v>
      </c>
      <c r="H32" s="68">
        <f>G32-FAMA!E35</f>
        <v>-0.04865298793</v>
      </c>
    </row>
    <row r="33">
      <c r="A33" s="48">
        <v>45187.0</v>
      </c>
      <c r="B33" s="49">
        <v>3679.0</v>
      </c>
      <c r="C33" s="49">
        <v>3705.699951</v>
      </c>
      <c r="D33" s="49">
        <v>3638.300049</v>
      </c>
      <c r="E33" s="49">
        <v>3658.600098</v>
      </c>
      <c r="F33" s="49">
        <v>3634.470215</v>
      </c>
      <c r="G33" s="67">
        <f t="shared" si="1"/>
        <v>-0.006678972052</v>
      </c>
      <c r="H33" s="68">
        <f>G33-FAMA!E36</f>
        <v>-0.04244568882</v>
      </c>
    </row>
    <row r="34">
      <c r="A34" s="48">
        <v>45189.0</v>
      </c>
      <c r="B34" s="49">
        <v>3617.5</v>
      </c>
      <c r="C34" s="49">
        <v>3692.850098</v>
      </c>
      <c r="D34" s="49">
        <v>3617.5</v>
      </c>
      <c r="E34" s="49">
        <v>3683.199951</v>
      </c>
      <c r="F34" s="49">
        <v>3658.907959</v>
      </c>
      <c r="G34" s="67">
        <f t="shared" si="1"/>
        <v>0.008639964568</v>
      </c>
      <c r="H34" s="68">
        <f>G34-FAMA!E37</f>
        <v>-0.00924179503</v>
      </c>
    </row>
    <row r="35">
      <c r="A35" s="48">
        <v>45190.0</v>
      </c>
      <c r="B35" s="49">
        <v>3659.550049</v>
      </c>
      <c r="C35" s="49">
        <v>3683.949951</v>
      </c>
      <c r="D35" s="49">
        <v>3645.449951</v>
      </c>
      <c r="E35" s="49">
        <v>3651.649902</v>
      </c>
      <c r="F35" s="49">
        <v>3627.565918</v>
      </c>
      <c r="G35" s="67">
        <f t="shared" si="1"/>
        <v>0.03015723738</v>
      </c>
      <c r="H35" s="68">
        <f>G35-FAMA!E38</f>
        <v>0.01194373863</v>
      </c>
    </row>
    <row r="36">
      <c r="A36" s="48">
        <v>45191.0</v>
      </c>
      <c r="B36" s="49">
        <v>3648.350098</v>
      </c>
      <c r="C36" s="49">
        <v>3654.550049</v>
      </c>
      <c r="D36" s="49">
        <v>3535.850098</v>
      </c>
      <c r="E36" s="49">
        <v>3544.75</v>
      </c>
      <c r="F36" s="49">
        <v>3521.371094</v>
      </c>
      <c r="G36" s="67">
        <f t="shared" si="1"/>
        <v>-0.002012990105</v>
      </c>
      <c r="H36" s="68">
        <f>G36-FAMA!E39</f>
        <v>-0.05666343892</v>
      </c>
    </row>
    <row r="37">
      <c r="A37" s="48">
        <v>45194.0</v>
      </c>
      <c r="B37" s="49">
        <v>3541.050049</v>
      </c>
      <c r="C37" s="49">
        <v>3573.449951</v>
      </c>
      <c r="D37" s="49">
        <v>3514.5</v>
      </c>
      <c r="E37" s="49">
        <v>3551.899902</v>
      </c>
      <c r="F37" s="49">
        <v>3528.473877</v>
      </c>
      <c r="G37" s="67">
        <f t="shared" si="1"/>
        <v>0.006303746663</v>
      </c>
      <c r="H37" s="68">
        <f>G37-FAMA!E40</f>
        <v>-0.01190975209</v>
      </c>
    </row>
    <row r="38">
      <c r="A38" s="48">
        <v>45195.0</v>
      </c>
      <c r="B38" s="49">
        <v>3560.050049</v>
      </c>
      <c r="C38" s="49">
        <v>3563.199951</v>
      </c>
      <c r="D38" s="49">
        <v>3525.300049</v>
      </c>
      <c r="E38" s="49">
        <v>3529.649902</v>
      </c>
      <c r="F38" s="49">
        <v>3506.370605</v>
      </c>
      <c r="G38" s="67">
        <f t="shared" si="1"/>
        <v>-0.006879400158</v>
      </c>
      <c r="H38" s="68">
        <f>G38-FAMA!E41</f>
        <v>-0.02509289891</v>
      </c>
    </row>
    <row r="39">
      <c r="A39" s="48">
        <v>45196.0</v>
      </c>
      <c r="B39" s="49">
        <v>3525.050049</v>
      </c>
      <c r="C39" s="49">
        <v>3565.199951</v>
      </c>
      <c r="D39" s="49">
        <v>3521.699951</v>
      </c>
      <c r="E39" s="49">
        <v>3554.100098</v>
      </c>
      <c r="F39" s="49">
        <v>3530.659424</v>
      </c>
      <c r="G39" s="67">
        <f t="shared" si="1"/>
        <v>0.008942255648</v>
      </c>
      <c r="H39" s="68">
        <f>G39-FAMA!E42</f>
        <v>-0.009216920707</v>
      </c>
    </row>
    <row r="40">
      <c r="A40" s="48">
        <v>45197.0</v>
      </c>
      <c r="B40" s="49">
        <v>3557.300049</v>
      </c>
      <c r="C40" s="49">
        <v>3560.449951</v>
      </c>
      <c r="D40" s="49">
        <v>3514.399902</v>
      </c>
      <c r="E40" s="49">
        <v>3522.600098</v>
      </c>
      <c r="F40" s="49">
        <v>3499.367188</v>
      </c>
      <c r="G40" s="67">
        <f t="shared" si="1"/>
        <v>-0.02357488924</v>
      </c>
      <c r="H40" s="68">
        <f>G40-FAMA!E43</f>
        <v>-0.0417340656</v>
      </c>
    </row>
    <row r="41">
      <c r="A41" s="48">
        <v>45198.0</v>
      </c>
      <c r="B41" s="49">
        <v>3530.100098</v>
      </c>
      <c r="C41" s="49">
        <v>3625.0</v>
      </c>
      <c r="D41" s="49">
        <v>3528.75</v>
      </c>
      <c r="E41" s="49">
        <v>3607.649902</v>
      </c>
      <c r="F41" s="49">
        <v>3583.856201</v>
      </c>
      <c r="G41" s="67">
        <f t="shared" si="1"/>
        <v>0.009895541496</v>
      </c>
      <c r="H41" s="68">
        <f>G41-FAMA!E44</f>
        <v>-0.04459188084</v>
      </c>
    </row>
    <row r="42">
      <c r="A42" s="48">
        <v>45202.0</v>
      </c>
      <c r="B42" s="49">
        <v>3621.149902</v>
      </c>
      <c r="C42" s="49">
        <v>3646.850098</v>
      </c>
      <c r="D42" s="49">
        <v>3567.199951</v>
      </c>
      <c r="E42" s="49">
        <v>3572.300049</v>
      </c>
      <c r="F42" s="49">
        <v>3548.739502</v>
      </c>
      <c r="G42" s="67">
        <f t="shared" si="1"/>
        <v>0.02721669269</v>
      </c>
      <c r="H42" s="68">
        <f>G42-FAMA!E45</f>
        <v>0.009057516333</v>
      </c>
    </row>
    <row r="43">
      <c r="A43" s="48">
        <v>45203.0</v>
      </c>
      <c r="B43" s="49">
        <v>3576.75</v>
      </c>
      <c r="C43" s="49">
        <v>3576.75</v>
      </c>
      <c r="D43" s="49">
        <v>3452.699951</v>
      </c>
      <c r="E43" s="49">
        <v>3477.649902</v>
      </c>
      <c r="F43" s="49">
        <v>3454.713623</v>
      </c>
      <c r="G43" s="67">
        <f t="shared" si="1"/>
        <v>0.005362618038</v>
      </c>
      <c r="H43" s="68">
        <f>G43-FAMA!E46</f>
        <v>-0.01279655832</v>
      </c>
    </row>
    <row r="44">
      <c r="A44" s="48">
        <v>45204.0</v>
      </c>
      <c r="B44" s="49">
        <v>3455.25</v>
      </c>
      <c r="C44" s="49">
        <v>3515.0</v>
      </c>
      <c r="D44" s="49">
        <v>3440.050049</v>
      </c>
      <c r="E44" s="49">
        <v>3459.100098</v>
      </c>
      <c r="F44" s="49">
        <v>3436.286133</v>
      </c>
      <c r="G44" s="67">
        <f t="shared" si="1"/>
        <v>-0.01829120366</v>
      </c>
      <c r="H44" s="68">
        <f>G44-FAMA!E47</f>
        <v>-0.03636221135</v>
      </c>
    </row>
    <row r="45">
      <c r="A45" s="48">
        <v>45205.0</v>
      </c>
      <c r="B45" s="49">
        <v>3445.0</v>
      </c>
      <c r="C45" s="49">
        <v>3534.149902</v>
      </c>
      <c r="D45" s="49">
        <v>3445.0</v>
      </c>
      <c r="E45" s="49">
        <v>3523.550049</v>
      </c>
      <c r="F45" s="49">
        <v>3500.311035</v>
      </c>
      <c r="G45" s="67">
        <f t="shared" si="1"/>
        <v>-0.007212923808</v>
      </c>
      <c r="H45" s="68">
        <f>G45-FAMA!E48</f>
        <v>-0.0252839315</v>
      </c>
    </row>
    <row r="46">
      <c r="A46" s="48">
        <v>45208.0</v>
      </c>
      <c r="B46" s="49">
        <v>3518.0</v>
      </c>
      <c r="C46" s="49">
        <v>3558.850098</v>
      </c>
      <c r="D46" s="49">
        <v>3490.550049</v>
      </c>
      <c r="E46" s="49">
        <v>3549.149902</v>
      </c>
      <c r="F46" s="49">
        <v>3525.741943</v>
      </c>
      <c r="G46" s="67">
        <f t="shared" si="1"/>
        <v>-0.007619404306</v>
      </c>
      <c r="H46" s="68">
        <f>G46-FAMA!E49</f>
        <v>-0.06184222483</v>
      </c>
    </row>
    <row r="47">
      <c r="A47" s="48">
        <v>45209.0</v>
      </c>
      <c r="B47" s="49">
        <v>3570.0</v>
      </c>
      <c r="C47" s="49">
        <v>3590.899902</v>
      </c>
      <c r="D47" s="49">
        <v>3530.350098</v>
      </c>
      <c r="E47" s="49">
        <v>3576.399902</v>
      </c>
      <c r="F47" s="49">
        <v>3552.812256</v>
      </c>
      <c r="G47" s="67">
        <f t="shared" si="1"/>
        <v>0.01105360564</v>
      </c>
      <c r="H47" s="68">
        <f>G47-FAMA!E50</f>
        <v>-0.007017402054</v>
      </c>
    </row>
    <row r="48">
      <c r="A48" s="48">
        <v>45210.0</v>
      </c>
      <c r="B48" s="49">
        <v>3608.949951</v>
      </c>
      <c r="C48" s="49">
        <v>3613.949951</v>
      </c>
      <c r="D48" s="49">
        <v>3531.0</v>
      </c>
      <c r="E48" s="49">
        <v>3537.300049</v>
      </c>
      <c r="F48" s="49">
        <v>3513.970215</v>
      </c>
      <c r="G48" s="67">
        <f t="shared" si="1"/>
        <v>-0.01661084215</v>
      </c>
      <c r="H48" s="68">
        <f>G48-FAMA!E51</f>
        <v>-0.03468184985</v>
      </c>
    </row>
    <row r="49">
      <c r="A49" s="48">
        <v>45211.0</v>
      </c>
      <c r="B49" s="49">
        <v>3561.199951</v>
      </c>
      <c r="C49" s="49">
        <v>3600.699951</v>
      </c>
      <c r="D49" s="49">
        <v>3544.5</v>
      </c>
      <c r="E49" s="49">
        <v>3597.050049</v>
      </c>
      <c r="F49" s="49">
        <v>3573.326172</v>
      </c>
      <c r="G49" s="67">
        <f t="shared" si="1"/>
        <v>-0.003587233131</v>
      </c>
      <c r="H49" s="68">
        <f>G49-FAMA!E52</f>
        <v>-0.02160081346</v>
      </c>
    </row>
    <row r="50">
      <c r="A50" s="48">
        <v>45212.0</v>
      </c>
      <c r="B50" s="49">
        <v>3568.25</v>
      </c>
      <c r="C50" s="49">
        <v>3647.550049</v>
      </c>
      <c r="D50" s="49">
        <v>3567.899902</v>
      </c>
      <c r="E50" s="49">
        <v>3610.0</v>
      </c>
      <c r="F50" s="49">
        <v>3586.190674</v>
      </c>
      <c r="G50" s="67">
        <f t="shared" si="1"/>
        <v>0.0002631907876</v>
      </c>
      <c r="H50" s="68">
        <f>G50-FAMA!E53</f>
        <v>-0.01775038954</v>
      </c>
    </row>
    <row r="51">
      <c r="A51" s="48">
        <v>45215.0</v>
      </c>
      <c r="B51" s="49">
        <v>3540.25</v>
      </c>
      <c r="C51" s="49">
        <v>3619.0</v>
      </c>
      <c r="D51" s="49">
        <v>3540.25</v>
      </c>
      <c r="E51" s="49">
        <v>3609.050049</v>
      </c>
      <c r="F51" s="49">
        <v>3585.24707</v>
      </c>
      <c r="G51" s="67">
        <f t="shared" si="1"/>
        <v>-0.002942185762</v>
      </c>
      <c r="H51" s="68">
        <f>G51-FAMA!E54</f>
        <v>-0.05699266199</v>
      </c>
    </row>
    <row r="52">
      <c r="A52" s="48">
        <v>45216.0</v>
      </c>
      <c r="B52" s="49">
        <v>3608.399902</v>
      </c>
      <c r="C52" s="49">
        <v>3628.0</v>
      </c>
      <c r="D52" s="49">
        <v>3585.300049</v>
      </c>
      <c r="E52" s="49">
        <v>3619.699951</v>
      </c>
      <c r="F52" s="49">
        <v>3595.82666</v>
      </c>
      <c r="G52" s="67">
        <f t="shared" si="1"/>
        <v>-0.003825481809</v>
      </c>
      <c r="H52" s="68">
        <f>G52-FAMA!E55</f>
        <v>-0.02183906213</v>
      </c>
    </row>
    <row r="53">
      <c r="A53" s="48">
        <v>45217.0</v>
      </c>
      <c r="B53" s="49">
        <v>3630.800049</v>
      </c>
      <c r="C53" s="49">
        <v>3650.399902</v>
      </c>
      <c r="D53" s="49">
        <v>3614.649902</v>
      </c>
      <c r="E53" s="49">
        <v>3633.600098</v>
      </c>
      <c r="F53" s="49">
        <v>3609.635254</v>
      </c>
      <c r="G53" s="67">
        <f t="shared" si="1"/>
        <v>0.004853382745</v>
      </c>
      <c r="H53" s="68">
        <f>G53-FAMA!E56</f>
        <v>-0.01316019758</v>
      </c>
    </row>
    <row r="54">
      <c r="A54" s="48">
        <v>45218.0</v>
      </c>
      <c r="B54" s="49">
        <v>3567.649902</v>
      </c>
      <c r="C54" s="49">
        <v>3638.399902</v>
      </c>
      <c r="D54" s="49">
        <v>3567.649902</v>
      </c>
      <c r="E54" s="49">
        <v>3616.050049</v>
      </c>
      <c r="F54" s="49">
        <v>3592.200928</v>
      </c>
      <c r="G54" s="67">
        <f t="shared" si="1"/>
        <v>0.008998843265</v>
      </c>
      <c r="H54" s="68">
        <f>G54-FAMA!E57</f>
        <v>-0.009135987017</v>
      </c>
    </row>
    <row r="55">
      <c r="A55" s="48">
        <v>45219.0</v>
      </c>
      <c r="B55" s="49">
        <v>3651.199951</v>
      </c>
      <c r="C55" s="49">
        <v>3651.199951</v>
      </c>
      <c r="D55" s="49">
        <v>3539.949951</v>
      </c>
      <c r="E55" s="49">
        <v>3583.800049</v>
      </c>
      <c r="F55" s="49">
        <v>3560.163574</v>
      </c>
      <c r="G55" s="67">
        <f t="shared" si="1"/>
        <v>0.01472335327</v>
      </c>
      <c r="H55" s="68">
        <f>G55-FAMA!E58</f>
        <v>-0.003411477013</v>
      </c>
    </row>
    <row r="56">
      <c r="A56" s="48">
        <v>45222.0</v>
      </c>
      <c r="B56" s="49">
        <v>3585.0</v>
      </c>
      <c r="C56" s="49">
        <v>3608.600098</v>
      </c>
      <c r="D56" s="49">
        <v>3521.649902</v>
      </c>
      <c r="E56" s="49">
        <v>3531.800049</v>
      </c>
      <c r="F56" s="49">
        <v>3508.506592</v>
      </c>
      <c r="G56" s="67">
        <f t="shared" si="1"/>
        <v>-0.01467465823</v>
      </c>
      <c r="H56" s="68">
        <f>G56-FAMA!E59</f>
        <v>-0.06908901583</v>
      </c>
    </row>
    <row r="57">
      <c r="A57" s="48">
        <v>45224.0</v>
      </c>
      <c r="B57" s="49">
        <v>3597.550049</v>
      </c>
      <c r="C57" s="49">
        <v>3597.550049</v>
      </c>
      <c r="D57" s="49">
        <v>3535.0</v>
      </c>
      <c r="E57" s="49">
        <v>3584.399902</v>
      </c>
      <c r="F57" s="49">
        <v>3560.759521</v>
      </c>
      <c r="G57" s="67">
        <f t="shared" si="1"/>
        <v>0.00727836709</v>
      </c>
      <c r="H57" s="68">
        <f>G57-FAMA!E60</f>
        <v>-0.02899458219</v>
      </c>
    </row>
    <row r="58">
      <c r="A58" s="48">
        <v>45225.0</v>
      </c>
      <c r="B58" s="49">
        <v>3580.5</v>
      </c>
      <c r="C58" s="49">
        <v>3582.100098</v>
      </c>
      <c r="D58" s="49">
        <v>3509.600098</v>
      </c>
      <c r="E58" s="49">
        <v>3558.5</v>
      </c>
      <c r="F58" s="49">
        <v>3535.030273</v>
      </c>
      <c r="G58" s="67">
        <f t="shared" si="1"/>
        <v>-0.03200358347</v>
      </c>
      <c r="H58" s="68">
        <f>G58-FAMA!E61</f>
        <v>-0.05015737825</v>
      </c>
    </row>
    <row r="59">
      <c r="A59" s="48">
        <v>45226.0</v>
      </c>
      <c r="B59" s="49">
        <v>3558.5</v>
      </c>
      <c r="C59" s="49">
        <v>3685.0</v>
      </c>
      <c r="D59" s="49">
        <v>3558.449951</v>
      </c>
      <c r="E59" s="49">
        <v>3676.149902</v>
      </c>
      <c r="F59" s="49">
        <v>3651.904297</v>
      </c>
      <c r="G59" s="67">
        <f t="shared" si="1"/>
        <v>-0.003942358992</v>
      </c>
      <c r="H59" s="68">
        <f>G59-FAMA!E62</f>
        <v>-0.02209615377</v>
      </c>
    </row>
    <row r="60">
      <c r="A60" s="48">
        <v>45229.0</v>
      </c>
      <c r="B60" s="49">
        <v>3676.199951</v>
      </c>
      <c r="C60" s="49">
        <v>3696.5</v>
      </c>
      <c r="D60" s="49">
        <v>3646.949951</v>
      </c>
      <c r="E60" s="49">
        <v>3690.699951</v>
      </c>
      <c r="F60" s="49">
        <v>3666.358398</v>
      </c>
      <c r="G60" s="67">
        <f t="shared" si="1"/>
        <v>-0.008755679004</v>
      </c>
      <c r="H60" s="68">
        <f>G60-FAMA!E63</f>
        <v>-0.06322695074</v>
      </c>
    </row>
    <row r="61">
      <c r="A61" s="48">
        <v>45230.0</v>
      </c>
      <c r="B61" s="49">
        <v>3729.949951</v>
      </c>
      <c r="C61" s="49">
        <v>3734.100098</v>
      </c>
      <c r="D61" s="49">
        <v>3680.699951</v>
      </c>
      <c r="E61" s="49">
        <v>3723.300049</v>
      </c>
      <c r="F61" s="49">
        <v>3698.743408</v>
      </c>
      <c r="G61" s="67">
        <f t="shared" si="1"/>
        <v>0.0005105557322</v>
      </c>
      <c r="H61" s="68">
        <f>G61-FAMA!E64</f>
        <v>-0.01764323904</v>
      </c>
    </row>
    <row r="62">
      <c r="A62" s="48">
        <v>45231.0</v>
      </c>
      <c r="B62" s="49">
        <v>3715.5</v>
      </c>
      <c r="C62" s="49">
        <v>3738.399902</v>
      </c>
      <c r="D62" s="49">
        <v>3674.649902</v>
      </c>
      <c r="E62" s="49">
        <v>3721.399902</v>
      </c>
      <c r="F62" s="49">
        <v>3696.855957</v>
      </c>
      <c r="G62" s="67">
        <f t="shared" si="1"/>
        <v>-0.01839806517</v>
      </c>
      <c r="H62" s="68">
        <f>G62-FAMA!E65</f>
        <v>-0.03655185995</v>
      </c>
    </row>
    <row r="63">
      <c r="A63" s="48">
        <v>45232.0</v>
      </c>
      <c r="B63" s="49">
        <v>3685.949951</v>
      </c>
      <c r="C63" s="49">
        <v>3803.0</v>
      </c>
      <c r="D63" s="49">
        <v>3685.949951</v>
      </c>
      <c r="E63" s="49">
        <v>3791.149902</v>
      </c>
      <c r="F63" s="49">
        <v>3766.145752</v>
      </c>
      <c r="G63" s="67">
        <f t="shared" si="1"/>
        <v>-0.004803879705</v>
      </c>
      <c r="H63" s="68">
        <f>G63-FAMA!E66</f>
        <v>-0.02295767448</v>
      </c>
    </row>
    <row r="64">
      <c r="A64" s="48">
        <v>45233.0</v>
      </c>
      <c r="B64" s="49">
        <v>3806.199951</v>
      </c>
      <c r="C64" s="49">
        <v>3850.800049</v>
      </c>
      <c r="D64" s="49">
        <v>3792.0</v>
      </c>
      <c r="E64" s="49">
        <v>3809.449951</v>
      </c>
      <c r="F64" s="49">
        <v>3784.325195</v>
      </c>
      <c r="G64" s="67">
        <f t="shared" si="1"/>
        <v>-0.003466133064</v>
      </c>
      <c r="H64" s="68">
        <f>G64-FAMA!E67</f>
        <v>-0.02164555346</v>
      </c>
    </row>
    <row r="65">
      <c r="A65" s="48">
        <v>45236.0</v>
      </c>
      <c r="B65" s="49">
        <v>3804.050049</v>
      </c>
      <c r="C65" s="49">
        <v>3848.25</v>
      </c>
      <c r="D65" s="49">
        <v>3784.199951</v>
      </c>
      <c r="E65" s="49">
        <v>3822.699951</v>
      </c>
      <c r="F65" s="49">
        <v>3797.487793</v>
      </c>
      <c r="G65" s="67">
        <f t="shared" si="1"/>
        <v>-0.050708994</v>
      </c>
      <c r="H65" s="68">
        <f>G65-FAMA!E68</f>
        <v>-0.1234465075</v>
      </c>
    </row>
    <row r="66">
      <c r="A66" s="48">
        <v>45237.0</v>
      </c>
      <c r="B66" s="49">
        <v>3822.699951</v>
      </c>
      <c r="C66" s="49">
        <v>4048.25</v>
      </c>
      <c r="D66" s="49">
        <v>3815.300049</v>
      </c>
      <c r="E66" s="49">
        <v>4026.899902</v>
      </c>
      <c r="F66" s="49">
        <v>4000.341064</v>
      </c>
      <c r="G66" s="67">
        <f t="shared" si="1"/>
        <v>-0.04841910731</v>
      </c>
      <c r="H66" s="68">
        <f>G66-FAMA!E69</f>
        <v>-0.06659852771</v>
      </c>
    </row>
    <row r="67">
      <c r="A67" s="48">
        <v>45238.0</v>
      </c>
      <c r="B67" s="49">
        <v>4055.0</v>
      </c>
      <c r="C67" s="49">
        <v>4301.899902</v>
      </c>
      <c r="D67" s="49">
        <v>4018.649902</v>
      </c>
      <c r="E67" s="49">
        <v>4231.799805</v>
      </c>
      <c r="F67" s="49">
        <v>4203.889648</v>
      </c>
      <c r="G67" s="67">
        <f t="shared" si="1"/>
        <v>-0.01172354698</v>
      </c>
      <c r="H67" s="68">
        <f>G67-FAMA!E70</f>
        <v>-0.02990091741</v>
      </c>
    </row>
    <row r="68">
      <c r="A68" s="48">
        <v>45239.0</v>
      </c>
      <c r="B68" s="49">
        <v>4260.0</v>
      </c>
      <c r="C68" s="49">
        <v>4333.700195</v>
      </c>
      <c r="D68" s="49">
        <v>4242.0</v>
      </c>
      <c r="E68" s="49">
        <v>4282.0</v>
      </c>
      <c r="F68" s="49">
        <v>4253.758789</v>
      </c>
      <c r="G68" s="67">
        <f t="shared" si="1"/>
        <v>-0.006796021684</v>
      </c>
      <c r="H68" s="68">
        <f>G68-FAMA!E71</f>
        <v>-0.02497339212</v>
      </c>
    </row>
    <row r="69">
      <c r="A69" s="48">
        <v>45240.0</v>
      </c>
      <c r="B69" s="49">
        <v>4285.0</v>
      </c>
      <c r="C69" s="49">
        <v>4324.950195</v>
      </c>
      <c r="D69" s="49">
        <v>4213.049805</v>
      </c>
      <c r="E69" s="49">
        <v>4311.299805</v>
      </c>
      <c r="F69" s="49">
        <v>4282.865234</v>
      </c>
      <c r="G69" s="67">
        <f t="shared" si="1"/>
        <v>0.002348138875</v>
      </c>
      <c r="H69" s="68">
        <f>G69-FAMA!E72</f>
        <v>-0.05219388552</v>
      </c>
    </row>
    <row r="70">
      <c r="A70" s="48">
        <v>45243.0</v>
      </c>
      <c r="B70" s="49">
        <v>4333.950195</v>
      </c>
      <c r="C70" s="49">
        <v>4346.799805</v>
      </c>
      <c r="D70" s="49">
        <v>4285.100098</v>
      </c>
      <c r="E70" s="49">
        <v>4301.200195</v>
      </c>
      <c r="F70" s="49">
        <v>4272.832031</v>
      </c>
      <c r="G70" s="67">
        <f t="shared" si="1"/>
        <v>-0.01006915457</v>
      </c>
      <c r="H70" s="68">
        <f>G70-FAMA!E73</f>
        <v>-0.028246525</v>
      </c>
    </row>
    <row r="71">
      <c r="A71" s="48">
        <v>45245.0</v>
      </c>
      <c r="B71" s="49">
        <v>4304.5</v>
      </c>
      <c r="C71" s="49">
        <v>4382.5</v>
      </c>
      <c r="D71" s="49">
        <v>4300.350098</v>
      </c>
      <c r="E71" s="49">
        <v>4344.950195</v>
      </c>
      <c r="F71" s="49">
        <v>4316.293457</v>
      </c>
      <c r="G71" s="67">
        <f t="shared" si="1"/>
        <v>-0.00342890289</v>
      </c>
      <c r="H71" s="68">
        <f>G71-FAMA!E74</f>
        <v>-0.02160627332</v>
      </c>
    </row>
    <row r="72">
      <c r="A72" s="48">
        <v>45246.0</v>
      </c>
      <c r="B72" s="49">
        <v>4347.0</v>
      </c>
      <c r="C72" s="49">
        <v>4381.0</v>
      </c>
      <c r="D72" s="49">
        <v>4341.100098</v>
      </c>
      <c r="E72" s="49">
        <v>4359.899902</v>
      </c>
      <c r="F72" s="49">
        <v>4331.144531</v>
      </c>
      <c r="G72" s="67">
        <f t="shared" si="1"/>
        <v>-0.02009308815</v>
      </c>
      <c r="H72" s="68">
        <f>G72-FAMA!E75</f>
        <v>-0.0383234964</v>
      </c>
    </row>
    <row r="73">
      <c r="A73" s="48">
        <v>45247.0</v>
      </c>
      <c r="B73" s="49">
        <v>4325.049805</v>
      </c>
      <c r="C73" s="49">
        <v>4451.700195</v>
      </c>
      <c r="D73" s="49">
        <v>4325.049805</v>
      </c>
      <c r="E73" s="49">
        <v>4449.299805</v>
      </c>
      <c r="F73" s="49">
        <v>4419.955078</v>
      </c>
      <c r="G73" s="67">
        <f t="shared" si="1"/>
        <v>0.0126198421</v>
      </c>
      <c r="H73" s="68">
        <f>G73-FAMA!E76</f>
        <v>-0.005610566153</v>
      </c>
    </row>
    <row r="74">
      <c r="A74" s="48">
        <v>45250.0</v>
      </c>
      <c r="B74" s="49">
        <v>4469.950195</v>
      </c>
      <c r="C74" s="49">
        <v>4469.950195</v>
      </c>
      <c r="D74" s="49">
        <v>4382.25</v>
      </c>
      <c r="E74" s="49">
        <v>4393.850098</v>
      </c>
      <c r="F74" s="49">
        <v>4364.871094</v>
      </c>
      <c r="G74" s="67">
        <f t="shared" si="1"/>
        <v>-0.02139234822</v>
      </c>
      <c r="H74" s="68">
        <f>G74-FAMA!E77</f>
        <v>-0.07609354402</v>
      </c>
    </row>
    <row r="75">
      <c r="A75" s="48">
        <v>45251.0</v>
      </c>
      <c r="B75" s="49">
        <v>4443.950195</v>
      </c>
      <c r="C75" s="49">
        <v>4500.0</v>
      </c>
      <c r="D75" s="49">
        <v>4402.649902</v>
      </c>
      <c r="E75" s="49">
        <v>4489.899902</v>
      </c>
      <c r="F75" s="49">
        <v>4460.287109</v>
      </c>
      <c r="G75" s="67">
        <f t="shared" si="1"/>
        <v>-0.009366087478</v>
      </c>
      <c r="H75" s="68">
        <f>G75-FAMA!E78</f>
        <v>-0.02759649573</v>
      </c>
    </row>
    <row r="76">
      <c r="A76" s="48">
        <v>45252.0</v>
      </c>
      <c r="B76" s="49">
        <v>4500.0</v>
      </c>
      <c r="C76" s="49">
        <v>4571.75</v>
      </c>
      <c r="D76" s="49">
        <v>4469.149902</v>
      </c>
      <c r="E76" s="49">
        <v>4532.350098</v>
      </c>
      <c r="F76" s="49">
        <v>4502.45752</v>
      </c>
      <c r="G76" s="67">
        <f t="shared" si="1"/>
        <v>0.001967526505</v>
      </c>
      <c r="H76" s="68">
        <f>G76-FAMA!E79</f>
        <v>-0.01626288175</v>
      </c>
    </row>
    <row r="77">
      <c r="A77" s="48">
        <v>45253.0</v>
      </c>
      <c r="B77" s="49">
        <v>4532.399902</v>
      </c>
      <c r="C77" s="49">
        <v>4574.0</v>
      </c>
      <c r="D77" s="49">
        <v>4502.700195</v>
      </c>
      <c r="E77" s="49">
        <v>4523.450195</v>
      </c>
      <c r="F77" s="49">
        <v>4493.616211</v>
      </c>
      <c r="G77" s="67">
        <f t="shared" si="1"/>
        <v>-0.007590917549</v>
      </c>
      <c r="H77" s="68">
        <f>G77-FAMA!E80</f>
        <v>-0.0258425893</v>
      </c>
    </row>
    <row r="78">
      <c r="A78" s="48">
        <v>45254.0</v>
      </c>
      <c r="B78" s="49">
        <v>4488.649902</v>
      </c>
      <c r="C78" s="49">
        <v>4591.0</v>
      </c>
      <c r="D78" s="49">
        <v>4488.649902</v>
      </c>
      <c r="E78" s="49">
        <v>4558.049805</v>
      </c>
      <c r="F78" s="49">
        <v>4527.987793</v>
      </c>
      <c r="G78" s="67">
        <f t="shared" si="1"/>
        <v>0.0008014339143</v>
      </c>
      <c r="H78" s="68">
        <f>G78-FAMA!E81</f>
        <v>-0.01745023784</v>
      </c>
    </row>
    <row r="79">
      <c r="A79" s="48">
        <v>45258.0</v>
      </c>
      <c r="B79" s="49">
        <v>4560.25</v>
      </c>
      <c r="C79" s="49">
        <v>4610.850098</v>
      </c>
      <c r="D79" s="49">
        <v>4516.600098</v>
      </c>
      <c r="E79" s="49">
        <v>4554.399902</v>
      </c>
      <c r="F79" s="49">
        <v>4524.361816</v>
      </c>
      <c r="G79" s="67">
        <f t="shared" si="1"/>
        <v>-0.002005060312</v>
      </c>
      <c r="H79" s="68">
        <f>G79-FAMA!E82</f>
        <v>-0.05677006988</v>
      </c>
    </row>
    <row r="80">
      <c r="A80" s="48">
        <v>45259.0</v>
      </c>
      <c r="B80" s="49">
        <v>4624.950195</v>
      </c>
      <c r="C80" s="49">
        <v>4624.950195</v>
      </c>
      <c r="D80" s="49">
        <v>4544.149902</v>
      </c>
      <c r="E80" s="49">
        <v>4563.549805</v>
      </c>
      <c r="F80" s="49">
        <v>4533.45166</v>
      </c>
      <c r="G80" s="67">
        <f t="shared" si="1"/>
        <v>-0.03431237857</v>
      </c>
      <c r="H80" s="68">
        <f>G80-FAMA!E83</f>
        <v>-0.07081905331</v>
      </c>
    </row>
    <row r="81">
      <c r="A81" s="48">
        <v>45260.0</v>
      </c>
      <c r="B81" s="49">
        <v>4624.950195</v>
      </c>
      <c r="C81" s="49">
        <v>4784.350098</v>
      </c>
      <c r="D81" s="49">
        <v>4563.600098</v>
      </c>
      <c r="E81" s="49">
        <v>4725.700195</v>
      </c>
      <c r="F81" s="49">
        <v>4694.532227</v>
      </c>
      <c r="G81" s="67">
        <f t="shared" si="1"/>
        <v>0.01816265234</v>
      </c>
      <c r="H81" s="68">
        <f>G81-FAMA!E84</f>
        <v>-0.0001963365127</v>
      </c>
    </row>
    <row r="82">
      <c r="A82" s="48">
        <v>45261.0</v>
      </c>
      <c r="B82" s="49">
        <v>4692.950195</v>
      </c>
      <c r="C82" s="49">
        <v>4740.0</v>
      </c>
      <c r="D82" s="49">
        <v>4622.700195</v>
      </c>
      <c r="E82" s="49">
        <v>4641.399902</v>
      </c>
      <c r="F82" s="49">
        <v>4610.788086</v>
      </c>
      <c r="G82" s="67">
        <f t="shared" si="1"/>
        <v>0.006614758008</v>
      </c>
      <c r="H82" s="68">
        <f>G82-FAMA!E85</f>
        <v>-0.01174423084</v>
      </c>
    </row>
    <row r="83">
      <c r="A83" s="48">
        <v>45264.0</v>
      </c>
      <c r="B83" s="49">
        <v>4640.049805</v>
      </c>
      <c r="C83" s="49">
        <v>4662.450195</v>
      </c>
      <c r="D83" s="49">
        <v>4601.700195</v>
      </c>
      <c r="E83" s="49">
        <v>4610.899902</v>
      </c>
      <c r="F83" s="49">
        <v>4580.489258</v>
      </c>
      <c r="G83" s="67">
        <f t="shared" si="1"/>
        <v>-0.0087603769</v>
      </c>
      <c r="H83" s="68">
        <f>G83-FAMA!E86</f>
        <v>-0.06384745564</v>
      </c>
    </row>
    <row r="84">
      <c r="A84" s="48">
        <v>45265.0</v>
      </c>
      <c r="B84" s="49">
        <v>4650.0</v>
      </c>
      <c r="C84" s="49">
        <v>4667.0</v>
      </c>
      <c r="D84" s="49">
        <v>4589.950195</v>
      </c>
      <c r="E84" s="49">
        <v>4651.649902</v>
      </c>
      <c r="F84" s="49">
        <v>4620.970703</v>
      </c>
      <c r="G84" s="67">
        <f t="shared" si="1"/>
        <v>-0.01654368465</v>
      </c>
      <c r="H84" s="68">
        <f>G84-FAMA!E87</f>
        <v>-0.0349026735</v>
      </c>
    </row>
    <row r="85">
      <c r="A85" s="48">
        <v>45266.0</v>
      </c>
      <c r="B85" s="49">
        <v>4653.649902</v>
      </c>
      <c r="C85" s="49">
        <v>4807.899902</v>
      </c>
      <c r="D85" s="49">
        <v>4653.649902</v>
      </c>
      <c r="E85" s="49">
        <v>4729.899902</v>
      </c>
      <c r="F85" s="49">
        <v>4698.70459</v>
      </c>
      <c r="G85" s="67">
        <f t="shared" si="1"/>
        <v>-0.03167096385</v>
      </c>
      <c r="H85" s="68">
        <f>G85-FAMA!E88</f>
        <v>-0.05002995269</v>
      </c>
    </row>
    <row r="86">
      <c r="A86" s="48">
        <v>45267.0</v>
      </c>
      <c r="B86" s="49">
        <v>4670.5</v>
      </c>
      <c r="C86" s="49">
        <v>4900.0</v>
      </c>
      <c r="D86" s="49">
        <v>4670.5</v>
      </c>
      <c r="E86" s="49">
        <v>4884.600098</v>
      </c>
      <c r="F86" s="49">
        <v>4852.384277</v>
      </c>
      <c r="G86" s="67">
        <f t="shared" si="1"/>
        <v>0.01839940981</v>
      </c>
      <c r="H86" s="68">
        <f>G86-FAMA!E89</f>
        <v>0.0000465668711</v>
      </c>
    </row>
    <row r="87">
      <c r="A87" s="48">
        <v>45268.0</v>
      </c>
      <c r="B87" s="49">
        <v>4899.700195</v>
      </c>
      <c r="C87" s="49">
        <v>4899.700195</v>
      </c>
      <c r="D87" s="49">
        <v>4753.350098</v>
      </c>
      <c r="E87" s="49">
        <v>4796.350098</v>
      </c>
      <c r="F87" s="49">
        <v>4764.716309</v>
      </c>
      <c r="G87" s="67">
        <f t="shared" si="1"/>
        <v>0.01638049141</v>
      </c>
      <c r="H87" s="68">
        <f>G87-FAMA!E90</f>
        <v>-0.001972351526</v>
      </c>
    </row>
    <row r="88">
      <c r="A88" s="48">
        <v>45271.0</v>
      </c>
      <c r="B88" s="49">
        <v>4773.549805</v>
      </c>
      <c r="C88" s="49">
        <v>4790.0</v>
      </c>
      <c r="D88" s="49">
        <v>4683.600098</v>
      </c>
      <c r="E88" s="49">
        <v>4719.049805</v>
      </c>
      <c r="F88" s="49">
        <v>4687.925781</v>
      </c>
      <c r="G88" s="67">
        <f t="shared" si="1"/>
        <v>-0.01568557377</v>
      </c>
      <c r="H88" s="68">
        <f>G88-FAMA!E91</f>
        <v>-0.07075420801</v>
      </c>
    </row>
    <row r="89">
      <c r="A89" s="48">
        <v>45272.0</v>
      </c>
      <c r="B89" s="49">
        <v>4730.149902</v>
      </c>
      <c r="C89" s="49">
        <v>4811.399902</v>
      </c>
      <c r="D89" s="49">
        <v>4730.149902</v>
      </c>
      <c r="E89" s="49">
        <v>4794.25</v>
      </c>
      <c r="F89" s="49">
        <v>4762.630371</v>
      </c>
      <c r="G89" s="67">
        <f t="shared" si="1"/>
        <v>-0.01940023551</v>
      </c>
      <c r="H89" s="68">
        <f>G89-FAMA!E92</f>
        <v>-0.03775307845</v>
      </c>
    </row>
    <row r="90">
      <c r="A90" s="48">
        <v>45273.0</v>
      </c>
      <c r="B90" s="49">
        <v>4809.850098</v>
      </c>
      <c r="C90" s="49">
        <v>4900.0</v>
      </c>
      <c r="D90" s="49">
        <v>4782.200195</v>
      </c>
      <c r="E90" s="49">
        <v>4889.100098</v>
      </c>
      <c r="F90" s="49">
        <v>4856.854492</v>
      </c>
      <c r="G90" s="67">
        <f t="shared" si="1"/>
        <v>0.006826632531</v>
      </c>
      <c r="H90" s="68">
        <f>G90-FAMA!E93</f>
        <v>-0.01152621041</v>
      </c>
    </row>
    <row r="91">
      <c r="A91" s="48">
        <v>45274.0</v>
      </c>
      <c r="B91" s="49">
        <v>4948.950195</v>
      </c>
      <c r="C91" s="49">
        <v>4948.950195</v>
      </c>
      <c r="D91" s="49">
        <v>4849.200195</v>
      </c>
      <c r="E91" s="49">
        <v>4855.950195</v>
      </c>
      <c r="F91" s="49">
        <v>4823.92334</v>
      </c>
      <c r="G91" s="67">
        <f t="shared" si="1"/>
        <v>-0.01078649194</v>
      </c>
      <c r="H91" s="68">
        <f>G91-FAMA!E94</f>
        <v>-0.02911270101</v>
      </c>
    </row>
    <row r="92">
      <c r="A92" s="48">
        <v>45275.0</v>
      </c>
      <c r="B92" s="49">
        <v>4863.049805</v>
      </c>
      <c r="C92" s="49">
        <v>5005.350098</v>
      </c>
      <c r="D92" s="49">
        <v>4799.299805</v>
      </c>
      <c r="E92" s="49">
        <v>4908.899902</v>
      </c>
      <c r="F92" s="49">
        <v>4876.523926</v>
      </c>
      <c r="G92" s="67">
        <f t="shared" si="1"/>
        <v>0.00463543044</v>
      </c>
      <c r="H92" s="68">
        <f>G92-FAMA!E95</f>
        <v>-0.01369077864</v>
      </c>
    </row>
    <row r="93">
      <c r="A93" s="48">
        <v>45278.0</v>
      </c>
      <c r="B93" s="49">
        <v>4925.0</v>
      </c>
      <c r="C93" s="49">
        <v>4960.75</v>
      </c>
      <c r="D93" s="49">
        <v>4856.649902</v>
      </c>
      <c r="E93" s="49">
        <v>4886.25</v>
      </c>
      <c r="F93" s="49">
        <v>4854.023438</v>
      </c>
      <c r="G93" s="67">
        <f t="shared" si="1"/>
        <v>-0.009336376479</v>
      </c>
      <c r="H93" s="68">
        <f>G93-FAMA!E96</f>
        <v>-0.04599215313</v>
      </c>
    </row>
    <row r="94">
      <c r="A94" s="48">
        <v>45279.0</v>
      </c>
      <c r="B94" s="49">
        <v>4939.950195</v>
      </c>
      <c r="C94" s="49">
        <v>4952.700195</v>
      </c>
      <c r="D94" s="49">
        <v>4886.200195</v>
      </c>
      <c r="E94" s="49">
        <v>4932.299805</v>
      </c>
      <c r="F94" s="49">
        <v>4899.769531</v>
      </c>
      <c r="G94" s="67">
        <f t="shared" si="1"/>
        <v>0.01325036201</v>
      </c>
      <c r="H94" s="68">
        <f>G94-FAMA!E97</f>
        <v>-0.005075847064</v>
      </c>
    </row>
    <row r="95">
      <c r="A95" s="48">
        <v>45280.0</v>
      </c>
      <c r="B95" s="49">
        <v>4950.600098</v>
      </c>
      <c r="C95" s="49">
        <v>5004.899902</v>
      </c>
      <c r="D95" s="49">
        <v>4854.299805</v>
      </c>
      <c r="E95" s="49">
        <v>4867.799805</v>
      </c>
      <c r="F95" s="49">
        <v>4835.694824</v>
      </c>
      <c r="G95" s="67">
        <f t="shared" si="1"/>
        <v>-0.008675525452</v>
      </c>
      <c r="H95" s="68">
        <f>G95-FAMA!E98</f>
        <v>-0.0453313021</v>
      </c>
    </row>
    <row r="96">
      <c r="A96" s="48">
        <v>45281.0</v>
      </c>
      <c r="B96" s="49">
        <v>4879.899902</v>
      </c>
      <c r="C96" s="49">
        <v>4967.950195</v>
      </c>
      <c r="D96" s="49">
        <v>4820.0</v>
      </c>
      <c r="E96" s="49">
        <v>4910.399902</v>
      </c>
      <c r="F96" s="49">
        <v>4878.01416</v>
      </c>
      <c r="G96" s="67">
        <f t="shared" si="1"/>
        <v>0.0004685797282</v>
      </c>
      <c r="H96" s="68">
        <f>G96-FAMA!E99</f>
        <v>-0.01789681096</v>
      </c>
    </row>
    <row r="97">
      <c r="A97" s="48">
        <v>45282.0</v>
      </c>
      <c r="B97" s="49">
        <v>4915.549805</v>
      </c>
      <c r="C97" s="49">
        <v>4950.399902</v>
      </c>
      <c r="D97" s="49">
        <v>4860.0</v>
      </c>
      <c r="E97" s="49">
        <v>4908.100098</v>
      </c>
      <c r="F97" s="49">
        <v>4875.729492</v>
      </c>
      <c r="G97" s="67">
        <f t="shared" si="1"/>
        <v>-0.01319925237</v>
      </c>
      <c r="H97" s="68">
        <f>G97-FAMA!E100</f>
        <v>-0.03156464306</v>
      </c>
    </row>
    <row r="98">
      <c r="A98" s="48">
        <v>45286.0</v>
      </c>
      <c r="B98" s="49">
        <v>4947.350098</v>
      </c>
      <c r="C98" s="49">
        <v>4995.100098</v>
      </c>
      <c r="D98" s="49">
        <v>4906.850098</v>
      </c>
      <c r="E98" s="49">
        <v>4973.75</v>
      </c>
      <c r="F98" s="49">
        <v>4940.946289</v>
      </c>
      <c r="G98" s="67">
        <f t="shared" si="1"/>
        <v>-0.01952565809</v>
      </c>
      <c r="H98" s="68">
        <f>G98-FAMA!E101</f>
        <v>-0.07463194941</v>
      </c>
    </row>
    <row r="99">
      <c r="A99" s="48">
        <v>45287.0</v>
      </c>
      <c r="B99" s="49">
        <v>5004.850098</v>
      </c>
      <c r="C99" s="49">
        <v>5089.0</v>
      </c>
      <c r="D99" s="49">
        <v>4993.299805</v>
      </c>
      <c r="E99" s="49">
        <v>5072.799805</v>
      </c>
      <c r="F99" s="49">
        <v>5039.342773</v>
      </c>
      <c r="G99" s="67">
        <f t="shared" si="1"/>
        <v>-0.01038814124</v>
      </c>
      <c r="H99" s="68">
        <f>G99-FAMA!E102</f>
        <v>-0.02875353193</v>
      </c>
    </row>
    <row r="100">
      <c r="A100" s="48">
        <v>45288.0</v>
      </c>
      <c r="B100" s="49">
        <v>5056.649902</v>
      </c>
      <c r="C100" s="49">
        <v>5140.0</v>
      </c>
      <c r="D100" s="49">
        <v>5016.5</v>
      </c>
      <c r="E100" s="49">
        <v>5126.049805</v>
      </c>
      <c r="F100" s="49">
        <v>5092.241699</v>
      </c>
      <c r="G100" s="67">
        <f t="shared" si="1"/>
        <v>-0.01281636361</v>
      </c>
      <c r="H100" s="68">
        <f>G100-FAMA!E103</f>
        <v>-0.0311817543</v>
      </c>
    </row>
    <row r="101">
      <c r="A101" s="48">
        <v>45289.0</v>
      </c>
      <c r="B101" s="49">
        <v>5133.549805</v>
      </c>
      <c r="C101" s="49">
        <v>5214.450195</v>
      </c>
      <c r="D101" s="49">
        <v>5110.950195</v>
      </c>
      <c r="E101" s="49">
        <v>5192.600098</v>
      </c>
      <c r="F101" s="49">
        <v>5158.353027</v>
      </c>
      <c r="G101" s="67">
        <f t="shared" si="1"/>
        <v>0.01355615944</v>
      </c>
      <c r="H101" s="68">
        <f>G101-FAMA!E104</f>
        <v>-0.004834837127</v>
      </c>
    </row>
    <row r="102">
      <c r="A102" s="48">
        <v>45292.0</v>
      </c>
      <c r="B102" s="49">
        <v>5239.950195</v>
      </c>
      <c r="C102" s="49">
        <v>5239.950195</v>
      </c>
      <c r="D102" s="49">
        <v>5110.0</v>
      </c>
      <c r="E102" s="49">
        <v>5123.149902</v>
      </c>
      <c r="F102" s="49">
        <v>5089.36084</v>
      </c>
      <c r="G102" s="67">
        <f t="shared" si="1"/>
        <v>-0.01214773628</v>
      </c>
      <c r="H102" s="68">
        <f>G102-FAMA!E105</f>
        <v>-0.03053873285</v>
      </c>
    </row>
    <row r="103">
      <c r="A103" s="48">
        <v>45293.0</v>
      </c>
      <c r="B103" s="49">
        <v>5179.549805</v>
      </c>
      <c r="C103" s="49">
        <v>5199.100098</v>
      </c>
      <c r="D103" s="49">
        <v>5109.299805</v>
      </c>
      <c r="E103" s="49">
        <v>5186.149902</v>
      </c>
      <c r="F103" s="49">
        <v>5151.945313</v>
      </c>
      <c r="G103" s="67">
        <f t="shared" si="1"/>
        <v>-0.007834220876</v>
      </c>
      <c r="H103" s="68">
        <f>G103-FAMA!E106</f>
        <v>-0.08141850336</v>
      </c>
    </row>
    <row r="104">
      <c r="A104" s="48">
        <v>45294.0</v>
      </c>
      <c r="B104" s="49">
        <v>5219.75</v>
      </c>
      <c r="C104" s="49">
        <v>5264.450195</v>
      </c>
      <c r="D104" s="49">
        <v>5160.450195</v>
      </c>
      <c r="E104" s="49">
        <v>5227.100098</v>
      </c>
      <c r="F104" s="49">
        <v>5192.625488</v>
      </c>
      <c r="G104" s="67">
        <f t="shared" si="1"/>
        <v>-0.008892615536</v>
      </c>
      <c r="H104" s="68">
        <f>G104-FAMA!E107</f>
        <v>-0.0272836121</v>
      </c>
    </row>
    <row r="105">
      <c r="A105" s="48">
        <v>45295.0</v>
      </c>
      <c r="B105" s="49">
        <v>5274.850098</v>
      </c>
      <c r="C105" s="49">
        <v>5302.350098</v>
      </c>
      <c r="D105" s="49">
        <v>5226.350098</v>
      </c>
      <c r="E105" s="49">
        <v>5274.0</v>
      </c>
      <c r="F105" s="49">
        <v>5239.21582</v>
      </c>
      <c r="G105" s="67">
        <f t="shared" si="1"/>
        <v>0.006968975562</v>
      </c>
      <c r="H105" s="68">
        <f>G105-FAMA!E108</f>
        <v>-0.01145402499</v>
      </c>
    </row>
    <row r="106">
      <c r="A106" s="48">
        <v>45296.0</v>
      </c>
      <c r="B106" s="49">
        <v>5253.950195</v>
      </c>
      <c r="C106" s="49">
        <v>5315.049805</v>
      </c>
      <c r="D106" s="49">
        <v>5207.600098</v>
      </c>
      <c r="E106" s="49">
        <v>5237.5</v>
      </c>
      <c r="F106" s="49">
        <v>5202.956543</v>
      </c>
      <c r="G106" s="67">
        <f t="shared" si="1"/>
        <v>0.006089322466</v>
      </c>
      <c r="H106" s="68">
        <f>G106-FAMA!E109</f>
        <v>-0.01233367809</v>
      </c>
    </row>
    <row r="107">
      <c r="A107" s="48">
        <v>45299.0</v>
      </c>
      <c r="B107" s="49">
        <v>5237.450195</v>
      </c>
      <c r="C107" s="49">
        <v>5237.450195</v>
      </c>
      <c r="D107" s="49">
        <v>5149.0</v>
      </c>
      <c r="E107" s="49">
        <v>5205.799805</v>
      </c>
      <c r="F107" s="49">
        <v>5171.46582</v>
      </c>
      <c r="G107" s="67">
        <f t="shared" si="1"/>
        <v>0.003982596101</v>
      </c>
      <c r="H107" s="68">
        <f>G107-FAMA!E110</f>
        <v>-0.0512965884</v>
      </c>
    </row>
    <row r="108">
      <c r="A108" s="48">
        <v>45300.0</v>
      </c>
      <c r="B108" s="49">
        <v>5236.899902</v>
      </c>
      <c r="C108" s="49">
        <v>5267.950195</v>
      </c>
      <c r="D108" s="49">
        <v>5165.549805</v>
      </c>
      <c r="E108" s="49">
        <v>5185.149902</v>
      </c>
      <c r="F108" s="49">
        <v>5150.95166</v>
      </c>
      <c r="G108" s="67">
        <f t="shared" si="1"/>
        <v>0.0134668424</v>
      </c>
      <c r="H108" s="68">
        <f>G108-FAMA!E111</f>
        <v>-0.004956158154</v>
      </c>
    </row>
    <row r="109">
      <c r="A109" s="48">
        <v>45301.0</v>
      </c>
      <c r="B109" s="49">
        <v>5185.049805</v>
      </c>
      <c r="C109" s="49">
        <v>5223.149902</v>
      </c>
      <c r="D109" s="49">
        <v>5074.5</v>
      </c>
      <c r="E109" s="49">
        <v>5116.25</v>
      </c>
      <c r="F109" s="49">
        <v>5082.506348</v>
      </c>
      <c r="G109" s="67">
        <f t="shared" si="1"/>
        <v>0.01311879844</v>
      </c>
      <c r="H109" s="68">
        <f>G109-FAMA!E112</f>
        <v>-0.005304202119</v>
      </c>
    </row>
    <row r="110">
      <c r="A110" s="48">
        <v>45302.0</v>
      </c>
      <c r="B110" s="49">
        <v>5120.049805</v>
      </c>
      <c r="C110" s="49">
        <v>5151.75</v>
      </c>
      <c r="D110" s="49">
        <v>5030.649902</v>
      </c>
      <c r="E110" s="49">
        <v>5050.0</v>
      </c>
      <c r="F110" s="49">
        <v>5016.693359</v>
      </c>
      <c r="G110" s="67">
        <f t="shared" si="1"/>
        <v>-0.00003961237285</v>
      </c>
      <c r="H110" s="68">
        <f>G110-FAMA!E113</f>
        <v>-0.01844981178</v>
      </c>
    </row>
    <row r="111">
      <c r="A111" s="48">
        <v>45303.0</v>
      </c>
      <c r="B111" s="49">
        <v>5050.149902</v>
      </c>
      <c r="C111" s="49">
        <v>5163.25</v>
      </c>
      <c r="D111" s="49">
        <v>5010.450195</v>
      </c>
      <c r="E111" s="49">
        <v>5050.200195</v>
      </c>
      <c r="F111" s="49">
        <v>5016.89209</v>
      </c>
      <c r="G111" s="67">
        <f t="shared" si="1"/>
        <v>0.002640537129</v>
      </c>
      <c r="H111" s="68">
        <f>G111-FAMA!E114</f>
        <v>-0.01576966228</v>
      </c>
    </row>
    <row r="112">
      <c r="A112" s="48">
        <v>45306.0</v>
      </c>
      <c r="B112" s="49">
        <v>5000.25</v>
      </c>
      <c r="C112" s="49">
        <v>5051.049805</v>
      </c>
      <c r="D112" s="49">
        <v>4970.0</v>
      </c>
      <c r="E112" s="49">
        <v>5036.899902</v>
      </c>
      <c r="F112" s="49">
        <v>5003.679688</v>
      </c>
      <c r="G112" s="67">
        <f t="shared" si="1"/>
        <v>-0.004742256413</v>
      </c>
      <c r="H112" s="68">
        <f>G112-FAMA!E115</f>
        <v>-0.05998302333</v>
      </c>
    </row>
    <row r="113">
      <c r="A113" s="48">
        <v>45307.0</v>
      </c>
      <c r="B113" s="49">
        <v>4985.399902</v>
      </c>
      <c r="C113" s="49">
        <v>5075.700195</v>
      </c>
      <c r="D113" s="49">
        <v>4985.399902</v>
      </c>
      <c r="E113" s="49">
        <v>5060.899902</v>
      </c>
      <c r="F113" s="49">
        <v>5027.521484</v>
      </c>
      <c r="G113" s="67">
        <f t="shared" si="1"/>
        <v>-0.006595352338</v>
      </c>
      <c r="H113" s="68">
        <f>G113-FAMA!E116</f>
        <v>-0.02500555175</v>
      </c>
    </row>
    <row r="114">
      <c r="A114" s="48">
        <v>45308.0</v>
      </c>
      <c r="B114" s="49">
        <v>5039.100098</v>
      </c>
      <c r="C114" s="49">
        <v>5100.0</v>
      </c>
      <c r="D114" s="49">
        <v>5005.850098</v>
      </c>
      <c r="E114" s="49">
        <v>5053.5</v>
      </c>
      <c r="F114" s="49">
        <v>5060.899902</v>
      </c>
      <c r="G114" s="67">
        <f t="shared" si="1"/>
        <v>0.00811316921</v>
      </c>
      <c r="H114" s="68">
        <f>G114-FAMA!E117</f>
        <v>-0.0102970302</v>
      </c>
    </row>
    <row r="115">
      <c r="A115" s="48">
        <v>45309.0</v>
      </c>
      <c r="B115" s="49">
        <v>5039.100098</v>
      </c>
      <c r="C115" s="49">
        <v>5100.0</v>
      </c>
      <c r="D115" s="49">
        <v>5005.850098</v>
      </c>
      <c r="E115" s="49">
        <v>5053.5</v>
      </c>
      <c r="F115" s="49">
        <v>5020.17041</v>
      </c>
      <c r="G115" s="67">
        <f t="shared" si="1"/>
        <v>0.01805036879</v>
      </c>
      <c r="H115" s="68">
        <f>G115-FAMA!E118</f>
        <v>-0.0004192229093</v>
      </c>
    </row>
    <row r="116">
      <c r="A116" s="48">
        <v>45310.0</v>
      </c>
      <c r="B116" s="49">
        <v>4945.149902</v>
      </c>
      <c r="C116" s="49">
        <v>4973.950195</v>
      </c>
      <c r="D116" s="49">
        <v>4910.399902</v>
      </c>
      <c r="E116" s="49">
        <v>4963.899902</v>
      </c>
      <c r="F116" s="49">
        <v>4931.161133</v>
      </c>
      <c r="G116" s="67">
        <f t="shared" si="1"/>
        <v>0.02984411331</v>
      </c>
      <c r="H116" s="68">
        <f>G116-FAMA!E119</f>
        <v>0.01137452161</v>
      </c>
    </row>
    <row r="117">
      <c r="A117" s="48">
        <v>45314.0</v>
      </c>
      <c r="B117" s="49">
        <v>4821.149902</v>
      </c>
      <c r="C117" s="49">
        <v>4956.25</v>
      </c>
      <c r="D117" s="49">
        <v>4764.549805</v>
      </c>
      <c r="E117" s="49">
        <v>4820.049805</v>
      </c>
      <c r="F117" s="49">
        <v>4788.259766</v>
      </c>
      <c r="G117" s="67">
        <f t="shared" si="1"/>
        <v>-0.03539194151</v>
      </c>
      <c r="H117" s="68">
        <f>G117-FAMA!E120</f>
        <v>-0.090810951</v>
      </c>
    </row>
    <row r="118">
      <c r="A118" s="48">
        <v>45315.0</v>
      </c>
      <c r="B118" s="49">
        <v>4750.049805</v>
      </c>
      <c r="C118" s="49">
        <v>5021.600098</v>
      </c>
      <c r="D118" s="49">
        <v>4750.049805</v>
      </c>
      <c r="E118" s="49">
        <v>4996.899902</v>
      </c>
      <c r="F118" s="49">
        <v>4963.943359</v>
      </c>
      <c r="G118" s="67">
        <f t="shared" si="1"/>
        <v>0.005280956654</v>
      </c>
      <c r="H118" s="68">
        <f>G118-FAMA!E121</f>
        <v>-0.01318863504</v>
      </c>
    </row>
    <row r="119">
      <c r="A119" s="48">
        <v>45316.0</v>
      </c>
      <c r="B119" s="49">
        <v>5000.0</v>
      </c>
      <c r="C119" s="49">
        <v>5046.799805</v>
      </c>
      <c r="D119" s="49">
        <v>4949.299805</v>
      </c>
      <c r="E119" s="49">
        <v>4970.649902</v>
      </c>
      <c r="F119" s="49">
        <v>4937.866699</v>
      </c>
      <c r="G119" s="67">
        <f t="shared" si="1"/>
        <v>-0.001195572654</v>
      </c>
      <c r="H119" s="68">
        <f>G119-FAMA!E122</f>
        <v>-0.01966516435</v>
      </c>
    </row>
    <row r="120">
      <c r="A120" s="48">
        <v>45320.0</v>
      </c>
      <c r="B120" s="49">
        <v>4997.25</v>
      </c>
      <c r="C120" s="49">
        <v>5002.350098</v>
      </c>
      <c r="D120" s="49">
        <v>4941.25</v>
      </c>
      <c r="E120" s="49">
        <v>4976.600098</v>
      </c>
      <c r="F120" s="49">
        <v>4943.777344</v>
      </c>
      <c r="G120" s="67">
        <f t="shared" si="1"/>
        <v>0.005505681168</v>
      </c>
      <c r="H120" s="68">
        <f>G120-FAMA!E123</f>
        <v>-0.01287686572</v>
      </c>
    </row>
    <row r="121">
      <c r="A121" s="48">
        <v>45321.0</v>
      </c>
      <c r="B121" s="49">
        <v>4980.799805</v>
      </c>
      <c r="C121" s="49">
        <v>4995.0</v>
      </c>
      <c r="D121" s="49">
        <v>4905.0</v>
      </c>
      <c r="E121" s="49">
        <v>4949.350098</v>
      </c>
      <c r="F121" s="49">
        <v>4916.70752</v>
      </c>
      <c r="G121" s="67">
        <f t="shared" si="1"/>
        <v>-0.009020014542</v>
      </c>
      <c r="H121" s="68">
        <f>G121-FAMA!E124</f>
        <v>-0.02740256143</v>
      </c>
    </row>
    <row r="122">
      <c r="A122" s="48">
        <v>45322.0</v>
      </c>
      <c r="B122" s="49">
        <v>4996.899902</v>
      </c>
      <c r="C122" s="49">
        <v>5085.0</v>
      </c>
      <c r="D122" s="49">
        <v>4973.299805</v>
      </c>
      <c r="E122" s="49">
        <v>4994.399902</v>
      </c>
      <c r="F122" s="49">
        <v>4961.459961</v>
      </c>
      <c r="G122" s="67">
        <f t="shared" si="1"/>
        <v>0.03013433935</v>
      </c>
      <c r="H122" s="68">
        <f>G122-FAMA!E125</f>
        <v>-0.04341612579</v>
      </c>
    </row>
    <row r="123">
      <c r="A123" s="48">
        <v>45323.0</v>
      </c>
      <c r="B123" s="49">
        <v>5000.25</v>
      </c>
      <c r="C123" s="49">
        <v>5069.100098</v>
      </c>
      <c r="D123" s="49">
        <v>4845.0</v>
      </c>
      <c r="E123" s="49">
        <v>4848.299805</v>
      </c>
      <c r="F123" s="49">
        <v>4816.323242</v>
      </c>
      <c r="G123" s="67">
        <f t="shared" si="1"/>
        <v>-0.01413241154</v>
      </c>
      <c r="H123" s="68">
        <f>G123-FAMA!E126</f>
        <v>-0.03251495843</v>
      </c>
    </row>
    <row r="124">
      <c r="A124" s="48">
        <v>45324.0</v>
      </c>
      <c r="B124" s="49">
        <v>4867.0</v>
      </c>
      <c r="C124" s="49">
        <v>4928.049805</v>
      </c>
      <c r="D124" s="49">
        <v>4786.149902</v>
      </c>
      <c r="E124" s="49">
        <v>4917.799805</v>
      </c>
      <c r="F124" s="49">
        <v>4885.365234</v>
      </c>
      <c r="G124" s="67">
        <f t="shared" si="1"/>
        <v>0.000254231694</v>
      </c>
      <c r="H124" s="68">
        <f>G124-FAMA!E127</f>
        <v>-0.01809220911</v>
      </c>
    </row>
    <row r="125">
      <c r="A125" s="48">
        <v>45327.0</v>
      </c>
      <c r="B125" s="49">
        <v>4939.950195</v>
      </c>
      <c r="C125" s="49">
        <v>5148.799805</v>
      </c>
      <c r="D125" s="49">
        <v>4870.799805</v>
      </c>
      <c r="E125" s="49">
        <v>4916.549805</v>
      </c>
      <c r="F125" s="49">
        <v>4884.123535</v>
      </c>
      <c r="G125" s="67">
        <f t="shared" si="1"/>
        <v>-0.0290309759</v>
      </c>
      <c r="H125" s="68">
        <f>G125-FAMA!E128</f>
        <v>-0.0473774167</v>
      </c>
    </row>
    <row r="126">
      <c r="A126" s="48">
        <v>45328.0</v>
      </c>
      <c r="B126" s="49">
        <v>4963.299805</v>
      </c>
      <c r="C126" s="49">
        <v>5125.0</v>
      </c>
      <c r="D126" s="49">
        <v>4963.299805</v>
      </c>
      <c r="E126" s="49">
        <v>5063.549805</v>
      </c>
      <c r="F126" s="49">
        <v>5030.153809</v>
      </c>
      <c r="G126" s="67">
        <f t="shared" si="1"/>
        <v>-0.01184566418</v>
      </c>
      <c r="H126" s="68">
        <f>G126-FAMA!E129</f>
        <v>-0.06689508496</v>
      </c>
    </row>
    <row r="127">
      <c r="A127" s="48">
        <v>45329.0</v>
      </c>
      <c r="B127" s="49">
        <v>5080.0</v>
      </c>
      <c r="C127" s="49">
        <v>5230.399902</v>
      </c>
      <c r="D127" s="49">
        <v>5080.0</v>
      </c>
      <c r="E127" s="49">
        <v>5124.25</v>
      </c>
      <c r="F127" s="49">
        <v>5090.453613</v>
      </c>
      <c r="G127" s="67">
        <f t="shared" si="1"/>
        <v>-0.03484483358</v>
      </c>
      <c r="H127" s="68">
        <f>G127-FAMA!E130</f>
        <v>-0.05319127438</v>
      </c>
    </row>
    <row r="128">
      <c r="A128" s="48">
        <v>45330.0</v>
      </c>
      <c r="B128" s="49">
        <v>5145.0</v>
      </c>
      <c r="C128" s="49">
        <v>5377.299805</v>
      </c>
      <c r="D128" s="49">
        <v>5134.350098</v>
      </c>
      <c r="E128" s="49">
        <v>5309.25</v>
      </c>
      <c r="F128" s="49">
        <v>5274.233398</v>
      </c>
      <c r="G128" s="67">
        <f t="shared" si="1"/>
        <v>-0.003257288141</v>
      </c>
      <c r="H128" s="68">
        <f>G128-FAMA!E131</f>
        <v>-0.02160372895</v>
      </c>
    </row>
    <row r="129">
      <c r="A129" s="48">
        <v>45331.0</v>
      </c>
      <c r="B129" s="49">
        <v>5341.700195</v>
      </c>
      <c r="C129" s="49">
        <v>5410.799805</v>
      </c>
      <c r="D129" s="49">
        <v>5226.049805</v>
      </c>
      <c r="E129" s="49">
        <v>5326.600098</v>
      </c>
      <c r="F129" s="49">
        <v>5291.469238</v>
      </c>
      <c r="G129" s="67">
        <f t="shared" si="1"/>
        <v>0.03432142826</v>
      </c>
      <c r="H129" s="68">
        <f>G129-FAMA!E132</f>
        <v>0.01595501329</v>
      </c>
    </row>
    <row r="130">
      <c r="A130" s="48">
        <v>45334.0</v>
      </c>
      <c r="B130" s="49">
        <v>5326.450195</v>
      </c>
      <c r="C130" s="49">
        <v>5326.450195</v>
      </c>
      <c r="D130" s="49">
        <v>4977.5</v>
      </c>
      <c r="E130" s="49">
        <v>5149.850098</v>
      </c>
      <c r="F130" s="49">
        <v>5115.884766</v>
      </c>
      <c r="G130" s="67">
        <f t="shared" si="1"/>
        <v>-0.02708195956</v>
      </c>
      <c r="H130" s="68">
        <f>G130-FAMA!E133</f>
        <v>-0.04544837454</v>
      </c>
    </row>
    <row r="131">
      <c r="A131" s="48">
        <v>45335.0</v>
      </c>
      <c r="B131" s="49">
        <v>5159.0</v>
      </c>
      <c r="C131" s="49">
        <v>5314.799805</v>
      </c>
      <c r="D131" s="49">
        <v>5159.0</v>
      </c>
      <c r="E131" s="49">
        <v>5293.200195</v>
      </c>
      <c r="F131" s="49">
        <v>5258.289551</v>
      </c>
      <c r="G131" s="67">
        <f t="shared" si="1"/>
        <v>0.01086648605</v>
      </c>
      <c r="H131" s="68">
        <f>G131-FAMA!E134</f>
        <v>-0.04424287924</v>
      </c>
    </row>
    <row r="132">
      <c r="A132" s="48">
        <v>45336.0</v>
      </c>
      <c r="B132" s="49">
        <v>5250.049805</v>
      </c>
      <c r="C132" s="49">
        <v>5270.149902</v>
      </c>
      <c r="D132" s="49">
        <v>5146.25</v>
      </c>
      <c r="E132" s="49">
        <v>5236.299805</v>
      </c>
      <c r="F132" s="49">
        <v>5201.764648</v>
      </c>
      <c r="G132" s="67">
        <f t="shared" si="1"/>
        <v>-0.01327554455</v>
      </c>
      <c r="H132" s="68">
        <f>G132-FAMA!E135</f>
        <v>-0.03164195953</v>
      </c>
    </row>
    <row r="133">
      <c r="A133" s="48">
        <v>45337.0</v>
      </c>
      <c r="B133" s="49">
        <v>5237.649902</v>
      </c>
      <c r="C133" s="49">
        <v>5330.25</v>
      </c>
      <c r="D133" s="49">
        <v>5188.0</v>
      </c>
      <c r="E133" s="49">
        <v>5306.75</v>
      </c>
      <c r="F133" s="49">
        <v>5271.75</v>
      </c>
      <c r="G133" s="67">
        <f t="shared" si="1"/>
        <v>-0.0316670013</v>
      </c>
      <c r="H133" s="68">
        <f>G133-FAMA!E136</f>
        <v>-0.05003341627</v>
      </c>
    </row>
    <row r="134">
      <c r="A134" s="48">
        <v>45338.0</v>
      </c>
      <c r="B134" s="49">
        <v>5379.899902</v>
      </c>
      <c r="C134" s="49">
        <v>5454.850098</v>
      </c>
      <c r="D134" s="49">
        <v>5270.450195</v>
      </c>
      <c r="E134" s="49">
        <v>5444.149902</v>
      </c>
      <c r="F134" s="49">
        <v>5444.149902</v>
      </c>
      <c r="G134" s="67">
        <f t="shared" si="1"/>
        <v>-0.00514407178</v>
      </c>
      <c r="H134" s="68">
        <f>G134-FAMA!E137</f>
        <v>-0.0234841103</v>
      </c>
    </row>
    <row r="135">
      <c r="A135" s="48">
        <v>45341.0</v>
      </c>
      <c r="B135" s="49">
        <v>5446.799805</v>
      </c>
      <c r="C135" s="49">
        <v>5496.600098</v>
      </c>
      <c r="D135" s="49">
        <v>5416.950195</v>
      </c>
      <c r="E135" s="49">
        <v>5472.299805</v>
      </c>
      <c r="F135" s="49">
        <v>5472.299805</v>
      </c>
      <c r="G135" s="67">
        <f t="shared" si="1"/>
        <v>0.0128168354</v>
      </c>
      <c r="H135" s="68">
        <f>G135-FAMA!E138</f>
        <v>-0.005523203122</v>
      </c>
    </row>
    <row r="136">
      <c r="A136" s="48">
        <v>45342.0</v>
      </c>
      <c r="B136" s="49">
        <v>5448.100098</v>
      </c>
      <c r="C136" s="49">
        <v>5455.350098</v>
      </c>
      <c r="D136" s="49">
        <v>5352.75</v>
      </c>
      <c r="E136" s="49">
        <v>5403.049805</v>
      </c>
      <c r="F136" s="49">
        <v>5403.049805</v>
      </c>
      <c r="G136" s="67">
        <f t="shared" si="1"/>
        <v>-0.001247735636</v>
      </c>
      <c r="H136" s="68">
        <f>G136-FAMA!E139</f>
        <v>-0.05627794252</v>
      </c>
    </row>
    <row r="137">
      <c r="A137" s="48">
        <v>45343.0</v>
      </c>
      <c r="B137" s="49">
        <v>5449.450195</v>
      </c>
      <c r="C137" s="49">
        <v>5519.100098</v>
      </c>
      <c r="D137" s="49">
        <v>5388.100098</v>
      </c>
      <c r="E137" s="49">
        <v>5409.799805</v>
      </c>
      <c r="F137" s="49">
        <v>5409.799805</v>
      </c>
      <c r="G137" s="67">
        <f t="shared" si="1"/>
        <v>-0.001743819717</v>
      </c>
      <c r="H137" s="68">
        <f>G137-FAMA!E140</f>
        <v>-0.02008385824</v>
      </c>
    </row>
    <row r="138">
      <c r="A138" s="48">
        <v>45344.0</v>
      </c>
      <c r="B138" s="49">
        <v>5496.350098</v>
      </c>
      <c r="C138" s="49">
        <v>5496.350098</v>
      </c>
      <c r="D138" s="49">
        <v>5370.899902</v>
      </c>
      <c r="E138" s="49">
        <v>5419.25</v>
      </c>
      <c r="F138" s="49">
        <v>5419.25</v>
      </c>
      <c r="G138" s="67">
        <f t="shared" si="1"/>
        <v>-0.00006459849319</v>
      </c>
      <c r="H138" s="68">
        <f>G138-FAMA!E141</f>
        <v>-0.01840463701</v>
      </c>
    </row>
    <row r="139">
      <c r="A139" s="48">
        <v>45345.0</v>
      </c>
      <c r="B139" s="49">
        <v>5415.700195</v>
      </c>
      <c r="C139" s="49">
        <v>5463.549805</v>
      </c>
      <c r="D139" s="49">
        <v>5354.5</v>
      </c>
      <c r="E139" s="49">
        <v>5419.600098</v>
      </c>
      <c r="F139" s="49">
        <v>5419.600098</v>
      </c>
      <c r="G139" s="67">
        <f t="shared" si="1"/>
        <v>0.07100375607</v>
      </c>
      <c r="H139" s="68">
        <f>G139-FAMA!E142</f>
        <v>0.052555411</v>
      </c>
    </row>
    <row r="140">
      <c r="A140" s="48">
        <v>45348.0</v>
      </c>
      <c r="B140" s="49">
        <v>5421.649902</v>
      </c>
      <c r="C140" s="49">
        <v>5421.649902</v>
      </c>
      <c r="D140" s="49">
        <v>4652.950195</v>
      </c>
      <c r="E140" s="49">
        <v>5060.299805</v>
      </c>
      <c r="F140" s="49">
        <v>5060.299805</v>
      </c>
      <c r="G140" s="67">
        <f t="shared" si="1"/>
        <v>0.004575870763</v>
      </c>
      <c r="H140" s="68">
        <f>G140-FAMA!E143</f>
        <v>-0.01387247431</v>
      </c>
    </row>
    <row r="141">
      <c r="A141" s="48">
        <v>45349.0</v>
      </c>
      <c r="B141" s="49">
        <v>5029.799805</v>
      </c>
      <c r="C141" s="49">
        <v>5094.600098</v>
      </c>
      <c r="D141" s="49">
        <v>4946.100098</v>
      </c>
      <c r="E141" s="49">
        <v>5037.25</v>
      </c>
      <c r="F141" s="49">
        <v>5037.25</v>
      </c>
      <c r="G141" s="67">
        <f t="shared" si="1"/>
        <v>0.009519515006</v>
      </c>
      <c r="H141" s="68">
        <f>G141-FAMA!E144</f>
        <v>-0.008928830064</v>
      </c>
    </row>
    <row r="142">
      <c r="A142" s="48">
        <v>45350.0</v>
      </c>
      <c r="B142" s="49">
        <v>5115.450195</v>
      </c>
      <c r="C142" s="49">
        <v>5115.450195</v>
      </c>
      <c r="D142" s="49">
        <v>4959.899902</v>
      </c>
      <c r="E142" s="49">
        <v>4989.75</v>
      </c>
      <c r="F142" s="49">
        <v>4989.75</v>
      </c>
      <c r="G142" s="67">
        <f t="shared" si="1"/>
        <v>-0.02596261773</v>
      </c>
      <c r="H142" s="68">
        <f>G142-FAMA!E145</f>
        <v>-0.08131786381</v>
      </c>
    </row>
    <row r="143">
      <c r="A143" s="48">
        <v>45351.0</v>
      </c>
      <c r="B143" s="49">
        <v>4989.75</v>
      </c>
      <c r="C143" s="49">
        <v>5144.850098</v>
      </c>
      <c r="D143" s="49">
        <v>4989.75</v>
      </c>
      <c r="E143" s="49">
        <v>5122.75</v>
      </c>
      <c r="F143" s="49">
        <v>5122.75</v>
      </c>
      <c r="G143" s="67">
        <f t="shared" si="1"/>
        <v>0.001368323315</v>
      </c>
      <c r="H143" s="68">
        <f>G143-FAMA!E146</f>
        <v>-0.01708002175</v>
      </c>
    </row>
    <row r="144">
      <c r="A144" s="48">
        <v>45352.0</v>
      </c>
      <c r="B144" s="49">
        <v>5220.25</v>
      </c>
      <c r="C144" s="49">
        <v>5220.25</v>
      </c>
      <c r="D144" s="49">
        <v>5104.899902</v>
      </c>
      <c r="E144" s="49">
        <v>5115.75</v>
      </c>
      <c r="F144" s="49">
        <v>5115.75</v>
      </c>
      <c r="G144" s="67">
        <f t="shared" si="1"/>
        <v>-0.001288490219</v>
      </c>
      <c r="H144" s="68">
        <f>G144-FAMA!E147</f>
        <v>-0.01986556977</v>
      </c>
    </row>
    <row r="145">
      <c r="A145" s="48">
        <v>45355.0</v>
      </c>
      <c r="B145" s="49">
        <v>5109.399902</v>
      </c>
      <c r="C145" s="49">
        <v>5170.0</v>
      </c>
      <c r="D145" s="49">
        <v>5109.399902</v>
      </c>
      <c r="E145" s="49">
        <v>5122.350098</v>
      </c>
      <c r="F145" s="49">
        <v>5122.350098</v>
      </c>
      <c r="G145" s="67">
        <f t="shared" si="1"/>
        <v>0.005249627028</v>
      </c>
      <c r="H145" s="68">
        <f>G145-FAMA!E148</f>
        <v>-0.0690794002</v>
      </c>
    </row>
    <row r="146">
      <c r="A146" s="48">
        <v>45356.0</v>
      </c>
      <c r="B146" s="49">
        <v>5111.899902</v>
      </c>
      <c r="C146" s="49">
        <v>5111.899902</v>
      </c>
      <c r="D146" s="49">
        <v>5042.799805</v>
      </c>
      <c r="E146" s="49">
        <v>5095.600098</v>
      </c>
      <c r="F146" s="49">
        <v>5095.600098</v>
      </c>
      <c r="G146" s="67">
        <f t="shared" si="1"/>
        <v>-0.01989781035</v>
      </c>
      <c r="H146" s="68">
        <f>G146-FAMA!E149</f>
        <v>-0.03847488989</v>
      </c>
    </row>
    <row r="147">
      <c r="A147" s="48">
        <v>45357.0</v>
      </c>
      <c r="B147" s="49">
        <v>5108.450195</v>
      </c>
      <c r="C147" s="49">
        <v>5221.75</v>
      </c>
      <c r="D147" s="49">
        <v>5095.5</v>
      </c>
      <c r="E147" s="49">
        <v>5199.049805</v>
      </c>
      <c r="F147" s="49">
        <v>5199.049805</v>
      </c>
      <c r="G147" s="67">
        <f t="shared" si="1"/>
        <v>0.01110466026</v>
      </c>
      <c r="H147" s="68">
        <f>G147-FAMA!E150</f>
        <v>-0.007472419287</v>
      </c>
    </row>
    <row r="148">
      <c r="A148" s="48">
        <v>45358.0</v>
      </c>
      <c r="B148" s="49">
        <v>5217.350098</v>
      </c>
      <c r="C148" s="49">
        <v>5221.049805</v>
      </c>
      <c r="D148" s="49">
        <v>5135.149902</v>
      </c>
      <c r="E148" s="49">
        <v>5141.950195</v>
      </c>
      <c r="F148" s="49">
        <v>5141.950195</v>
      </c>
      <c r="G148" s="67">
        <f t="shared" si="1"/>
        <v>-0.001911877474</v>
      </c>
      <c r="H148" s="68">
        <f>G148-FAMA!E151</f>
        <v>-0.02055163884</v>
      </c>
    </row>
    <row r="149">
      <c r="A149" s="48">
        <v>45362.0</v>
      </c>
      <c r="B149" s="49">
        <v>5142.399902</v>
      </c>
      <c r="C149" s="49">
        <v>5226.200195</v>
      </c>
      <c r="D149" s="49">
        <v>5138.0</v>
      </c>
      <c r="E149" s="49">
        <v>5151.799805</v>
      </c>
      <c r="F149" s="49">
        <v>5151.799805</v>
      </c>
      <c r="G149" s="67">
        <f t="shared" si="1"/>
        <v>0.0193105944</v>
      </c>
      <c r="H149" s="68">
        <f>G149-FAMA!E152</f>
        <v>0.0006708330333</v>
      </c>
    </row>
    <row r="150">
      <c r="A150" s="48">
        <v>45363.0</v>
      </c>
      <c r="B150" s="49">
        <v>5217.149902</v>
      </c>
      <c r="C150" s="49">
        <v>5217.149902</v>
      </c>
      <c r="D150" s="49">
        <v>5046.200195</v>
      </c>
      <c r="E150" s="49">
        <v>5054.200195</v>
      </c>
      <c r="F150" s="49">
        <v>5054.200195</v>
      </c>
      <c r="G150" s="67">
        <f t="shared" si="1"/>
        <v>0.02225868859</v>
      </c>
      <c r="H150" s="68">
        <f>G150-FAMA!E153</f>
        <v>-0.03367101939</v>
      </c>
    </row>
    <row r="151">
      <c r="A151" s="48">
        <v>45364.0</v>
      </c>
      <c r="B151" s="49">
        <v>5017.049805</v>
      </c>
      <c r="C151" s="49">
        <v>5084.299805</v>
      </c>
      <c r="D151" s="49">
        <v>4896.350098</v>
      </c>
      <c r="E151" s="49">
        <v>4944.149902</v>
      </c>
      <c r="F151" s="49">
        <v>4944.149902</v>
      </c>
      <c r="G151" s="67">
        <f t="shared" si="1"/>
        <v>-0.008105025445</v>
      </c>
      <c r="H151" s="68">
        <f>G151-FAMA!E154</f>
        <v>-0.02674478681</v>
      </c>
    </row>
    <row r="152">
      <c r="A152" s="48">
        <v>45365.0</v>
      </c>
      <c r="B152" s="49">
        <v>4911.200195</v>
      </c>
      <c r="C152" s="49">
        <v>5010.450195</v>
      </c>
      <c r="D152" s="49">
        <v>4887.950195</v>
      </c>
      <c r="E152" s="49">
        <v>4984.549805</v>
      </c>
      <c r="F152" s="49">
        <v>4984.549805</v>
      </c>
      <c r="G152" s="67">
        <f t="shared" si="1"/>
        <v>-0.01077632633</v>
      </c>
      <c r="H152" s="68">
        <f>G152-FAMA!E155</f>
        <v>-0.0294160877</v>
      </c>
    </row>
    <row r="153">
      <c r="A153" s="48">
        <v>45366.0</v>
      </c>
      <c r="B153" s="49">
        <v>4984.549805</v>
      </c>
      <c r="C153" s="49">
        <v>5094.450195</v>
      </c>
      <c r="D153" s="49">
        <v>4860.0</v>
      </c>
      <c r="E153" s="49">
        <v>5038.850098</v>
      </c>
      <c r="F153" s="49">
        <v>5038.850098</v>
      </c>
      <c r="G153" s="67">
        <f t="shared" si="1"/>
        <v>0.01204085183</v>
      </c>
      <c r="H153" s="68">
        <f>G153-FAMA!E156</f>
        <v>-0.006522410208</v>
      </c>
    </row>
    <row r="154">
      <c r="A154" s="48">
        <v>45369.0</v>
      </c>
      <c r="B154" s="49">
        <v>5040.200195</v>
      </c>
      <c r="C154" s="49">
        <v>5040.200195</v>
      </c>
      <c r="D154" s="49">
        <v>4911.049805</v>
      </c>
      <c r="E154" s="49">
        <v>4978.899902</v>
      </c>
      <c r="F154" s="49">
        <v>4978.899902</v>
      </c>
      <c r="G154" s="67">
        <f t="shared" si="1"/>
        <v>0.02285497154</v>
      </c>
      <c r="H154" s="68">
        <f>G154-FAMA!E157</f>
        <v>0.004291709506</v>
      </c>
    </row>
    <row r="155">
      <c r="A155" s="48">
        <v>45370.0</v>
      </c>
      <c r="B155" s="49">
        <v>4992.549805</v>
      </c>
      <c r="C155" s="49">
        <v>4992.549805</v>
      </c>
      <c r="D155" s="49">
        <v>4857.25</v>
      </c>
      <c r="E155" s="49">
        <v>4867.649902</v>
      </c>
      <c r="F155" s="49">
        <v>4867.649902</v>
      </c>
      <c r="G155" s="67">
        <f t="shared" si="1"/>
        <v>0.01792149719</v>
      </c>
      <c r="H155" s="68">
        <f>G155-FAMA!E158</f>
        <v>-0.0377786274</v>
      </c>
    </row>
    <row r="156">
      <c r="A156" s="48">
        <v>45371.0</v>
      </c>
      <c r="B156" s="49">
        <v>4964.5</v>
      </c>
      <c r="C156" s="49">
        <v>4964.5</v>
      </c>
      <c r="D156" s="49">
        <v>4768.5</v>
      </c>
      <c r="E156" s="49">
        <v>4781.950195</v>
      </c>
      <c r="F156" s="49">
        <v>4781.950195</v>
      </c>
      <c r="G156" s="67">
        <f t="shared" si="1"/>
        <v>-0.003469741729</v>
      </c>
      <c r="H156" s="68">
        <f>G156-FAMA!E159</f>
        <v>-0.02203300377</v>
      </c>
    </row>
    <row r="157">
      <c r="A157" s="48">
        <v>45372.0</v>
      </c>
      <c r="B157" s="49">
        <v>4877.200195</v>
      </c>
      <c r="C157" s="49">
        <v>4877.200195</v>
      </c>
      <c r="D157" s="49">
        <v>4750.0</v>
      </c>
      <c r="E157" s="49">
        <v>4798.600098</v>
      </c>
      <c r="F157" s="49">
        <v>4798.600098</v>
      </c>
      <c r="G157" s="67">
        <f t="shared" si="1"/>
        <v>0.001095267379</v>
      </c>
      <c r="H157" s="68">
        <f>G157-FAMA!E160</f>
        <v>-0.01746799466</v>
      </c>
    </row>
    <row r="158">
      <c r="A158" s="48">
        <v>45373.0</v>
      </c>
      <c r="B158" s="49">
        <v>4835.0</v>
      </c>
      <c r="C158" s="49">
        <v>4894.600098</v>
      </c>
      <c r="D158" s="49">
        <v>4770.0</v>
      </c>
      <c r="E158" s="49">
        <v>4793.350098</v>
      </c>
      <c r="F158" s="49">
        <v>4793.350098</v>
      </c>
      <c r="G158" s="67">
        <f t="shared" si="1"/>
        <v>-0.04175164705</v>
      </c>
      <c r="H158" s="68">
        <f>G158-FAMA!E161</f>
        <v>-0.06040726849</v>
      </c>
    </row>
    <row r="159">
      <c r="A159" s="48">
        <v>45377.0</v>
      </c>
      <c r="B159" s="49">
        <v>4699.700195</v>
      </c>
      <c r="C159" s="49">
        <v>5014.649902</v>
      </c>
      <c r="D159" s="49">
        <v>4699.649902</v>
      </c>
      <c r="E159" s="49">
        <v>5002.200195</v>
      </c>
      <c r="F159" s="49">
        <v>5002.200195</v>
      </c>
      <c r="G159" s="67">
        <f t="shared" si="1"/>
        <v>0.0006401670334</v>
      </c>
      <c r="H159" s="68">
        <f>G159-FAMA!E162</f>
        <v>-0.01801545441</v>
      </c>
    </row>
    <row r="160">
      <c r="A160" s="48">
        <v>45378.0</v>
      </c>
      <c r="B160" s="49">
        <v>5020.0</v>
      </c>
      <c r="C160" s="49">
        <v>5057.799805</v>
      </c>
      <c r="D160" s="49">
        <v>4963.649902</v>
      </c>
      <c r="E160" s="49">
        <v>4999.0</v>
      </c>
      <c r="F160" s="49">
        <v>4999.0</v>
      </c>
      <c r="G160" s="67">
        <f t="shared" si="1"/>
        <v>0.01190231219</v>
      </c>
      <c r="H160" s="68">
        <f>G160-FAMA!E163</f>
        <v>-0.04407499375</v>
      </c>
    </row>
    <row r="161">
      <c r="A161" s="48">
        <v>45379.0</v>
      </c>
      <c r="B161" s="49">
        <v>4889.600098</v>
      </c>
      <c r="C161" s="49">
        <v>5010.0</v>
      </c>
      <c r="D161" s="49">
        <v>4849.299805</v>
      </c>
      <c r="E161" s="49">
        <v>4940.200195</v>
      </c>
      <c r="F161" s="49">
        <v>4940.200195</v>
      </c>
      <c r="G161" s="67">
        <f t="shared" si="1"/>
        <v>-0.01287796514</v>
      </c>
      <c r="H161" s="68">
        <f>G161-FAMA!E164</f>
        <v>-0.03153358659</v>
      </c>
    </row>
    <row r="162">
      <c r="A162" s="48">
        <v>45383.0</v>
      </c>
      <c r="B162" s="49">
        <v>5034.950195</v>
      </c>
      <c r="C162" s="49">
        <v>5035.0</v>
      </c>
      <c r="D162" s="49">
        <v>4932.0</v>
      </c>
      <c r="E162" s="49">
        <v>5004.649902</v>
      </c>
      <c r="F162" s="49">
        <v>5004.649902</v>
      </c>
      <c r="G162" s="67">
        <f t="shared" si="1"/>
        <v>0.01018321929</v>
      </c>
      <c r="H162" s="68">
        <f>G162-FAMA!E165</f>
        <v>-0.008472402149</v>
      </c>
    </row>
    <row r="163">
      <c r="A163" s="48">
        <v>45384.0</v>
      </c>
      <c r="B163" s="49">
        <v>5049.649902</v>
      </c>
      <c r="C163" s="49">
        <v>5049.649902</v>
      </c>
      <c r="D163" s="49">
        <v>4931.350098</v>
      </c>
      <c r="E163" s="49">
        <v>4954.200195</v>
      </c>
      <c r="F163" s="49">
        <v>4954.200195</v>
      </c>
      <c r="G163" s="67">
        <f t="shared" si="1"/>
        <v>0.0128389202</v>
      </c>
      <c r="H163" s="68">
        <f>G163-FAMA!E166</f>
        <v>-0.005733809469</v>
      </c>
    </row>
    <row r="164">
      <c r="A164" s="48">
        <v>45385.0</v>
      </c>
      <c r="B164" s="49">
        <v>4952.649902</v>
      </c>
      <c r="C164" s="49">
        <v>4952.649902</v>
      </c>
      <c r="D164" s="49">
        <v>4871.350098</v>
      </c>
      <c r="E164" s="49">
        <v>4891.399902</v>
      </c>
      <c r="F164" s="49">
        <v>4891.399902</v>
      </c>
      <c r="G164" s="67">
        <f t="shared" si="1"/>
        <v>0.003889153556</v>
      </c>
      <c r="H164" s="68">
        <f>G164-FAMA!E167</f>
        <v>-0.01468357611</v>
      </c>
    </row>
    <row r="165">
      <c r="A165" s="48">
        <v>45386.0</v>
      </c>
      <c r="B165" s="49">
        <v>4890.049805</v>
      </c>
      <c r="C165" s="49">
        <v>4890.049805</v>
      </c>
      <c r="D165" s="49">
        <v>4828.899902</v>
      </c>
      <c r="E165" s="49">
        <v>4872.450195</v>
      </c>
      <c r="F165" s="49">
        <v>4872.450195</v>
      </c>
      <c r="G165" s="67">
        <f t="shared" si="1"/>
        <v>-0.008213159828</v>
      </c>
      <c r="H165" s="68">
        <f>G165-FAMA!E168</f>
        <v>-0.06394169786</v>
      </c>
    </row>
    <row r="166">
      <c r="A166" s="48">
        <v>45387.0</v>
      </c>
      <c r="B166" s="49">
        <v>4873.75</v>
      </c>
      <c r="C166" s="49">
        <v>5094.0</v>
      </c>
      <c r="D166" s="49">
        <v>4873.75</v>
      </c>
      <c r="E166" s="49">
        <v>4912.799805</v>
      </c>
      <c r="F166" s="49">
        <v>4912.799805</v>
      </c>
      <c r="G166" s="67">
        <f t="shared" si="1"/>
        <v>0.00595851687</v>
      </c>
      <c r="H166" s="68">
        <f>G166-FAMA!E169</f>
        <v>-0.0126142128</v>
      </c>
    </row>
    <row r="167">
      <c r="A167" s="48">
        <v>45390.0</v>
      </c>
      <c r="B167" s="49">
        <v>4905.049805</v>
      </c>
      <c r="C167" s="49">
        <v>4915.700195</v>
      </c>
      <c r="D167" s="49">
        <v>4847.350098</v>
      </c>
      <c r="E167" s="49">
        <v>4883.700195</v>
      </c>
      <c r="F167" s="49">
        <v>4883.700195</v>
      </c>
      <c r="G167" s="67">
        <f t="shared" si="1"/>
        <v>0.0005839345489</v>
      </c>
      <c r="H167" s="68">
        <f>G167-FAMA!E170</f>
        <v>-0.01798879512</v>
      </c>
    </row>
    <row r="168">
      <c r="A168" s="48">
        <v>45391.0</v>
      </c>
      <c r="B168" s="49">
        <v>4899.950195</v>
      </c>
      <c r="C168" s="49">
        <v>4915.5</v>
      </c>
      <c r="D168" s="49">
        <v>4858.799805</v>
      </c>
      <c r="E168" s="49">
        <v>4880.850098</v>
      </c>
      <c r="F168" s="49">
        <v>4880.850098</v>
      </c>
      <c r="G168" s="67">
        <f t="shared" si="1"/>
        <v>0.01135510308</v>
      </c>
      <c r="H168" s="68">
        <f>G168-FAMA!E171</f>
        <v>-0.00706661739</v>
      </c>
    </row>
    <row r="169">
      <c r="A169" s="48">
        <v>45392.0</v>
      </c>
      <c r="B169" s="49">
        <v>4883.0</v>
      </c>
      <c r="C169" s="49">
        <v>4883.0</v>
      </c>
      <c r="D169" s="49">
        <v>4815.0</v>
      </c>
      <c r="E169" s="49">
        <v>4826.049805</v>
      </c>
      <c r="F169" s="49">
        <v>4826.049805</v>
      </c>
      <c r="G169" s="67">
        <f t="shared" si="1"/>
        <v>0.01971365591</v>
      </c>
      <c r="H169" s="68">
        <f>G169-FAMA!E172</f>
        <v>0.001291935439</v>
      </c>
    </row>
    <row r="170">
      <c r="A170" s="48">
        <v>45394.0</v>
      </c>
      <c r="B170" s="49">
        <v>4838.899902</v>
      </c>
      <c r="C170" s="49">
        <v>4851.950195</v>
      </c>
      <c r="D170" s="49">
        <v>4710.0</v>
      </c>
      <c r="E170" s="49">
        <v>4732.75</v>
      </c>
      <c r="F170" s="49">
        <v>4732.75</v>
      </c>
      <c r="G170" s="67">
        <f t="shared" si="1"/>
        <v>0.005064898065</v>
      </c>
      <c r="H170" s="68">
        <f>G170-FAMA!E173</f>
        <v>-0.0133568224</v>
      </c>
    </row>
    <row r="171">
      <c r="A171" s="48">
        <v>45397.0</v>
      </c>
      <c r="B171" s="49">
        <v>4750.0</v>
      </c>
      <c r="C171" s="49">
        <v>4752.950195</v>
      </c>
      <c r="D171" s="49">
        <v>4680.0</v>
      </c>
      <c r="E171" s="49">
        <v>4708.899902</v>
      </c>
      <c r="F171" s="49">
        <v>4708.899902</v>
      </c>
      <c r="G171" s="67">
        <f t="shared" si="1"/>
        <v>-0.005365081226</v>
      </c>
      <c r="H171" s="68">
        <f>G171-FAMA!E174</f>
        <v>-0.04221191576</v>
      </c>
    </row>
    <row r="172">
      <c r="A172" s="48">
        <v>45398.0</v>
      </c>
      <c r="B172" s="49">
        <v>4703.350098</v>
      </c>
      <c r="C172" s="49">
        <v>4771.0</v>
      </c>
      <c r="D172" s="49">
        <v>4684.549805</v>
      </c>
      <c r="E172" s="49">
        <v>4734.299805</v>
      </c>
      <c r="F172" s="49">
        <v>4734.299805</v>
      </c>
      <c r="G172" s="67">
        <f t="shared" si="1"/>
        <v>0.0184027545</v>
      </c>
      <c r="H172" s="68">
        <f>G172-FAMA!E175</f>
        <v>-0.00001896596512</v>
      </c>
    </row>
    <row r="173">
      <c r="A173" s="48">
        <v>45400.0</v>
      </c>
      <c r="B173" s="49">
        <v>4730.950195</v>
      </c>
      <c r="C173" s="49">
        <v>4738.950195</v>
      </c>
      <c r="D173" s="49">
        <v>4640.450195</v>
      </c>
      <c r="E173" s="49">
        <v>4648.75</v>
      </c>
      <c r="F173" s="49">
        <v>4648.75</v>
      </c>
      <c r="G173" s="67">
        <f t="shared" si="1"/>
        <v>0.008711951818</v>
      </c>
      <c r="H173" s="68">
        <f>G173-FAMA!E176</f>
        <v>-0.009709768652</v>
      </c>
    </row>
    <row r="174">
      <c r="A174" s="48">
        <v>45401.0</v>
      </c>
      <c r="B174" s="49">
        <v>4650.0</v>
      </c>
      <c r="C174" s="49">
        <v>4650.0</v>
      </c>
      <c r="D174" s="49">
        <v>4569.149902</v>
      </c>
      <c r="E174" s="49">
        <v>4608.600098</v>
      </c>
      <c r="F174" s="49">
        <v>4608.600098</v>
      </c>
      <c r="G174" s="67">
        <f t="shared" si="1"/>
        <v>-0.02904277752</v>
      </c>
      <c r="H174" s="68">
        <f>G174-FAMA!E177</f>
        <v>-0.04730930712</v>
      </c>
    </row>
    <row r="175">
      <c r="A175" s="48">
        <v>45404.0</v>
      </c>
      <c r="B175" s="49">
        <v>4610.5</v>
      </c>
      <c r="C175" s="49">
        <v>4755.399902</v>
      </c>
      <c r="D175" s="49">
        <v>4610.5</v>
      </c>
      <c r="E175" s="49">
        <v>4746.450195</v>
      </c>
      <c r="F175" s="49">
        <v>4746.450195</v>
      </c>
      <c r="G175" s="67">
        <f t="shared" si="1"/>
        <v>0.00976489813</v>
      </c>
      <c r="H175" s="68">
        <f>G175-FAMA!E178</f>
        <v>-0.06332124268</v>
      </c>
    </row>
    <row r="176">
      <c r="A176" s="48">
        <v>45405.0</v>
      </c>
      <c r="B176" s="49">
        <v>4745.25</v>
      </c>
      <c r="C176" s="49">
        <v>4791.350098</v>
      </c>
      <c r="D176" s="49">
        <v>4669.350098</v>
      </c>
      <c r="E176" s="49">
        <v>4700.549805</v>
      </c>
      <c r="F176" s="49">
        <v>4700.549805</v>
      </c>
      <c r="G176" s="67">
        <f t="shared" si="1"/>
        <v>-0.00240881539</v>
      </c>
      <c r="H176" s="68">
        <f>G176-FAMA!E179</f>
        <v>-0.02067534499</v>
      </c>
    </row>
    <row r="177">
      <c r="A177" s="48">
        <v>45406.0</v>
      </c>
      <c r="B177" s="49">
        <v>4703.149902</v>
      </c>
      <c r="C177" s="49">
        <v>4757.399902</v>
      </c>
      <c r="D177" s="49">
        <v>4695.649902</v>
      </c>
      <c r="E177" s="49">
        <v>4711.899902</v>
      </c>
      <c r="F177" s="49">
        <v>4711.899902</v>
      </c>
      <c r="G177" s="67">
        <f t="shared" si="1"/>
        <v>-0.03274212818</v>
      </c>
      <c r="H177" s="68">
        <f>G177-FAMA!E180</f>
        <v>-0.05100865778</v>
      </c>
    </row>
    <row r="178">
      <c r="A178" s="48">
        <v>45407.0</v>
      </c>
      <c r="B178" s="49">
        <v>4712.0</v>
      </c>
      <c r="C178" s="49">
        <v>4882.049805</v>
      </c>
      <c r="D178" s="49">
        <v>4705.0</v>
      </c>
      <c r="E178" s="49">
        <v>4871.399902</v>
      </c>
      <c r="F178" s="49">
        <v>4871.399902</v>
      </c>
      <c r="G178" s="67">
        <f t="shared" si="1"/>
        <v>-0.006140997246</v>
      </c>
      <c r="H178" s="68">
        <f>G178-FAMA!E181</f>
        <v>-0.024354496</v>
      </c>
    </row>
    <row r="179">
      <c r="A179" s="48">
        <v>45408.0</v>
      </c>
      <c r="B179" s="49">
        <v>4874.5</v>
      </c>
      <c r="C179" s="49">
        <v>4935.0</v>
      </c>
      <c r="D179" s="49">
        <v>4862.049805</v>
      </c>
      <c r="E179" s="49">
        <v>4901.5</v>
      </c>
      <c r="F179" s="49">
        <v>4901.5</v>
      </c>
      <c r="G179" s="67">
        <f t="shared" si="1"/>
        <v>0.003840049153</v>
      </c>
      <c r="H179" s="68">
        <f>G179-FAMA!E182</f>
        <v>-0.0143734496</v>
      </c>
    </row>
    <row r="180">
      <c r="A180" s="48">
        <v>45411.0</v>
      </c>
      <c r="B180" s="49">
        <v>4949.549805</v>
      </c>
      <c r="C180" s="49">
        <v>5021.850098</v>
      </c>
      <c r="D180" s="49">
        <v>4864.899902</v>
      </c>
      <c r="E180" s="49">
        <v>4882.75</v>
      </c>
      <c r="F180" s="49">
        <v>4882.75</v>
      </c>
      <c r="G180" s="67">
        <f t="shared" si="1"/>
        <v>0.01061788965</v>
      </c>
      <c r="H180" s="68">
        <f>G180-FAMA!E183</f>
        <v>-0.04403255917</v>
      </c>
    </row>
    <row r="181">
      <c r="A181" s="48">
        <v>45412.0</v>
      </c>
      <c r="B181" s="49">
        <v>4986.850098</v>
      </c>
      <c r="C181" s="49">
        <v>4986.850098</v>
      </c>
      <c r="D181" s="49">
        <v>4814.049805</v>
      </c>
      <c r="E181" s="49">
        <v>4831.450195</v>
      </c>
      <c r="F181" s="49">
        <v>4831.450195</v>
      </c>
      <c r="G181" s="67">
        <f t="shared" si="1"/>
        <v>0.009369927732</v>
      </c>
      <c r="H181" s="68">
        <f>G181-FAMA!E184</f>
        <v>-0.008843571024</v>
      </c>
    </row>
    <row r="182">
      <c r="A182" s="48">
        <v>45414.0</v>
      </c>
      <c r="B182" s="49">
        <v>4844.5</v>
      </c>
      <c r="C182" s="49">
        <v>4844.5</v>
      </c>
      <c r="D182" s="49">
        <v>4745.0</v>
      </c>
      <c r="E182" s="49">
        <v>4786.600098</v>
      </c>
      <c r="F182" s="49">
        <v>4786.600098</v>
      </c>
      <c r="G182" s="67">
        <f t="shared" si="1"/>
        <v>-0.02303321649</v>
      </c>
      <c r="H182" s="68">
        <f>G182-FAMA!E185</f>
        <v>-0.04124671524</v>
      </c>
    </row>
    <row r="183">
      <c r="A183" s="48">
        <v>45415.0</v>
      </c>
      <c r="B183" s="49">
        <v>4879.0</v>
      </c>
      <c r="C183" s="49">
        <v>4930.0</v>
      </c>
      <c r="D183" s="49">
        <v>4767.700195</v>
      </c>
      <c r="E183" s="49">
        <v>4899.450195</v>
      </c>
      <c r="F183" s="49">
        <v>4899.450195</v>
      </c>
      <c r="G183" s="67">
        <f t="shared" si="1"/>
        <v>-0.04833627011</v>
      </c>
      <c r="H183" s="68">
        <f>G183-FAMA!E186</f>
        <v>-0.06655079372</v>
      </c>
    </row>
    <row r="184">
      <c r="A184" s="48">
        <v>45418.0</v>
      </c>
      <c r="B184" s="49">
        <v>4920.649902</v>
      </c>
      <c r="C184" s="49">
        <v>5157.200195</v>
      </c>
      <c r="D184" s="49">
        <v>4883.5</v>
      </c>
      <c r="E184" s="49">
        <v>5148.299805</v>
      </c>
      <c r="F184" s="49">
        <v>5148.299805</v>
      </c>
      <c r="G184" s="67">
        <f t="shared" si="1"/>
        <v>0.006461034163</v>
      </c>
      <c r="H184" s="68">
        <f>G184-FAMA!E187</f>
        <v>-0.01175348944</v>
      </c>
    </row>
    <row r="185">
      <c r="A185" s="48">
        <v>45419.0</v>
      </c>
      <c r="B185" s="49">
        <v>5149.700195</v>
      </c>
      <c r="C185" s="49">
        <v>5208.549805</v>
      </c>
      <c r="D185" s="49">
        <v>4992.299805</v>
      </c>
      <c r="E185" s="49">
        <v>5115.25</v>
      </c>
      <c r="F185" s="49">
        <v>5115.25</v>
      </c>
      <c r="G185" s="67">
        <f t="shared" si="1"/>
        <v>-0.01030279578</v>
      </c>
      <c r="H185" s="68">
        <f>G185-FAMA!E188</f>
        <v>-0.08318079875</v>
      </c>
    </row>
    <row r="186">
      <c r="A186" s="48">
        <v>45420.0</v>
      </c>
      <c r="B186" s="49">
        <v>5125.0</v>
      </c>
      <c r="C186" s="49">
        <v>5181.799805</v>
      </c>
      <c r="D186" s="49">
        <v>5049.149902</v>
      </c>
      <c r="E186" s="49">
        <v>5168.5</v>
      </c>
      <c r="F186" s="49">
        <v>5168.5</v>
      </c>
      <c r="G186" s="67">
        <f t="shared" si="1"/>
        <v>0.01990076267</v>
      </c>
      <c r="H186" s="68">
        <f>G186-FAMA!E189</f>
        <v>0.001686239067</v>
      </c>
    </row>
    <row r="187">
      <c r="A187" s="48">
        <v>45421.0</v>
      </c>
      <c r="B187" s="49">
        <v>5180.0</v>
      </c>
      <c r="C187" s="49">
        <v>5180.0</v>
      </c>
      <c r="D187" s="49">
        <v>5039.0</v>
      </c>
      <c r="E187" s="49">
        <v>5067.649902</v>
      </c>
      <c r="F187" s="49">
        <v>5067.649902</v>
      </c>
      <c r="G187" s="67">
        <f t="shared" si="1"/>
        <v>-0.01130603147</v>
      </c>
      <c r="H187" s="68">
        <f>G187-FAMA!E190</f>
        <v>-0.02952055507</v>
      </c>
    </row>
    <row r="188">
      <c r="A188" s="48">
        <v>45422.0</v>
      </c>
      <c r="B188" s="49">
        <v>5063.950195</v>
      </c>
      <c r="C188" s="49">
        <v>5153.350098</v>
      </c>
      <c r="D188" s="49">
        <v>5048.149902</v>
      </c>
      <c r="E188" s="49">
        <v>5125.600098</v>
      </c>
      <c r="F188" s="49">
        <v>5125.600098</v>
      </c>
      <c r="G188" s="67">
        <f t="shared" si="1"/>
        <v>-0.01607686149</v>
      </c>
      <c r="H188" s="68">
        <f>G188-FAMA!E191</f>
        <v>-0.07112628228</v>
      </c>
    </row>
    <row r="189">
      <c r="A189" s="48">
        <v>45425.0</v>
      </c>
      <c r="B189" s="49">
        <v>5165.399902</v>
      </c>
      <c r="C189" s="49">
        <v>5239.0</v>
      </c>
      <c r="D189" s="49">
        <v>5098.200195</v>
      </c>
      <c r="E189" s="49">
        <v>5209.350098</v>
      </c>
      <c r="F189" s="49">
        <v>5209.350098</v>
      </c>
      <c r="G189" s="67">
        <f t="shared" si="1"/>
        <v>0.00497734062</v>
      </c>
      <c r="H189" s="68">
        <f>G189-FAMA!E192</f>
        <v>-0.01336910018</v>
      </c>
    </row>
    <row r="190">
      <c r="A190" s="48">
        <v>45426.0</v>
      </c>
      <c r="B190" s="49">
        <v>5239.0</v>
      </c>
      <c r="C190" s="49">
        <v>5257.850098</v>
      </c>
      <c r="D190" s="49">
        <v>5089.200195</v>
      </c>
      <c r="E190" s="49">
        <v>5183.549805</v>
      </c>
      <c r="F190" s="49">
        <v>5183.549805</v>
      </c>
      <c r="G190" s="67">
        <f t="shared" si="1"/>
        <v>-0.01167823411</v>
      </c>
      <c r="H190" s="68">
        <f>G190-FAMA!E193</f>
        <v>-0.03002467492</v>
      </c>
    </row>
    <row r="191">
      <c r="A191" s="48">
        <v>45427.0</v>
      </c>
      <c r="B191" s="49">
        <v>5219.950195</v>
      </c>
      <c r="C191" s="49">
        <v>5302.0</v>
      </c>
      <c r="D191" s="49">
        <v>5192.149902</v>
      </c>
      <c r="E191" s="49">
        <v>5244.799805</v>
      </c>
      <c r="F191" s="49">
        <v>5244.799805</v>
      </c>
      <c r="G191" s="67">
        <f t="shared" si="1"/>
        <v>-0.01356055189</v>
      </c>
      <c r="H191" s="68">
        <f>G191-FAMA!E194</f>
        <v>-0.03192696686</v>
      </c>
    </row>
    <row r="192">
      <c r="A192" s="48">
        <v>45428.0</v>
      </c>
      <c r="B192" s="49">
        <v>5234.100098</v>
      </c>
      <c r="C192" s="49">
        <v>5325.0</v>
      </c>
      <c r="D192" s="49">
        <v>5150.950195</v>
      </c>
      <c r="E192" s="49">
        <v>5316.899902</v>
      </c>
      <c r="F192" s="49">
        <v>5316.899902</v>
      </c>
      <c r="G192" s="67">
        <f t="shared" si="1"/>
        <v>-0.02267360838</v>
      </c>
      <c r="H192" s="68">
        <f>G192-FAMA!E195</f>
        <v>-0.04104002335</v>
      </c>
    </row>
    <row r="193">
      <c r="A193" s="48">
        <v>45429.0</v>
      </c>
      <c r="B193" s="49">
        <v>5310.049805</v>
      </c>
      <c r="C193" s="49">
        <v>5455.549805</v>
      </c>
      <c r="D193" s="49">
        <v>5275.100098</v>
      </c>
      <c r="E193" s="49">
        <v>5440.25</v>
      </c>
      <c r="F193" s="49">
        <v>5440.25</v>
      </c>
      <c r="G193" s="67">
        <f t="shared" si="1"/>
        <v>0.020684803</v>
      </c>
      <c r="H193" s="68">
        <f>G193-FAMA!E196</f>
        <v>-0.03442456229</v>
      </c>
    </row>
    <row r="194">
      <c r="A194" s="48">
        <v>45433.0</v>
      </c>
      <c r="B194" s="49">
        <v>5410.149902</v>
      </c>
      <c r="C194" s="49">
        <v>5581.200195</v>
      </c>
      <c r="D194" s="49">
        <v>5296.0</v>
      </c>
      <c r="E194" s="49">
        <v>5330.0</v>
      </c>
      <c r="F194" s="49">
        <v>5330.0</v>
      </c>
      <c r="G194" s="67">
        <f t="shared" si="1"/>
        <v>0.00398389512</v>
      </c>
      <c r="H194" s="68">
        <f>G194-FAMA!E197</f>
        <v>-0.01438251985</v>
      </c>
    </row>
    <row r="195">
      <c r="A195" s="48">
        <v>45434.0</v>
      </c>
      <c r="B195" s="49">
        <v>5436.600098</v>
      </c>
      <c r="C195" s="49">
        <v>5436.600098</v>
      </c>
      <c r="D195" s="49">
        <v>5208.399902</v>
      </c>
      <c r="E195" s="49">
        <v>5308.850098</v>
      </c>
      <c r="F195" s="49">
        <v>5308.850098</v>
      </c>
      <c r="G195" s="67">
        <f t="shared" si="1"/>
        <v>-0.02784336039</v>
      </c>
      <c r="H195" s="68">
        <f>G195-FAMA!E198</f>
        <v>-0.04620977536</v>
      </c>
    </row>
    <row r="196">
      <c r="A196" s="48">
        <v>45435.0</v>
      </c>
      <c r="B196" s="49">
        <v>5333.600098</v>
      </c>
      <c r="C196" s="49">
        <v>5491.600098</v>
      </c>
      <c r="D196" s="49">
        <v>5272.700195</v>
      </c>
      <c r="E196" s="49">
        <v>5460.899902</v>
      </c>
      <c r="F196" s="49">
        <v>5460.899902</v>
      </c>
      <c r="G196" s="67">
        <f t="shared" si="1"/>
        <v>0.002239012345</v>
      </c>
      <c r="H196" s="68">
        <f>G196-FAMA!E199</f>
        <v>-0.01610102618</v>
      </c>
    </row>
    <row r="197">
      <c r="A197" s="48">
        <v>45436.0</v>
      </c>
      <c r="B197" s="49">
        <v>5460.899902</v>
      </c>
      <c r="C197" s="49">
        <v>5488.0</v>
      </c>
      <c r="D197" s="49">
        <v>5356.149902</v>
      </c>
      <c r="E197" s="49">
        <v>5448.700195</v>
      </c>
      <c r="F197" s="49">
        <v>5448.700195</v>
      </c>
      <c r="G197" s="67">
        <f t="shared" si="1"/>
        <v>0.02074766454</v>
      </c>
      <c r="H197" s="68">
        <f>G197-FAMA!E200</f>
        <v>0.002407626024</v>
      </c>
    </row>
    <row r="198">
      <c r="A198" s="48">
        <v>45439.0</v>
      </c>
      <c r="B198" s="49">
        <v>5455.75</v>
      </c>
      <c r="C198" s="49">
        <v>5464.649902</v>
      </c>
      <c r="D198" s="49">
        <v>5294.149902</v>
      </c>
      <c r="E198" s="49">
        <v>5337.950195</v>
      </c>
      <c r="F198" s="49">
        <v>5337.950195</v>
      </c>
      <c r="G198" s="67">
        <f t="shared" si="1"/>
        <v>0.004440824666</v>
      </c>
      <c r="H198" s="68">
        <f>G198-FAMA!E201</f>
        <v>-0.05058938222</v>
      </c>
    </row>
    <row r="199">
      <c r="A199" s="48">
        <v>45440.0</v>
      </c>
      <c r="B199" s="49">
        <v>5340.0</v>
      </c>
      <c r="C199" s="49">
        <v>5340.0</v>
      </c>
      <c r="D199" s="49">
        <v>5269.649902</v>
      </c>
      <c r="E199" s="49">
        <v>5314.350098</v>
      </c>
      <c r="F199" s="49">
        <v>5314.350098</v>
      </c>
      <c r="G199" s="67">
        <f t="shared" si="1"/>
        <v>0.009354048182</v>
      </c>
      <c r="H199" s="68">
        <f>G199-FAMA!E202</f>
        <v>-0.008985990338</v>
      </c>
    </row>
    <row r="200">
      <c r="A200" s="48">
        <v>45441.0</v>
      </c>
      <c r="B200" s="49">
        <v>5330.0</v>
      </c>
      <c r="C200" s="49">
        <v>5380.5</v>
      </c>
      <c r="D200" s="49">
        <v>5184.149902</v>
      </c>
      <c r="E200" s="49">
        <v>5265.100098</v>
      </c>
      <c r="F200" s="49">
        <v>5265.100098</v>
      </c>
      <c r="G200" s="67">
        <f t="shared" si="1"/>
        <v>0.06324849092</v>
      </c>
      <c r="H200" s="68">
        <f>G200-FAMA!E203</f>
        <v>0.0449084524</v>
      </c>
    </row>
    <row r="201">
      <c r="A201" s="48">
        <v>45442.0</v>
      </c>
      <c r="B201" s="49">
        <v>5186.600098</v>
      </c>
      <c r="C201" s="49">
        <v>5186.600098</v>
      </c>
      <c r="D201" s="49">
        <v>4898.0</v>
      </c>
      <c r="E201" s="49">
        <v>4951.899902</v>
      </c>
      <c r="F201" s="49">
        <v>4951.899902</v>
      </c>
      <c r="G201" s="67">
        <f t="shared" si="1"/>
        <v>0.02908378128</v>
      </c>
      <c r="H201" s="68">
        <f>G201-FAMA!E204</f>
        <v>0.01063543621</v>
      </c>
    </row>
    <row r="202">
      <c r="A202" s="48">
        <v>45443.0</v>
      </c>
      <c r="B202" s="49">
        <v>4951.899902</v>
      </c>
      <c r="C202" s="49">
        <v>4970.75</v>
      </c>
      <c r="D202" s="49">
        <v>4794.899902</v>
      </c>
      <c r="E202" s="49">
        <v>4811.950195</v>
      </c>
      <c r="F202" s="49">
        <v>4811.950195</v>
      </c>
      <c r="G202" s="67">
        <f t="shared" si="1"/>
        <v>-0.001483659367</v>
      </c>
      <c r="H202" s="68">
        <f>G202-FAMA!E205</f>
        <v>-0.01993200444</v>
      </c>
    </row>
    <row r="203">
      <c r="A203" s="48">
        <v>45446.0</v>
      </c>
      <c r="B203" s="49">
        <v>4815.100098</v>
      </c>
      <c r="C203" s="49">
        <v>4887.75</v>
      </c>
      <c r="D203" s="49">
        <v>4796.649902</v>
      </c>
      <c r="E203" s="49">
        <v>4819.100098</v>
      </c>
      <c r="F203" s="49">
        <v>4819.100098</v>
      </c>
      <c r="G203" s="67">
        <f t="shared" si="1"/>
        <v>0.02588613049</v>
      </c>
      <c r="H203" s="68">
        <f>G203-FAMA!E206</f>
        <v>0.007437785425</v>
      </c>
    </row>
    <row r="204">
      <c r="A204" s="48">
        <v>45447.0</v>
      </c>
      <c r="B204" s="49">
        <v>4820.0</v>
      </c>
      <c r="C204" s="49">
        <v>4847.149902</v>
      </c>
      <c r="D204" s="49">
        <v>4409.899902</v>
      </c>
      <c r="E204" s="49">
        <v>4697.5</v>
      </c>
      <c r="F204" s="49">
        <v>4697.5</v>
      </c>
      <c r="G204" s="67">
        <f t="shared" si="1"/>
        <v>-0.02512162578</v>
      </c>
      <c r="H204" s="68">
        <f>G204-FAMA!E207</f>
        <v>-0.08047687186</v>
      </c>
    </row>
    <row r="205">
      <c r="A205" s="48">
        <v>45448.0</v>
      </c>
      <c r="B205" s="49">
        <v>4850.0</v>
      </c>
      <c r="C205" s="49">
        <v>4863.600098</v>
      </c>
      <c r="D205" s="49">
        <v>4674.149902</v>
      </c>
      <c r="E205" s="49">
        <v>4818.549805</v>
      </c>
      <c r="F205" s="49">
        <v>4818.549805</v>
      </c>
      <c r="G205" s="67">
        <f t="shared" si="1"/>
        <v>-0.0006326308566</v>
      </c>
      <c r="H205" s="68">
        <f>G205-FAMA!E208</f>
        <v>-0.01908097593</v>
      </c>
    </row>
    <row r="206">
      <c r="A206" s="48">
        <v>45449.0</v>
      </c>
      <c r="B206" s="49">
        <v>4839.399902</v>
      </c>
      <c r="C206" s="49">
        <v>4882.5</v>
      </c>
      <c r="D206" s="49">
        <v>4778.549805</v>
      </c>
      <c r="E206" s="49">
        <v>4821.600098</v>
      </c>
      <c r="F206" s="49">
        <v>4821.600098</v>
      </c>
      <c r="G206" s="67">
        <f t="shared" si="1"/>
        <v>-0.02666695436</v>
      </c>
      <c r="H206" s="68">
        <f>G206-FAMA!E209</f>
        <v>-0.04524403391</v>
      </c>
    </row>
    <row r="207">
      <c r="A207" s="48">
        <v>45450.0</v>
      </c>
      <c r="B207" s="49">
        <v>4838.75</v>
      </c>
      <c r="C207" s="49">
        <v>4961.549805</v>
      </c>
      <c r="D207" s="49">
        <v>4838.649902</v>
      </c>
      <c r="E207" s="49">
        <v>4953.700195</v>
      </c>
      <c r="F207" s="49">
        <v>4953.700195</v>
      </c>
      <c r="G207" s="67">
        <f t="shared" si="1"/>
        <v>-0.01448320004</v>
      </c>
      <c r="H207" s="68">
        <f>G207-FAMA!E210</f>
        <v>-0.08881222727</v>
      </c>
    </row>
    <row r="208">
      <c r="A208" s="48">
        <v>45453.0</v>
      </c>
      <c r="B208" s="49">
        <v>4965.75</v>
      </c>
      <c r="C208" s="49">
        <v>5040.5</v>
      </c>
      <c r="D208" s="49">
        <v>4942.799805</v>
      </c>
      <c r="E208" s="49">
        <v>5026.5</v>
      </c>
      <c r="F208" s="49">
        <v>5026.5</v>
      </c>
      <c r="G208" s="67">
        <f t="shared" si="1"/>
        <v>-0.008315804566</v>
      </c>
      <c r="H208" s="68">
        <f>G208-FAMA!E211</f>
        <v>-0.02689288412</v>
      </c>
    </row>
    <row r="209">
      <c r="A209" s="48">
        <v>45454.0</v>
      </c>
      <c r="B209" s="49">
        <v>5045.0</v>
      </c>
      <c r="C209" s="49">
        <v>5096.600098</v>
      </c>
      <c r="D209" s="49">
        <v>4985.049805</v>
      </c>
      <c r="E209" s="49">
        <v>5068.649902</v>
      </c>
      <c r="F209" s="49">
        <v>5068.649902</v>
      </c>
      <c r="G209" s="67">
        <f t="shared" si="1"/>
        <v>-0.00200836721</v>
      </c>
      <c r="H209" s="68">
        <f>G209-FAMA!E212</f>
        <v>-0.02058544676</v>
      </c>
    </row>
    <row r="210">
      <c r="A210" s="48">
        <v>45455.0</v>
      </c>
      <c r="B210" s="49">
        <v>5085.950195</v>
      </c>
      <c r="C210" s="49">
        <v>5117.350098</v>
      </c>
      <c r="D210" s="49">
        <v>5051.799805</v>
      </c>
      <c r="E210" s="49">
        <v>5078.850098</v>
      </c>
      <c r="F210" s="49">
        <v>5078.850098</v>
      </c>
      <c r="G210" s="67">
        <f t="shared" si="1"/>
        <v>-0.002895790741</v>
      </c>
      <c r="H210" s="68">
        <f>G210-FAMA!E213</f>
        <v>-0.02153555211</v>
      </c>
    </row>
    <row r="211">
      <c r="A211" s="48">
        <v>45456.0</v>
      </c>
      <c r="B211" s="49">
        <v>5099.100098</v>
      </c>
      <c r="C211" s="49">
        <v>5110.0</v>
      </c>
      <c r="D211" s="49">
        <v>5051.149902</v>
      </c>
      <c r="E211" s="49">
        <v>5093.600098</v>
      </c>
      <c r="F211" s="49">
        <v>5093.600098</v>
      </c>
      <c r="G211" s="67">
        <f t="shared" si="1"/>
        <v>-0.0008728253293</v>
      </c>
      <c r="H211" s="68">
        <f>G211-FAMA!E214</f>
        <v>-0.0195125867</v>
      </c>
    </row>
    <row r="212">
      <c r="A212" s="48">
        <v>45457.0</v>
      </c>
      <c r="B212" s="49">
        <v>5185.0</v>
      </c>
      <c r="C212" s="49">
        <v>5185.0</v>
      </c>
      <c r="D212" s="49">
        <v>5059.950195</v>
      </c>
      <c r="E212" s="49">
        <v>5098.049805</v>
      </c>
      <c r="F212" s="49">
        <v>5098.049805</v>
      </c>
      <c r="G212" s="67">
        <f t="shared" si="1"/>
        <v>-0.02374546483</v>
      </c>
      <c r="H212" s="68">
        <f>G212-FAMA!E215</f>
        <v>-0.07967517281</v>
      </c>
    </row>
    <row r="213">
      <c r="A213" s="48">
        <v>45461.0</v>
      </c>
      <c r="B213" s="49">
        <v>5098.049805</v>
      </c>
      <c r="C213" s="49">
        <v>5239.0</v>
      </c>
      <c r="D213" s="49">
        <v>4904.0</v>
      </c>
      <c r="E213" s="49">
        <v>5222.049805</v>
      </c>
      <c r="F213" s="49">
        <v>5222.049805</v>
      </c>
      <c r="G213" s="67">
        <f t="shared" si="1"/>
        <v>0.006951370035</v>
      </c>
      <c r="H213" s="68">
        <f>G213-FAMA!E216</f>
        <v>-0.01168839134</v>
      </c>
    </row>
    <row r="214">
      <c r="A214" s="48">
        <v>45462.0</v>
      </c>
      <c r="B214" s="49">
        <v>5249.950195</v>
      </c>
      <c r="C214" s="49">
        <v>5260.0</v>
      </c>
      <c r="D214" s="49">
        <v>5162.049805</v>
      </c>
      <c r="E214" s="49">
        <v>5186.0</v>
      </c>
      <c r="F214" s="49">
        <v>5186.0</v>
      </c>
      <c r="G214" s="67">
        <f t="shared" si="1"/>
        <v>0.004941381649</v>
      </c>
      <c r="H214" s="68">
        <f>G214-FAMA!E217</f>
        <v>-0.01369837972</v>
      </c>
    </row>
    <row r="215">
      <c r="A215" s="48">
        <v>45463.0</v>
      </c>
      <c r="B215" s="49">
        <v>5170.0</v>
      </c>
      <c r="C215" s="49">
        <v>5226.899902</v>
      </c>
      <c r="D215" s="49">
        <v>5141.899902</v>
      </c>
      <c r="E215" s="49">
        <v>5160.5</v>
      </c>
      <c r="F215" s="49">
        <v>5160.5</v>
      </c>
      <c r="G215" s="67">
        <f t="shared" si="1"/>
        <v>0.006789278279</v>
      </c>
      <c r="H215" s="68">
        <f>G215-FAMA!E218</f>
        <v>-0.01177398376</v>
      </c>
    </row>
    <row r="216">
      <c r="A216" s="48">
        <v>45464.0</v>
      </c>
      <c r="B216" s="49">
        <v>5186.899902</v>
      </c>
      <c r="C216" s="49">
        <v>5193.899902</v>
      </c>
      <c r="D216" s="49">
        <v>5085.0</v>
      </c>
      <c r="E216" s="49">
        <v>5125.700195</v>
      </c>
      <c r="F216" s="49">
        <v>5125.700195</v>
      </c>
      <c r="G216" s="67">
        <f t="shared" si="1"/>
        <v>0.02286924922</v>
      </c>
      <c r="H216" s="68">
        <f>G216-FAMA!E219</f>
        <v>0.00430598718</v>
      </c>
    </row>
    <row r="217">
      <c r="A217" s="48">
        <v>45467.0</v>
      </c>
      <c r="B217" s="49">
        <v>5073.700195</v>
      </c>
      <c r="C217" s="49">
        <v>5100.75</v>
      </c>
      <c r="D217" s="49">
        <v>4975.0</v>
      </c>
      <c r="E217" s="49">
        <v>5011.100098</v>
      </c>
      <c r="F217" s="49">
        <v>5011.100098</v>
      </c>
      <c r="G217" s="67">
        <f t="shared" si="1"/>
        <v>-0.01588764768</v>
      </c>
      <c r="H217" s="68">
        <f>G217-FAMA!E220</f>
        <v>-0.07158777228</v>
      </c>
    </row>
    <row r="218">
      <c r="A218" s="48">
        <v>45468.0</v>
      </c>
      <c r="B218" s="49">
        <v>5011.149902</v>
      </c>
      <c r="C218" s="49">
        <v>5250.299805</v>
      </c>
      <c r="D218" s="49">
        <v>5011.149902</v>
      </c>
      <c r="E218" s="49">
        <v>5092.0</v>
      </c>
      <c r="F218" s="49">
        <v>5092.0</v>
      </c>
      <c r="G218" s="67">
        <f t="shared" si="1"/>
        <v>0.02775254819</v>
      </c>
      <c r="H218" s="68">
        <f>G218-FAMA!E221</f>
        <v>0.00918928615</v>
      </c>
    </row>
    <row r="219">
      <c r="A219" s="48">
        <v>45469.0</v>
      </c>
      <c r="B219" s="49">
        <v>5111.0</v>
      </c>
      <c r="C219" s="49">
        <v>5111.0</v>
      </c>
      <c r="D219" s="49">
        <v>4951.0</v>
      </c>
      <c r="E219" s="49">
        <v>4954.5</v>
      </c>
      <c r="F219" s="49">
        <v>4954.5</v>
      </c>
      <c r="G219" s="67">
        <f t="shared" si="1"/>
        <v>0.007391010588</v>
      </c>
      <c r="H219" s="68">
        <f>G219-FAMA!E222</f>
        <v>-0.01117225145</v>
      </c>
    </row>
    <row r="220">
      <c r="A220" s="48">
        <v>45470.0</v>
      </c>
      <c r="B220" s="49">
        <v>5006.299805</v>
      </c>
      <c r="C220" s="49">
        <v>5034.0</v>
      </c>
      <c r="D220" s="49">
        <v>4899.950195</v>
      </c>
      <c r="E220" s="49">
        <v>4918.149902</v>
      </c>
      <c r="F220" s="49">
        <v>4918.149902</v>
      </c>
      <c r="G220" s="67">
        <f t="shared" si="1"/>
        <v>-0.01468516967</v>
      </c>
      <c r="H220" s="68">
        <f>G220-FAMA!E223</f>
        <v>-0.03334079111</v>
      </c>
    </row>
    <row r="221">
      <c r="A221" s="48">
        <v>45471.0</v>
      </c>
      <c r="B221" s="49">
        <v>4999.950195</v>
      </c>
      <c r="C221" s="49">
        <v>5018.350098</v>
      </c>
      <c r="D221" s="49">
        <v>4928.350098</v>
      </c>
      <c r="E221" s="49">
        <v>4991.450195</v>
      </c>
      <c r="F221" s="49">
        <v>4991.450195</v>
      </c>
      <c r="G221" s="67">
        <f t="shared" si="1"/>
        <v>0.007051386059</v>
      </c>
      <c r="H221" s="68">
        <f>G221-FAMA!E224</f>
        <v>-0.01160423538</v>
      </c>
    </row>
    <row r="222">
      <c r="A222" s="48">
        <v>45474.0</v>
      </c>
      <c r="B222" s="49">
        <v>4991.450195</v>
      </c>
      <c r="C222" s="49">
        <v>5006.450195</v>
      </c>
      <c r="D222" s="49">
        <v>4942.149902</v>
      </c>
      <c r="E222" s="49">
        <v>4956.5</v>
      </c>
      <c r="F222" s="49">
        <v>4956.5</v>
      </c>
      <c r="G222" s="67">
        <f t="shared" si="1"/>
        <v>0.007254957815</v>
      </c>
      <c r="H222" s="68">
        <f>G222-FAMA!E225</f>
        <v>-0.04872234812</v>
      </c>
    </row>
    <row r="223">
      <c r="A223" s="48">
        <v>45475.0</v>
      </c>
      <c r="B223" s="49">
        <v>4977.0</v>
      </c>
      <c r="C223" s="49">
        <v>4979.399902</v>
      </c>
      <c r="D223" s="49">
        <v>4871.299805</v>
      </c>
      <c r="E223" s="49">
        <v>4920.799805</v>
      </c>
      <c r="F223" s="49">
        <v>4920.799805</v>
      </c>
      <c r="G223" s="67">
        <f t="shared" si="1"/>
        <v>-0.01029770615</v>
      </c>
      <c r="H223" s="68">
        <f>G223-FAMA!E226</f>
        <v>-0.02895332759</v>
      </c>
    </row>
    <row r="224">
      <c r="A224" s="48">
        <v>45476.0</v>
      </c>
      <c r="B224" s="49">
        <v>4959.75</v>
      </c>
      <c r="C224" s="49">
        <v>5029.049805</v>
      </c>
      <c r="D224" s="49">
        <v>4933.950195</v>
      </c>
      <c r="E224" s="49">
        <v>4972.0</v>
      </c>
      <c r="F224" s="49">
        <v>4972.0</v>
      </c>
      <c r="G224" s="67">
        <f t="shared" si="1"/>
        <v>-0.001074888825</v>
      </c>
      <c r="H224" s="68">
        <f>G224-FAMA!E227</f>
        <v>-0.01973051027</v>
      </c>
    </row>
    <row r="225">
      <c r="A225" s="48">
        <v>45477.0</v>
      </c>
      <c r="B225" s="49">
        <v>4972.0</v>
      </c>
      <c r="C225" s="49">
        <v>5015.149902</v>
      </c>
      <c r="D225" s="49">
        <v>4958.950195</v>
      </c>
      <c r="E225" s="49">
        <v>4977.350098</v>
      </c>
      <c r="F225" s="49">
        <v>4977.350098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2367.475098</v>
      </c>
      <c r="C2" s="49">
        <v>2367.475098</v>
      </c>
      <c r="D2" s="49">
        <v>2318.824951</v>
      </c>
      <c r="E2" s="49">
        <v>2346.399902</v>
      </c>
      <c r="F2" s="49">
        <v>2329.017822</v>
      </c>
      <c r="G2" s="67">
        <f t="shared" ref="G2:G225" si="1">(F2/F3-1)</f>
        <v>-0.01945294397</v>
      </c>
      <c r="H2" s="68">
        <f>G2-FAMA!E5</f>
        <v>-0.07319403384</v>
      </c>
    </row>
    <row r="3">
      <c r="A3" s="48">
        <v>45142.0</v>
      </c>
      <c r="B3" s="49">
        <v>2330.024902</v>
      </c>
      <c r="C3" s="49">
        <v>2405.0</v>
      </c>
      <c r="D3" s="49">
        <v>2330.024902</v>
      </c>
      <c r="E3" s="49">
        <v>2392.949951</v>
      </c>
      <c r="F3" s="49">
        <v>2375.2229</v>
      </c>
      <c r="G3" s="67">
        <f t="shared" si="1"/>
        <v>-0.01953391342</v>
      </c>
      <c r="H3" s="68">
        <f>G3-FAMA!E6</f>
        <v>-0.037444402</v>
      </c>
      <c r="J3" s="67">
        <f t="array" ref="J3:N7">LINEST(H2:H224,FAMA!B5:E227,true,true)</f>
        <v>-0.941669201</v>
      </c>
      <c r="K3" s="33">
        <v>-0.0018492759379446294</v>
      </c>
      <c r="L3" s="33">
        <v>0.0028233243151629776</v>
      </c>
      <c r="M3" s="33">
        <v>5.214533765564946E-4</v>
      </c>
      <c r="N3" s="33">
        <v>-0.004923438442589372</v>
      </c>
    </row>
    <row r="4">
      <c r="A4" s="48">
        <v>45145.0</v>
      </c>
      <c r="B4" s="49">
        <v>2393.5</v>
      </c>
      <c r="C4" s="49">
        <v>2451.925049</v>
      </c>
      <c r="D4" s="49">
        <v>2386.074951</v>
      </c>
      <c r="E4" s="49">
        <v>2440.625</v>
      </c>
      <c r="F4" s="49">
        <v>2422.544678</v>
      </c>
      <c r="G4" s="67">
        <f t="shared" si="1"/>
        <v>0.006744234985</v>
      </c>
      <c r="H4" s="68">
        <f>G4-FAMA!E7</f>
        <v>-0.01116625359</v>
      </c>
      <c r="J4" s="33">
        <v>0.08028453321324815</v>
      </c>
      <c r="K4" s="33">
        <v>0.0021479083047227245</v>
      </c>
      <c r="L4" s="33">
        <v>0.0016468281323390856</v>
      </c>
      <c r="M4" s="33">
        <v>0.001926580721199488</v>
      </c>
      <c r="N4" s="33">
        <v>0.0024981197670507637</v>
      </c>
    </row>
    <row r="5">
      <c r="A5" s="48">
        <v>45146.0</v>
      </c>
      <c r="B5" s="49">
        <v>2439.975098</v>
      </c>
      <c r="C5" s="49">
        <v>2472.5</v>
      </c>
      <c r="D5" s="49">
        <v>2420.199951</v>
      </c>
      <c r="E5" s="49">
        <v>2424.274902</v>
      </c>
      <c r="F5" s="49">
        <v>2406.315918</v>
      </c>
      <c r="G5" s="67">
        <f t="shared" si="1"/>
        <v>-0.0000205957908</v>
      </c>
      <c r="H5" s="68">
        <f>G5-FAMA!E8</f>
        <v>-0.01782872367</v>
      </c>
      <c r="J5" s="33">
        <v>0.3994364307723328</v>
      </c>
      <c r="K5" s="33">
        <v>0.01894072271647338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2431.199951</v>
      </c>
      <c r="C6" s="49">
        <v>2442.475098</v>
      </c>
      <c r="D6" s="49">
        <v>2398.75</v>
      </c>
      <c r="E6" s="49">
        <v>2424.324951</v>
      </c>
      <c r="F6" s="49">
        <v>2406.365479</v>
      </c>
      <c r="G6" s="67">
        <f t="shared" si="1"/>
        <v>0.002035592219</v>
      </c>
      <c r="H6" s="68">
        <f>G6-FAMA!E9</f>
        <v>-0.01577253566</v>
      </c>
      <c r="J6" s="33">
        <v>36.24809527672105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2405.024902</v>
      </c>
      <c r="C7" s="49">
        <v>2437.449951</v>
      </c>
      <c r="D7" s="49">
        <v>2405.024902</v>
      </c>
      <c r="E7" s="49">
        <v>2419.399902</v>
      </c>
      <c r="F7" s="49">
        <v>2401.477051</v>
      </c>
      <c r="G7" s="67">
        <f t="shared" si="1"/>
        <v>-0.01003506396</v>
      </c>
      <c r="H7" s="68">
        <f>G7-FAMA!E10</f>
        <v>-0.06346896204</v>
      </c>
      <c r="J7" s="33">
        <v>0.05201615838288884</v>
      </c>
      <c r="K7" s="33">
        <v>0.0782077129908681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2417.524902</v>
      </c>
      <c r="C8" s="49">
        <v>2473.550049</v>
      </c>
      <c r="D8" s="49">
        <v>2417.524902</v>
      </c>
      <c r="E8" s="49">
        <v>2443.925049</v>
      </c>
      <c r="F8" s="49">
        <v>2425.820313</v>
      </c>
      <c r="G8" s="67">
        <f t="shared" si="1"/>
        <v>-0.0105967799</v>
      </c>
      <c r="H8" s="68">
        <f>G8-FAMA!E11</f>
        <v>-0.02840490778</v>
      </c>
    </row>
    <row r="9">
      <c r="A9" s="48">
        <v>45152.0</v>
      </c>
      <c r="B9" s="49">
        <v>2440.25</v>
      </c>
      <c r="C9" s="49">
        <v>2475.0</v>
      </c>
      <c r="D9" s="49">
        <v>2421.5</v>
      </c>
      <c r="E9" s="49">
        <v>2470.100098</v>
      </c>
      <c r="F9" s="49">
        <v>2451.801514</v>
      </c>
      <c r="G9" s="67">
        <f t="shared" si="1"/>
        <v>-0.006305764998</v>
      </c>
      <c r="H9" s="68">
        <f>G9-FAMA!E12</f>
        <v>-0.02411389287</v>
      </c>
    </row>
    <row r="10">
      <c r="A10" s="48">
        <v>45154.0</v>
      </c>
      <c r="B10" s="49">
        <v>2409.024902</v>
      </c>
      <c r="C10" s="49">
        <v>2499.5</v>
      </c>
      <c r="D10" s="49">
        <v>2409.024902</v>
      </c>
      <c r="E10" s="49">
        <v>2485.774902</v>
      </c>
      <c r="F10" s="49">
        <v>2467.360107</v>
      </c>
      <c r="G10" s="67">
        <f t="shared" si="1"/>
        <v>0.01265936027</v>
      </c>
      <c r="H10" s="68">
        <f>G10-FAMA!E13</f>
        <v>-0.005199824458</v>
      </c>
      <c r="J10" s="70">
        <f>FAMA!E3+FAMA!B3*K3+FAMA!C3*L3+FAMA!D3*M3+FAMA!E3*N3</f>
        <v>0.02733320201</v>
      </c>
      <c r="K10" s="50" t="s">
        <v>41</v>
      </c>
    </row>
    <row r="11">
      <c r="A11" s="48">
        <v>45155.0</v>
      </c>
      <c r="B11" s="49">
        <v>2468.550049</v>
      </c>
      <c r="C11" s="49">
        <v>2497.5</v>
      </c>
      <c r="D11" s="49">
        <v>2448.024902</v>
      </c>
      <c r="E11" s="49">
        <v>2454.699951</v>
      </c>
      <c r="F11" s="49">
        <v>2436.515381</v>
      </c>
      <c r="G11" s="67">
        <f t="shared" si="1"/>
        <v>0.01266494921</v>
      </c>
      <c r="H11" s="68">
        <f>G11-FAMA!E14</f>
        <v>-0.005194235513</v>
      </c>
    </row>
    <row r="12">
      <c r="A12" s="48">
        <v>45156.0</v>
      </c>
      <c r="B12" s="49">
        <v>2454.699951</v>
      </c>
      <c r="C12" s="49">
        <v>2456.024902</v>
      </c>
      <c r="D12" s="49">
        <v>2380.0</v>
      </c>
      <c r="E12" s="49">
        <v>2424.0</v>
      </c>
      <c r="F12" s="49">
        <v>2406.042969</v>
      </c>
      <c r="G12" s="67">
        <f t="shared" si="1"/>
        <v>-0.03268284102</v>
      </c>
      <c r="H12" s="68">
        <f>G12-FAMA!E15</f>
        <v>-0.08626996427</v>
      </c>
    </row>
    <row r="13">
      <c r="A13" s="48">
        <v>45159.0</v>
      </c>
      <c r="B13" s="49">
        <v>2401.550049</v>
      </c>
      <c r="C13" s="49">
        <v>2513.824951</v>
      </c>
      <c r="D13" s="49">
        <v>2401.550049</v>
      </c>
      <c r="E13" s="49">
        <v>2505.899902</v>
      </c>
      <c r="F13" s="49">
        <v>2487.336182</v>
      </c>
      <c r="G13" s="67">
        <f t="shared" si="1"/>
        <v>-0.003677681295</v>
      </c>
      <c r="H13" s="68">
        <f>G13-FAMA!E16</f>
        <v>-0.02153686602</v>
      </c>
    </row>
    <row r="14">
      <c r="A14" s="48">
        <v>45160.0</v>
      </c>
      <c r="B14" s="49">
        <v>2514.550049</v>
      </c>
      <c r="C14" s="49">
        <v>2531.5</v>
      </c>
      <c r="D14" s="49">
        <v>2502.475098</v>
      </c>
      <c r="E14" s="49">
        <v>2515.149902</v>
      </c>
      <c r="F14" s="49">
        <v>2496.517578</v>
      </c>
      <c r="G14" s="67">
        <f t="shared" si="1"/>
        <v>0.004773830585</v>
      </c>
      <c r="H14" s="68">
        <f>G14-FAMA!E17</f>
        <v>-0.01308535414</v>
      </c>
    </row>
    <row r="15">
      <c r="A15" s="48">
        <v>45161.0</v>
      </c>
      <c r="B15" s="49">
        <v>2524.475098</v>
      </c>
      <c r="C15" s="49">
        <v>2537.5</v>
      </c>
      <c r="D15" s="49">
        <v>2494.824951</v>
      </c>
      <c r="E15" s="49">
        <v>2503.199951</v>
      </c>
      <c r="F15" s="49">
        <v>2484.65625</v>
      </c>
      <c r="G15" s="67">
        <f t="shared" si="1"/>
        <v>-0.02184369091</v>
      </c>
      <c r="H15" s="68">
        <f>G15-FAMA!E18</f>
        <v>-0.03963590968</v>
      </c>
    </row>
    <row r="16">
      <c r="A16" s="48">
        <v>45162.0</v>
      </c>
      <c r="B16" s="49">
        <v>2512.5</v>
      </c>
      <c r="C16" s="49">
        <v>2575.0</v>
      </c>
      <c r="D16" s="49">
        <v>2510.25</v>
      </c>
      <c r="E16" s="49">
        <v>2559.100098</v>
      </c>
      <c r="F16" s="49">
        <v>2540.142334</v>
      </c>
      <c r="G16" s="67">
        <f t="shared" si="1"/>
        <v>-0.003329762443</v>
      </c>
      <c r="H16" s="68">
        <f>G16-FAMA!E19</f>
        <v>-0.02112198122</v>
      </c>
    </row>
    <row r="17">
      <c r="A17" s="48">
        <v>45163.0</v>
      </c>
      <c r="B17" s="49">
        <v>2557.100098</v>
      </c>
      <c r="C17" s="49">
        <v>2588.125</v>
      </c>
      <c r="D17" s="49">
        <v>2513.225098</v>
      </c>
      <c r="E17" s="49">
        <v>2567.649902</v>
      </c>
      <c r="F17" s="49">
        <v>2548.628662</v>
      </c>
      <c r="G17" s="67">
        <f t="shared" si="1"/>
        <v>0.01709248558</v>
      </c>
      <c r="H17" s="68">
        <f>G17-FAMA!E20</f>
        <v>-0.03629366821</v>
      </c>
    </row>
    <row r="18">
      <c r="A18" s="48">
        <v>45166.0</v>
      </c>
      <c r="B18" s="49">
        <v>2589.975098</v>
      </c>
      <c r="C18" s="49">
        <v>2593.675049</v>
      </c>
      <c r="D18" s="49">
        <v>2518.0</v>
      </c>
      <c r="E18" s="49">
        <v>2524.5</v>
      </c>
      <c r="F18" s="49">
        <v>2505.79834</v>
      </c>
      <c r="G18" s="67">
        <f t="shared" si="1"/>
        <v>-0.01017469511</v>
      </c>
      <c r="H18" s="68">
        <f>G18-FAMA!E21</f>
        <v>-0.02796691389</v>
      </c>
    </row>
    <row r="19">
      <c r="A19" s="48">
        <v>45167.0</v>
      </c>
      <c r="B19" s="49">
        <v>2547.475098</v>
      </c>
      <c r="C19" s="49">
        <v>2559.0</v>
      </c>
      <c r="D19" s="49">
        <v>2522.5</v>
      </c>
      <c r="E19" s="49">
        <v>2550.449951</v>
      </c>
      <c r="F19" s="49">
        <v>2531.556152</v>
      </c>
      <c r="G19" s="67">
        <f t="shared" si="1"/>
        <v>-0.01477572194</v>
      </c>
      <c r="H19" s="68">
        <f>G19-FAMA!E22</f>
        <v>-0.03256794072</v>
      </c>
    </row>
    <row r="20">
      <c r="A20" s="48">
        <v>45168.0</v>
      </c>
      <c r="B20" s="49">
        <v>2565.524902</v>
      </c>
      <c r="C20" s="49">
        <v>2600.0</v>
      </c>
      <c r="D20" s="49">
        <v>2565.5</v>
      </c>
      <c r="E20" s="49">
        <v>2588.699951</v>
      </c>
      <c r="F20" s="49">
        <v>2569.522705</v>
      </c>
      <c r="G20" s="67">
        <f t="shared" si="1"/>
        <v>-0.03556962765</v>
      </c>
      <c r="H20" s="68">
        <f>G20-FAMA!E23</f>
        <v>-0.05337775553</v>
      </c>
    </row>
    <row r="21">
      <c r="A21" s="48">
        <v>45169.0</v>
      </c>
      <c r="B21" s="49">
        <v>2600.0</v>
      </c>
      <c r="C21" s="49">
        <v>2694.574951</v>
      </c>
      <c r="D21" s="49">
        <v>2592.024902</v>
      </c>
      <c r="E21" s="49">
        <v>2684.175049</v>
      </c>
      <c r="F21" s="49">
        <v>2664.290527</v>
      </c>
      <c r="G21" s="67">
        <f t="shared" si="1"/>
        <v>-0.03190990788</v>
      </c>
      <c r="H21" s="68">
        <f>G21-FAMA!E24</f>
        <v>-0.04971803576</v>
      </c>
    </row>
    <row r="22">
      <c r="A22" s="48">
        <v>45170.0</v>
      </c>
      <c r="B22" s="49">
        <v>2659.949951</v>
      </c>
      <c r="C22" s="49">
        <v>2786.375</v>
      </c>
      <c r="D22" s="49">
        <v>2659.949951</v>
      </c>
      <c r="E22" s="49">
        <v>2772.649902</v>
      </c>
      <c r="F22" s="49">
        <v>2752.110107</v>
      </c>
      <c r="G22" s="67">
        <f t="shared" si="1"/>
        <v>-0.03971667825</v>
      </c>
      <c r="H22" s="68">
        <f>G22-FAMA!E25</f>
        <v>-0.09315057632</v>
      </c>
    </row>
    <row r="23">
      <c r="A23" s="48">
        <v>45173.0</v>
      </c>
      <c r="B23" s="49">
        <v>2782.300049</v>
      </c>
      <c r="C23" s="49">
        <v>2900.0</v>
      </c>
      <c r="D23" s="49">
        <v>2778.225098</v>
      </c>
      <c r="E23" s="49">
        <v>2887.324951</v>
      </c>
      <c r="F23" s="49">
        <v>2865.935547</v>
      </c>
      <c r="G23" s="67">
        <f t="shared" si="1"/>
        <v>-0.02490648078</v>
      </c>
      <c r="H23" s="68">
        <f>G23-FAMA!E26</f>
        <v>-0.04271460866</v>
      </c>
    </row>
    <row r="24">
      <c r="A24" s="48">
        <v>45174.0</v>
      </c>
      <c r="B24" s="49">
        <v>2900.0</v>
      </c>
      <c r="C24" s="49">
        <v>2969.199951</v>
      </c>
      <c r="D24" s="49">
        <v>2859.300049</v>
      </c>
      <c r="E24" s="49">
        <v>2961.074951</v>
      </c>
      <c r="F24" s="49">
        <v>2939.13916</v>
      </c>
      <c r="G24" s="67">
        <f t="shared" si="1"/>
        <v>-0.004647239477</v>
      </c>
      <c r="H24" s="68">
        <f>G24-FAMA!E27</f>
        <v>-0.02245536735</v>
      </c>
    </row>
    <row r="25">
      <c r="A25" s="48">
        <v>45175.0</v>
      </c>
      <c r="B25" s="49">
        <v>2966.975098</v>
      </c>
      <c r="C25" s="49">
        <v>2985.774902</v>
      </c>
      <c r="D25" s="49">
        <v>2932.225098</v>
      </c>
      <c r="E25" s="49">
        <v>2974.899902</v>
      </c>
      <c r="F25" s="49">
        <v>2952.861816</v>
      </c>
      <c r="G25" s="67">
        <f t="shared" si="1"/>
        <v>0.002020955366</v>
      </c>
      <c r="H25" s="68">
        <f>G25-FAMA!E28</f>
        <v>-0.0157840934</v>
      </c>
    </row>
    <row r="26">
      <c r="A26" s="48">
        <v>45176.0</v>
      </c>
      <c r="B26" s="49">
        <v>2970.300049</v>
      </c>
      <c r="C26" s="49">
        <v>2992.925049</v>
      </c>
      <c r="D26" s="49">
        <v>2952.550049</v>
      </c>
      <c r="E26" s="49">
        <v>2968.899902</v>
      </c>
      <c r="F26" s="49">
        <v>2946.90625</v>
      </c>
      <c r="G26" s="67">
        <f t="shared" si="1"/>
        <v>-0.006732936956</v>
      </c>
      <c r="H26" s="68">
        <f>G26-FAMA!E29</f>
        <v>-0.02453798572</v>
      </c>
    </row>
    <row r="27">
      <c r="A27" s="48">
        <v>45177.0</v>
      </c>
      <c r="B27" s="49">
        <v>2937.899902</v>
      </c>
      <c r="C27" s="49">
        <v>2999.125</v>
      </c>
      <c r="D27" s="49">
        <v>2925.024902</v>
      </c>
      <c r="E27" s="49">
        <v>2989.024902</v>
      </c>
      <c r="F27" s="49">
        <v>2966.88208</v>
      </c>
      <c r="G27" s="67">
        <f t="shared" si="1"/>
        <v>0.007593046859</v>
      </c>
      <c r="H27" s="68">
        <f>G27-FAMA!E30</f>
        <v>-0.0458316106</v>
      </c>
    </row>
    <row r="28">
      <c r="A28" s="48">
        <v>45180.0</v>
      </c>
      <c r="B28" s="49">
        <v>2989.024902</v>
      </c>
      <c r="C28" s="49">
        <v>3017.5</v>
      </c>
      <c r="D28" s="49">
        <v>2957.524902</v>
      </c>
      <c r="E28" s="49">
        <v>2966.5</v>
      </c>
      <c r="F28" s="49">
        <v>2944.52417</v>
      </c>
      <c r="G28" s="67">
        <f t="shared" si="1"/>
        <v>0.01615961227</v>
      </c>
      <c r="H28" s="68">
        <f>G28-FAMA!E31</f>
        <v>-0.001645436501</v>
      </c>
    </row>
    <row r="29">
      <c r="A29" s="48">
        <v>45181.0</v>
      </c>
      <c r="B29" s="49">
        <v>2978.475098</v>
      </c>
      <c r="C29" s="49">
        <v>2996.875</v>
      </c>
      <c r="D29" s="49">
        <v>2915.5</v>
      </c>
      <c r="E29" s="49">
        <v>2919.324951</v>
      </c>
      <c r="F29" s="49">
        <v>2897.698486</v>
      </c>
      <c r="G29" s="67">
        <f t="shared" si="1"/>
        <v>0.01080281465</v>
      </c>
      <c r="H29" s="68">
        <f>G29-FAMA!E32</f>
        <v>-0.007002234114</v>
      </c>
    </row>
    <row r="30">
      <c r="A30" s="48">
        <v>45182.0</v>
      </c>
      <c r="B30" s="49">
        <v>2881.375</v>
      </c>
      <c r="C30" s="49">
        <v>2905.25</v>
      </c>
      <c r="D30" s="49">
        <v>2859.0</v>
      </c>
      <c r="E30" s="49">
        <v>2888.125</v>
      </c>
      <c r="F30" s="49">
        <v>2866.729736</v>
      </c>
      <c r="G30" s="67">
        <f t="shared" si="1"/>
        <v>-0.02689566461</v>
      </c>
      <c r="H30" s="68">
        <f>G30-FAMA!E33</f>
        <v>-0.04477742421</v>
      </c>
    </row>
    <row r="31">
      <c r="A31" s="48">
        <v>45183.0</v>
      </c>
      <c r="B31" s="49">
        <v>2890.625</v>
      </c>
      <c r="C31" s="49">
        <v>2977.324951</v>
      </c>
      <c r="D31" s="49">
        <v>2888.175049</v>
      </c>
      <c r="E31" s="49">
        <v>2967.949951</v>
      </c>
      <c r="F31" s="49">
        <v>2945.963379</v>
      </c>
      <c r="G31" s="67">
        <f t="shared" si="1"/>
        <v>-0.004494624434</v>
      </c>
      <c r="H31" s="68">
        <f>G31-FAMA!E34</f>
        <v>-0.02237638403</v>
      </c>
    </row>
    <row r="32">
      <c r="A32" s="48">
        <v>45184.0</v>
      </c>
      <c r="B32" s="49">
        <v>3004.475098</v>
      </c>
      <c r="C32" s="49">
        <v>3004.475098</v>
      </c>
      <c r="D32" s="49">
        <v>2950.0</v>
      </c>
      <c r="E32" s="49">
        <v>2981.350098</v>
      </c>
      <c r="F32" s="49">
        <v>2959.26416</v>
      </c>
      <c r="G32" s="67">
        <f t="shared" si="1"/>
        <v>0.02179763736</v>
      </c>
      <c r="H32" s="68">
        <f>G32-FAMA!E35</f>
        <v>-0.03185723473</v>
      </c>
    </row>
    <row r="33">
      <c r="A33" s="48">
        <v>45187.0</v>
      </c>
      <c r="B33" s="49">
        <v>2992.5</v>
      </c>
      <c r="C33" s="49">
        <v>2992.5</v>
      </c>
      <c r="D33" s="49">
        <v>2910.324951</v>
      </c>
      <c r="E33" s="49">
        <v>2917.75</v>
      </c>
      <c r="F33" s="49">
        <v>2896.135254</v>
      </c>
      <c r="G33" s="67">
        <f t="shared" si="1"/>
        <v>0.007971531491</v>
      </c>
      <c r="H33" s="68">
        <f>G33-FAMA!E36</f>
        <v>-0.02779518528</v>
      </c>
    </row>
    <row r="34">
      <c r="A34" s="48">
        <v>45189.0</v>
      </c>
      <c r="B34" s="49">
        <v>2917.75</v>
      </c>
      <c r="C34" s="49">
        <v>2919.75</v>
      </c>
      <c r="D34" s="49">
        <v>2873.899902</v>
      </c>
      <c r="E34" s="49">
        <v>2894.675049</v>
      </c>
      <c r="F34" s="49">
        <v>2873.231201</v>
      </c>
      <c r="G34" s="67">
        <f t="shared" si="1"/>
        <v>0.006012436382</v>
      </c>
      <c r="H34" s="68">
        <f>G34-FAMA!E37</f>
        <v>-0.01186932322</v>
      </c>
    </row>
    <row r="35">
      <c r="A35" s="48">
        <v>45190.0</v>
      </c>
      <c r="B35" s="49">
        <v>2870.899902</v>
      </c>
      <c r="C35" s="49">
        <v>2923.225098</v>
      </c>
      <c r="D35" s="49">
        <v>2856.5</v>
      </c>
      <c r="E35" s="49">
        <v>2877.375</v>
      </c>
      <c r="F35" s="49">
        <v>2856.059326</v>
      </c>
      <c r="G35" s="67">
        <f t="shared" si="1"/>
        <v>-0.01619800811</v>
      </c>
      <c r="H35" s="68">
        <f>G35-FAMA!E38</f>
        <v>-0.03441150686</v>
      </c>
    </row>
    <row r="36">
      <c r="A36" s="48">
        <v>45191.0</v>
      </c>
      <c r="B36" s="49">
        <v>2894.975098</v>
      </c>
      <c r="C36" s="49">
        <v>2929.600098</v>
      </c>
      <c r="D36" s="49">
        <v>2854.550049</v>
      </c>
      <c r="E36" s="49">
        <v>2924.75</v>
      </c>
      <c r="F36" s="49">
        <v>2903.083496</v>
      </c>
      <c r="G36" s="67">
        <f t="shared" si="1"/>
        <v>-0.01175009638</v>
      </c>
      <c r="H36" s="68">
        <f>G36-FAMA!E39</f>
        <v>-0.0664005452</v>
      </c>
    </row>
    <row r="37">
      <c r="A37" s="48">
        <v>45194.0</v>
      </c>
      <c r="B37" s="49">
        <v>2992.475098</v>
      </c>
      <c r="C37" s="49">
        <v>2992.475098</v>
      </c>
      <c r="D37" s="49">
        <v>2885.0</v>
      </c>
      <c r="E37" s="49">
        <v>2959.524902</v>
      </c>
      <c r="F37" s="49">
        <v>2937.600586</v>
      </c>
      <c r="G37" s="67">
        <f t="shared" si="1"/>
        <v>0.01039575298</v>
      </c>
      <c r="H37" s="68">
        <f>G37-FAMA!E40</f>
        <v>-0.007817745781</v>
      </c>
    </row>
    <row r="38">
      <c r="A38" s="48">
        <v>45195.0</v>
      </c>
      <c r="B38" s="49">
        <v>2950.024902</v>
      </c>
      <c r="C38" s="49">
        <v>2970.0</v>
      </c>
      <c r="D38" s="49">
        <v>2918.5</v>
      </c>
      <c r="E38" s="49">
        <v>2929.074951</v>
      </c>
      <c r="F38" s="49">
        <v>2907.376221</v>
      </c>
      <c r="G38" s="67">
        <f t="shared" si="1"/>
        <v>0.003288152495</v>
      </c>
      <c r="H38" s="68">
        <f>G38-FAMA!E41</f>
        <v>-0.01492534626</v>
      </c>
    </row>
    <row r="39">
      <c r="A39" s="48">
        <v>45196.0</v>
      </c>
      <c r="B39" s="49">
        <v>2944.475098</v>
      </c>
      <c r="C39" s="49">
        <v>2952.5</v>
      </c>
      <c r="D39" s="49">
        <v>2915.0</v>
      </c>
      <c r="E39" s="49">
        <v>2919.475098</v>
      </c>
      <c r="F39" s="49">
        <v>2897.847656</v>
      </c>
      <c r="G39" s="67">
        <f t="shared" si="1"/>
        <v>0.01832098277</v>
      </c>
      <c r="H39" s="68">
        <f>G39-FAMA!E42</f>
        <v>0.0001618064139</v>
      </c>
    </row>
    <row r="40">
      <c r="A40" s="48">
        <v>45197.0</v>
      </c>
      <c r="B40" s="49">
        <v>2919.524902</v>
      </c>
      <c r="C40" s="49">
        <v>2929.074951</v>
      </c>
      <c r="D40" s="49">
        <v>2835.324951</v>
      </c>
      <c r="E40" s="49">
        <v>2866.949951</v>
      </c>
      <c r="F40" s="49">
        <v>2845.711426</v>
      </c>
      <c r="G40" s="67">
        <f t="shared" si="1"/>
        <v>-0.01016782919</v>
      </c>
      <c r="H40" s="68">
        <f>G40-FAMA!E43</f>
        <v>-0.02832700554</v>
      </c>
    </row>
    <row r="41">
      <c r="A41" s="48">
        <v>45198.0</v>
      </c>
      <c r="B41" s="49">
        <v>2855.024902</v>
      </c>
      <c r="C41" s="49">
        <v>2922.824951</v>
      </c>
      <c r="D41" s="49">
        <v>2803.5</v>
      </c>
      <c r="E41" s="49">
        <v>2896.399902</v>
      </c>
      <c r="F41" s="49">
        <v>2874.943359</v>
      </c>
      <c r="G41" s="67">
        <f t="shared" si="1"/>
        <v>0.01067763854</v>
      </c>
      <c r="H41" s="68">
        <f>G41-FAMA!E44</f>
        <v>-0.04380978379</v>
      </c>
    </row>
    <row r="42">
      <c r="A42" s="48">
        <v>45202.0</v>
      </c>
      <c r="B42" s="49">
        <v>2909.975098</v>
      </c>
      <c r="C42" s="49">
        <v>2909.975098</v>
      </c>
      <c r="D42" s="49">
        <v>2858.0</v>
      </c>
      <c r="E42" s="49">
        <v>2865.800049</v>
      </c>
      <c r="F42" s="49">
        <v>2844.570068</v>
      </c>
      <c r="G42" s="67">
        <f t="shared" si="1"/>
        <v>0.00866720654</v>
      </c>
      <c r="H42" s="68">
        <f>G42-FAMA!E45</f>
        <v>-0.009491969815</v>
      </c>
    </row>
    <row r="43">
      <c r="A43" s="48">
        <v>45203.0</v>
      </c>
      <c r="B43" s="49">
        <v>2831.024902</v>
      </c>
      <c r="C43" s="49">
        <v>2853.0</v>
      </c>
      <c r="D43" s="49">
        <v>2815.0</v>
      </c>
      <c r="E43" s="49">
        <v>2841.175049</v>
      </c>
      <c r="F43" s="49">
        <v>2820.127441</v>
      </c>
      <c r="G43" s="67">
        <f t="shared" si="1"/>
        <v>-0.009085494639</v>
      </c>
      <c r="H43" s="68">
        <f>G43-FAMA!E46</f>
        <v>-0.02724467099</v>
      </c>
    </row>
    <row r="44">
      <c r="A44" s="48">
        <v>45204.0</v>
      </c>
      <c r="B44" s="49">
        <v>2855.024902</v>
      </c>
      <c r="C44" s="49">
        <v>2884.524902</v>
      </c>
      <c r="D44" s="49">
        <v>2847.550049</v>
      </c>
      <c r="E44" s="49">
        <v>2867.225098</v>
      </c>
      <c r="F44" s="49">
        <v>2845.984619</v>
      </c>
      <c r="G44" s="67">
        <f t="shared" si="1"/>
        <v>-0.002712924252</v>
      </c>
      <c r="H44" s="68">
        <f>G44-FAMA!E47</f>
        <v>-0.02078393195</v>
      </c>
    </row>
    <row r="45">
      <c r="A45" s="48">
        <v>45205.0</v>
      </c>
      <c r="B45" s="49">
        <v>2914.975098</v>
      </c>
      <c r="C45" s="49">
        <v>2918.550049</v>
      </c>
      <c r="D45" s="49">
        <v>2853.949951</v>
      </c>
      <c r="E45" s="49">
        <v>2875.024902</v>
      </c>
      <c r="F45" s="49">
        <v>2853.726563</v>
      </c>
      <c r="G45" s="67">
        <f t="shared" si="1"/>
        <v>0.02846584456</v>
      </c>
      <c r="H45" s="68">
        <f>G45-FAMA!E48</f>
        <v>0.01039483686</v>
      </c>
    </row>
    <row r="46">
      <c r="A46" s="48">
        <v>45208.0</v>
      </c>
      <c r="B46" s="49">
        <v>2852.524902</v>
      </c>
      <c r="C46" s="49">
        <v>2895.800049</v>
      </c>
      <c r="D46" s="49">
        <v>2790.0</v>
      </c>
      <c r="E46" s="49">
        <v>2795.449951</v>
      </c>
      <c r="F46" s="49">
        <v>2774.741211</v>
      </c>
      <c r="G46" s="67">
        <f t="shared" si="1"/>
        <v>-0.02916384838</v>
      </c>
      <c r="H46" s="68">
        <f>G46-FAMA!E49</f>
        <v>-0.0833866689</v>
      </c>
    </row>
    <row r="47">
      <c r="A47" s="48">
        <v>45209.0</v>
      </c>
      <c r="B47" s="49">
        <v>2800.300049</v>
      </c>
      <c r="C47" s="49">
        <v>2897.699951</v>
      </c>
      <c r="D47" s="49">
        <v>2800.300049</v>
      </c>
      <c r="E47" s="49">
        <v>2879.425049</v>
      </c>
      <c r="F47" s="49">
        <v>2858.094238</v>
      </c>
      <c r="G47" s="67">
        <f t="shared" si="1"/>
        <v>-0.0003645285942</v>
      </c>
      <c r="H47" s="68">
        <f>G47-FAMA!E50</f>
        <v>-0.01843553629</v>
      </c>
    </row>
    <row r="48">
      <c r="A48" s="48">
        <v>45210.0</v>
      </c>
      <c r="B48" s="49">
        <v>2893.925049</v>
      </c>
      <c r="C48" s="49">
        <v>2940.25</v>
      </c>
      <c r="D48" s="49">
        <v>2874.0</v>
      </c>
      <c r="E48" s="49">
        <v>2880.475098</v>
      </c>
      <c r="F48" s="49">
        <v>2859.136475</v>
      </c>
      <c r="G48" s="67">
        <f t="shared" si="1"/>
        <v>-0.002432879939</v>
      </c>
      <c r="H48" s="68">
        <f>G48-FAMA!E51</f>
        <v>-0.02050388764</v>
      </c>
    </row>
    <row r="49">
      <c r="A49" s="48">
        <v>45211.0</v>
      </c>
      <c r="B49" s="49">
        <v>2899.975098</v>
      </c>
      <c r="C49" s="49">
        <v>2921.199951</v>
      </c>
      <c r="D49" s="49">
        <v>2858.25</v>
      </c>
      <c r="E49" s="49">
        <v>2887.5</v>
      </c>
      <c r="F49" s="49">
        <v>2866.109375</v>
      </c>
      <c r="G49" s="67">
        <f t="shared" si="1"/>
        <v>0.001604329978</v>
      </c>
      <c r="H49" s="68">
        <f>G49-FAMA!E52</f>
        <v>-0.01640925035</v>
      </c>
    </row>
    <row r="50">
      <c r="A50" s="48">
        <v>45212.0</v>
      </c>
      <c r="B50" s="49">
        <v>2842.524902</v>
      </c>
      <c r="C50" s="49">
        <v>2900.425049</v>
      </c>
      <c r="D50" s="49">
        <v>2842.524902</v>
      </c>
      <c r="E50" s="49">
        <v>2882.875</v>
      </c>
      <c r="F50" s="49">
        <v>2861.518555</v>
      </c>
      <c r="G50" s="67">
        <f t="shared" si="1"/>
        <v>0.0001560722683</v>
      </c>
      <c r="H50" s="68">
        <f>G50-FAMA!E53</f>
        <v>-0.01785750806</v>
      </c>
    </row>
    <row r="51">
      <c r="A51" s="48">
        <v>45215.0</v>
      </c>
      <c r="B51" s="49">
        <v>2882.350098</v>
      </c>
      <c r="C51" s="49">
        <v>2903.324951</v>
      </c>
      <c r="D51" s="49">
        <v>2856.375</v>
      </c>
      <c r="E51" s="49">
        <v>2882.425049</v>
      </c>
      <c r="F51" s="49">
        <v>2861.072021</v>
      </c>
      <c r="G51" s="67">
        <f t="shared" si="1"/>
        <v>0.009349636328</v>
      </c>
      <c r="H51" s="68">
        <f>G51-FAMA!E54</f>
        <v>-0.0447008399</v>
      </c>
    </row>
    <row r="52">
      <c r="A52" s="48">
        <v>45216.0</v>
      </c>
      <c r="B52" s="49">
        <v>2908.975098</v>
      </c>
      <c r="C52" s="49">
        <v>2908.975098</v>
      </c>
      <c r="D52" s="49">
        <v>2850.5</v>
      </c>
      <c r="E52" s="49">
        <v>2855.725098</v>
      </c>
      <c r="F52" s="49">
        <v>2834.569824</v>
      </c>
      <c r="G52" s="67">
        <f t="shared" si="1"/>
        <v>0.003637520852</v>
      </c>
      <c r="H52" s="68">
        <f>G52-FAMA!E55</f>
        <v>-0.01437605947</v>
      </c>
    </row>
    <row r="53">
      <c r="A53" s="48">
        <v>45217.0</v>
      </c>
      <c r="B53" s="49">
        <v>2864.199951</v>
      </c>
      <c r="C53" s="49">
        <v>2892.274902</v>
      </c>
      <c r="D53" s="49">
        <v>2814.399902</v>
      </c>
      <c r="E53" s="49">
        <v>2845.375</v>
      </c>
      <c r="F53" s="49">
        <v>2824.296387</v>
      </c>
      <c r="G53" s="67">
        <f t="shared" si="1"/>
        <v>-0.02717240965</v>
      </c>
      <c r="H53" s="68">
        <f>G53-FAMA!E56</f>
        <v>-0.04518598998</v>
      </c>
    </row>
    <row r="54">
      <c r="A54" s="48">
        <v>45218.0</v>
      </c>
      <c r="B54" s="49">
        <v>2892.324951</v>
      </c>
      <c r="C54" s="49">
        <v>2974.5</v>
      </c>
      <c r="D54" s="49">
        <v>2852.774902</v>
      </c>
      <c r="E54" s="49">
        <v>2924.850098</v>
      </c>
      <c r="F54" s="49">
        <v>2903.182861</v>
      </c>
      <c r="G54" s="67">
        <f t="shared" si="1"/>
        <v>-0.009616469687</v>
      </c>
      <c r="H54" s="68">
        <f>G54-FAMA!E57</f>
        <v>-0.02775129997</v>
      </c>
    </row>
    <row r="55">
      <c r="A55" s="48">
        <v>45219.0</v>
      </c>
      <c r="B55" s="49">
        <v>2928.675049</v>
      </c>
      <c r="C55" s="49">
        <v>2972.475098</v>
      </c>
      <c r="D55" s="49">
        <v>2902.75</v>
      </c>
      <c r="E55" s="49">
        <v>2953.25</v>
      </c>
      <c r="F55" s="49">
        <v>2931.372314</v>
      </c>
      <c r="G55" s="67">
        <f t="shared" si="1"/>
        <v>0.01621574423</v>
      </c>
      <c r="H55" s="68">
        <f>G55-FAMA!E58</f>
        <v>-0.001919086056</v>
      </c>
    </row>
    <row r="56">
      <c r="A56" s="48">
        <v>45222.0</v>
      </c>
      <c r="B56" s="49">
        <v>2962.475098</v>
      </c>
      <c r="C56" s="49">
        <v>2968.175049</v>
      </c>
      <c r="D56" s="49">
        <v>2895.0</v>
      </c>
      <c r="E56" s="49">
        <v>2906.125</v>
      </c>
      <c r="F56" s="49">
        <v>2884.596436</v>
      </c>
      <c r="G56" s="67">
        <f t="shared" si="1"/>
        <v>-0.01448029856</v>
      </c>
      <c r="H56" s="68">
        <f>G56-FAMA!E59</f>
        <v>-0.06889465617</v>
      </c>
    </row>
    <row r="57">
      <c r="A57" s="48">
        <v>45224.0</v>
      </c>
      <c r="B57" s="49">
        <v>2912.399902</v>
      </c>
      <c r="C57" s="49">
        <v>2967.5</v>
      </c>
      <c r="D57" s="49">
        <v>2909.925049</v>
      </c>
      <c r="E57" s="49">
        <v>2948.824951</v>
      </c>
      <c r="F57" s="49">
        <v>2926.97998</v>
      </c>
      <c r="G57" s="67">
        <f t="shared" si="1"/>
        <v>0.005138493369</v>
      </c>
      <c r="H57" s="68">
        <f>G57-FAMA!E60</f>
        <v>-0.03113445591</v>
      </c>
    </row>
    <row r="58">
      <c r="A58" s="48">
        <v>45225.0</v>
      </c>
      <c r="B58" s="49">
        <v>2905.324951</v>
      </c>
      <c r="C58" s="49">
        <v>2946.199951</v>
      </c>
      <c r="D58" s="49">
        <v>2840.125</v>
      </c>
      <c r="E58" s="49">
        <v>2933.75</v>
      </c>
      <c r="F58" s="49">
        <v>2912.016602</v>
      </c>
      <c r="G58" s="67">
        <f t="shared" si="1"/>
        <v>-0.03579911904</v>
      </c>
      <c r="H58" s="68">
        <f>G58-FAMA!E61</f>
        <v>-0.05395291382</v>
      </c>
    </row>
    <row r="59">
      <c r="A59" s="48">
        <v>45226.0</v>
      </c>
      <c r="B59" s="49">
        <v>2941.125</v>
      </c>
      <c r="C59" s="49">
        <v>3072.0</v>
      </c>
      <c r="D59" s="49">
        <v>2936.324951</v>
      </c>
      <c r="E59" s="49">
        <v>3042.675049</v>
      </c>
      <c r="F59" s="49">
        <v>3020.134766</v>
      </c>
      <c r="G59" s="67">
        <f t="shared" si="1"/>
        <v>0.002941904812</v>
      </c>
      <c r="H59" s="68">
        <f>G59-FAMA!E62</f>
        <v>-0.01521188996</v>
      </c>
    </row>
    <row r="60">
      <c r="A60" s="48">
        <v>45229.0</v>
      </c>
      <c r="B60" s="49">
        <v>3054.850098</v>
      </c>
      <c r="C60" s="49">
        <v>3065.0</v>
      </c>
      <c r="D60" s="49">
        <v>3020.0</v>
      </c>
      <c r="E60" s="49">
        <v>3033.75</v>
      </c>
      <c r="F60" s="49">
        <v>3011.275879</v>
      </c>
      <c r="G60" s="67">
        <f t="shared" si="1"/>
        <v>-0.01533590786</v>
      </c>
      <c r="H60" s="68">
        <f>G60-FAMA!E63</f>
        <v>-0.0698071796</v>
      </c>
    </row>
    <row r="61">
      <c r="A61" s="48">
        <v>45230.0</v>
      </c>
      <c r="B61" s="49">
        <v>3050.0</v>
      </c>
      <c r="C61" s="49">
        <v>3099.475098</v>
      </c>
      <c r="D61" s="49">
        <v>3035.0</v>
      </c>
      <c r="E61" s="49">
        <v>3081.0</v>
      </c>
      <c r="F61" s="49">
        <v>3058.175781</v>
      </c>
      <c r="G61" s="67">
        <f t="shared" si="1"/>
        <v>-0.007801404117</v>
      </c>
      <c r="H61" s="68">
        <f>G61-FAMA!E64</f>
        <v>-0.02595519889</v>
      </c>
    </row>
    <row r="62">
      <c r="A62" s="48">
        <v>45231.0</v>
      </c>
      <c r="B62" s="49">
        <v>3087.475098</v>
      </c>
      <c r="C62" s="49">
        <v>3129.475098</v>
      </c>
      <c r="D62" s="49">
        <v>3062.899902</v>
      </c>
      <c r="E62" s="49">
        <v>3105.225098</v>
      </c>
      <c r="F62" s="49">
        <v>3082.221436</v>
      </c>
      <c r="G62" s="67">
        <f t="shared" si="1"/>
        <v>-0.00235338093</v>
      </c>
      <c r="H62" s="68">
        <f>G62-FAMA!E65</f>
        <v>-0.02050717571</v>
      </c>
    </row>
    <row r="63">
      <c r="A63" s="48">
        <v>45232.0</v>
      </c>
      <c r="B63" s="49">
        <v>3129.0</v>
      </c>
      <c r="C63" s="49">
        <v>3141.949951</v>
      </c>
      <c r="D63" s="49">
        <v>3087.25</v>
      </c>
      <c r="E63" s="49">
        <v>3112.550049</v>
      </c>
      <c r="F63" s="49">
        <v>3089.492188</v>
      </c>
      <c r="G63" s="67">
        <f t="shared" si="1"/>
        <v>-0.008631511873</v>
      </c>
      <c r="H63" s="68">
        <f>G63-FAMA!E66</f>
        <v>-0.02678530665</v>
      </c>
    </row>
    <row r="64">
      <c r="A64" s="48">
        <v>45233.0</v>
      </c>
      <c r="B64" s="49">
        <v>3132.324951</v>
      </c>
      <c r="C64" s="49">
        <v>3159.100098</v>
      </c>
      <c r="D64" s="49">
        <v>3112.649902</v>
      </c>
      <c r="E64" s="49">
        <v>3139.649902</v>
      </c>
      <c r="F64" s="49">
        <v>3116.391357</v>
      </c>
      <c r="G64" s="67">
        <f t="shared" si="1"/>
        <v>0.005283180019</v>
      </c>
      <c r="H64" s="68">
        <f>G64-FAMA!E67</f>
        <v>-0.01289624037</v>
      </c>
    </row>
    <row r="65">
      <c r="A65" s="48">
        <v>45236.0</v>
      </c>
      <c r="B65" s="49">
        <v>3158.975098</v>
      </c>
      <c r="C65" s="49">
        <v>3173.449951</v>
      </c>
      <c r="D65" s="49">
        <v>3108.199951</v>
      </c>
      <c r="E65" s="49">
        <v>3123.149902</v>
      </c>
      <c r="F65" s="49">
        <v>3100.013428</v>
      </c>
      <c r="G65" s="67">
        <f t="shared" si="1"/>
        <v>0.003832819813</v>
      </c>
      <c r="H65" s="68">
        <f>G65-FAMA!E68</f>
        <v>-0.06890469364</v>
      </c>
    </row>
    <row r="66">
      <c r="A66" s="48">
        <v>45237.0</v>
      </c>
      <c r="B66" s="49">
        <v>3115.524902</v>
      </c>
      <c r="C66" s="49">
        <v>3130.875</v>
      </c>
      <c r="D66" s="49">
        <v>3064.0</v>
      </c>
      <c r="E66" s="49">
        <v>3111.225098</v>
      </c>
      <c r="F66" s="49">
        <v>3088.177002</v>
      </c>
      <c r="G66" s="67">
        <f t="shared" si="1"/>
        <v>-0.01073141135</v>
      </c>
      <c r="H66" s="68">
        <f>G66-FAMA!E69</f>
        <v>-0.02891083174</v>
      </c>
    </row>
    <row r="67">
      <c r="A67" s="48">
        <v>45238.0</v>
      </c>
      <c r="B67" s="49">
        <v>3117.524902</v>
      </c>
      <c r="C67" s="49">
        <v>3149.25</v>
      </c>
      <c r="D67" s="49">
        <v>3113.0</v>
      </c>
      <c r="E67" s="49">
        <v>3144.975098</v>
      </c>
      <c r="F67" s="49">
        <v>3121.677002</v>
      </c>
      <c r="G67" s="67">
        <f t="shared" si="1"/>
        <v>-0.004691724624</v>
      </c>
      <c r="H67" s="68">
        <f>G67-FAMA!E70</f>
        <v>-0.02286909506</v>
      </c>
    </row>
    <row r="68">
      <c r="A68" s="48">
        <v>45239.0</v>
      </c>
      <c r="B68" s="49">
        <v>3150.524902</v>
      </c>
      <c r="C68" s="49">
        <v>3163.875</v>
      </c>
      <c r="D68" s="49">
        <v>3129.725098</v>
      </c>
      <c r="E68" s="49">
        <v>3159.800049</v>
      </c>
      <c r="F68" s="49">
        <v>3136.39209</v>
      </c>
      <c r="G68" s="67">
        <f t="shared" si="1"/>
        <v>0.01157304015</v>
      </c>
      <c r="H68" s="68">
        <f>G68-FAMA!E71</f>
        <v>-0.006604330284</v>
      </c>
    </row>
    <row r="69">
      <c r="A69" s="48">
        <v>45240.0</v>
      </c>
      <c r="B69" s="49">
        <v>3153.524902</v>
      </c>
      <c r="C69" s="49">
        <v>3153.524902</v>
      </c>
      <c r="D69" s="49">
        <v>3116.649902</v>
      </c>
      <c r="E69" s="49">
        <v>3123.649902</v>
      </c>
      <c r="F69" s="49">
        <v>3100.509766</v>
      </c>
      <c r="G69" s="67">
        <f t="shared" si="1"/>
        <v>0.003937111303</v>
      </c>
      <c r="H69" s="68">
        <f>G69-FAMA!E72</f>
        <v>-0.0506049131</v>
      </c>
    </row>
    <row r="70">
      <c r="A70" s="48">
        <v>45243.0</v>
      </c>
      <c r="B70" s="49">
        <v>3137.475098</v>
      </c>
      <c r="C70" s="49">
        <v>3141.524902</v>
      </c>
      <c r="D70" s="49">
        <v>3071.774902</v>
      </c>
      <c r="E70" s="49">
        <v>3111.399902</v>
      </c>
      <c r="F70" s="49">
        <v>3088.350586</v>
      </c>
      <c r="G70" s="67">
        <f t="shared" si="1"/>
        <v>-0.006109223565</v>
      </c>
      <c r="H70" s="68">
        <f>G70-FAMA!E73</f>
        <v>-0.024286594</v>
      </c>
    </row>
    <row r="71">
      <c r="A71" s="48">
        <v>45245.0</v>
      </c>
      <c r="B71" s="49">
        <v>3147.524902</v>
      </c>
      <c r="C71" s="49">
        <v>3196.5</v>
      </c>
      <c r="D71" s="49">
        <v>3120.0</v>
      </c>
      <c r="E71" s="49">
        <v>3130.524902</v>
      </c>
      <c r="F71" s="49">
        <v>3107.333984</v>
      </c>
      <c r="G71" s="67">
        <f t="shared" si="1"/>
        <v>-0.02187141417</v>
      </c>
      <c r="H71" s="68">
        <f>G71-FAMA!E74</f>
        <v>-0.0400487846</v>
      </c>
    </row>
    <row r="72">
      <c r="A72" s="48">
        <v>45246.0</v>
      </c>
      <c r="B72" s="49">
        <v>3131.925049</v>
      </c>
      <c r="C72" s="49">
        <v>3206.375</v>
      </c>
      <c r="D72" s="49">
        <v>3131.925049</v>
      </c>
      <c r="E72" s="49">
        <v>3200.524902</v>
      </c>
      <c r="F72" s="49">
        <v>3176.81543</v>
      </c>
      <c r="G72" s="67">
        <f t="shared" si="1"/>
        <v>0.002050732221</v>
      </c>
      <c r="H72" s="68">
        <f>G72-FAMA!E75</f>
        <v>-0.01617967603</v>
      </c>
    </row>
    <row r="73">
      <c r="A73" s="48">
        <v>45247.0</v>
      </c>
      <c r="B73" s="49">
        <v>3210.024902</v>
      </c>
      <c r="C73" s="49">
        <v>3239.574951</v>
      </c>
      <c r="D73" s="49">
        <v>3180.675049</v>
      </c>
      <c r="E73" s="49">
        <v>3193.975098</v>
      </c>
      <c r="F73" s="49">
        <v>3170.313965</v>
      </c>
      <c r="G73" s="67">
        <f t="shared" si="1"/>
        <v>-0.01523863218</v>
      </c>
      <c r="H73" s="68">
        <f>G73-FAMA!E76</f>
        <v>-0.03346904044</v>
      </c>
    </row>
    <row r="74">
      <c r="A74" s="48">
        <v>45250.0</v>
      </c>
      <c r="B74" s="49">
        <v>3212.5</v>
      </c>
      <c r="C74" s="49">
        <v>3249.475098</v>
      </c>
      <c r="D74" s="49">
        <v>3195.0</v>
      </c>
      <c r="E74" s="49">
        <v>3243.399902</v>
      </c>
      <c r="F74" s="49">
        <v>3219.372803</v>
      </c>
      <c r="G74" s="67">
        <f t="shared" si="1"/>
        <v>0.003457316184</v>
      </c>
      <c r="H74" s="68">
        <f>G74-FAMA!E77</f>
        <v>-0.05124387962</v>
      </c>
    </row>
    <row r="75">
      <c r="A75" s="48">
        <v>45251.0</v>
      </c>
      <c r="B75" s="49">
        <v>3249.5</v>
      </c>
      <c r="C75" s="49">
        <v>3287.5</v>
      </c>
      <c r="D75" s="49">
        <v>3213.274902</v>
      </c>
      <c r="E75" s="49">
        <v>3232.225098</v>
      </c>
      <c r="F75" s="49">
        <v>3208.280762</v>
      </c>
      <c r="G75" s="67">
        <f t="shared" si="1"/>
        <v>-0.01938636549</v>
      </c>
      <c r="H75" s="68">
        <f>G75-FAMA!E78</f>
        <v>-0.03761677374</v>
      </c>
    </row>
    <row r="76">
      <c r="A76" s="48">
        <v>45252.0</v>
      </c>
      <c r="B76" s="49">
        <v>3225.0</v>
      </c>
      <c r="C76" s="49">
        <v>3306.875</v>
      </c>
      <c r="D76" s="49">
        <v>3217.475098</v>
      </c>
      <c r="E76" s="49">
        <v>3296.125</v>
      </c>
      <c r="F76" s="49">
        <v>3271.707275</v>
      </c>
      <c r="G76" s="67">
        <f t="shared" si="1"/>
        <v>0.03367307723</v>
      </c>
      <c r="H76" s="68">
        <f>G76-FAMA!E79</f>
        <v>0.01544266897</v>
      </c>
    </row>
    <row r="77">
      <c r="A77" s="48">
        <v>45253.0</v>
      </c>
      <c r="B77" s="49">
        <v>3300.024902</v>
      </c>
      <c r="C77" s="49">
        <v>3306.25</v>
      </c>
      <c r="D77" s="49">
        <v>3183.649902</v>
      </c>
      <c r="E77" s="49">
        <v>3188.75</v>
      </c>
      <c r="F77" s="49">
        <v>3165.127686</v>
      </c>
      <c r="G77" s="67">
        <f t="shared" si="1"/>
        <v>-0.002073310688</v>
      </c>
      <c r="H77" s="68">
        <f>G77-FAMA!E80</f>
        <v>-0.02032498244</v>
      </c>
    </row>
    <row r="78">
      <c r="A78" s="48">
        <v>45254.0</v>
      </c>
      <c r="B78" s="49">
        <v>3189.524902</v>
      </c>
      <c r="C78" s="49">
        <v>3236.274902</v>
      </c>
      <c r="D78" s="49">
        <v>3164.425049</v>
      </c>
      <c r="E78" s="49">
        <v>3195.375</v>
      </c>
      <c r="F78" s="49">
        <v>3171.703613</v>
      </c>
      <c r="G78" s="67">
        <f t="shared" si="1"/>
        <v>0.01092271055</v>
      </c>
      <c r="H78" s="68">
        <f>G78-FAMA!E81</f>
        <v>-0.007328961204</v>
      </c>
    </row>
    <row r="79">
      <c r="A79" s="48">
        <v>45258.0</v>
      </c>
      <c r="B79" s="49">
        <v>3205.050049</v>
      </c>
      <c r="C79" s="49">
        <v>3220.25</v>
      </c>
      <c r="D79" s="49">
        <v>3139.0</v>
      </c>
      <c r="E79" s="49">
        <v>3160.850098</v>
      </c>
      <c r="F79" s="49">
        <v>3137.434326</v>
      </c>
      <c r="G79" s="67">
        <f t="shared" si="1"/>
        <v>-0.01825523374</v>
      </c>
      <c r="H79" s="68">
        <f>G79-FAMA!E82</f>
        <v>-0.07302024331</v>
      </c>
    </row>
    <row r="80">
      <c r="A80" s="48">
        <v>45259.0</v>
      </c>
      <c r="B80" s="49">
        <v>3175.024902</v>
      </c>
      <c r="C80" s="49">
        <v>3237.5</v>
      </c>
      <c r="D80" s="49">
        <v>3175.024902</v>
      </c>
      <c r="E80" s="49">
        <v>3219.625</v>
      </c>
      <c r="F80" s="49">
        <v>3195.773926</v>
      </c>
      <c r="G80" s="67">
        <f t="shared" si="1"/>
        <v>0.003553329401</v>
      </c>
      <c r="H80" s="68">
        <f>G80-FAMA!E83</f>
        <v>-0.03295334534</v>
      </c>
    </row>
    <row r="81">
      <c r="A81" s="48">
        <v>45260.0</v>
      </c>
      <c r="B81" s="49">
        <v>3235.024902</v>
      </c>
      <c r="C81" s="49">
        <v>3253.274902</v>
      </c>
      <c r="D81" s="49">
        <v>3164.949951</v>
      </c>
      <c r="E81" s="49">
        <v>3208.225098</v>
      </c>
      <c r="F81" s="49">
        <v>3184.458496</v>
      </c>
      <c r="G81" s="67">
        <f t="shared" si="1"/>
        <v>-0.001967594585</v>
      </c>
      <c r="H81" s="68">
        <f>G81-FAMA!E84</f>
        <v>-0.02032658343</v>
      </c>
    </row>
    <row r="82">
      <c r="A82" s="48">
        <v>45261.0</v>
      </c>
      <c r="B82" s="49">
        <v>3225.050049</v>
      </c>
      <c r="C82" s="49">
        <v>3241.5</v>
      </c>
      <c r="D82" s="49">
        <v>3194.100098</v>
      </c>
      <c r="E82" s="49">
        <v>3214.550049</v>
      </c>
      <c r="F82" s="49">
        <v>3190.736572</v>
      </c>
      <c r="G82" s="67">
        <f t="shared" si="1"/>
        <v>-0.004898810755</v>
      </c>
      <c r="H82" s="68">
        <f>G82-FAMA!E85</f>
        <v>-0.0232577996</v>
      </c>
    </row>
    <row r="83">
      <c r="A83" s="48">
        <v>45264.0</v>
      </c>
      <c r="B83" s="49">
        <v>3250.0</v>
      </c>
      <c r="C83" s="49">
        <v>3260.949951</v>
      </c>
      <c r="D83" s="49">
        <v>3199.25</v>
      </c>
      <c r="E83" s="49">
        <v>3230.375</v>
      </c>
      <c r="F83" s="49">
        <v>3206.444336</v>
      </c>
      <c r="G83" s="67">
        <f t="shared" si="1"/>
        <v>0.01383267243</v>
      </c>
      <c r="H83" s="68">
        <f>G83-FAMA!E86</f>
        <v>-0.04125440631</v>
      </c>
    </row>
    <row r="84">
      <c r="A84" s="48">
        <v>45265.0</v>
      </c>
      <c r="B84" s="49">
        <v>3235.5</v>
      </c>
      <c r="C84" s="49">
        <v>3244.475098</v>
      </c>
      <c r="D84" s="49">
        <v>3135.199951</v>
      </c>
      <c r="E84" s="49">
        <v>3186.300049</v>
      </c>
      <c r="F84" s="49">
        <v>3162.695801</v>
      </c>
      <c r="G84" s="67">
        <f t="shared" si="1"/>
        <v>0.00532431296</v>
      </c>
      <c r="H84" s="68">
        <f>G84-FAMA!E87</f>
        <v>-0.01303467589</v>
      </c>
    </row>
    <row r="85">
      <c r="A85" s="48">
        <v>45266.0</v>
      </c>
      <c r="B85" s="49">
        <v>3206.225098</v>
      </c>
      <c r="C85" s="49">
        <v>3240.574951</v>
      </c>
      <c r="D85" s="49">
        <v>3162.399902</v>
      </c>
      <c r="E85" s="49">
        <v>3169.425049</v>
      </c>
      <c r="F85" s="49">
        <v>3145.945801</v>
      </c>
      <c r="G85" s="67">
        <f t="shared" si="1"/>
        <v>0.004898549253</v>
      </c>
      <c r="H85" s="68">
        <f>G85-FAMA!E88</f>
        <v>-0.0134604396</v>
      </c>
    </row>
    <row r="86">
      <c r="A86" s="48">
        <v>45267.0</v>
      </c>
      <c r="B86" s="49">
        <v>3170.024902</v>
      </c>
      <c r="C86" s="49">
        <v>3184.675049</v>
      </c>
      <c r="D86" s="49">
        <v>3145.0</v>
      </c>
      <c r="E86" s="49">
        <v>3153.975098</v>
      </c>
      <c r="F86" s="49">
        <v>3130.610352</v>
      </c>
      <c r="G86" s="67">
        <f t="shared" si="1"/>
        <v>-0.02392242491</v>
      </c>
      <c r="H86" s="68">
        <f>G86-FAMA!E89</f>
        <v>-0.04227526785</v>
      </c>
    </row>
    <row r="87">
      <c r="A87" s="48">
        <v>45268.0</v>
      </c>
      <c r="B87" s="49">
        <v>3156.199951</v>
      </c>
      <c r="C87" s="49">
        <v>3268.600098</v>
      </c>
      <c r="D87" s="49">
        <v>3156.199951</v>
      </c>
      <c r="E87" s="49">
        <v>3231.274902</v>
      </c>
      <c r="F87" s="49">
        <v>3207.337646</v>
      </c>
      <c r="G87" s="67">
        <f t="shared" si="1"/>
        <v>-0.009722651073</v>
      </c>
      <c r="H87" s="68">
        <f>G87-FAMA!E90</f>
        <v>-0.02807549401</v>
      </c>
    </row>
    <row r="88">
      <c r="A88" s="48">
        <v>45271.0</v>
      </c>
      <c r="B88" s="49">
        <v>3236.574951</v>
      </c>
      <c r="C88" s="49">
        <v>3268.875</v>
      </c>
      <c r="D88" s="49">
        <v>3231.475098</v>
      </c>
      <c r="E88" s="49">
        <v>3263.0</v>
      </c>
      <c r="F88" s="49">
        <v>3238.827637</v>
      </c>
      <c r="G88" s="67">
        <f t="shared" si="1"/>
        <v>-0.0002067981185</v>
      </c>
      <c r="H88" s="68">
        <f>G88-FAMA!E91</f>
        <v>-0.05527543236</v>
      </c>
    </row>
    <row r="89">
      <c r="A89" s="48">
        <v>45272.0</v>
      </c>
      <c r="B89" s="49">
        <v>3275.0</v>
      </c>
      <c r="C89" s="49">
        <v>3337.350098</v>
      </c>
      <c r="D89" s="49">
        <v>3251.75</v>
      </c>
      <c r="E89" s="49">
        <v>3263.675049</v>
      </c>
      <c r="F89" s="49">
        <v>3239.497559</v>
      </c>
      <c r="G89" s="67">
        <f t="shared" si="1"/>
        <v>0.001280862502</v>
      </c>
      <c r="H89" s="68">
        <f>G89-FAMA!E92</f>
        <v>-0.01707198044</v>
      </c>
    </row>
    <row r="90">
      <c r="A90" s="48">
        <v>45273.0</v>
      </c>
      <c r="B90" s="49">
        <v>3265.550049</v>
      </c>
      <c r="C90" s="49">
        <v>3281.475098</v>
      </c>
      <c r="D90" s="49">
        <v>3215.0</v>
      </c>
      <c r="E90" s="49">
        <v>3259.5</v>
      </c>
      <c r="F90" s="49">
        <v>3235.353516</v>
      </c>
      <c r="G90" s="67">
        <f t="shared" si="1"/>
        <v>-0.05058035128</v>
      </c>
      <c r="H90" s="68">
        <f>G90-FAMA!E93</f>
        <v>-0.06893319422</v>
      </c>
    </row>
    <row r="91">
      <c r="A91" s="48">
        <v>45274.0</v>
      </c>
      <c r="B91" s="49">
        <v>3286.925049</v>
      </c>
      <c r="C91" s="49">
        <v>3444.824951</v>
      </c>
      <c r="D91" s="49">
        <v>3286.925049</v>
      </c>
      <c r="E91" s="49">
        <v>3433.149902</v>
      </c>
      <c r="F91" s="49">
        <v>3407.717041</v>
      </c>
      <c r="G91" s="67">
        <f t="shared" si="1"/>
        <v>-0.0509868832</v>
      </c>
      <c r="H91" s="68">
        <f>G91-FAMA!E94</f>
        <v>-0.06931309227</v>
      </c>
    </row>
    <row r="92">
      <c r="A92" s="48">
        <v>45275.0</v>
      </c>
      <c r="B92" s="49">
        <v>3442.524902</v>
      </c>
      <c r="C92" s="49">
        <v>3699.5</v>
      </c>
      <c r="D92" s="49">
        <v>3433.524902</v>
      </c>
      <c r="E92" s="49">
        <v>3617.600098</v>
      </c>
      <c r="F92" s="49">
        <v>3590.800781</v>
      </c>
      <c r="G92" s="67">
        <f t="shared" si="1"/>
        <v>0.01250374576</v>
      </c>
      <c r="H92" s="68">
        <f>G92-FAMA!E95</f>
        <v>-0.005822463321</v>
      </c>
    </row>
    <row r="93">
      <c r="A93" s="48">
        <v>45278.0</v>
      </c>
      <c r="B93" s="49">
        <v>3614.0</v>
      </c>
      <c r="C93" s="49">
        <v>3623.725098</v>
      </c>
      <c r="D93" s="49">
        <v>3538.800049</v>
      </c>
      <c r="E93" s="49">
        <v>3572.925049</v>
      </c>
      <c r="F93" s="49">
        <v>3546.456787</v>
      </c>
      <c r="G93" s="67">
        <f t="shared" si="1"/>
        <v>0.0109215085</v>
      </c>
      <c r="H93" s="68">
        <f>G93-FAMA!E96</f>
        <v>-0.02573426815</v>
      </c>
    </row>
    <row r="94">
      <c r="A94" s="48">
        <v>45279.0</v>
      </c>
      <c r="B94" s="49">
        <v>3612.074951</v>
      </c>
      <c r="C94" s="49">
        <v>3612.074951</v>
      </c>
      <c r="D94" s="49">
        <v>3483.75</v>
      </c>
      <c r="E94" s="49">
        <v>3534.324951</v>
      </c>
      <c r="F94" s="49">
        <v>3508.142578</v>
      </c>
      <c r="G94" s="67">
        <f t="shared" si="1"/>
        <v>0.01069507102</v>
      </c>
      <c r="H94" s="68">
        <f>G94-FAMA!E97</f>
        <v>-0.007631138058</v>
      </c>
    </row>
    <row r="95">
      <c r="A95" s="48">
        <v>45280.0</v>
      </c>
      <c r="B95" s="49">
        <v>3577.399902</v>
      </c>
      <c r="C95" s="49">
        <v>3636.649902</v>
      </c>
      <c r="D95" s="49">
        <v>3478.5</v>
      </c>
      <c r="E95" s="49">
        <v>3496.925049</v>
      </c>
      <c r="F95" s="49">
        <v>3471.019775</v>
      </c>
      <c r="G95" s="67">
        <f t="shared" si="1"/>
        <v>-0.0238869114</v>
      </c>
      <c r="H95" s="68">
        <f>G95-FAMA!E98</f>
        <v>-0.06054268805</v>
      </c>
    </row>
    <row r="96">
      <c r="A96" s="48">
        <v>45281.0</v>
      </c>
      <c r="B96" s="49">
        <v>3441.300049</v>
      </c>
      <c r="C96" s="49">
        <v>3587.5</v>
      </c>
      <c r="D96" s="49">
        <v>3441.300049</v>
      </c>
      <c r="E96" s="49">
        <v>3582.5</v>
      </c>
      <c r="F96" s="49">
        <v>3555.960693</v>
      </c>
      <c r="G96" s="67">
        <f t="shared" si="1"/>
        <v>-0.03587389797</v>
      </c>
      <c r="H96" s="68">
        <f>G96-FAMA!E99</f>
        <v>-0.05423928866</v>
      </c>
    </row>
    <row r="97">
      <c r="A97" s="48">
        <v>45282.0</v>
      </c>
      <c r="B97" s="49">
        <v>3608.875</v>
      </c>
      <c r="C97" s="49">
        <v>3744.949951</v>
      </c>
      <c r="D97" s="49">
        <v>3577.975098</v>
      </c>
      <c r="E97" s="49">
        <v>3715.800049</v>
      </c>
      <c r="F97" s="49">
        <v>3688.273438</v>
      </c>
      <c r="G97" s="67">
        <f t="shared" si="1"/>
        <v>0.01000959413</v>
      </c>
      <c r="H97" s="68">
        <f>G97-FAMA!E100</f>
        <v>-0.00835579656</v>
      </c>
    </row>
    <row r="98">
      <c r="A98" s="48">
        <v>45286.0</v>
      </c>
      <c r="B98" s="49">
        <v>3716.375</v>
      </c>
      <c r="C98" s="49">
        <v>3718.074951</v>
      </c>
      <c r="D98" s="49">
        <v>3662.324951</v>
      </c>
      <c r="E98" s="49">
        <v>3678.975098</v>
      </c>
      <c r="F98" s="49">
        <v>3651.721191</v>
      </c>
      <c r="G98" s="67">
        <f t="shared" si="1"/>
        <v>-0.003629047516</v>
      </c>
      <c r="H98" s="68">
        <f>G98-FAMA!E101</f>
        <v>-0.05873533883</v>
      </c>
    </row>
    <row r="99">
      <c r="A99" s="48">
        <v>45287.0</v>
      </c>
      <c r="B99" s="49">
        <v>3683.800049</v>
      </c>
      <c r="C99" s="49">
        <v>3741.300049</v>
      </c>
      <c r="D99" s="49">
        <v>3678.0</v>
      </c>
      <c r="E99" s="49">
        <v>3692.375</v>
      </c>
      <c r="F99" s="49">
        <v>3665.021729</v>
      </c>
      <c r="G99" s="67">
        <f t="shared" si="1"/>
        <v>-0.01805069701</v>
      </c>
      <c r="H99" s="68">
        <f>G99-FAMA!E102</f>
        <v>-0.0364160877</v>
      </c>
    </row>
    <row r="100">
      <c r="A100" s="48">
        <v>45288.0</v>
      </c>
      <c r="B100" s="49">
        <v>3718.074951</v>
      </c>
      <c r="C100" s="49">
        <v>3775.0</v>
      </c>
      <c r="D100" s="49">
        <v>3685.0</v>
      </c>
      <c r="E100" s="49">
        <v>3760.25</v>
      </c>
      <c r="F100" s="49">
        <v>3732.394043</v>
      </c>
      <c r="G100" s="67">
        <f t="shared" si="1"/>
        <v>0.0180240477</v>
      </c>
      <c r="H100" s="68">
        <f>G100-FAMA!E103</f>
        <v>-0.0003413429869</v>
      </c>
    </row>
    <row r="101">
      <c r="A101" s="48">
        <v>45289.0</v>
      </c>
      <c r="B101" s="49">
        <v>3772.425049</v>
      </c>
      <c r="C101" s="49">
        <v>3772.425049</v>
      </c>
      <c r="D101" s="49">
        <v>3682.5</v>
      </c>
      <c r="E101" s="49">
        <v>3693.675049</v>
      </c>
      <c r="F101" s="49">
        <v>3666.312256</v>
      </c>
      <c r="G101" s="67">
        <f t="shared" si="1"/>
        <v>0.008911374273</v>
      </c>
      <c r="H101" s="68">
        <f>G101-FAMA!E104</f>
        <v>-0.009479622295</v>
      </c>
    </row>
    <row r="102">
      <c r="A102" s="48">
        <v>45292.0</v>
      </c>
      <c r="B102" s="49">
        <v>3715.0</v>
      </c>
      <c r="C102" s="49">
        <v>3715.0</v>
      </c>
      <c r="D102" s="49">
        <v>3653.0</v>
      </c>
      <c r="E102" s="49">
        <v>3661.050049</v>
      </c>
      <c r="F102" s="49">
        <v>3633.928955</v>
      </c>
      <c r="G102" s="67">
        <f t="shared" si="1"/>
        <v>-0.0006209958378</v>
      </c>
      <c r="H102" s="68">
        <f>G102-FAMA!E105</f>
        <v>-0.01901199241</v>
      </c>
    </row>
    <row r="103">
      <c r="A103" s="48">
        <v>45293.0</v>
      </c>
      <c r="B103" s="49">
        <v>3682.725098</v>
      </c>
      <c r="C103" s="49">
        <v>3682.725098</v>
      </c>
      <c r="D103" s="49">
        <v>3622.100098</v>
      </c>
      <c r="E103" s="49">
        <v>3663.324951</v>
      </c>
      <c r="F103" s="49">
        <v>3636.187012</v>
      </c>
      <c r="G103" s="67">
        <f t="shared" si="1"/>
        <v>0.005213620908</v>
      </c>
      <c r="H103" s="68">
        <f>G103-FAMA!E106</f>
        <v>-0.06837066158</v>
      </c>
    </row>
    <row r="104">
      <c r="A104" s="48">
        <v>45294.0</v>
      </c>
      <c r="B104" s="49">
        <v>3658.899902</v>
      </c>
      <c r="C104" s="49">
        <v>3662.975098</v>
      </c>
      <c r="D104" s="49">
        <v>3581.0</v>
      </c>
      <c r="E104" s="49">
        <v>3644.324951</v>
      </c>
      <c r="F104" s="49">
        <v>3617.327637</v>
      </c>
      <c r="G104" s="67">
        <f t="shared" si="1"/>
        <v>0.003206942131</v>
      </c>
      <c r="H104" s="68">
        <f>G104-FAMA!E107</f>
        <v>-0.01518405444</v>
      </c>
    </row>
    <row r="105">
      <c r="A105" s="48">
        <v>45295.0</v>
      </c>
      <c r="B105" s="49">
        <v>3635.074951</v>
      </c>
      <c r="C105" s="49">
        <v>3707.0</v>
      </c>
      <c r="D105" s="49">
        <v>3610.0</v>
      </c>
      <c r="E105" s="49">
        <v>3632.675049</v>
      </c>
      <c r="F105" s="49">
        <v>3605.76416</v>
      </c>
      <c r="G105" s="67">
        <f t="shared" si="1"/>
        <v>-0.01204116675</v>
      </c>
      <c r="H105" s="68">
        <f>G105-FAMA!E108</f>
        <v>-0.03046416731</v>
      </c>
    </row>
    <row r="106">
      <c r="A106" s="48">
        <v>45296.0</v>
      </c>
      <c r="B106" s="49">
        <v>3643.675049</v>
      </c>
      <c r="C106" s="49">
        <v>3693.949951</v>
      </c>
      <c r="D106" s="49">
        <v>3632.5</v>
      </c>
      <c r="E106" s="49">
        <v>3676.949951</v>
      </c>
      <c r="F106" s="49">
        <v>3649.710938</v>
      </c>
      <c r="G106" s="67">
        <f t="shared" si="1"/>
        <v>0.009263840128</v>
      </c>
      <c r="H106" s="68">
        <f>G106-FAMA!E109</f>
        <v>-0.009159160429</v>
      </c>
    </row>
    <row r="107">
      <c r="A107" s="48">
        <v>45299.0</v>
      </c>
      <c r="B107" s="49">
        <v>3699.925049</v>
      </c>
      <c r="C107" s="49">
        <v>3699.925049</v>
      </c>
      <c r="D107" s="49">
        <v>3604.375</v>
      </c>
      <c r="E107" s="49">
        <v>3643.199951</v>
      </c>
      <c r="F107" s="49">
        <v>3616.210938</v>
      </c>
      <c r="G107" s="67">
        <f t="shared" si="1"/>
        <v>-0.0009393004249</v>
      </c>
      <c r="H107" s="68">
        <f>G107-FAMA!E110</f>
        <v>-0.05621848493</v>
      </c>
    </row>
    <row r="108">
      <c r="A108" s="48">
        <v>45300.0</v>
      </c>
      <c r="B108" s="49">
        <v>3702.574951</v>
      </c>
      <c r="C108" s="49">
        <v>3708.699951</v>
      </c>
      <c r="D108" s="49">
        <v>3638.149902</v>
      </c>
      <c r="E108" s="49">
        <v>3646.625</v>
      </c>
      <c r="F108" s="49">
        <v>3619.61084</v>
      </c>
      <c r="G108" s="67">
        <f t="shared" si="1"/>
        <v>-0.01196892391</v>
      </c>
      <c r="H108" s="68">
        <f>G108-FAMA!E111</f>
        <v>-0.03039192447</v>
      </c>
    </row>
    <row r="109">
      <c r="A109" s="48">
        <v>45301.0</v>
      </c>
      <c r="B109" s="49">
        <v>3673.125</v>
      </c>
      <c r="C109" s="49">
        <v>3700.0</v>
      </c>
      <c r="D109" s="49">
        <v>3620.0</v>
      </c>
      <c r="E109" s="49">
        <v>3690.800049</v>
      </c>
      <c r="F109" s="49">
        <v>3663.458496</v>
      </c>
      <c r="G109" s="67">
        <f t="shared" si="1"/>
        <v>-0.001278558401</v>
      </c>
      <c r="H109" s="68">
        <f>G109-FAMA!E112</f>
        <v>-0.01970155896</v>
      </c>
    </row>
    <row r="110">
      <c r="A110" s="48">
        <v>45302.0</v>
      </c>
      <c r="B110" s="49">
        <v>3695.074951</v>
      </c>
      <c r="C110" s="49">
        <v>3749.475098</v>
      </c>
      <c r="D110" s="49">
        <v>3684.399902</v>
      </c>
      <c r="E110" s="49">
        <v>3695.524902</v>
      </c>
      <c r="F110" s="49">
        <v>3668.148438</v>
      </c>
      <c r="G110" s="67">
        <f t="shared" si="1"/>
        <v>-0.03388751313</v>
      </c>
      <c r="H110" s="68">
        <f>G110-FAMA!E113</f>
        <v>-0.05229771254</v>
      </c>
    </row>
    <row r="111">
      <c r="A111" s="48">
        <v>45303.0</v>
      </c>
      <c r="B111" s="49">
        <v>3750.550049</v>
      </c>
      <c r="C111" s="49">
        <v>3872.5</v>
      </c>
      <c r="D111" s="49">
        <v>3746.225098</v>
      </c>
      <c r="E111" s="49">
        <v>3825.149902</v>
      </c>
      <c r="F111" s="49">
        <v>3796.812988</v>
      </c>
      <c r="G111" s="67">
        <f t="shared" si="1"/>
        <v>-0.003276768393</v>
      </c>
      <c r="H111" s="68">
        <f>G111-FAMA!E114</f>
        <v>-0.0216869678</v>
      </c>
    </row>
    <row r="112">
      <c r="A112" s="48">
        <v>45306.0</v>
      </c>
      <c r="B112" s="49">
        <v>3851.824951</v>
      </c>
      <c r="C112" s="49">
        <v>3940.0</v>
      </c>
      <c r="D112" s="49">
        <v>3821.5</v>
      </c>
      <c r="E112" s="49">
        <v>3837.725098</v>
      </c>
      <c r="F112" s="49">
        <v>3809.295166</v>
      </c>
      <c r="G112" s="67">
        <f t="shared" si="1"/>
        <v>0.007759612033</v>
      </c>
      <c r="H112" s="68">
        <f>G112-FAMA!E115</f>
        <v>-0.04748115488</v>
      </c>
    </row>
    <row r="113">
      <c r="A113" s="48">
        <v>45307.0</v>
      </c>
      <c r="B113" s="49">
        <v>3842.875</v>
      </c>
      <c r="C113" s="49">
        <v>3842.875</v>
      </c>
      <c r="D113" s="49">
        <v>3766.199951</v>
      </c>
      <c r="E113" s="49">
        <v>3808.175049</v>
      </c>
      <c r="F113" s="49">
        <v>3779.964111</v>
      </c>
      <c r="G113" s="67">
        <f t="shared" si="1"/>
        <v>-0.01117822799</v>
      </c>
      <c r="H113" s="68">
        <f>G113-FAMA!E116</f>
        <v>-0.0295884274</v>
      </c>
    </row>
    <row r="114">
      <c r="A114" s="48">
        <v>45308.0</v>
      </c>
      <c r="B114" s="49">
        <v>3789.975098</v>
      </c>
      <c r="C114" s="49">
        <v>3872.725098</v>
      </c>
      <c r="D114" s="49">
        <v>3776.899902</v>
      </c>
      <c r="E114" s="49">
        <v>3851.225098</v>
      </c>
      <c r="F114" s="49">
        <v>3822.695068</v>
      </c>
      <c r="G114" s="67">
        <f t="shared" si="1"/>
        <v>-0.008961573558</v>
      </c>
      <c r="H114" s="68">
        <f>G114-FAMA!E117</f>
        <v>-0.02737177297</v>
      </c>
    </row>
    <row r="115">
      <c r="A115" s="48">
        <v>45309.0</v>
      </c>
      <c r="B115" s="49">
        <v>3896.074951</v>
      </c>
      <c r="C115" s="49">
        <v>3919.475098</v>
      </c>
      <c r="D115" s="49">
        <v>3778.050049</v>
      </c>
      <c r="E115" s="49">
        <v>3886.050049</v>
      </c>
      <c r="F115" s="49">
        <v>3857.262207</v>
      </c>
      <c r="G115" s="67">
        <f t="shared" si="1"/>
        <v>-0.01134664351</v>
      </c>
      <c r="H115" s="68">
        <f>G115-FAMA!E118</f>
        <v>-0.02981623521</v>
      </c>
    </row>
    <row r="116">
      <c r="A116" s="48">
        <v>45310.0</v>
      </c>
      <c r="B116" s="49">
        <v>3935.199951</v>
      </c>
      <c r="C116" s="49">
        <v>3955.149902</v>
      </c>
      <c r="D116" s="49">
        <v>3872.5</v>
      </c>
      <c r="E116" s="49">
        <v>3930.649902</v>
      </c>
      <c r="F116" s="49">
        <v>3901.531494</v>
      </c>
      <c r="G116" s="67">
        <f t="shared" si="1"/>
        <v>-0.0478653899</v>
      </c>
      <c r="H116" s="68">
        <f>G116-FAMA!E119</f>
        <v>-0.06633498159</v>
      </c>
    </row>
    <row r="117">
      <c r="A117" s="48">
        <v>45314.0</v>
      </c>
      <c r="B117" s="49">
        <v>4050.574951</v>
      </c>
      <c r="C117" s="49">
        <v>4358.325195</v>
      </c>
      <c r="D117" s="49">
        <v>4050.574951</v>
      </c>
      <c r="E117" s="49">
        <v>4128.25</v>
      </c>
      <c r="F117" s="49">
        <v>4097.667969</v>
      </c>
      <c r="G117" s="67">
        <f t="shared" si="1"/>
        <v>-0.02531592936</v>
      </c>
      <c r="H117" s="68">
        <f>G117-FAMA!E120</f>
        <v>-0.08073493885</v>
      </c>
    </row>
    <row r="118">
      <c r="A118" s="48">
        <v>45315.0</v>
      </c>
      <c r="B118" s="49">
        <v>4150.024902</v>
      </c>
      <c r="C118" s="49">
        <v>4255.75</v>
      </c>
      <c r="D118" s="49">
        <v>4120.075195</v>
      </c>
      <c r="E118" s="49">
        <v>4235.475098</v>
      </c>
      <c r="F118" s="49">
        <v>4204.098633</v>
      </c>
      <c r="G118" s="67">
        <f t="shared" si="1"/>
        <v>0.01042522506</v>
      </c>
      <c r="H118" s="68">
        <f>G118-FAMA!E121</f>
        <v>-0.00804436664</v>
      </c>
    </row>
    <row r="119">
      <c r="A119" s="48">
        <v>45316.0</v>
      </c>
      <c r="B119" s="49">
        <v>4237.774902</v>
      </c>
      <c r="C119" s="49">
        <v>4250.549805</v>
      </c>
      <c r="D119" s="49">
        <v>4139.950195</v>
      </c>
      <c r="E119" s="49">
        <v>4191.774902</v>
      </c>
      <c r="F119" s="49">
        <v>4160.722168</v>
      </c>
      <c r="G119" s="67">
        <f t="shared" si="1"/>
        <v>-0.02960310121</v>
      </c>
      <c r="H119" s="68">
        <f>G119-FAMA!E122</f>
        <v>-0.04807269291</v>
      </c>
    </row>
    <row r="120">
      <c r="A120" s="48">
        <v>45320.0</v>
      </c>
      <c r="B120" s="49">
        <v>4246.875</v>
      </c>
      <c r="C120" s="49">
        <v>4327.5</v>
      </c>
      <c r="D120" s="49">
        <v>4182.5</v>
      </c>
      <c r="E120" s="49">
        <v>4319.649902</v>
      </c>
      <c r="F120" s="49">
        <v>4287.649902</v>
      </c>
      <c r="G120" s="67">
        <f t="shared" si="1"/>
        <v>0.02440566288</v>
      </c>
      <c r="H120" s="68">
        <f>G120-FAMA!E123</f>
        <v>0.006023115991</v>
      </c>
    </row>
    <row r="121">
      <c r="A121" s="48">
        <v>45321.0</v>
      </c>
      <c r="B121" s="49">
        <v>4344.649902</v>
      </c>
      <c r="C121" s="49">
        <v>4414.299805</v>
      </c>
      <c r="D121" s="49">
        <v>4168.5</v>
      </c>
      <c r="E121" s="49">
        <v>4185.5</v>
      </c>
      <c r="F121" s="49">
        <v>4185.5</v>
      </c>
      <c r="G121" s="67">
        <f t="shared" si="1"/>
        <v>0.0007830525434</v>
      </c>
      <c r="H121" s="68">
        <f>G121-FAMA!E124</f>
        <v>-0.01759949435</v>
      </c>
    </row>
    <row r="122">
      <c r="A122" s="48">
        <v>45322.0</v>
      </c>
      <c r="B122" s="49">
        <v>4184.924805</v>
      </c>
      <c r="C122" s="49">
        <v>4211.700195</v>
      </c>
      <c r="D122" s="49">
        <v>4132.549805</v>
      </c>
      <c r="E122" s="49">
        <v>4182.225098</v>
      </c>
      <c r="F122" s="49">
        <v>4182.225098</v>
      </c>
      <c r="G122" s="67">
        <f t="shared" si="1"/>
        <v>0.008804249953</v>
      </c>
      <c r="H122" s="68">
        <f>G122-FAMA!E125</f>
        <v>-0.06474621518</v>
      </c>
    </row>
    <row r="123">
      <c r="A123" s="48">
        <v>45323.0</v>
      </c>
      <c r="B123" s="49">
        <v>4205.024902</v>
      </c>
      <c r="C123" s="49">
        <v>4205.024902</v>
      </c>
      <c r="D123" s="49">
        <v>4101.5</v>
      </c>
      <c r="E123" s="49">
        <v>4145.725098</v>
      </c>
      <c r="F123" s="49">
        <v>4145.725098</v>
      </c>
      <c r="G123" s="67">
        <f t="shared" si="1"/>
        <v>-0.02492534566</v>
      </c>
      <c r="H123" s="68">
        <f>G123-FAMA!E126</f>
        <v>-0.04330789255</v>
      </c>
    </row>
    <row r="124">
      <c r="A124" s="48">
        <v>45324.0</v>
      </c>
      <c r="B124" s="49">
        <v>4162.75</v>
      </c>
      <c r="C124" s="49">
        <v>4257.5</v>
      </c>
      <c r="D124" s="49">
        <v>4162.75</v>
      </c>
      <c r="E124" s="49">
        <v>4251.700195</v>
      </c>
      <c r="F124" s="49">
        <v>4251.700195</v>
      </c>
      <c r="G124" s="67">
        <f t="shared" si="1"/>
        <v>-0.005118665053</v>
      </c>
      <c r="H124" s="68">
        <f>G124-FAMA!E127</f>
        <v>-0.02346510586</v>
      </c>
    </row>
    <row r="125">
      <c r="A125" s="48">
        <v>45327.0</v>
      </c>
      <c r="B125" s="49">
        <v>4227.549805</v>
      </c>
      <c r="C125" s="49">
        <v>4295.0</v>
      </c>
      <c r="D125" s="49">
        <v>4214.725098</v>
      </c>
      <c r="E125" s="49">
        <v>4273.575195</v>
      </c>
      <c r="F125" s="49">
        <v>4273.575195</v>
      </c>
      <c r="G125" s="67">
        <f t="shared" si="1"/>
        <v>-0.01060904478</v>
      </c>
      <c r="H125" s="68">
        <f>G125-FAMA!E128</f>
        <v>-0.02895548559</v>
      </c>
    </row>
    <row r="126">
      <c r="A126" s="48">
        <v>45328.0</v>
      </c>
      <c r="B126" s="49">
        <v>4284.475098</v>
      </c>
      <c r="C126" s="49">
        <v>4360.0</v>
      </c>
      <c r="D126" s="49">
        <v>4270.350098</v>
      </c>
      <c r="E126" s="49">
        <v>4319.399902</v>
      </c>
      <c r="F126" s="49">
        <v>4319.399902</v>
      </c>
      <c r="G126" s="67">
        <f t="shared" si="1"/>
        <v>-0.001317933891</v>
      </c>
      <c r="H126" s="68">
        <f>G126-FAMA!E129</f>
        <v>-0.05636735468</v>
      </c>
    </row>
    <row r="127">
      <c r="A127" s="48">
        <v>45329.0</v>
      </c>
      <c r="B127" s="49">
        <v>4349.924805</v>
      </c>
      <c r="C127" s="49">
        <v>4349.924805</v>
      </c>
      <c r="D127" s="49">
        <v>4304.174805</v>
      </c>
      <c r="E127" s="49">
        <v>4325.100098</v>
      </c>
      <c r="F127" s="49">
        <v>4325.100098</v>
      </c>
      <c r="G127" s="67">
        <f t="shared" si="1"/>
        <v>0.001447144462</v>
      </c>
      <c r="H127" s="68">
        <f>G127-FAMA!E130</f>
        <v>-0.01689929634</v>
      </c>
    </row>
    <row r="128">
      <c r="A128" s="48">
        <v>45330.0</v>
      </c>
      <c r="B128" s="49">
        <v>4325.125</v>
      </c>
      <c r="C128" s="49">
        <v>4349.975098</v>
      </c>
      <c r="D128" s="49">
        <v>4278.524902</v>
      </c>
      <c r="E128" s="49">
        <v>4318.850098</v>
      </c>
      <c r="F128" s="49">
        <v>4318.850098</v>
      </c>
      <c r="G128" s="67">
        <f t="shared" si="1"/>
        <v>0.0002547850153</v>
      </c>
      <c r="H128" s="68">
        <f>G128-FAMA!E131</f>
        <v>-0.01809165579</v>
      </c>
    </row>
    <row r="129">
      <c r="A129" s="48">
        <v>45331.0</v>
      </c>
      <c r="B129" s="49">
        <v>4335.0</v>
      </c>
      <c r="C129" s="49">
        <v>4350.0</v>
      </c>
      <c r="D129" s="49">
        <v>4283.875</v>
      </c>
      <c r="E129" s="49">
        <v>4317.75</v>
      </c>
      <c r="F129" s="49">
        <v>4317.75</v>
      </c>
      <c r="G129" s="67">
        <f t="shared" si="1"/>
        <v>-0.006014215418</v>
      </c>
      <c r="H129" s="68">
        <f>G129-FAMA!E132</f>
        <v>-0.02438063039</v>
      </c>
    </row>
    <row r="130">
      <c r="A130" s="48">
        <v>45334.0</v>
      </c>
      <c r="B130" s="49">
        <v>4318.125</v>
      </c>
      <c r="C130" s="49">
        <v>4380.225098</v>
      </c>
      <c r="D130" s="49">
        <v>4306.625</v>
      </c>
      <c r="E130" s="49">
        <v>4343.875</v>
      </c>
      <c r="F130" s="49">
        <v>4343.875</v>
      </c>
      <c r="G130" s="67">
        <f t="shared" si="1"/>
        <v>-0.0008510939625</v>
      </c>
      <c r="H130" s="68">
        <f>G130-FAMA!E133</f>
        <v>-0.01921750893</v>
      </c>
    </row>
    <row r="131">
      <c r="A131" s="48">
        <v>45335.0</v>
      </c>
      <c r="B131" s="49">
        <v>4343.875</v>
      </c>
      <c r="C131" s="49">
        <v>4351.5</v>
      </c>
      <c r="D131" s="49">
        <v>4259.399902</v>
      </c>
      <c r="E131" s="49">
        <v>4347.575195</v>
      </c>
      <c r="F131" s="49">
        <v>4347.575195</v>
      </c>
      <c r="G131" s="67">
        <f t="shared" si="1"/>
        <v>0.008560235153</v>
      </c>
      <c r="H131" s="68">
        <f>G131-FAMA!E134</f>
        <v>-0.04654913014</v>
      </c>
    </row>
    <row r="132">
      <c r="A132" s="48">
        <v>45336.0</v>
      </c>
      <c r="B132" s="49">
        <v>4323.924805</v>
      </c>
      <c r="C132" s="49">
        <v>4330.899902</v>
      </c>
      <c r="D132" s="49">
        <v>4260.549805</v>
      </c>
      <c r="E132" s="49">
        <v>4310.674805</v>
      </c>
      <c r="F132" s="49">
        <v>4310.674805</v>
      </c>
      <c r="G132" s="67">
        <f t="shared" si="1"/>
        <v>-0.01220806554</v>
      </c>
      <c r="H132" s="68">
        <f>G132-FAMA!E135</f>
        <v>-0.03057448051</v>
      </c>
    </row>
    <row r="133">
      <c r="A133" s="48">
        <v>45337.0</v>
      </c>
      <c r="B133" s="49">
        <v>4312.5</v>
      </c>
      <c r="C133" s="49">
        <v>4385.350098</v>
      </c>
      <c r="D133" s="49">
        <v>4312.5</v>
      </c>
      <c r="E133" s="49">
        <v>4363.950195</v>
      </c>
      <c r="F133" s="49">
        <v>4363.950195</v>
      </c>
      <c r="G133" s="67">
        <f t="shared" si="1"/>
        <v>-0.01595372785</v>
      </c>
      <c r="H133" s="68">
        <f>G133-FAMA!E136</f>
        <v>-0.03432014282</v>
      </c>
    </row>
    <row r="134">
      <c r="A134" s="48">
        <v>45338.0</v>
      </c>
      <c r="B134" s="49">
        <v>4364.024902</v>
      </c>
      <c r="C134" s="49">
        <v>4449.375</v>
      </c>
      <c r="D134" s="49">
        <v>4345.575195</v>
      </c>
      <c r="E134" s="49">
        <v>4434.700195</v>
      </c>
      <c r="F134" s="49">
        <v>4434.700195</v>
      </c>
      <c r="G134" s="67">
        <f t="shared" si="1"/>
        <v>0.01536893974</v>
      </c>
      <c r="H134" s="68">
        <f>G134-FAMA!E137</f>
        <v>-0.002971098776</v>
      </c>
    </row>
    <row r="135">
      <c r="A135" s="48">
        <v>45341.0</v>
      </c>
      <c r="B135" s="49">
        <v>4489.924805</v>
      </c>
      <c r="C135" s="49">
        <v>4489.924805</v>
      </c>
      <c r="D135" s="49">
        <v>4360.0</v>
      </c>
      <c r="E135" s="49">
        <v>4367.575195</v>
      </c>
      <c r="F135" s="49">
        <v>4367.575195</v>
      </c>
      <c r="G135" s="67">
        <f t="shared" si="1"/>
        <v>0.004103729913</v>
      </c>
      <c r="H135" s="68">
        <f>G135-FAMA!E138</f>
        <v>-0.01423630861</v>
      </c>
    </row>
    <row r="136">
      <c r="A136" s="48">
        <v>45342.0</v>
      </c>
      <c r="B136" s="49">
        <v>4350.024902</v>
      </c>
      <c r="C136" s="49">
        <v>4399.899902</v>
      </c>
      <c r="D136" s="49">
        <v>4325.0</v>
      </c>
      <c r="E136" s="49">
        <v>4349.725098</v>
      </c>
      <c r="F136" s="49">
        <v>4349.725098</v>
      </c>
      <c r="G136" s="67">
        <f t="shared" si="1"/>
        <v>0.02057115637</v>
      </c>
      <c r="H136" s="68">
        <f>G136-FAMA!E139</f>
        <v>-0.03445905052</v>
      </c>
    </row>
    <row r="137">
      <c r="A137" s="48">
        <v>45343.0</v>
      </c>
      <c r="B137" s="49">
        <v>4367.774902</v>
      </c>
      <c r="C137" s="49">
        <v>4367.774902</v>
      </c>
      <c r="D137" s="49">
        <v>4246.375</v>
      </c>
      <c r="E137" s="49">
        <v>4262.049805</v>
      </c>
      <c r="F137" s="49">
        <v>4262.049805</v>
      </c>
      <c r="G137" s="67">
        <f t="shared" si="1"/>
        <v>-0.004048533956</v>
      </c>
      <c r="H137" s="68">
        <f>G137-FAMA!E140</f>
        <v>-0.02238857248</v>
      </c>
    </row>
    <row r="138">
      <c r="A138" s="48">
        <v>45344.0</v>
      </c>
      <c r="B138" s="49">
        <v>4265.325195</v>
      </c>
      <c r="C138" s="49">
        <v>4308.0</v>
      </c>
      <c r="D138" s="49">
        <v>4253.0</v>
      </c>
      <c r="E138" s="49">
        <v>4279.375</v>
      </c>
      <c r="F138" s="49">
        <v>4279.375</v>
      </c>
      <c r="G138" s="67">
        <f t="shared" si="1"/>
        <v>-0.01080643763</v>
      </c>
      <c r="H138" s="68">
        <f>G138-FAMA!E141</f>
        <v>-0.02914647615</v>
      </c>
    </row>
    <row r="139">
      <c r="A139" s="48">
        <v>45345.0</v>
      </c>
      <c r="B139" s="49">
        <v>4349.725098</v>
      </c>
      <c r="C139" s="49">
        <v>4370.5</v>
      </c>
      <c r="D139" s="49">
        <v>4308.5</v>
      </c>
      <c r="E139" s="49">
        <v>4326.125</v>
      </c>
      <c r="F139" s="49">
        <v>4326.125</v>
      </c>
      <c r="G139" s="67">
        <f t="shared" si="1"/>
        <v>0.02612679142</v>
      </c>
      <c r="H139" s="68">
        <f>G139-FAMA!E142</f>
        <v>0.007678446346</v>
      </c>
    </row>
    <row r="140">
      <c r="A140" s="48">
        <v>45348.0</v>
      </c>
      <c r="B140" s="49">
        <v>4349.725098</v>
      </c>
      <c r="C140" s="49">
        <v>4349.725098</v>
      </c>
      <c r="D140" s="49">
        <v>4151.0</v>
      </c>
      <c r="E140" s="49">
        <v>4215.975098</v>
      </c>
      <c r="F140" s="49">
        <v>4215.975098</v>
      </c>
      <c r="G140" s="67">
        <f t="shared" si="1"/>
        <v>-0.01020673914</v>
      </c>
      <c r="H140" s="68">
        <f>G140-FAMA!E143</f>
        <v>-0.0286550842</v>
      </c>
    </row>
    <row r="141">
      <c r="A141" s="48">
        <v>45349.0</v>
      </c>
      <c r="B141" s="49">
        <v>4221.100098</v>
      </c>
      <c r="C141" s="49">
        <v>4264.100098</v>
      </c>
      <c r="D141" s="49">
        <v>4202.299805</v>
      </c>
      <c r="E141" s="49">
        <v>4259.450195</v>
      </c>
      <c r="F141" s="49">
        <v>4259.450195</v>
      </c>
      <c r="G141" s="67">
        <f t="shared" si="1"/>
        <v>0.01393154906</v>
      </c>
      <c r="H141" s="68">
        <f>G141-FAMA!E144</f>
        <v>-0.004516796014</v>
      </c>
    </row>
    <row r="142">
      <c r="A142" s="48">
        <v>45350.0</v>
      </c>
      <c r="B142" s="49">
        <v>4260.0</v>
      </c>
      <c r="C142" s="49">
        <v>4271.075195</v>
      </c>
      <c r="D142" s="49">
        <v>4184.5</v>
      </c>
      <c r="E142" s="49">
        <v>4200.924805</v>
      </c>
      <c r="F142" s="49">
        <v>4200.924805</v>
      </c>
      <c r="G142" s="67">
        <f t="shared" si="1"/>
        <v>-0.02768184415</v>
      </c>
      <c r="H142" s="68">
        <f>G142-FAMA!E145</f>
        <v>-0.08303709023</v>
      </c>
    </row>
    <row r="143">
      <c r="A143" s="48">
        <v>45351.0</v>
      </c>
      <c r="B143" s="49">
        <v>4200.924805</v>
      </c>
      <c r="C143" s="49">
        <v>4341.0</v>
      </c>
      <c r="D143" s="49">
        <v>4166.149902</v>
      </c>
      <c r="E143" s="49">
        <v>4320.524902</v>
      </c>
      <c r="F143" s="49">
        <v>4320.524902</v>
      </c>
      <c r="G143" s="67">
        <f t="shared" si="1"/>
        <v>0.004306113901</v>
      </c>
      <c r="H143" s="68">
        <f>G143-FAMA!E146</f>
        <v>-0.01414223117</v>
      </c>
    </row>
    <row r="144">
      <c r="A144" s="48">
        <v>45352.0</v>
      </c>
      <c r="B144" s="49">
        <v>4300.024902</v>
      </c>
      <c r="C144" s="49">
        <v>4362.5</v>
      </c>
      <c r="D144" s="49">
        <v>4284.375</v>
      </c>
      <c r="E144" s="49">
        <v>4302.0</v>
      </c>
      <c r="F144" s="49">
        <v>4302.0</v>
      </c>
      <c r="G144" s="67">
        <f t="shared" si="1"/>
        <v>0.01617448806</v>
      </c>
      <c r="H144" s="68">
        <f>G144-FAMA!E147</f>
        <v>-0.002402591484</v>
      </c>
    </row>
    <row r="145">
      <c r="A145" s="48">
        <v>45355.0</v>
      </c>
      <c r="B145" s="49">
        <v>4252.049805</v>
      </c>
      <c r="C145" s="49">
        <v>4294.975098</v>
      </c>
      <c r="D145" s="49">
        <v>4217.575195</v>
      </c>
      <c r="E145" s="49">
        <v>4233.524902</v>
      </c>
      <c r="F145" s="49">
        <v>4233.524902</v>
      </c>
      <c r="G145" s="67">
        <f t="shared" si="1"/>
        <v>0.02676958215</v>
      </c>
      <c r="H145" s="68">
        <f>G145-FAMA!E148</f>
        <v>-0.04755944509</v>
      </c>
    </row>
    <row r="146">
      <c r="A146" s="48">
        <v>45356.0</v>
      </c>
      <c r="B146" s="49">
        <v>4232.5</v>
      </c>
      <c r="C146" s="49">
        <v>4237.5</v>
      </c>
      <c r="D146" s="49">
        <v>4116.524902</v>
      </c>
      <c r="E146" s="49">
        <v>4123.149902</v>
      </c>
      <c r="F146" s="49">
        <v>4123.149902</v>
      </c>
      <c r="G146" s="67">
        <f t="shared" si="1"/>
        <v>-0.01483784672</v>
      </c>
      <c r="H146" s="68">
        <f>G146-FAMA!E149</f>
        <v>-0.03341492627</v>
      </c>
    </row>
    <row r="147">
      <c r="A147" s="48">
        <v>45357.0</v>
      </c>
      <c r="B147" s="49">
        <v>4124.25</v>
      </c>
      <c r="C147" s="49">
        <v>4194.325195</v>
      </c>
      <c r="D147" s="49">
        <v>4014.725098</v>
      </c>
      <c r="E147" s="49">
        <v>4185.25</v>
      </c>
      <c r="F147" s="49">
        <v>4185.25</v>
      </c>
      <c r="G147" s="67">
        <f t="shared" si="1"/>
        <v>0.0005438478467</v>
      </c>
      <c r="H147" s="68">
        <f>G147-FAMA!E150</f>
        <v>-0.0180332317</v>
      </c>
    </row>
    <row r="148">
      <c r="A148" s="48">
        <v>45358.0</v>
      </c>
      <c r="B148" s="49">
        <v>4200.0</v>
      </c>
      <c r="C148" s="49">
        <v>4209.325195</v>
      </c>
      <c r="D148" s="49">
        <v>4153.549805</v>
      </c>
      <c r="E148" s="49">
        <v>4182.975098</v>
      </c>
      <c r="F148" s="49">
        <v>4182.975098</v>
      </c>
      <c r="G148" s="67">
        <f t="shared" si="1"/>
        <v>0.01689568998</v>
      </c>
      <c r="H148" s="68">
        <f>G148-FAMA!E151</f>
        <v>-0.001744071389</v>
      </c>
    </row>
    <row r="149">
      <c r="A149" s="48">
        <v>45362.0</v>
      </c>
      <c r="B149" s="49">
        <v>4200.024902</v>
      </c>
      <c r="C149" s="49">
        <v>4207.5</v>
      </c>
      <c r="D149" s="49">
        <v>4102.5</v>
      </c>
      <c r="E149" s="49">
        <v>4113.475098</v>
      </c>
      <c r="F149" s="49">
        <v>4113.475098</v>
      </c>
      <c r="G149" s="67">
        <f t="shared" si="1"/>
        <v>0.002925776632</v>
      </c>
      <c r="H149" s="68">
        <f>G149-FAMA!E152</f>
        <v>-0.01571398474</v>
      </c>
    </row>
    <row r="150">
      <c r="A150" s="48">
        <v>45363.0</v>
      </c>
      <c r="B150" s="49">
        <v>4137.299805</v>
      </c>
      <c r="C150" s="49">
        <v>4170.0</v>
      </c>
      <c r="D150" s="49">
        <v>4045.0</v>
      </c>
      <c r="E150" s="49">
        <v>4101.475098</v>
      </c>
      <c r="F150" s="49">
        <v>4101.475098</v>
      </c>
      <c r="G150" s="67">
        <f t="shared" si="1"/>
        <v>0.008575960055</v>
      </c>
      <c r="H150" s="68">
        <f>G150-FAMA!E153</f>
        <v>-0.04735374792</v>
      </c>
    </row>
    <row r="151">
      <c r="A151" s="48">
        <v>45364.0</v>
      </c>
      <c r="B151" s="49">
        <v>4087.675049</v>
      </c>
      <c r="C151" s="49">
        <v>4156.125</v>
      </c>
      <c r="D151" s="49">
        <v>4025.475098</v>
      </c>
      <c r="E151" s="49">
        <v>4066.600098</v>
      </c>
      <c r="F151" s="49">
        <v>4066.600098</v>
      </c>
      <c r="G151" s="67">
        <f t="shared" si="1"/>
        <v>-0.02203464167</v>
      </c>
      <c r="H151" s="68">
        <f>G151-FAMA!E154</f>
        <v>-0.04067440304</v>
      </c>
    </row>
    <row r="152">
      <c r="A152" s="48">
        <v>45365.0</v>
      </c>
      <c r="B152" s="49">
        <v>3975.024902</v>
      </c>
      <c r="C152" s="49">
        <v>4174.475098</v>
      </c>
      <c r="D152" s="49">
        <v>3938.375</v>
      </c>
      <c r="E152" s="49">
        <v>4158.225098</v>
      </c>
      <c r="F152" s="49">
        <v>4158.225098</v>
      </c>
      <c r="G152" s="67">
        <f t="shared" si="1"/>
        <v>-0.01297794993</v>
      </c>
      <c r="H152" s="68">
        <f>G152-FAMA!E155</f>
        <v>-0.0316177113</v>
      </c>
    </row>
    <row r="153">
      <c r="A153" s="48">
        <v>45366.0</v>
      </c>
      <c r="B153" s="49">
        <v>4105.225098</v>
      </c>
      <c r="C153" s="49">
        <v>4227.475098</v>
      </c>
      <c r="D153" s="49">
        <v>4092.675049</v>
      </c>
      <c r="E153" s="49">
        <v>4212.899902</v>
      </c>
      <c r="F153" s="49">
        <v>4212.899902</v>
      </c>
      <c r="G153" s="67">
        <f t="shared" si="1"/>
        <v>0.0295077167</v>
      </c>
      <c r="H153" s="68">
        <f>G153-FAMA!E156</f>
        <v>0.01094445466</v>
      </c>
    </row>
    <row r="154">
      <c r="A154" s="48">
        <v>45369.0</v>
      </c>
      <c r="B154" s="49">
        <v>4249.825195</v>
      </c>
      <c r="C154" s="49">
        <v>4249.825195</v>
      </c>
      <c r="D154" s="49">
        <v>4054.0</v>
      </c>
      <c r="E154" s="49">
        <v>4092.149902</v>
      </c>
      <c r="F154" s="49">
        <v>4092.149902</v>
      </c>
      <c r="G154" s="67">
        <f t="shared" si="1"/>
        <v>0.0256143441</v>
      </c>
      <c r="H154" s="68">
        <f>G154-FAMA!E157</f>
        <v>0.007051082064</v>
      </c>
    </row>
    <row r="155">
      <c r="A155" s="48">
        <v>45370.0</v>
      </c>
      <c r="B155" s="49">
        <v>4086.975098</v>
      </c>
      <c r="C155" s="49">
        <v>4086.975098</v>
      </c>
      <c r="D155" s="49">
        <v>3973.925049</v>
      </c>
      <c r="E155" s="49">
        <v>3989.949951</v>
      </c>
      <c r="F155" s="49">
        <v>3989.949951</v>
      </c>
      <c r="G155" s="67">
        <f t="shared" si="1"/>
        <v>-0.002250590808</v>
      </c>
      <c r="H155" s="68">
        <f>G155-FAMA!E158</f>
        <v>-0.05795071541</v>
      </c>
    </row>
    <row r="156">
      <c r="A156" s="48">
        <v>45371.0</v>
      </c>
      <c r="B156" s="49">
        <v>3975.324951</v>
      </c>
      <c r="C156" s="49">
        <v>4024.350098</v>
      </c>
      <c r="D156" s="49">
        <v>3955.0</v>
      </c>
      <c r="E156" s="49">
        <v>3998.949951</v>
      </c>
      <c r="F156" s="49">
        <v>3998.949951</v>
      </c>
      <c r="G156" s="67">
        <f t="shared" si="1"/>
        <v>-0.02518131489</v>
      </c>
      <c r="H156" s="68">
        <f>G156-FAMA!E159</f>
        <v>-0.04374457693</v>
      </c>
    </row>
    <row r="157">
      <c r="A157" s="48">
        <v>45372.0</v>
      </c>
      <c r="B157" s="49">
        <v>4005.824951</v>
      </c>
      <c r="C157" s="49">
        <v>4125.125</v>
      </c>
      <c r="D157" s="49">
        <v>4005.824951</v>
      </c>
      <c r="E157" s="49">
        <v>4102.25</v>
      </c>
      <c r="F157" s="49">
        <v>4102.25</v>
      </c>
      <c r="G157" s="67">
        <f t="shared" si="1"/>
        <v>0.02985572366</v>
      </c>
      <c r="H157" s="68">
        <f>G157-FAMA!E160</f>
        <v>0.01129246162</v>
      </c>
    </row>
    <row r="158">
      <c r="A158" s="48">
        <v>45373.0</v>
      </c>
      <c r="B158" s="49">
        <v>4024.975098</v>
      </c>
      <c r="C158" s="49">
        <v>4042.449951</v>
      </c>
      <c r="D158" s="49">
        <v>3931.375</v>
      </c>
      <c r="E158" s="49">
        <v>3983.324951</v>
      </c>
      <c r="F158" s="49">
        <v>3983.324951</v>
      </c>
      <c r="G158" s="67">
        <f t="shared" si="1"/>
        <v>-0.0120048232</v>
      </c>
      <c r="H158" s="68">
        <f>G158-FAMA!E161</f>
        <v>-0.03066044464</v>
      </c>
    </row>
    <row r="159">
      <c r="A159" s="48">
        <v>45377.0</v>
      </c>
      <c r="B159" s="49">
        <v>3983.5</v>
      </c>
      <c r="C159" s="49">
        <v>4064.75</v>
      </c>
      <c r="D159" s="49">
        <v>3983.5</v>
      </c>
      <c r="E159" s="49">
        <v>4031.725098</v>
      </c>
      <c r="F159" s="49">
        <v>4031.725098</v>
      </c>
      <c r="G159" s="67">
        <f t="shared" si="1"/>
        <v>-0.003682056529</v>
      </c>
      <c r="H159" s="68">
        <f>G159-FAMA!E162</f>
        <v>-0.02233767797</v>
      </c>
    </row>
    <row r="160">
      <c r="A160" s="48">
        <v>45378.0</v>
      </c>
      <c r="B160" s="49">
        <v>4047.899902</v>
      </c>
      <c r="C160" s="49">
        <v>4056.925049</v>
      </c>
      <c r="D160" s="49">
        <v>4013.774902</v>
      </c>
      <c r="E160" s="49">
        <v>4046.625</v>
      </c>
      <c r="F160" s="49">
        <v>4046.625</v>
      </c>
      <c r="G160" s="67">
        <f t="shared" si="1"/>
        <v>0.01438240271</v>
      </c>
      <c r="H160" s="68">
        <f>G160-FAMA!E163</f>
        <v>-0.04159490323</v>
      </c>
    </row>
    <row r="161">
      <c r="A161" s="48">
        <v>45379.0</v>
      </c>
      <c r="B161" s="49">
        <v>4100.0</v>
      </c>
      <c r="C161" s="49">
        <v>4100.0</v>
      </c>
      <c r="D161" s="49">
        <v>3953.0</v>
      </c>
      <c r="E161" s="49">
        <v>3989.25</v>
      </c>
      <c r="F161" s="49">
        <v>3989.25</v>
      </c>
      <c r="G161" s="67">
        <f t="shared" si="1"/>
        <v>-0.0005636978579</v>
      </c>
      <c r="H161" s="68">
        <f>G161-FAMA!E164</f>
        <v>-0.0192193193</v>
      </c>
    </row>
    <row r="162">
      <c r="A162" s="48">
        <v>45383.0</v>
      </c>
      <c r="B162" s="49">
        <v>4099.950195</v>
      </c>
      <c r="C162" s="49">
        <v>4099.950195</v>
      </c>
      <c r="D162" s="49">
        <v>3932.100098</v>
      </c>
      <c r="E162" s="49">
        <v>3991.5</v>
      </c>
      <c r="F162" s="49">
        <v>3991.5</v>
      </c>
      <c r="G162" s="67">
        <f t="shared" si="1"/>
        <v>0.005681615863</v>
      </c>
      <c r="H162" s="68">
        <f>G162-FAMA!E165</f>
        <v>-0.01297400558</v>
      </c>
    </row>
    <row r="163">
      <c r="A163" s="48">
        <v>45384.0</v>
      </c>
      <c r="B163" s="49">
        <v>3999.350098</v>
      </c>
      <c r="C163" s="49">
        <v>3999.350098</v>
      </c>
      <c r="D163" s="49">
        <v>3952.050049</v>
      </c>
      <c r="E163" s="49">
        <v>3968.949951</v>
      </c>
      <c r="F163" s="49">
        <v>3968.949951</v>
      </c>
      <c r="G163" s="67">
        <f t="shared" si="1"/>
        <v>0.000869991426</v>
      </c>
      <c r="H163" s="68">
        <f>G163-FAMA!E166</f>
        <v>-0.01770273824</v>
      </c>
    </row>
    <row r="164">
      <c r="A164" s="48">
        <v>45385.0</v>
      </c>
      <c r="B164" s="49">
        <v>3960.449951</v>
      </c>
      <c r="C164" s="49">
        <v>3993.25</v>
      </c>
      <c r="D164" s="49">
        <v>3933.550049</v>
      </c>
      <c r="E164" s="49">
        <v>3965.5</v>
      </c>
      <c r="F164" s="49">
        <v>3965.5</v>
      </c>
      <c r="G164" s="67">
        <f t="shared" si="1"/>
        <v>-0.01588286388</v>
      </c>
      <c r="H164" s="68">
        <f>G164-FAMA!E167</f>
        <v>-0.03445559355</v>
      </c>
    </row>
    <row r="165">
      <c r="A165" s="48">
        <v>45386.0</v>
      </c>
      <c r="B165" s="49">
        <v>4144.0</v>
      </c>
      <c r="C165" s="49">
        <v>4144.0</v>
      </c>
      <c r="D165" s="49">
        <v>3980.0</v>
      </c>
      <c r="E165" s="49">
        <v>4029.5</v>
      </c>
      <c r="F165" s="49">
        <v>4029.5</v>
      </c>
      <c r="G165" s="67">
        <f t="shared" si="1"/>
        <v>0.008143721938</v>
      </c>
      <c r="H165" s="68">
        <f>G165-FAMA!E168</f>
        <v>-0.04758481609</v>
      </c>
    </row>
    <row r="166">
      <c r="A166" s="48">
        <v>45387.0</v>
      </c>
      <c r="B166" s="49">
        <v>4097.25</v>
      </c>
      <c r="C166" s="49">
        <v>4097.25</v>
      </c>
      <c r="D166" s="49">
        <v>3970.0</v>
      </c>
      <c r="E166" s="49">
        <v>3996.949951</v>
      </c>
      <c r="F166" s="49">
        <v>3996.949951</v>
      </c>
      <c r="G166" s="67">
        <f t="shared" si="1"/>
        <v>0.02597701367</v>
      </c>
      <c r="H166" s="68">
        <f>G166-FAMA!E169</f>
        <v>0.007404284002</v>
      </c>
    </row>
    <row r="167">
      <c r="A167" s="48">
        <v>45390.0</v>
      </c>
      <c r="B167" s="49">
        <v>3997.050049</v>
      </c>
      <c r="C167" s="49">
        <v>4013.899902</v>
      </c>
      <c r="D167" s="49">
        <v>3738.149902</v>
      </c>
      <c r="E167" s="49">
        <v>3895.75</v>
      </c>
      <c r="F167" s="49">
        <v>3895.75</v>
      </c>
      <c r="G167" s="67">
        <f t="shared" si="1"/>
        <v>-0.0153669354</v>
      </c>
      <c r="H167" s="68">
        <f>G167-FAMA!E170</f>
        <v>-0.03393966506</v>
      </c>
    </row>
    <row r="168">
      <c r="A168" s="48">
        <v>45391.0</v>
      </c>
      <c r="B168" s="49">
        <v>3973.699951</v>
      </c>
      <c r="C168" s="49">
        <v>3987.899902</v>
      </c>
      <c r="D168" s="49">
        <v>3888.100098</v>
      </c>
      <c r="E168" s="49">
        <v>3956.550049</v>
      </c>
      <c r="F168" s="49">
        <v>3956.550049</v>
      </c>
      <c r="G168" s="67">
        <f t="shared" si="1"/>
        <v>-0.0003916144013</v>
      </c>
      <c r="H168" s="68">
        <f>G168-FAMA!E171</f>
        <v>-0.01881333487</v>
      </c>
    </row>
    <row r="169">
      <c r="A169" s="48">
        <v>45392.0</v>
      </c>
      <c r="B169" s="49">
        <v>3989.100098</v>
      </c>
      <c r="C169" s="49">
        <v>3989.100098</v>
      </c>
      <c r="D169" s="49">
        <v>3941.199951</v>
      </c>
      <c r="E169" s="49">
        <v>3958.100098</v>
      </c>
      <c r="F169" s="49">
        <v>3958.100098</v>
      </c>
      <c r="G169" s="67">
        <f t="shared" si="1"/>
        <v>-0.005664854874</v>
      </c>
      <c r="H169" s="68">
        <f>G169-FAMA!E172</f>
        <v>-0.02408657534</v>
      </c>
    </row>
    <row r="170">
      <c r="A170" s="48">
        <v>45394.0</v>
      </c>
      <c r="B170" s="49">
        <v>3984.850098</v>
      </c>
      <c r="C170" s="49">
        <v>4041.0</v>
      </c>
      <c r="D170" s="49">
        <v>3960.100098</v>
      </c>
      <c r="E170" s="49">
        <v>3980.649902</v>
      </c>
      <c r="F170" s="49">
        <v>3980.649902</v>
      </c>
      <c r="G170" s="67">
        <f t="shared" si="1"/>
        <v>0.00884493493</v>
      </c>
      <c r="H170" s="68">
        <f>G170-FAMA!E173</f>
        <v>-0.009576785539</v>
      </c>
    </row>
    <row r="171">
      <c r="A171" s="48">
        <v>45397.0</v>
      </c>
      <c r="B171" s="49">
        <v>3901.050049</v>
      </c>
      <c r="C171" s="49">
        <v>3992.649902</v>
      </c>
      <c r="D171" s="49">
        <v>3901.050049</v>
      </c>
      <c r="E171" s="49">
        <v>3945.75</v>
      </c>
      <c r="F171" s="49">
        <v>3945.75</v>
      </c>
      <c r="G171" s="67">
        <f t="shared" si="1"/>
        <v>0.02263894366</v>
      </c>
      <c r="H171" s="68">
        <f>G171-FAMA!E174</f>
        <v>-0.01420789088</v>
      </c>
    </row>
    <row r="172">
      <c r="A172" s="48">
        <v>45398.0</v>
      </c>
      <c r="B172" s="49">
        <v>3940.0</v>
      </c>
      <c r="C172" s="49">
        <v>3973.449951</v>
      </c>
      <c r="D172" s="49">
        <v>3850.0</v>
      </c>
      <c r="E172" s="49">
        <v>3858.399902</v>
      </c>
      <c r="F172" s="49">
        <v>3858.399902</v>
      </c>
      <c r="G172" s="67">
        <f t="shared" si="1"/>
        <v>0.00446466697</v>
      </c>
      <c r="H172" s="68">
        <f>G172-FAMA!E175</f>
        <v>-0.0139570535</v>
      </c>
    </row>
    <row r="173">
      <c r="A173" s="48">
        <v>45400.0</v>
      </c>
      <c r="B173" s="49">
        <v>3905.0</v>
      </c>
      <c r="C173" s="49">
        <v>3958.0</v>
      </c>
      <c r="D173" s="49">
        <v>3821.25</v>
      </c>
      <c r="E173" s="49">
        <v>3841.25</v>
      </c>
      <c r="F173" s="49">
        <v>3841.25</v>
      </c>
      <c r="G173" s="67">
        <f t="shared" si="1"/>
        <v>-0.0119225478</v>
      </c>
      <c r="H173" s="68">
        <f>G173-FAMA!E176</f>
        <v>-0.03034426827</v>
      </c>
    </row>
    <row r="174">
      <c r="A174" s="48">
        <v>45401.0</v>
      </c>
      <c r="B174" s="49">
        <v>3839.550049</v>
      </c>
      <c r="C174" s="49">
        <v>3918.0</v>
      </c>
      <c r="D174" s="49">
        <v>3790.0</v>
      </c>
      <c r="E174" s="49">
        <v>3887.600098</v>
      </c>
      <c r="F174" s="49">
        <v>3887.600098</v>
      </c>
      <c r="G174" s="67">
        <f t="shared" si="1"/>
        <v>0.1073890473</v>
      </c>
      <c r="H174" s="68">
        <f>G174-FAMA!E177</f>
        <v>0.08912251771</v>
      </c>
    </row>
    <row r="175">
      <c r="A175" s="48">
        <v>45404.0</v>
      </c>
      <c r="B175" s="49">
        <v>3899.550049</v>
      </c>
      <c r="C175" s="49">
        <v>3899.550049</v>
      </c>
      <c r="D175" s="49">
        <v>3457.75</v>
      </c>
      <c r="E175" s="49">
        <v>3510.600098</v>
      </c>
      <c r="F175" s="49">
        <v>3510.600098</v>
      </c>
      <c r="G175" s="67">
        <f t="shared" si="1"/>
        <v>-0.005242129576</v>
      </c>
      <c r="H175" s="68">
        <f>G175-FAMA!E178</f>
        <v>-0.07832827039</v>
      </c>
    </row>
    <row r="176">
      <c r="A176" s="48">
        <v>45405.0</v>
      </c>
      <c r="B176" s="49">
        <v>3540.399902</v>
      </c>
      <c r="C176" s="49">
        <v>3564.149902</v>
      </c>
      <c r="D176" s="49">
        <v>3470.0</v>
      </c>
      <c r="E176" s="49">
        <v>3529.100098</v>
      </c>
      <c r="F176" s="49">
        <v>3529.100098</v>
      </c>
      <c r="G176" s="67">
        <f t="shared" si="1"/>
        <v>0.01816141765</v>
      </c>
      <c r="H176" s="68">
        <f>G176-FAMA!E179</f>
        <v>-0.0001051119541</v>
      </c>
    </row>
    <row r="177">
      <c r="A177" s="48">
        <v>45406.0</v>
      </c>
      <c r="B177" s="49">
        <v>3552.0</v>
      </c>
      <c r="C177" s="49">
        <v>3556.149902</v>
      </c>
      <c r="D177" s="49">
        <v>3460.399902</v>
      </c>
      <c r="E177" s="49">
        <v>3466.149902</v>
      </c>
      <c r="F177" s="49">
        <v>3466.149902</v>
      </c>
      <c r="G177" s="67">
        <f t="shared" si="1"/>
        <v>0.01046568093</v>
      </c>
      <c r="H177" s="68">
        <f>G177-FAMA!E180</f>
        <v>-0.007800848675</v>
      </c>
    </row>
    <row r="178">
      <c r="A178" s="48">
        <v>45407.0</v>
      </c>
      <c r="B178" s="49">
        <v>3466.149902</v>
      </c>
      <c r="C178" s="49">
        <v>3478.300049</v>
      </c>
      <c r="D178" s="49">
        <v>3417.0</v>
      </c>
      <c r="E178" s="49">
        <v>3430.25</v>
      </c>
      <c r="F178" s="49">
        <v>3430.25</v>
      </c>
      <c r="G178" s="67">
        <f t="shared" si="1"/>
        <v>0.009312629049</v>
      </c>
      <c r="H178" s="68">
        <f>G178-FAMA!E181</f>
        <v>-0.008900869707</v>
      </c>
    </row>
    <row r="179">
      <c r="A179" s="48">
        <v>45408.0</v>
      </c>
      <c r="B179" s="49">
        <v>3430.25</v>
      </c>
      <c r="C179" s="49">
        <v>3518.0</v>
      </c>
      <c r="D179" s="49">
        <v>3391.300049</v>
      </c>
      <c r="E179" s="49">
        <v>3398.600098</v>
      </c>
      <c r="F179" s="49">
        <v>3398.600098</v>
      </c>
      <c r="G179" s="67">
        <f t="shared" si="1"/>
        <v>0.007544934776</v>
      </c>
      <c r="H179" s="68">
        <f>G179-FAMA!E182</f>
        <v>-0.01066856398</v>
      </c>
    </row>
    <row r="180">
      <c r="A180" s="48">
        <v>45411.0</v>
      </c>
      <c r="B180" s="49">
        <v>3400.949951</v>
      </c>
      <c r="C180" s="49">
        <v>3440.699951</v>
      </c>
      <c r="D180" s="49">
        <v>3358.0</v>
      </c>
      <c r="E180" s="49">
        <v>3373.149902</v>
      </c>
      <c r="F180" s="49">
        <v>3373.149902</v>
      </c>
      <c r="G180" s="67">
        <f t="shared" si="1"/>
        <v>0.0009198240248</v>
      </c>
      <c r="H180" s="68">
        <f>G180-FAMA!E183</f>
        <v>-0.05373062479</v>
      </c>
    </row>
    <row r="181">
      <c r="A181" s="48">
        <v>45412.0</v>
      </c>
      <c r="B181" s="49">
        <v>3365.0</v>
      </c>
      <c r="C181" s="49">
        <v>3412.649902</v>
      </c>
      <c r="D181" s="49">
        <v>3350.0</v>
      </c>
      <c r="E181" s="49">
        <v>3370.050049</v>
      </c>
      <c r="F181" s="49">
        <v>3370.050049</v>
      </c>
      <c r="G181" s="67">
        <f t="shared" si="1"/>
        <v>-0.011135549</v>
      </c>
      <c r="H181" s="68">
        <f>G181-FAMA!E184</f>
        <v>-0.02934904776</v>
      </c>
    </row>
    <row r="182">
      <c r="A182" s="48">
        <v>45414.0</v>
      </c>
      <c r="B182" s="49">
        <v>3396.5</v>
      </c>
      <c r="C182" s="49">
        <v>3427.399902</v>
      </c>
      <c r="D182" s="49">
        <v>3365.350098</v>
      </c>
      <c r="E182" s="49">
        <v>3408.0</v>
      </c>
      <c r="F182" s="49">
        <v>3408.0</v>
      </c>
      <c r="G182" s="67">
        <f t="shared" si="1"/>
        <v>0.01225217198</v>
      </c>
      <c r="H182" s="68">
        <f>G182-FAMA!E185</f>
        <v>-0.00596132678</v>
      </c>
    </row>
    <row r="183">
      <c r="A183" s="48">
        <v>45415.0</v>
      </c>
      <c r="B183" s="49">
        <v>3419.300049</v>
      </c>
      <c r="C183" s="49">
        <v>3445.100098</v>
      </c>
      <c r="D183" s="49">
        <v>3360.649902</v>
      </c>
      <c r="E183" s="49">
        <v>3366.75</v>
      </c>
      <c r="F183" s="49">
        <v>3366.75</v>
      </c>
      <c r="G183" s="67">
        <f t="shared" si="1"/>
        <v>-0.007121974313</v>
      </c>
      <c r="H183" s="68">
        <f>G183-FAMA!E186</f>
        <v>-0.02533649792</v>
      </c>
    </row>
    <row r="184">
      <c r="A184" s="48">
        <v>45418.0</v>
      </c>
      <c r="B184" s="49">
        <v>3360.050049</v>
      </c>
      <c r="C184" s="49">
        <v>3435.0</v>
      </c>
      <c r="D184" s="49">
        <v>3360.050049</v>
      </c>
      <c r="E184" s="49">
        <v>3390.899902</v>
      </c>
      <c r="F184" s="49">
        <v>3390.899902</v>
      </c>
      <c r="G184" s="67">
        <f t="shared" si="1"/>
        <v>0.00880607282</v>
      </c>
      <c r="H184" s="68">
        <f>G184-FAMA!E187</f>
        <v>-0.009408450784</v>
      </c>
    </row>
    <row r="185">
      <c r="A185" s="48">
        <v>45419.0</v>
      </c>
      <c r="B185" s="49">
        <v>3412.449951</v>
      </c>
      <c r="C185" s="49">
        <v>3412.449951</v>
      </c>
      <c r="D185" s="49">
        <v>3324.800049</v>
      </c>
      <c r="E185" s="49">
        <v>3361.300049</v>
      </c>
      <c r="F185" s="49">
        <v>3361.300049</v>
      </c>
      <c r="G185" s="67">
        <f t="shared" si="1"/>
        <v>-0.004604897626</v>
      </c>
      <c r="H185" s="68">
        <f>G185-FAMA!E188</f>
        <v>-0.07748290059</v>
      </c>
    </row>
    <row r="186">
      <c r="A186" s="48">
        <v>45420.0</v>
      </c>
      <c r="B186" s="49">
        <v>3326.550049</v>
      </c>
      <c r="C186" s="49">
        <v>3394.449951</v>
      </c>
      <c r="D186" s="49">
        <v>3318.800049</v>
      </c>
      <c r="E186" s="49">
        <v>3376.850098</v>
      </c>
      <c r="F186" s="49">
        <v>3376.850098</v>
      </c>
      <c r="G186" s="67">
        <f t="shared" si="1"/>
        <v>0.006872815512</v>
      </c>
      <c r="H186" s="68">
        <f>G186-FAMA!E189</f>
        <v>-0.01134170809</v>
      </c>
    </row>
    <row r="187">
      <c r="A187" s="48">
        <v>45421.0</v>
      </c>
      <c r="B187" s="49">
        <v>3435.0</v>
      </c>
      <c r="C187" s="49">
        <v>3435.0</v>
      </c>
      <c r="D187" s="49">
        <v>3345.649902</v>
      </c>
      <c r="E187" s="49">
        <v>3353.800049</v>
      </c>
      <c r="F187" s="49">
        <v>3353.800049</v>
      </c>
      <c r="G187" s="67">
        <f t="shared" si="1"/>
        <v>-0.004083087051</v>
      </c>
      <c r="H187" s="68">
        <f>G187-FAMA!E190</f>
        <v>-0.02229761066</v>
      </c>
    </row>
    <row r="188">
      <c r="A188" s="48">
        <v>45422.0</v>
      </c>
      <c r="B188" s="49">
        <v>3339.949951</v>
      </c>
      <c r="C188" s="49">
        <v>3400.0</v>
      </c>
      <c r="D188" s="49">
        <v>3258.149902</v>
      </c>
      <c r="E188" s="49">
        <v>3367.550049</v>
      </c>
      <c r="F188" s="49">
        <v>3367.550049</v>
      </c>
      <c r="G188" s="67">
        <f t="shared" si="1"/>
        <v>-0.008129200123</v>
      </c>
      <c r="H188" s="68">
        <f>G188-FAMA!E191</f>
        <v>-0.06317862091</v>
      </c>
    </row>
    <row r="189">
      <c r="A189" s="48">
        <v>45425.0</v>
      </c>
      <c r="B189" s="49">
        <v>3332.350098</v>
      </c>
      <c r="C189" s="49">
        <v>3409.0</v>
      </c>
      <c r="D189" s="49">
        <v>3273.5</v>
      </c>
      <c r="E189" s="49">
        <v>3395.149902</v>
      </c>
      <c r="F189" s="49">
        <v>3395.149902</v>
      </c>
      <c r="G189" s="67">
        <f t="shared" si="1"/>
        <v>-0.008903420044</v>
      </c>
      <c r="H189" s="68">
        <f>G189-FAMA!E192</f>
        <v>-0.02724986085</v>
      </c>
    </row>
    <row r="190">
      <c r="A190" s="48">
        <v>45426.0</v>
      </c>
      <c r="B190" s="49">
        <v>3405.449951</v>
      </c>
      <c r="C190" s="49">
        <v>3430.0</v>
      </c>
      <c r="D190" s="49">
        <v>3357.899902</v>
      </c>
      <c r="E190" s="49">
        <v>3425.649902</v>
      </c>
      <c r="F190" s="49">
        <v>3425.649902</v>
      </c>
      <c r="G190" s="67">
        <f t="shared" si="1"/>
        <v>-0.01578756377</v>
      </c>
      <c r="H190" s="68">
        <f>G190-FAMA!E193</f>
        <v>-0.03413400457</v>
      </c>
    </row>
    <row r="191">
      <c r="A191" s="48">
        <v>45427.0</v>
      </c>
      <c r="B191" s="49">
        <v>3417.550049</v>
      </c>
      <c r="C191" s="49">
        <v>3489.0</v>
      </c>
      <c r="D191" s="49">
        <v>3415.199951</v>
      </c>
      <c r="E191" s="49">
        <v>3480.600098</v>
      </c>
      <c r="F191" s="49">
        <v>3480.600098</v>
      </c>
      <c r="G191" s="67">
        <f t="shared" si="1"/>
        <v>-0.01143189823</v>
      </c>
      <c r="H191" s="68">
        <f>G191-FAMA!E194</f>
        <v>-0.0297983132</v>
      </c>
    </row>
    <row r="192">
      <c r="A192" s="48">
        <v>45428.0</v>
      </c>
      <c r="B192" s="49">
        <v>3548.949951</v>
      </c>
      <c r="C192" s="49">
        <v>3550.0</v>
      </c>
      <c r="D192" s="49">
        <v>3484.0</v>
      </c>
      <c r="E192" s="49">
        <v>3520.850098</v>
      </c>
      <c r="F192" s="49">
        <v>3520.850098</v>
      </c>
      <c r="G192" s="67">
        <f t="shared" si="1"/>
        <v>-0.004819187787</v>
      </c>
      <c r="H192" s="68">
        <f>G192-FAMA!E195</f>
        <v>-0.02318560276</v>
      </c>
    </row>
    <row r="193">
      <c r="A193" s="48">
        <v>45429.0</v>
      </c>
      <c r="B193" s="49">
        <v>3559.75</v>
      </c>
      <c r="C193" s="49">
        <v>3559.75</v>
      </c>
      <c r="D193" s="49">
        <v>3515.0</v>
      </c>
      <c r="E193" s="49">
        <v>3537.899902</v>
      </c>
      <c r="F193" s="49">
        <v>3537.899902</v>
      </c>
      <c r="G193" s="67">
        <f t="shared" si="1"/>
        <v>0.007963062548</v>
      </c>
      <c r="H193" s="68">
        <f>G193-FAMA!E196</f>
        <v>-0.04714630274</v>
      </c>
    </row>
    <row r="194">
      <c r="A194" s="48">
        <v>45433.0</v>
      </c>
      <c r="B194" s="49">
        <v>3527.800049</v>
      </c>
      <c r="C194" s="49">
        <v>3527.800049</v>
      </c>
      <c r="D194" s="49">
        <v>3463.0</v>
      </c>
      <c r="E194" s="49">
        <v>3509.949951</v>
      </c>
      <c r="F194" s="49">
        <v>3509.949951</v>
      </c>
      <c r="G194" s="67">
        <f t="shared" si="1"/>
        <v>0.002627994287</v>
      </c>
      <c r="H194" s="68">
        <f>G194-FAMA!E197</f>
        <v>-0.01573842068</v>
      </c>
    </row>
    <row r="195">
      <c r="A195" s="48">
        <v>45434.0</v>
      </c>
      <c r="B195" s="49">
        <v>3500.100098</v>
      </c>
      <c r="C195" s="49">
        <v>3533.0</v>
      </c>
      <c r="D195" s="49">
        <v>3490.0</v>
      </c>
      <c r="E195" s="49">
        <v>3500.75</v>
      </c>
      <c r="F195" s="49">
        <v>3500.75</v>
      </c>
      <c r="G195" s="67">
        <f t="shared" si="1"/>
        <v>-0.01895804951</v>
      </c>
      <c r="H195" s="68">
        <f>G195-FAMA!E198</f>
        <v>-0.03732446448</v>
      </c>
    </row>
    <row r="196">
      <c r="A196" s="48">
        <v>45435.0</v>
      </c>
      <c r="B196" s="49">
        <v>3490.050049</v>
      </c>
      <c r="C196" s="49">
        <v>3584.949951</v>
      </c>
      <c r="D196" s="49">
        <v>3490.050049</v>
      </c>
      <c r="E196" s="49">
        <v>3568.399902</v>
      </c>
      <c r="F196" s="49">
        <v>3568.399902</v>
      </c>
      <c r="G196" s="67">
        <f t="shared" si="1"/>
        <v>0.00423538452</v>
      </c>
      <c r="H196" s="68">
        <f>G196-FAMA!E199</f>
        <v>-0.014104654</v>
      </c>
    </row>
    <row r="197">
      <c r="A197" s="48">
        <v>45436.0</v>
      </c>
      <c r="B197" s="49">
        <v>3579.850098</v>
      </c>
      <c r="C197" s="49">
        <v>3586.949951</v>
      </c>
      <c r="D197" s="49">
        <v>3529.0</v>
      </c>
      <c r="E197" s="49">
        <v>3553.350098</v>
      </c>
      <c r="F197" s="49">
        <v>3553.350098</v>
      </c>
      <c r="G197" s="67">
        <f t="shared" si="1"/>
        <v>-0.04916914056</v>
      </c>
      <c r="H197" s="68">
        <f>G197-FAMA!E200</f>
        <v>-0.06750917908</v>
      </c>
    </row>
    <row r="198">
      <c r="A198" s="48">
        <v>45439.0</v>
      </c>
      <c r="B198" s="49">
        <v>3599.199951</v>
      </c>
      <c r="C198" s="49">
        <v>3783.300049</v>
      </c>
      <c r="D198" s="49">
        <v>3569.850098</v>
      </c>
      <c r="E198" s="49">
        <v>3737.100098</v>
      </c>
      <c r="F198" s="49">
        <v>3737.100098</v>
      </c>
      <c r="G198" s="67">
        <f t="shared" si="1"/>
        <v>0.01313494023</v>
      </c>
      <c r="H198" s="68">
        <f>G198-FAMA!E201</f>
        <v>-0.04189526666</v>
      </c>
    </row>
    <row r="199">
      <c r="A199" s="48">
        <v>45440.0</v>
      </c>
      <c r="B199" s="49">
        <v>3754.949951</v>
      </c>
      <c r="C199" s="49">
        <v>3798.5</v>
      </c>
      <c r="D199" s="49">
        <v>3672.0</v>
      </c>
      <c r="E199" s="49">
        <v>3688.649902</v>
      </c>
      <c r="F199" s="49">
        <v>3688.649902</v>
      </c>
      <c r="G199" s="67">
        <f t="shared" si="1"/>
        <v>0.0105059454</v>
      </c>
      <c r="H199" s="68">
        <f>G199-FAMA!E202</f>
        <v>-0.007834093123</v>
      </c>
    </row>
    <row r="200">
      <c r="A200" s="48">
        <v>45441.0</v>
      </c>
      <c r="B200" s="49">
        <v>3688.0</v>
      </c>
      <c r="C200" s="49">
        <v>3688.0</v>
      </c>
      <c r="D200" s="49">
        <v>3624.050049</v>
      </c>
      <c r="E200" s="49">
        <v>3650.300049</v>
      </c>
      <c r="F200" s="49">
        <v>3650.300049</v>
      </c>
      <c r="G200" s="67">
        <f t="shared" si="1"/>
        <v>0.03818205035</v>
      </c>
      <c r="H200" s="68">
        <f>G200-FAMA!E203</f>
        <v>0.01984201183</v>
      </c>
    </row>
    <row r="201">
      <c r="A201" s="48">
        <v>45442.0</v>
      </c>
      <c r="B201" s="49">
        <v>3633.899902</v>
      </c>
      <c r="C201" s="49">
        <v>3644.0</v>
      </c>
      <c r="D201" s="49">
        <v>3500.0</v>
      </c>
      <c r="E201" s="49">
        <v>3516.050049</v>
      </c>
      <c r="F201" s="49">
        <v>3516.050049</v>
      </c>
      <c r="G201" s="67">
        <f t="shared" si="1"/>
        <v>0.03108458776</v>
      </c>
      <c r="H201" s="68">
        <f>G201-FAMA!E204</f>
        <v>0.01263624269</v>
      </c>
    </row>
    <row r="202">
      <c r="A202" s="48">
        <v>45443.0</v>
      </c>
      <c r="B202" s="49">
        <v>3540.050049</v>
      </c>
      <c r="C202" s="49">
        <v>3541.949951</v>
      </c>
      <c r="D202" s="49">
        <v>3396.0</v>
      </c>
      <c r="E202" s="49">
        <v>3410.050049</v>
      </c>
      <c r="F202" s="49">
        <v>3410.050049</v>
      </c>
      <c r="G202" s="67">
        <f t="shared" si="1"/>
        <v>-0.004916937606</v>
      </c>
      <c r="H202" s="68">
        <f>G202-FAMA!E205</f>
        <v>-0.02336528268</v>
      </c>
    </row>
    <row r="203">
      <c r="A203" s="48">
        <v>45446.0</v>
      </c>
      <c r="B203" s="49">
        <v>3480.100098</v>
      </c>
      <c r="C203" s="49">
        <v>3515.0</v>
      </c>
      <c r="D203" s="49">
        <v>3377.300049</v>
      </c>
      <c r="E203" s="49">
        <v>3426.899902</v>
      </c>
      <c r="F203" s="49">
        <v>3426.899902</v>
      </c>
      <c r="G203" s="67">
        <f t="shared" si="1"/>
        <v>0.02289414128</v>
      </c>
      <c r="H203" s="68">
        <f>G203-FAMA!E206</f>
        <v>0.004445796212</v>
      </c>
    </row>
    <row r="204">
      <c r="A204" s="48">
        <v>45447.0</v>
      </c>
      <c r="B204" s="49">
        <v>3432.0</v>
      </c>
      <c r="C204" s="49">
        <v>3432.0</v>
      </c>
      <c r="D204" s="49">
        <v>3232.600098</v>
      </c>
      <c r="E204" s="49">
        <v>3350.199951</v>
      </c>
      <c r="F204" s="49">
        <v>3350.199951</v>
      </c>
      <c r="G204" s="67">
        <f t="shared" si="1"/>
        <v>-0.06059504109</v>
      </c>
      <c r="H204" s="68">
        <f>G204-FAMA!E207</f>
        <v>-0.1159502872</v>
      </c>
    </row>
    <row r="205">
      <c r="A205" s="48">
        <v>45448.0</v>
      </c>
      <c r="B205" s="49">
        <v>3353.050049</v>
      </c>
      <c r="C205" s="49">
        <v>3607.649902</v>
      </c>
      <c r="D205" s="49">
        <v>3353.050049</v>
      </c>
      <c r="E205" s="49">
        <v>3566.300049</v>
      </c>
      <c r="F205" s="49">
        <v>3566.300049</v>
      </c>
      <c r="G205" s="67">
        <f t="shared" si="1"/>
        <v>-0.03394193457</v>
      </c>
      <c r="H205" s="68">
        <f>G205-FAMA!E208</f>
        <v>-0.05239027964</v>
      </c>
    </row>
    <row r="206">
      <c r="A206" s="48">
        <v>45449.0</v>
      </c>
      <c r="B206" s="49">
        <v>3627.949951</v>
      </c>
      <c r="C206" s="49">
        <v>3710.0</v>
      </c>
      <c r="D206" s="49">
        <v>3613.350098</v>
      </c>
      <c r="E206" s="49">
        <v>3691.600098</v>
      </c>
      <c r="F206" s="49">
        <v>3691.600098</v>
      </c>
      <c r="G206" s="67">
        <f t="shared" si="1"/>
        <v>-0.04145404791</v>
      </c>
      <c r="H206" s="68">
        <f>G206-FAMA!E209</f>
        <v>-0.06003112746</v>
      </c>
    </row>
    <row r="207">
      <c r="A207" s="48">
        <v>45450.0</v>
      </c>
      <c r="B207" s="49">
        <v>3715.449951</v>
      </c>
      <c r="C207" s="49">
        <v>3873.899902</v>
      </c>
      <c r="D207" s="49">
        <v>3715.449951</v>
      </c>
      <c r="E207" s="49">
        <v>3851.25</v>
      </c>
      <c r="F207" s="49">
        <v>3851.25</v>
      </c>
      <c r="G207" s="67">
        <f t="shared" si="1"/>
        <v>0.02931938623</v>
      </c>
      <c r="H207" s="68">
        <f>G207-FAMA!E210</f>
        <v>-0.045009641</v>
      </c>
    </row>
    <row r="208">
      <c r="A208" s="48">
        <v>45453.0</v>
      </c>
      <c r="B208" s="49">
        <v>3874.75</v>
      </c>
      <c r="C208" s="49">
        <v>3879.0</v>
      </c>
      <c r="D208" s="49">
        <v>3679.649902</v>
      </c>
      <c r="E208" s="49">
        <v>3741.550049</v>
      </c>
      <c r="F208" s="49">
        <v>3741.550049</v>
      </c>
      <c r="G208" s="67">
        <f t="shared" si="1"/>
        <v>0.001311374394</v>
      </c>
      <c r="H208" s="68">
        <f>G208-FAMA!E211</f>
        <v>-0.01726570515</v>
      </c>
    </row>
    <row r="209">
      <c r="A209" s="48">
        <v>45454.0</v>
      </c>
      <c r="B209" s="49">
        <v>3799.550049</v>
      </c>
      <c r="C209" s="49">
        <v>3799.550049</v>
      </c>
      <c r="D209" s="49">
        <v>3727.899902</v>
      </c>
      <c r="E209" s="49">
        <v>3736.649902</v>
      </c>
      <c r="F209" s="49">
        <v>3736.649902</v>
      </c>
      <c r="G209" s="67">
        <f t="shared" si="1"/>
        <v>-0.007859302489</v>
      </c>
      <c r="H209" s="68">
        <f>G209-FAMA!E212</f>
        <v>-0.02643638204</v>
      </c>
    </row>
    <row r="210">
      <c r="A210" s="48">
        <v>45455.0</v>
      </c>
      <c r="B210" s="49">
        <v>3749.949951</v>
      </c>
      <c r="C210" s="49">
        <v>3810.800049</v>
      </c>
      <c r="D210" s="49">
        <v>3749.949951</v>
      </c>
      <c r="E210" s="49">
        <v>3766.25</v>
      </c>
      <c r="F210" s="49">
        <v>3766.25</v>
      </c>
      <c r="G210" s="67">
        <f t="shared" si="1"/>
        <v>-0.006856088074</v>
      </c>
      <c r="H210" s="68">
        <f>G210-FAMA!E213</f>
        <v>-0.02549584944</v>
      </c>
    </row>
    <row r="211">
      <c r="A211" s="48">
        <v>45456.0</v>
      </c>
      <c r="B211" s="49">
        <v>3819.449951</v>
      </c>
      <c r="C211" s="49">
        <v>3832.0</v>
      </c>
      <c r="D211" s="49">
        <v>3780.300049</v>
      </c>
      <c r="E211" s="49">
        <v>3792.25</v>
      </c>
      <c r="F211" s="49">
        <v>3792.25</v>
      </c>
      <c r="G211" s="67">
        <f t="shared" si="1"/>
        <v>0.006449143252</v>
      </c>
      <c r="H211" s="68">
        <f>G211-FAMA!E214</f>
        <v>-0.01219061812</v>
      </c>
    </row>
    <row r="212">
      <c r="A212" s="48">
        <v>45457.0</v>
      </c>
      <c r="B212" s="49">
        <v>3793.199951</v>
      </c>
      <c r="C212" s="49">
        <v>3801.449951</v>
      </c>
      <c r="D212" s="49">
        <v>3732.350098</v>
      </c>
      <c r="E212" s="49">
        <v>3767.949951</v>
      </c>
      <c r="F212" s="49">
        <v>3767.949951</v>
      </c>
      <c r="G212" s="67">
        <f t="shared" si="1"/>
        <v>-0.02096837932</v>
      </c>
      <c r="H212" s="68">
        <f>G212-FAMA!E215</f>
        <v>-0.0768980873</v>
      </c>
    </row>
    <row r="213">
      <c r="A213" s="48">
        <v>45461.0</v>
      </c>
      <c r="B213" s="49">
        <v>3804.949951</v>
      </c>
      <c r="C213" s="49">
        <v>3893.899902</v>
      </c>
      <c r="D213" s="49">
        <v>3776.649902</v>
      </c>
      <c r="E213" s="49">
        <v>3848.649902</v>
      </c>
      <c r="F213" s="49">
        <v>3848.649902</v>
      </c>
      <c r="G213" s="67">
        <f t="shared" si="1"/>
        <v>0.002278705233</v>
      </c>
      <c r="H213" s="68">
        <f>G213-FAMA!E216</f>
        <v>-0.01636105614</v>
      </c>
    </row>
    <row r="214">
      <c r="A214" s="48">
        <v>45462.0</v>
      </c>
      <c r="B214" s="49">
        <v>3878.949951</v>
      </c>
      <c r="C214" s="49">
        <v>3893.0</v>
      </c>
      <c r="D214" s="49">
        <v>3765.199951</v>
      </c>
      <c r="E214" s="49">
        <v>3839.899902</v>
      </c>
      <c r="F214" s="49">
        <v>3839.899902</v>
      </c>
      <c r="G214" s="67">
        <f t="shared" si="1"/>
        <v>-0.0143867477</v>
      </c>
      <c r="H214" s="68">
        <f>G214-FAMA!E217</f>
        <v>-0.03302650907</v>
      </c>
    </row>
    <row r="215">
      <c r="A215" s="48">
        <v>45463.0</v>
      </c>
      <c r="B215" s="49">
        <v>3825.350098</v>
      </c>
      <c r="C215" s="49">
        <v>3910.0</v>
      </c>
      <c r="D215" s="49">
        <v>3825.350098</v>
      </c>
      <c r="E215" s="49">
        <v>3895.949951</v>
      </c>
      <c r="F215" s="49">
        <v>3895.949951</v>
      </c>
      <c r="G215" s="67">
        <f t="shared" si="1"/>
        <v>-0.01258367441</v>
      </c>
      <c r="H215" s="68">
        <f>G215-FAMA!E218</f>
        <v>-0.03114693645</v>
      </c>
    </row>
    <row r="216">
      <c r="A216" s="48">
        <v>45464.0</v>
      </c>
      <c r="B216" s="49">
        <v>3949.949951</v>
      </c>
      <c r="C216" s="49">
        <v>4101.649902</v>
      </c>
      <c r="D216" s="49">
        <v>3926.550049</v>
      </c>
      <c r="E216" s="49">
        <v>3945.600098</v>
      </c>
      <c r="F216" s="49">
        <v>3945.600098</v>
      </c>
      <c r="G216" s="67">
        <f t="shared" si="1"/>
        <v>-0.005820508803</v>
      </c>
      <c r="H216" s="68">
        <f>G216-FAMA!E219</f>
        <v>-0.02438377084</v>
      </c>
    </row>
    <row r="217">
      <c r="A217" s="48">
        <v>45467.0</v>
      </c>
      <c r="B217" s="49">
        <v>3934.350098</v>
      </c>
      <c r="C217" s="49">
        <v>4030.0</v>
      </c>
      <c r="D217" s="49">
        <v>3891.899902</v>
      </c>
      <c r="E217" s="49">
        <v>3968.699951</v>
      </c>
      <c r="F217" s="49">
        <v>3968.699951</v>
      </c>
      <c r="G217" s="67">
        <f t="shared" si="1"/>
        <v>-0.0008811238214</v>
      </c>
      <c r="H217" s="68">
        <f>G217-FAMA!E220</f>
        <v>-0.05658124842</v>
      </c>
    </row>
    <row r="218">
      <c r="A218" s="48">
        <v>45468.0</v>
      </c>
      <c r="B218" s="49">
        <v>3999.0</v>
      </c>
      <c r="C218" s="49">
        <v>4001.0</v>
      </c>
      <c r="D218" s="49">
        <v>3950.850098</v>
      </c>
      <c r="E218" s="49">
        <v>3972.199951</v>
      </c>
      <c r="F218" s="49">
        <v>3972.199951</v>
      </c>
      <c r="G218" s="67">
        <f t="shared" si="1"/>
        <v>0.005098594843</v>
      </c>
      <c r="H218" s="68">
        <f>G218-FAMA!E221</f>
        <v>-0.0134646672</v>
      </c>
    </row>
    <row r="219">
      <c r="A219" s="48">
        <v>45469.0</v>
      </c>
      <c r="B219" s="49">
        <v>3963.449951</v>
      </c>
      <c r="C219" s="49">
        <v>3996.199951</v>
      </c>
      <c r="D219" s="49">
        <v>3942.0</v>
      </c>
      <c r="E219" s="49">
        <v>3952.050049</v>
      </c>
      <c r="F219" s="49">
        <v>3952.050049</v>
      </c>
      <c r="G219" s="67">
        <f t="shared" si="1"/>
        <v>-0.02001114649</v>
      </c>
      <c r="H219" s="68">
        <f>G219-FAMA!E222</f>
        <v>-0.03857440853</v>
      </c>
    </row>
    <row r="220">
      <c r="A220" s="48">
        <v>45470.0</v>
      </c>
      <c r="B220" s="49">
        <v>3925.0</v>
      </c>
      <c r="C220" s="49">
        <v>4055.0</v>
      </c>
      <c r="D220" s="49">
        <v>3907.350098</v>
      </c>
      <c r="E220" s="49">
        <v>4032.75</v>
      </c>
      <c r="F220" s="49">
        <v>4032.75</v>
      </c>
      <c r="G220" s="67">
        <f t="shared" si="1"/>
        <v>-0.04880117623</v>
      </c>
      <c r="H220" s="68">
        <f>G220-FAMA!E223</f>
        <v>-0.06745679767</v>
      </c>
    </row>
    <row r="221">
      <c r="A221" s="48">
        <v>45471.0</v>
      </c>
      <c r="B221" s="49">
        <v>3966.199951</v>
      </c>
      <c r="C221" s="49">
        <v>4279.0</v>
      </c>
      <c r="D221" s="49">
        <v>3966.199951</v>
      </c>
      <c r="E221" s="49">
        <v>4239.649902</v>
      </c>
      <c r="F221" s="49">
        <v>4239.649902</v>
      </c>
      <c r="G221" s="67">
        <f t="shared" si="1"/>
        <v>-0.05747860962</v>
      </c>
      <c r="H221" s="68">
        <f>G221-FAMA!E224</f>
        <v>-0.07613423106</v>
      </c>
    </row>
    <row r="222">
      <c r="A222" s="48">
        <v>45474.0</v>
      </c>
      <c r="B222" s="49">
        <v>4240.450195</v>
      </c>
      <c r="C222" s="49">
        <v>4545.950195</v>
      </c>
      <c r="D222" s="49">
        <v>4227.350098</v>
      </c>
      <c r="E222" s="49">
        <v>4498.200195</v>
      </c>
      <c r="F222" s="49">
        <v>4498.200195</v>
      </c>
      <c r="G222" s="67">
        <f t="shared" si="1"/>
        <v>-0.0001555284659</v>
      </c>
      <c r="H222" s="68">
        <f>G222-FAMA!E225</f>
        <v>-0.0561328344</v>
      </c>
    </row>
    <row r="223">
      <c r="A223" s="48">
        <v>45475.0</v>
      </c>
      <c r="B223" s="49">
        <v>4498.0</v>
      </c>
      <c r="C223" s="49">
        <v>4552.700195</v>
      </c>
      <c r="D223" s="49">
        <v>4422.450195</v>
      </c>
      <c r="E223" s="49">
        <v>4498.899902</v>
      </c>
      <c r="F223" s="49">
        <v>4498.899902</v>
      </c>
      <c r="G223" s="67">
        <f t="shared" si="1"/>
        <v>-0.02110576863</v>
      </c>
      <c r="H223" s="68">
        <f>G223-FAMA!E226</f>
        <v>-0.03976139008</v>
      </c>
    </row>
    <row r="224">
      <c r="A224" s="48">
        <v>45476.0</v>
      </c>
      <c r="B224" s="49">
        <v>4553.600098</v>
      </c>
      <c r="C224" s="49">
        <v>4620.0</v>
      </c>
      <c r="D224" s="49">
        <v>4485.25</v>
      </c>
      <c r="E224" s="49">
        <v>4595.899902</v>
      </c>
      <c r="F224" s="49">
        <v>4595.899902</v>
      </c>
      <c r="G224" s="67">
        <f t="shared" si="1"/>
        <v>-0.03231987265</v>
      </c>
      <c r="H224" s="68">
        <f>G224-FAMA!E227</f>
        <v>-0.05097549409</v>
      </c>
    </row>
    <row r="225">
      <c r="A225" s="48">
        <v>45477.0</v>
      </c>
      <c r="B225" s="49">
        <v>4629.950195</v>
      </c>
      <c r="C225" s="49">
        <v>4760.0</v>
      </c>
      <c r="D225" s="49">
        <v>4606.450195</v>
      </c>
      <c r="E225" s="49">
        <v>4749.399902</v>
      </c>
      <c r="F225" s="49">
        <v>4749.399902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180.050003</v>
      </c>
      <c r="C2" s="49">
        <v>189.800003</v>
      </c>
      <c r="D2" s="49">
        <v>180.050003</v>
      </c>
      <c r="E2" s="49">
        <v>186.149994</v>
      </c>
      <c r="F2" s="49">
        <v>179.233597</v>
      </c>
      <c r="G2" s="67">
        <f t="shared" ref="G2:G225" si="1">(F2/F3-1)</f>
        <v>-0.006935157946</v>
      </c>
      <c r="H2" s="68">
        <f>G2-FAMA!E5</f>
        <v>-0.06067624781</v>
      </c>
    </row>
    <row r="3">
      <c r="A3" s="48">
        <v>45142.0</v>
      </c>
      <c r="B3" s="49">
        <v>187.0</v>
      </c>
      <c r="C3" s="49">
        <v>189.800003</v>
      </c>
      <c r="D3" s="49">
        <v>186.149994</v>
      </c>
      <c r="E3" s="49">
        <v>187.449997</v>
      </c>
      <c r="F3" s="49">
        <v>180.485291</v>
      </c>
      <c r="G3" s="67">
        <f t="shared" si="1"/>
        <v>-0.00239493369</v>
      </c>
      <c r="H3" s="68">
        <f>G3-FAMA!E6</f>
        <v>-0.02030542226</v>
      </c>
      <c r="J3" s="67">
        <f t="array" ref="J3:N7">LINEST(H2:H224,FAMA!B5:E227,true,true)</f>
        <v>-1.07442633</v>
      </c>
      <c r="K3" s="33">
        <v>-0.0012675967985704864</v>
      </c>
      <c r="L3" s="33">
        <v>0.0028959778496956325</v>
      </c>
      <c r="M3" s="33">
        <v>3.014901625599337E-4</v>
      </c>
      <c r="N3" s="33">
        <v>5.394213254554511E-4</v>
      </c>
    </row>
    <row r="4">
      <c r="A4" s="48">
        <v>45145.0</v>
      </c>
      <c r="B4" s="49">
        <v>188.899994</v>
      </c>
      <c r="C4" s="49">
        <v>190.0</v>
      </c>
      <c r="D4" s="49">
        <v>186.5</v>
      </c>
      <c r="E4" s="49">
        <v>187.899994</v>
      </c>
      <c r="F4" s="49">
        <v>180.918579</v>
      </c>
      <c r="G4" s="67">
        <f t="shared" si="1"/>
        <v>0.01075847209</v>
      </c>
      <c r="H4" s="68">
        <f>G4-FAMA!E7</f>
        <v>-0.007152016487</v>
      </c>
      <c r="J4" s="33">
        <v>0.06558924064132349</v>
      </c>
      <c r="K4" s="33">
        <v>0.0017547548579470186</v>
      </c>
      <c r="L4" s="33">
        <v>0.0013453924727940705</v>
      </c>
      <c r="M4" s="33">
        <v>0.001573939107325295</v>
      </c>
      <c r="N4" s="33">
        <v>0.002040863563555002</v>
      </c>
    </row>
    <row r="5">
      <c r="A5" s="48">
        <v>45146.0</v>
      </c>
      <c r="B5" s="49">
        <v>188.0</v>
      </c>
      <c r="C5" s="49">
        <v>189.100006</v>
      </c>
      <c r="D5" s="49">
        <v>184.0</v>
      </c>
      <c r="E5" s="49">
        <v>185.899994</v>
      </c>
      <c r="F5" s="49">
        <v>178.992889</v>
      </c>
      <c r="G5" s="67">
        <f t="shared" si="1"/>
        <v>0.01640239959</v>
      </c>
      <c r="H5" s="68">
        <f>G5-FAMA!E8</f>
        <v>-0.001405728288</v>
      </c>
      <c r="J5" s="33">
        <v>0.5645167447691921</v>
      </c>
      <c r="K5" s="33">
        <v>0.015473810090812804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187.0</v>
      </c>
      <c r="C6" s="49">
        <v>187.0</v>
      </c>
      <c r="D6" s="49">
        <v>182.25</v>
      </c>
      <c r="E6" s="49">
        <v>182.899994</v>
      </c>
      <c r="F6" s="49">
        <v>176.104355</v>
      </c>
      <c r="G6" s="67">
        <f t="shared" si="1"/>
        <v>0.003291226586</v>
      </c>
      <c r="H6" s="68">
        <f>G6-FAMA!E9</f>
        <v>-0.01451690129</v>
      </c>
      <c r="J6" s="33">
        <v>70.64832509717229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180.100006</v>
      </c>
      <c r="C7" s="49">
        <v>186.050003</v>
      </c>
      <c r="D7" s="49">
        <v>180.100006</v>
      </c>
      <c r="E7" s="49">
        <v>182.300003</v>
      </c>
      <c r="F7" s="49">
        <v>175.526657</v>
      </c>
      <c r="G7" s="67">
        <f t="shared" si="1"/>
        <v>-0.006539492168</v>
      </c>
      <c r="H7" s="68">
        <f>G7-FAMA!E10</f>
        <v>-0.05997339024</v>
      </c>
      <c r="J7" s="33">
        <v>0.06766380037323605</v>
      </c>
      <c r="K7" s="33">
        <v>0.052197658122385755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181.100006</v>
      </c>
      <c r="C8" s="49">
        <v>184.899994</v>
      </c>
      <c r="D8" s="49">
        <v>181.100006</v>
      </c>
      <c r="E8" s="49">
        <v>183.5</v>
      </c>
      <c r="F8" s="49">
        <v>176.682068</v>
      </c>
      <c r="G8" s="67">
        <f t="shared" si="1"/>
        <v>-0.03293804673</v>
      </c>
      <c r="H8" s="68">
        <f>G8-FAMA!E11</f>
        <v>-0.05074617461</v>
      </c>
    </row>
    <row r="9">
      <c r="A9" s="48">
        <v>45152.0</v>
      </c>
      <c r="B9" s="49">
        <v>186.949997</v>
      </c>
      <c r="C9" s="49">
        <v>192.25</v>
      </c>
      <c r="D9" s="49">
        <v>179.25</v>
      </c>
      <c r="E9" s="49">
        <v>189.75</v>
      </c>
      <c r="F9" s="49">
        <v>182.699844</v>
      </c>
      <c r="G9" s="67">
        <f t="shared" si="1"/>
        <v>0.02263538468</v>
      </c>
      <c r="H9" s="68">
        <f>G9-FAMA!E12</f>
        <v>0.004827256808</v>
      </c>
    </row>
    <row r="10">
      <c r="A10" s="48">
        <v>45154.0</v>
      </c>
      <c r="B10" s="49">
        <v>189.100006</v>
      </c>
      <c r="C10" s="49">
        <v>189.449997</v>
      </c>
      <c r="D10" s="49">
        <v>184.100006</v>
      </c>
      <c r="E10" s="49">
        <v>185.550003</v>
      </c>
      <c r="F10" s="49">
        <v>178.655899</v>
      </c>
      <c r="G10" s="67">
        <f t="shared" si="1"/>
        <v>-0.002955440511</v>
      </c>
      <c r="H10" s="68">
        <f>G10-FAMA!E13</f>
        <v>-0.02081462523</v>
      </c>
      <c r="J10" s="70">
        <f>FAMA!E3+FAMA!B3*K3+FAMA!C3*L3+FAMA!D3*M3+FAMA!E3*N3</f>
        <v>0.02744068783</v>
      </c>
      <c r="K10" s="50" t="s">
        <v>41</v>
      </c>
    </row>
    <row r="11">
      <c r="A11" s="48">
        <v>45155.0</v>
      </c>
      <c r="B11" s="49">
        <v>188.600006</v>
      </c>
      <c r="C11" s="49">
        <v>188.800003</v>
      </c>
      <c r="D11" s="49">
        <v>184.800003</v>
      </c>
      <c r="E11" s="49">
        <v>186.100006</v>
      </c>
      <c r="F11" s="49">
        <v>179.185471</v>
      </c>
      <c r="G11" s="67">
        <f t="shared" si="1"/>
        <v>0.002964201031</v>
      </c>
      <c r="H11" s="68">
        <f>G11-FAMA!E14</f>
        <v>-0.01489498369</v>
      </c>
    </row>
    <row r="12">
      <c r="A12" s="48">
        <v>45156.0</v>
      </c>
      <c r="B12" s="49">
        <v>185.0</v>
      </c>
      <c r="C12" s="49">
        <v>187.800003</v>
      </c>
      <c r="D12" s="49">
        <v>183.449997</v>
      </c>
      <c r="E12" s="49">
        <v>185.550003</v>
      </c>
      <c r="F12" s="49">
        <v>178.655899</v>
      </c>
      <c r="G12" s="67">
        <f t="shared" si="1"/>
        <v>0.001889906304</v>
      </c>
      <c r="H12" s="68">
        <f>G12-FAMA!E15</f>
        <v>-0.05169721695</v>
      </c>
    </row>
    <row r="13">
      <c r="A13" s="48">
        <v>45159.0</v>
      </c>
      <c r="B13" s="49">
        <v>182.600006</v>
      </c>
      <c r="C13" s="49">
        <v>189.75</v>
      </c>
      <c r="D13" s="49">
        <v>182.600006</v>
      </c>
      <c r="E13" s="49">
        <v>185.199997</v>
      </c>
      <c r="F13" s="49">
        <v>178.318893</v>
      </c>
      <c r="G13" s="67">
        <f t="shared" si="1"/>
        <v>0.0002700442976</v>
      </c>
      <c r="H13" s="68">
        <f>G13-FAMA!E16</f>
        <v>-0.01758914043</v>
      </c>
    </row>
    <row r="14">
      <c r="A14" s="48">
        <v>45160.0</v>
      </c>
      <c r="B14" s="49">
        <v>185.25</v>
      </c>
      <c r="C14" s="49">
        <v>187.550003</v>
      </c>
      <c r="D14" s="49">
        <v>184.199997</v>
      </c>
      <c r="E14" s="49">
        <v>185.149994</v>
      </c>
      <c r="F14" s="49">
        <v>178.270752</v>
      </c>
      <c r="G14" s="67">
        <f t="shared" si="1"/>
        <v>-0.007770675158</v>
      </c>
      <c r="H14" s="68">
        <f>G14-FAMA!E17</f>
        <v>-0.02562985988</v>
      </c>
    </row>
    <row r="15">
      <c r="A15" s="48">
        <v>45161.0</v>
      </c>
      <c r="B15" s="49">
        <v>188.0</v>
      </c>
      <c r="C15" s="49">
        <v>189.199997</v>
      </c>
      <c r="D15" s="49">
        <v>185.149994</v>
      </c>
      <c r="E15" s="49">
        <v>186.600006</v>
      </c>
      <c r="F15" s="49">
        <v>179.666885</v>
      </c>
      <c r="G15" s="67">
        <f t="shared" si="1"/>
        <v>-0.008238059627</v>
      </c>
      <c r="H15" s="68">
        <f>G15-FAMA!E18</f>
        <v>-0.0260302784</v>
      </c>
    </row>
    <row r="16">
      <c r="A16" s="48">
        <v>45162.0</v>
      </c>
      <c r="B16" s="49">
        <v>186.0</v>
      </c>
      <c r="C16" s="49">
        <v>191.75</v>
      </c>
      <c r="D16" s="49">
        <v>186.0</v>
      </c>
      <c r="E16" s="49">
        <v>188.149994</v>
      </c>
      <c r="F16" s="49">
        <v>181.159286</v>
      </c>
      <c r="G16" s="67">
        <f t="shared" si="1"/>
        <v>0.01074401804</v>
      </c>
      <c r="H16" s="68">
        <f>G16-FAMA!E19</f>
        <v>-0.007048200735</v>
      </c>
    </row>
    <row r="17">
      <c r="A17" s="48">
        <v>45163.0</v>
      </c>
      <c r="B17" s="49">
        <v>186.550003</v>
      </c>
      <c r="C17" s="49">
        <v>188.550003</v>
      </c>
      <c r="D17" s="49">
        <v>185.100006</v>
      </c>
      <c r="E17" s="49">
        <v>186.149994</v>
      </c>
      <c r="F17" s="49">
        <v>179.233597</v>
      </c>
      <c r="G17" s="67">
        <f t="shared" si="1"/>
        <v>0.001883719359</v>
      </c>
      <c r="H17" s="68">
        <f>G17-FAMA!E20</f>
        <v>-0.05150243443</v>
      </c>
    </row>
    <row r="18">
      <c r="A18" s="48">
        <v>45166.0</v>
      </c>
      <c r="B18" s="49">
        <v>187.0</v>
      </c>
      <c r="C18" s="49">
        <v>187.149994</v>
      </c>
      <c r="D18" s="49">
        <v>185.300003</v>
      </c>
      <c r="E18" s="49">
        <v>185.800003</v>
      </c>
      <c r="F18" s="49">
        <v>178.896606</v>
      </c>
      <c r="G18" s="67">
        <f t="shared" si="1"/>
        <v>-0.002416072547</v>
      </c>
      <c r="H18" s="68">
        <f>G18-FAMA!E21</f>
        <v>-0.02020829133</v>
      </c>
    </row>
    <row r="19">
      <c r="A19" s="48">
        <v>45167.0</v>
      </c>
      <c r="B19" s="49">
        <v>186.949997</v>
      </c>
      <c r="C19" s="49">
        <v>187.949997</v>
      </c>
      <c r="D19" s="49">
        <v>186.050003</v>
      </c>
      <c r="E19" s="49">
        <v>186.25</v>
      </c>
      <c r="F19" s="49">
        <v>179.32988</v>
      </c>
      <c r="G19" s="67">
        <f t="shared" si="1"/>
        <v>-0.00930852849</v>
      </c>
      <c r="H19" s="68">
        <f>G19-FAMA!E22</f>
        <v>-0.02710074727</v>
      </c>
    </row>
    <row r="20">
      <c r="A20" s="48">
        <v>45168.0</v>
      </c>
      <c r="B20" s="49">
        <v>189.800003</v>
      </c>
      <c r="C20" s="49">
        <v>190.699997</v>
      </c>
      <c r="D20" s="49">
        <v>187.25</v>
      </c>
      <c r="E20" s="49">
        <v>188.0</v>
      </c>
      <c r="F20" s="49">
        <v>181.014862</v>
      </c>
      <c r="G20" s="67">
        <f t="shared" si="1"/>
        <v>0.00507885726</v>
      </c>
      <c r="H20" s="68">
        <f>G20-FAMA!E23</f>
        <v>-0.01272927062</v>
      </c>
    </row>
    <row r="21">
      <c r="A21" s="48">
        <v>45169.0</v>
      </c>
      <c r="B21" s="49">
        <v>191.0</v>
      </c>
      <c r="C21" s="49">
        <v>191.0</v>
      </c>
      <c r="D21" s="49">
        <v>186.0</v>
      </c>
      <c r="E21" s="49">
        <v>187.050003</v>
      </c>
      <c r="F21" s="49">
        <v>180.100159</v>
      </c>
      <c r="G21" s="67">
        <f t="shared" si="1"/>
        <v>-0.02654175084</v>
      </c>
      <c r="H21" s="68">
        <f>G21-FAMA!E24</f>
        <v>-0.04434987872</v>
      </c>
    </row>
    <row r="22">
      <c r="A22" s="48">
        <v>45170.0</v>
      </c>
      <c r="B22" s="49">
        <v>187.5</v>
      </c>
      <c r="C22" s="49">
        <v>193.100006</v>
      </c>
      <c r="D22" s="49">
        <v>186.899994</v>
      </c>
      <c r="E22" s="49">
        <v>192.149994</v>
      </c>
      <c r="F22" s="49">
        <v>185.010666</v>
      </c>
      <c r="G22" s="67">
        <f t="shared" si="1"/>
        <v>-0.006976793516</v>
      </c>
      <c r="H22" s="68">
        <f>G22-FAMA!E25</f>
        <v>-0.06041069159</v>
      </c>
    </row>
    <row r="23">
      <c r="A23" s="48">
        <v>45173.0</v>
      </c>
      <c r="B23" s="49">
        <v>193.0</v>
      </c>
      <c r="C23" s="49">
        <v>196.199997</v>
      </c>
      <c r="D23" s="49">
        <v>192.5</v>
      </c>
      <c r="E23" s="49">
        <v>193.5</v>
      </c>
      <c r="F23" s="49">
        <v>186.310516</v>
      </c>
      <c r="G23" s="67">
        <f t="shared" si="1"/>
        <v>0.0117647644</v>
      </c>
      <c r="H23" s="68">
        <f>G23-FAMA!E26</f>
        <v>-0.006043363472</v>
      </c>
    </row>
    <row r="24">
      <c r="A24" s="48">
        <v>45174.0</v>
      </c>
      <c r="B24" s="49">
        <v>194.550003</v>
      </c>
      <c r="C24" s="49">
        <v>194.949997</v>
      </c>
      <c r="D24" s="49">
        <v>190.600006</v>
      </c>
      <c r="E24" s="49">
        <v>191.25</v>
      </c>
      <c r="F24" s="49">
        <v>184.144104</v>
      </c>
      <c r="G24" s="67">
        <f t="shared" si="1"/>
        <v>0.007374209849</v>
      </c>
      <c r="H24" s="68">
        <f>G24-FAMA!E27</f>
        <v>-0.01043391803</v>
      </c>
    </row>
    <row r="25">
      <c r="A25" s="48">
        <v>45175.0</v>
      </c>
      <c r="B25" s="49">
        <v>192.0</v>
      </c>
      <c r="C25" s="49">
        <v>192.0</v>
      </c>
      <c r="D25" s="49">
        <v>188.850006</v>
      </c>
      <c r="E25" s="49">
        <v>189.850006</v>
      </c>
      <c r="F25" s="49">
        <v>182.796127</v>
      </c>
      <c r="G25" s="67">
        <f t="shared" si="1"/>
        <v>0.00237596652</v>
      </c>
      <c r="H25" s="68">
        <f>G25-FAMA!E28</f>
        <v>-0.01542908225</v>
      </c>
    </row>
    <row r="26">
      <c r="A26" s="48">
        <v>45176.0</v>
      </c>
      <c r="B26" s="49">
        <v>188.899994</v>
      </c>
      <c r="C26" s="49">
        <v>189.949997</v>
      </c>
      <c r="D26" s="49">
        <v>188.850006</v>
      </c>
      <c r="E26" s="49">
        <v>189.399994</v>
      </c>
      <c r="F26" s="49">
        <v>182.362839</v>
      </c>
      <c r="G26" s="67">
        <f t="shared" si="1"/>
        <v>0.00771477757</v>
      </c>
      <c r="H26" s="68">
        <f>G26-FAMA!E29</f>
        <v>-0.0100902712</v>
      </c>
    </row>
    <row r="27">
      <c r="A27" s="48">
        <v>45177.0</v>
      </c>
      <c r="B27" s="49">
        <v>192.350006</v>
      </c>
      <c r="C27" s="49">
        <v>192.350006</v>
      </c>
      <c r="D27" s="49">
        <v>186.699997</v>
      </c>
      <c r="E27" s="49">
        <v>187.949997</v>
      </c>
      <c r="F27" s="49">
        <v>180.966721</v>
      </c>
      <c r="G27" s="67">
        <f t="shared" si="1"/>
        <v>-0.005818552759</v>
      </c>
      <c r="H27" s="68">
        <f>G27-FAMA!E30</f>
        <v>-0.05924321022</v>
      </c>
    </row>
    <row r="28">
      <c r="A28" s="48">
        <v>45180.0</v>
      </c>
      <c r="B28" s="49">
        <v>188.0</v>
      </c>
      <c r="C28" s="49">
        <v>191.0</v>
      </c>
      <c r="D28" s="49">
        <v>187.649994</v>
      </c>
      <c r="E28" s="49">
        <v>189.050003</v>
      </c>
      <c r="F28" s="49">
        <v>182.025848</v>
      </c>
      <c r="G28" s="67">
        <f t="shared" si="1"/>
        <v>0.006388053309</v>
      </c>
      <c r="H28" s="68">
        <f>G28-FAMA!E31</f>
        <v>-0.01141699546</v>
      </c>
    </row>
    <row r="29">
      <c r="A29" s="48">
        <v>45181.0</v>
      </c>
      <c r="B29" s="49">
        <v>193.100006</v>
      </c>
      <c r="C29" s="49">
        <v>194.550003</v>
      </c>
      <c r="D29" s="49">
        <v>186.399994</v>
      </c>
      <c r="E29" s="49">
        <v>187.850006</v>
      </c>
      <c r="F29" s="49">
        <v>180.870438</v>
      </c>
      <c r="G29" s="67">
        <f t="shared" si="1"/>
        <v>0.004276947918</v>
      </c>
      <c r="H29" s="68">
        <f>G29-FAMA!E32</f>
        <v>-0.01352810085</v>
      </c>
    </row>
    <row r="30">
      <c r="A30" s="48">
        <v>45182.0</v>
      </c>
      <c r="B30" s="49">
        <v>189.850006</v>
      </c>
      <c r="C30" s="49">
        <v>189.850006</v>
      </c>
      <c r="D30" s="49">
        <v>184.449997</v>
      </c>
      <c r="E30" s="49">
        <v>187.050003</v>
      </c>
      <c r="F30" s="49">
        <v>180.100159</v>
      </c>
      <c r="G30" s="67">
        <f t="shared" si="1"/>
        <v>-0.003197386845</v>
      </c>
      <c r="H30" s="68">
        <f>G30-FAMA!E33</f>
        <v>-0.02107914644</v>
      </c>
    </row>
    <row r="31">
      <c r="A31" s="48">
        <v>45183.0</v>
      </c>
      <c r="B31" s="49">
        <v>187.050003</v>
      </c>
      <c r="C31" s="49">
        <v>189.600006</v>
      </c>
      <c r="D31" s="49">
        <v>186.600006</v>
      </c>
      <c r="E31" s="49">
        <v>187.649994</v>
      </c>
      <c r="F31" s="49">
        <v>180.677856</v>
      </c>
      <c r="G31" s="67">
        <f t="shared" si="1"/>
        <v>-0.0005327033613</v>
      </c>
      <c r="H31" s="68">
        <f>G31-FAMA!E34</f>
        <v>-0.01841446296</v>
      </c>
    </row>
    <row r="32">
      <c r="A32" s="48">
        <v>45184.0</v>
      </c>
      <c r="B32" s="49">
        <v>188.949997</v>
      </c>
      <c r="C32" s="49">
        <v>188.949997</v>
      </c>
      <c r="D32" s="49">
        <v>187.100006</v>
      </c>
      <c r="E32" s="49">
        <v>187.75</v>
      </c>
      <c r="F32" s="49">
        <v>180.774155</v>
      </c>
      <c r="G32" s="67">
        <f t="shared" si="1"/>
        <v>-0.003450049728</v>
      </c>
      <c r="H32" s="68">
        <f>G32-FAMA!E35</f>
        <v>-0.05710492181</v>
      </c>
    </row>
    <row r="33">
      <c r="A33" s="48">
        <v>45187.0</v>
      </c>
      <c r="B33" s="49">
        <v>188.0</v>
      </c>
      <c r="C33" s="49">
        <v>189.800003</v>
      </c>
      <c r="D33" s="49">
        <v>187.5</v>
      </c>
      <c r="E33" s="49">
        <v>188.399994</v>
      </c>
      <c r="F33" s="49">
        <v>181.399994</v>
      </c>
      <c r="G33" s="67">
        <f t="shared" si="1"/>
        <v>0.0002756437736</v>
      </c>
      <c r="H33" s="68">
        <f>G33-FAMA!E36</f>
        <v>-0.035491073</v>
      </c>
    </row>
    <row r="34">
      <c r="A34" s="48">
        <v>45189.0</v>
      </c>
      <c r="B34" s="49">
        <v>180.800003</v>
      </c>
      <c r="C34" s="49">
        <v>182.199997</v>
      </c>
      <c r="D34" s="49">
        <v>179.5</v>
      </c>
      <c r="E34" s="49">
        <v>181.350006</v>
      </c>
      <c r="F34" s="49">
        <v>181.350006</v>
      </c>
      <c r="G34" s="67">
        <f t="shared" si="1"/>
        <v>0.01568189836</v>
      </c>
      <c r="H34" s="68">
        <f>G34-FAMA!E37</f>
        <v>-0.002199861234</v>
      </c>
    </row>
    <row r="35">
      <c r="A35" s="48">
        <v>45190.0</v>
      </c>
      <c r="B35" s="49">
        <v>180.0</v>
      </c>
      <c r="C35" s="49">
        <v>180.850006</v>
      </c>
      <c r="D35" s="49">
        <v>178.0</v>
      </c>
      <c r="E35" s="49">
        <v>178.550003</v>
      </c>
      <c r="F35" s="49">
        <v>178.550003</v>
      </c>
      <c r="G35" s="67">
        <f t="shared" si="1"/>
        <v>0.00676626422</v>
      </c>
      <c r="H35" s="68">
        <f>G35-FAMA!E38</f>
        <v>-0.01144723454</v>
      </c>
    </row>
    <row r="36">
      <c r="A36" s="48">
        <v>45191.0</v>
      </c>
      <c r="B36" s="49">
        <v>179.050003</v>
      </c>
      <c r="C36" s="49">
        <v>179.550003</v>
      </c>
      <c r="D36" s="49">
        <v>176.5</v>
      </c>
      <c r="E36" s="49">
        <v>177.350006</v>
      </c>
      <c r="F36" s="49">
        <v>177.350006</v>
      </c>
      <c r="G36" s="67">
        <f t="shared" si="1"/>
        <v>-0.008663991347</v>
      </c>
      <c r="H36" s="68">
        <f>G36-FAMA!E39</f>
        <v>-0.06331444017</v>
      </c>
    </row>
    <row r="37">
      <c r="A37" s="48">
        <v>45194.0</v>
      </c>
      <c r="B37" s="49">
        <v>177.0</v>
      </c>
      <c r="C37" s="49">
        <v>181.25</v>
      </c>
      <c r="D37" s="49">
        <v>176.300003</v>
      </c>
      <c r="E37" s="49">
        <v>178.899994</v>
      </c>
      <c r="F37" s="49">
        <v>178.899994</v>
      </c>
      <c r="G37" s="67">
        <f t="shared" si="1"/>
        <v>-0.00306493736</v>
      </c>
      <c r="H37" s="68">
        <f>G37-FAMA!E40</f>
        <v>-0.02127843612</v>
      </c>
    </row>
    <row r="38">
      <c r="A38" s="48">
        <v>45195.0</v>
      </c>
      <c r="B38" s="49">
        <v>178.850006</v>
      </c>
      <c r="C38" s="49">
        <v>181.100006</v>
      </c>
      <c r="D38" s="49">
        <v>178.550003</v>
      </c>
      <c r="E38" s="49">
        <v>179.449997</v>
      </c>
      <c r="F38" s="49">
        <v>179.449997</v>
      </c>
      <c r="G38" s="67">
        <f t="shared" si="1"/>
        <v>0.005603810685</v>
      </c>
      <c r="H38" s="68">
        <f>G38-FAMA!E41</f>
        <v>-0.01260968807</v>
      </c>
    </row>
    <row r="39">
      <c r="A39" s="48">
        <v>45196.0</v>
      </c>
      <c r="B39" s="49">
        <v>179.75</v>
      </c>
      <c r="C39" s="49">
        <v>180.25</v>
      </c>
      <c r="D39" s="49">
        <v>177.25</v>
      </c>
      <c r="E39" s="49">
        <v>178.449997</v>
      </c>
      <c r="F39" s="49">
        <v>178.449997</v>
      </c>
      <c r="G39" s="67">
        <f t="shared" si="1"/>
        <v>0.006770081805</v>
      </c>
      <c r="H39" s="68">
        <f>G39-FAMA!E42</f>
        <v>-0.01138909455</v>
      </c>
    </row>
    <row r="40">
      <c r="A40" s="48">
        <v>45197.0</v>
      </c>
      <c r="B40" s="49">
        <v>180.0</v>
      </c>
      <c r="C40" s="49">
        <v>180.25</v>
      </c>
      <c r="D40" s="49">
        <v>176.699997</v>
      </c>
      <c r="E40" s="49">
        <v>177.25</v>
      </c>
      <c r="F40" s="49">
        <v>177.25</v>
      </c>
      <c r="G40" s="67">
        <f t="shared" si="1"/>
        <v>-0.01032945806</v>
      </c>
      <c r="H40" s="68">
        <f>G40-FAMA!E43</f>
        <v>-0.02848863441</v>
      </c>
    </row>
    <row r="41">
      <c r="A41" s="48">
        <v>45198.0</v>
      </c>
      <c r="B41" s="49">
        <v>177.449997</v>
      </c>
      <c r="C41" s="49">
        <v>179.399994</v>
      </c>
      <c r="D41" s="49">
        <v>177.25</v>
      </c>
      <c r="E41" s="49">
        <v>179.100006</v>
      </c>
      <c r="F41" s="49">
        <v>179.100006</v>
      </c>
      <c r="G41" s="67">
        <f t="shared" si="1"/>
        <v>-0.06450765836</v>
      </c>
      <c r="H41" s="68">
        <f>G41-FAMA!E44</f>
        <v>-0.1189950807</v>
      </c>
    </row>
    <row r="42">
      <c r="A42" s="48">
        <v>45202.0</v>
      </c>
      <c r="B42" s="49">
        <v>188.800003</v>
      </c>
      <c r="C42" s="49">
        <v>194.550003</v>
      </c>
      <c r="D42" s="49">
        <v>182.149994</v>
      </c>
      <c r="E42" s="49">
        <v>191.449997</v>
      </c>
      <c r="F42" s="49">
        <v>191.449997</v>
      </c>
      <c r="G42" s="67">
        <f t="shared" si="1"/>
        <v>0.02188412527</v>
      </c>
      <c r="H42" s="68">
        <f>G42-FAMA!E45</f>
        <v>0.003724948912</v>
      </c>
    </row>
    <row r="43">
      <c r="A43" s="48">
        <v>45203.0</v>
      </c>
      <c r="B43" s="49">
        <v>187.699997</v>
      </c>
      <c r="C43" s="49">
        <v>191.100006</v>
      </c>
      <c r="D43" s="49">
        <v>186.899994</v>
      </c>
      <c r="E43" s="49">
        <v>187.350006</v>
      </c>
      <c r="F43" s="49">
        <v>187.350006</v>
      </c>
      <c r="G43" s="67">
        <f t="shared" si="1"/>
        <v>-0.03873775389</v>
      </c>
      <c r="H43" s="68">
        <f>G43-FAMA!E46</f>
        <v>-0.05689693024</v>
      </c>
    </row>
    <row r="44">
      <c r="A44" s="48">
        <v>45204.0</v>
      </c>
      <c r="B44" s="49">
        <v>190.899994</v>
      </c>
      <c r="C44" s="49">
        <v>198.25</v>
      </c>
      <c r="D44" s="49">
        <v>189.600006</v>
      </c>
      <c r="E44" s="49">
        <v>194.899994</v>
      </c>
      <c r="F44" s="49">
        <v>194.899994</v>
      </c>
      <c r="G44" s="67">
        <f t="shared" si="1"/>
        <v>0.005675908065</v>
      </c>
      <c r="H44" s="68">
        <f>G44-FAMA!E47</f>
        <v>-0.01239509963</v>
      </c>
    </row>
    <row r="45">
      <c r="A45" s="48">
        <v>45205.0</v>
      </c>
      <c r="B45" s="49">
        <v>196.0</v>
      </c>
      <c r="C45" s="49">
        <v>197.149994</v>
      </c>
      <c r="D45" s="49">
        <v>193.100006</v>
      </c>
      <c r="E45" s="49">
        <v>193.800003</v>
      </c>
      <c r="F45" s="49">
        <v>193.800003</v>
      </c>
      <c r="G45" s="67">
        <f t="shared" si="1"/>
        <v>0.02866246907</v>
      </c>
      <c r="H45" s="68">
        <f>G45-FAMA!E48</f>
        <v>0.01059146137</v>
      </c>
    </row>
    <row r="46">
      <c r="A46" s="48">
        <v>45208.0</v>
      </c>
      <c r="B46" s="49">
        <v>186.199997</v>
      </c>
      <c r="C46" s="49">
        <v>193.399994</v>
      </c>
      <c r="D46" s="49">
        <v>186.199997</v>
      </c>
      <c r="E46" s="49">
        <v>188.399994</v>
      </c>
      <c r="F46" s="49">
        <v>188.399994</v>
      </c>
      <c r="G46" s="67">
        <f t="shared" si="1"/>
        <v>-0.01231982176</v>
      </c>
      <c r="H46" s="68">
        <f>G46-FAMA!E49</f>
        <v>-0.06654264228</v>
      </c>
    </row>
    <row r="47">
      <c r="A47" s="48">
        <v>45209.0</v>
      </c>
      <c r="B47" s="49">
        <v>191.199997</v>
      </c>
      <c r="C47" s="49">
        <v>191.850006</v>
      </c>
      <c r="D47" s="49">
        <v>189.350006</v>
      </c>
      <c r="E47" s="49">
        <v>190.75</v>
      </c>
      <c r="F47" s="49">
        <v>190.75</v>
      </c>
      <c r="G47" s="67">
        <f t="shared" si="1"/>
        <v>-0.0101193411</v>
      </c>
      <c r="H47" s="68">
        <f>G47-FAMA!E50</f>
        <v>-0.0281903488</v>
      </c>
    </row>
    <row r="48">
      <c r="A48" s="48">
        <v>45210.0</v>
      </c>
      <c r="B48" s="49">
        <v>190.75</v>
      </c>
      <c r="C48" s="49">
        <v>194.649994</v>
      </c>
      <c r="D48" s="49">
        <v>190.75</v>
      </c>
      <c r="E48" s="49">
        <v>192.699997</v>
      </c>
      <c r="F48" s="49">
        <v>192.699997</v>
      </c>
      <c r="G48" s="67">
        <f t="shared" si="1"/>
        <v>0.00208005197</v>
      </c>
      <c r="H48" s="68">
        <f>G48-FAMA!E51</f>
        <v>-0.01599095573</v>
      </c>
    </row>
    <row r="49">
      <c r="A49" s="48">
        <v>45211.0</v>
      </c>
      <c r="B49" s="49">
        <v>192.050003</v>
      </c>
      <c r="C49" s="49">
        <v>193.600006</v>
      </c>
      <c r="D49" s="49">
        <v>191.850006</v>
      </c>
      <c r="E49" s="49">
        <v>192.300003</v>
      </c>
      <c r="F49" s="49">
        <v>192.300003</v>
      </c>
      <c r="G49" s="67">
        <f t="shared" si="1"/>
        <v>0.009183941078</v>
      </c>
      <c r="H49" s="68">
        <f>G49-FAMA!E52</f>
        <v>-0.008829639247</v>
      </c>
    </row>
    <row r="50">
      <c r="A50" s="48">
        <v>45212.0</v>
      </c>
      <c r="B50" s="49">
        <v>192.300003</v>
      </c>
      <c r="C50" s="49">
        <v>193.5</v>
      </c>
      <c r="D50" s="49">
        <v>190.0</v>
      </c>
      <c r="E50" s="49">
        <v>190.550003</v>
      </c>
      <c r="F50" s="49">
        <v>190.550003</v>
      </c>
      <c r="G50" s="67">
        <f t="shared" si="1"/>
        <v>0.0007878624198</v>
      </c>
      <c r="H50" s="68">
        <f>G50-FAMA!E53</f>
        <v>-0.01722571791</v>
      </c>
    </row>
    <row r="51">
      <c r="A51" s="48">
        <v>45215.0</v>
      </c>
      <c r="B51" s="49">
        <v>192.0</v>
      </c>
      <c r="C51" s="49">
        <v>192.550003</v>
      </c>
      <c r="D51" s="49">
        <v>190.100006</v>
      </c>
      <c r="E51" s="49">
        <v>190.399994</v>
      </c>
      <c r="F51" s="49">
        <v>190.399994</v>
      </c>
      <c r="G51" s="67">
        <f t="shared" si="1"/>
        <v>-0.004704699351</v>
      </c>
      <c r="H51" s="68">
        <f>G51-FAMA!E54</f>
        <v>-0.05875517558</v>
      </c>
    </row>
    <row r="52">
      <c r="A52" s="48">
        <v>45216.0</v>
      </c>
      <c r="B52" s="49">
        <v>192.5</v>
      </c>
      <c r="C52" s="49">
        <v>192.5</v>
      </c>
      <c r="D52" s="49">
        <v>190.0</v>
      </c>
      <c r="E52" s="49">
        <v>191.300003</v>
      </c>
      <c r="F52" s="49">
        <v>191.300003</v>
      </c>
      <c r="G52" s="67">
        <f t="shared" si="1"/>
        <v>0.002095385084</v>
      </c>
      <c r="H52" s="68">
        <f>G52-FAMA!E55</f>
        <v>-0.01591819524</v>
      </c>
    </row>
    <row r="53">
      <c r="A53" s="48">
        <v>45217.0</v>
      </c>
      <c r="B53" s="49">
        <v>189.100006</v>
      </c>
      <c r="C53" s="49">
        <v>193.149994</v>
      </c>
      <c r="D53" s="49">
        <v>189.100006</v>
      </c>
      <c r="E53" s="49">
        <v>190.899994</v>
      </c>
      <c r="F53" s="49">
        <v>190.899994</v>
      </c>
      <c r="G53" s="67">
        <f t="shared" si="1"/>
        <v>0.0002619229679</v>
      </c>
      <c r="H53" s="68">
        <f>G53-FAMA!E56</f>
        <v>-0.01775165736</v>
      </c>
    </row>
    <row r="54">
      <c r="A54" s="48">
        <v>45218.0</v>
      </c>
      <c r="B54" s="49">
        <v>190.0</v>
      </c>
      <c r="C54" s="49">
        <v>191.899994</v>
      </c>
      <c r="D54" s="49">
        <v>189.800003</v>
      </c>
      <c r="E54" s="49">
        <v>190.850006</v>
      </c>
      <c r="F54" s="49">
        <v>190.850006</v>
      </c>
      <c r="G54" s="67">
        <f t="shared" si="1"/>
        <v>0</v>
      </c>
      <c r="H54" s="68">
        <f>G54-FAMA!E57</f>
        <v>-0.01813483028</v>
      </c>
    </row>
    <row r="55">
      <c r="A55" s="48">
        <v>45219.0</v>
      </c>
      <c r="B55" s="49">
        <v>191.0</v>
      </c>
      <c r="C55" s="49">
        <v>192.949997</v>
      </c>
      <c r="D55" s="49">
        <v>190.649994</v>
      </c>
      <c r="E55" s="49">
        <v>190.850006</v>
      </c>
      <c r="F55" s="49">
        <v>190.850006</v>
      </c>
      <c r="G55" s="67">
        <f t="shared" si="1"/>
        <v>0.02305013632</v>
      </c>
      <c r="H55" s="68">
        <f>G55-FAMA!E58</f>
        <v>0.00491530604</v>
      </c>
    </row>
    <row r="56">
      <c r="A56" s="48">
        <v>45222.0</v>
      </c>
      <c r="B56" s="49">
        <v>190.699997</v>
      </c>
      <c r="C56" s="49">
        <v>191.399994</v>
      </c>
      <c r="D56" s="49">
        <v>184.399994</v>
      </c>
      <c r="E56" s="49">
        <v>186.550003</v>
      </c>
      <c r="F56" s="49">
        <v>186.550003</v>
      </c>
      <c r="G56" s="67">
        <f t="shared" si="1"/>
        <v>-0.0005357139202</v>
      </c>
      <c r="H56" s="68">
        <f>G56-FAMA!E59</f>
        <v>-0.05495007152</v>
      </c>
    </row>
    <row r="57">
      <c r="A57" s="48">
        <v>45224.0</v>
      </c>
      <c r="B57" s="49">
        <v>187.600006</v>
      </c>
      <c r="C57" s="49">
        <v>190.25</v>
      </c>
      <c r="D57" s="49">
        <v>186.0</v>
      </c>
      <c r="E57" s="49">
        <v>186.649994</v>
      </c>
      <c r="F57" s="49">
        <v>186.649994</v>
      </c>
      <c r="G57" s="67">
        <f t="shared" si="1"/>
        <v>0.01165308401</v>
      </c>
      <c r="H57" s="68">
        <f>G57-FAMA!E60</f>
        <v>-0.02461986527</v>
      </c>
    </row>
    <row r="58">
      <c r="A58" s="48">
        <v>45225.0</v>
      </c>
      <c r="B58" s="49">
        <v>186.0</v>
      </c>
      <c r="C58" s="49">
        <v>186.550003</v>
      </c>
      <c r="D58" s="49">
        <v>183.5</v>
      </c>
      <c r="E58" s="49">
        <v>184.5</v>
      </c>
      <c r="F58" s="49">
        <v>184.5</v>
      </c>
      <c r="G58" s="67">
        <f t="shared" si="1"/>
        <v>-0.0128410598</v>
      </c>
      <c r="H58" s="68">
        <f>G58-FAMA!E61</f>
        <v>-0.03099485458</v>
      </c>
    </row>
    <row r="59">
      <c r="A59" s="48">
        <v>45226.0</v>
      </c>
      <c r="B59" s="49">
        <v>186.75</v>
      </c>
      <c r="C59" s="49">
        <v>188.850006</v>
      </c>
      <c r="D59" s="49">
        <v>186.5</v>
      </c>
      <c r="E59" s="49">
        <v>186.899994</v>
      </c>
      <c r="F59" s="49">
        <v>186.899994</v>
      </c>
      <c r="G59" s="67">
        <f t="shared" si="1"/>
        <v>-0.001602580154</v>
      </c>
      <c r="H59" s="68">
        <f>G59-FAMA!E62</f>
        <v>-0.01975637493</v>
      </c>
    </row>
    <row r="60">
      <c r="A60" s="48">
        <v>45229.0</v>
      </c>
      <c r="B60" s="49">
        <v>183.75</v>
      </c>
      <c r="C60" s="49">
        <v>188.850006</v>
      </c>
      <c r="D60" s="49">
        <v>183.75</v>
      </c>
      <c r="E60" s="49">
        <v>187.199997</v>
      </c>
      <c r="F60" s="49">
        <v>187.199997</v>
      </c>
      <c r="G60" s="67">
        <f t="shared" si="1"/>
        <v>0</v>
      </c>
      <c r="H60" s="68">
        <f>G60-FAMA!E63</f>
        <v>-0.05447127174</v>
      </c>
    </row>
    <row r="61">
      <c r="A61" s="48">
        <v>45230.0</v>
      </c>
      <c r="B61" s="49">
        <v>189.149994</v>
      </c>
      <c r="C61" s="49">
        <v>189.850006</v>
      </c>
      <c r="D61" s="49">
        <v>185.5</v>
      </c>
      <c r="E61" s="49">
        <v>187.199997</v>
      </c>
      <c r="F61" s="49">
        <v>187.199997</v>
      </c>
      <c r="G61" s="67">
        <f t="shared" si="1"/>
        <v>0.01216545032</v>
      </c>
      <c r="H61" s="68">
        <f>G61-FAMA!E64</f>
        <v>-0.005988344458</v>
      </c>
    </row>
    <row r="62">
      <c r="A62" s="48">
        <v>45231.0</v>
      </c>
      <c r="B62" s="49">
        <v>186.050003</v>
      </c>
      <c r="C62" s="49">
        <v>188.050003</v>
      </c>
      <c r="D62" s="49">
        <v>184.800003</v>
      </c>
      <c r="E62" s="49">
        <v>184.949997</v>
      </c>
      <c r="F62" s="49">
        <v>184.949997</v>
      </c>
      <c r="G62" s="67">
        <f t="shared" si="1"/>
        <v>-0.008045052422</v>
      </c>
      <c r="H62" s="68">
        <f>G62-FAMA!E65</f>
        <v>-0.0261988472</v>
      </c>
    </row>
    <row r="63">
      <c r="A63" s="48">
        <v>45232.0</v>
      </c>
      <c r="B63" s="49">
        <v>186.0</v>
      </c>
      <c r="C63" s="49">
        <v>188.649994</v>
      </c>
      <c r="D63" s="49">
        <v>186.0</v>
      </c>
      <c r="E63" s="49">
        <v>186.449997</v>
      </c>
      <c r="F63" s="49">
        <v>186.449997</v>
      </c>
      <c r="G63" s="67">
        <f t="shared" si="1"/>
        <v>-0.01035030288</v>
      </c>
      <c r="H63" s="68">
        <f>G63-FAMA!E66</f>
        <v>-0.02850409765</v>
      </c>
    </row>
    <row r="64">
      <c r="A64" s="48">
        <v>45233.0</v>
      </c>
      <c r="B64" s="49">
        <v>186.050003</v>
      </c>
      <c r="C64" s="49">
        <v>189.550003</v>
      </c>
      <c r="D64" s="49">
        <v>185.75</v>
      </c>
      <c r="E64" s="49">
        <v>188.399994</v>
      </c>
      <c r="F64" s="49">
        <v>188.399994</v>
      </c>
      <c r="G64" s="67">
        <f t="shared" si="1"/>
        <v>-0.004491445178</v>
      </c>
      <c r="H64" s="68">
        <f>G64-FAMA!E67</f>
        <v>-0.02267086557</v>
      </c>
    </row>
    <row r="65">
      <c r="A65" s="48">
        <v>45236.0</v>
      </c>
      <c r="B65" s="49">
        <v>186.300003</v>
      </c>
      <c r="C65" s="49">
        <v>192.649994</v>
      </c>
      <c r="D65" s="49">
        <v>186.300003</v>
      </c>
      <c r="E65" s="49">
        <v>189.25</v>
      </c>
      <c r="F65" s="49">
        <v>189.25</v>
      </c>
      <c r="G65" s="67">
        <f t="shared" si="1"/>
        <v>0.0007931993402</v>
      </c>
      <c r="H65" s="68">
        <f>G65-FAMA!E68</f>
        <v>-0.07194431411</v>
      </c>
    </row>
    <row r="66">
      <c r="A66" s="48">
        <v>45237.0</v>
      </c>
      <c r="B66" s="49">
        <v>191.0</v>
      </c>
      <c r="C66" s="49">
        <v>191.0</v>
      </c>
      <c r="D66" s="49">
        <v>187.899994</v>
      </c>
      <c r="E66" s="49">
        <v>189.100006</v>
      </c>
      <c r="F66" s="49">
        <v>189.100006</v>
      </c>
      <c r="G66" s="67">
        <f t="shared" si="1"/>
        <v>0.008533365333</v>
      </c>
      <c r="H66" s="68">
        <f>G66-FAMA!E69</f>
        <v>-0.009646055059</v>
      </c>
    </row>
    <row r="67">
      <c r="A67" s="48">
        <v>45238.0</v>
      </c>
      <c r="B67" s="49">
        <v>188.0</v>
      </c>
      <c r="C67" s="49">
        <v>190.899994</v>
      </c>
      <c r="D67" s="49">
        <v>187.149994</v>
      </c>
      <c r="E67" s="49">
        <v>187.5</v>
      </c>
      <c r="F67" s="49">
        <v>187.5</v>
      </c>
      <c r="G67" s="67">
        <f t="shared" si="1"/>
        <v>-0.001331557923</v>
      </c>
      <c r="H67" s="68">
        <f>G67-FAMA!E70</f>
        <v>-0.01950892835</v>
      </c>
    </row>
    <row r="68">
      <c r="A68" s="48">
        <v>45239.0</v>
      </c>
      <c r="B68" s="49">
        <v>189.100006</v>
      </c>
      <c r="C68" s="49">
        <v>189.100006</v>
      </c>
      <c r="D68" s="49">
        <v>186.050003</v>
      </c>
      <c r="E68" s="49">
        <v>187.75</v>
      </c>
      <c r="F68" s="49">
        <v>187.75</v>
      </c>
      <c r="G68" s="67">
        <f t="shared" si="1"/>
        <v>0</v>
      </c>
      <c r="H68" s="68">
        <f>G68-FAMA!E71</f>
        <v>-0.01817737043</v>
      </c>
    </row>
    <row r="69">
      <c r="A69" s="48">
        <v>45240.0</v>
      </c>
      <c r="B69" s="49">
        <v>191.550003</v>
      </c>
      <c r="C69" s="49">
        <v>191.550003</v>
      </c>
      <c r="D69" s="49">
        <v>187.0</v>
      </c>
      <c r="E69" s="49">
        <v>187.75</v>
      </c>
      <c r="F69" s="49">
        <v>187.75</v>
      </c>
      <c r="G69" s="67">
        <f t="shared" si="1"/>
        <v>-0.0002662566518</v>
      </c>
      <c r="H69" s="68">
        <f>G69-FAMA!E72</f>
        <v>-0.05480828105</v>
      </c>
    </row>
    <row r="70">
      <c r="A70" s="48">
        <v>45243.0</v>
      </c>
      <c r="B70" s="49">
        <v>188.0</v>
      </c>
      <c r="C70" s="49">
        <v>188.600006</v>
      </c>
      <c r="D70" s="49">
        <v>186.550003</v>
      </c>
      <c r="E70" s="49">
        <v>187.800003</v>
      </c>
      <c r="F70" s="49">
        <v>187.800003</v>
      </c>
      <c r="G70" s="67">
        <f t="shared" si="1"/>
        <v>0.008051529661</v>
      </c>
      <c r="H70" s="68">
        <f>G70-FAMA!E73</f>
        <v>-0.01012584077</v>
      </c>
    </row>
    <row r="71">
      <c r="A71" s="48">
        <v>45245.0</v>
      </c>
      <c r="B71" s="49">
        <v>188.0</v>
      </c>
      <c r="C71" s="49">
        <v>188.800003</v>
      </c>
      <c r="D71" s="49">
        <v>186.050003</v>
      </c>
      <c r="E71" s="49">
        <v>186.300003</v>
      </c>
      <c r="F71" s="49">
        <v>186.300003</v>
      </c>
      <c r="G71" s="67">
        <f t="shared" si="1"/>
        <v>-0.004807660333</v>
      </c>
      <c r="H71" s="68">
        <f>G71-FAMA!E74</f>
        <v>-0.02298503076</v>
      </c>
    </row>
    <row r="72">
      <c r="A72" s="48">
        <v>45246.0</v>
      </c>
      <c r="B72" s="49">
        <v>187.0</v>
      </c>
      <c r="C72" s="49">
        <v>189.0</v>
      </c>
      <c r="D72" s="49">
        <v>186.800003</v>
      </c>
      <c r="E72" s="49">
        <v>187.199997</v>
      </c>
      <c r="F72" s="49">
        <v>187.199997</v>
      </c>
      <c r="G72" s="67">
        <f t="shared" si="1"/>
        <v>-0.01551405255</v>
      </c>
      <c r="H72" s="68">
        <f>G72-FAMA!E75</f>
        <v>-0.03374446081</v>
      </c>
    </row>
    <row r="73">
      <c r="A73" s="48">
        <v>45247.0</v>
      </c>
      <c r="B73" s="49">
        <v>187.399994</v>
      </c>
      <c r="C73" s="49">
        <v>191.949997</v>
      </c>
      <c r="D73" s="49">
        <v>186.5</v>
      </c>
      <c r="E73" s="49">
        <v>190.149994</v>
      </c>
      <c r="F73" s="49">
        <v>190.149994</v>
      </c>
      <c r="G73" s="67">
        <f t="shared" si="1"/>
        <v>-0.01323302044</v>
      </c>
      <c r="H73" s="68">
        <f>G73-FAMA!E76</f>
        <v>-0.0314634287</v>
      </c>
    </row>
    <row r="74">
      <c r="A74" s="48">
        <v>45250.0</v>
      </c>
      <c r="B74" s="49">
        <v>188.300003</v>
      </c>
      <c r="C74" s="49">
        <v>193.699997</v>
      </c>
      <c r="D74" s="49">
        <v>188.300003</v>
      </c>
      <c r="E74" s="49">
        <v>192.699997</v>
      </c>
      <c r="F74" s="49">
        <v>192.699997</v>
      </c>
      <c r="G74" s="67">
        <f t="shared" si="1"/>
        <v>-0.0007778532296</v>
      </c>
      <c r="H74" s="68">
        <f>G74-FAMA!E77</f>
        <v>-0.05547904903</v>
      </c>
    </row>
    <row r="75">
      <c r="A75" s="48">
        <v>45251.0</v>
      </c>
      <c r="B75" s="49">
        <v>193.550003</v>
      </c>
      <c r="C75" s="49">
        <v>194.699997</v>
      </c>
      <c r="D75" s="49">
        <v>190.350006</v>
      </c>
      <c r="E75" s="49">
        <v>192.850006</v>
      </c>
      <c r="F75" s="49">
        <v>192.850006</v>
      </c>
      <c r="G75" s="67">
        <f t="shared" si="1"/>
        <v>0.005212405362</v>
      </c>
      <c r="H75" s="68">
        <f>G75-FAMA!E78</f>
        <v>-0.01301800289</v>
      </c>
    </row>
    <row r="76">
      <c r="A76" s="48">
        <v>45252.0</v>
      </c>
      <c r="B76" s="49">
        <v>192.449997</v>
      </c>
      <c r="C76" s="49">
        <v>193.5</v>
      </c>
      <c r="D76" s="49">
        <v>189.699997</v>
      </c>
      <c r="E76" s="49">
        <v>191.850006</v>
      </c>
      <c r="F76" s="49">
        <v>191.850006</v>
      </c>
      <c r="G76" s="67">
        <f t="shared" si="1"/>
        <v>-0.009295058382</v>
      </c>
      <c r="H76" s="68">
        <f>G76-FAMA!E79</f>
        <v>-0.02752546664</v>
      </c>
    </row>
    <row r="77">
      <c r="A77" s="48">
        <v>45253.0</v>
      </c>
      <c r="B77" s="49">
        <v>190.149994</v>
      </c>
      <c r="C77" s="49">
        <v>194.0</v>
      </c>
      <c r="D77" s="49">
        <v>190.149994</v>
      </c>
      <c r="E77" s="49">
        <v>193.649994</v>
      </c>
      <c r="F77" s="49">
        <v>193.649994</v>
      </c>
      <c r="G77" s="67">
        <f t="shared" si="1"/>
        <v>0.01600203517</v>
      </c>
      <c r="H77" s="68">
        <f>G77-FAMA!E80</f>
        <v>-0.002249636577</v>
      </c>
    </row>
    <row r="78">
      <c r="A78" s="48">
        <v>45254.0</v>
      </c>
      <c r="B78" s="49">
        <v>192.949997</v>
      </c>
      <c r="C78" s="49">
        <v>193.949997</v>
      </c>
      <c r="D78" s="49">
        <v>190.300003</v>
      </c>
      <c r="E78" s="49">
        <v>190.600006</v>
      </c>
      <c r="F78" s="49">
        <v>190.600006</v>
      </c>
      <c r="G78" s="67">
        <f t="shared" si="1"/>
        <v>0.001839716163</v>
      </c>
      <c r="H78" s="68">
        <f>G78-FAMA!E81</f>
        <v>-0.01641195559</v>
      </c>
    </row>
    <row r="79">
      <c r="A79" s="48">
        <v>45258.0</v>
      </c>
      <c r="B79" s="49">
        <v>193.449997</v>
      </c>
      <c r="C79" s="49">
        <v>196.75</v>
      </c>
      <c r="D79" s="49">
        <v>189.75</v>
      </c>
      <c r="E79" s="49">
        <v>190.25</v>
      </c>
      <c r="F79" s="49">
        <v>190.25</v>
      </c>
      <c r="G79" s="67">
        <f t="shared" si="1"/>
        <v>-0.00678675531</v>
      </c>
      <c r="H79" s="68">
        <f>G79-FAMA!E82</f>
        <v>-0.06155176487</v>
      </c>
    </row>
    <row r="80">
      <c r="A80" s="48">
        <v>45259.0</v>
      </c>
      <c r="B80" s="49">
        <v>190.550003</v>
      </c>
      <c r="C80" s="49">
        <v>193.5</v>
      </c>
      <c r="D80" s="49">
        <v>189.949997</v>
      </c>
      <c r="E80" s="49">
        <v>191.550003</v>
      </c>
      <c r="F80" s="49">
        <v>191.550003</v>
      </c>
      <c r="G80" s="67">
        <f t="shared" si="1"/>
        <v>-0.003122513759</v>
      </c>
      <c r="H80" s="68">
        <f>G80-FAMA!E83</f>
        <v>-0.03962918849</v>
      </c>
    </row>
    <row r="81">
      <c r="A81" s="48">
        <v>45260.0</v>
      </c>
      <c r="B81" s="49">
        <v>191.550003</v>
      </c>
      <c r="C81" s="49">
        <v>194.449997</v>
      </c>
      <c r="D81" s="49">
        <v>189.550003</v>
      </c>
      <c r="E81" s="49">
        <v>192.149994</v>
      </c>
      <c r="F81" s="49">
        <v>192.149994</v>
      </c>
      <c r="G81" s="67">
        <f t="shared" si="1"/>
        <v>-0.0288097641</v>
      </c>
      <c r="H81" s="68">
        <f>G81-FAMA!E84</f>
        <v>-0.04716875295</v>
      </c>
    </row>
    <row r="82">
      <c r="A82" s="48">
        <v>45261.0</v>
      </c>
      <c r="B82" s="49">
        <v>193.050003</v>
      </c>
      <c r="C82" s="49">
        <v>201.0</v>
      </c>
      <c r="D82" s="49">
        <v>193.050003</v>
      </c>
      <c r="E82" s="49">
        <v>197.850006</v>
      </c>
      <c r="F82" s="49">
        <v>197.850006</v>
      </c>
      <c r="G82" s="67">
        <f t="shared" si="1"/>
        <v>0.01150306713</v>
      </c>
      <c r="H82" s="68">
        <f>G82-FAMA!E85</f>
        <v>-0.006855921717</v>
      </c>
    </row>
    <row r="83">
      <c r="A83" s="48">
        <v>45264.0</v>
      </c>
      <c r="B83" s="49">
        <v>200.25</v>
      </c>
      <c r="C83" s="49">
        <v>200.25</v>
      </c>
      <c r="D83" s="49">
        <v>195.100006</v>
      </c>
      <c r="E83" s="49">
        <v>195.600006</v>
      </c>
      <c r="F83" s="49">
        <v>195.600006</v>
      </c>
      <c r="G83" s="67">
        <f t="shared" si="1"/>
        <v>-0.02224442356</v>
      </c>
      <c r="H83" s="68">
        <f>G83-FAMA!E86</f>
        <v>-0.0773315023</v>
      </c>
    </row>
    <row r="84">
      <c r="A84" s="48">
        <v>45265.0</v>
      </c>
      <c r="B84" s="49">
        <v>196.050003</v>
      </c>
      <c r="C84" s="49">
        <v>201.699997</v>
      </c>
      <c r="D84" s="49">
        <v>196.050003</v>
      </c>
      <c r="E84" s="49">
        <v>200.050003</v>
      </c>
      <c r="F84" s="49">
        <v>200.050003</v>
      </c>
      <c r="G84" s="67">
        <f t="shared" si="1"/>
        <v>-0.008671952299</v>
      </c>
      <c r="H84" s="68">
        <f>G84-FAMA!E87</f>
        <v>-0.02703094115</v>
      </c>
    </row>
    <row r="85">
      <c r="A85" s="48">
        <v>45266.0</v>
      </c>
      <c r="B85" s="49">
        <v>200.949997</v>
      </c>
      <c r="C85" s="49">
        <v>205.649994</v>
      </c>
      <c r="D85" s="49">
        <v>199.699997</v>
      </c>
      <c r="E85" s="49">
        <v>201.800003</v>
      </c>
      <c r="F85" s="49">
        <v>201.800003</v>
      </c>
      <c r="G85" s="67">
        <f t="shared" si="1"/>
        <v>-0.0163294716</v>
      </c>
      <c r="H85" s="68">
        <f>G85-FAMA!E88</f>
        <v>-0.03468846044</v>
      </c>
    </row>
    <row r="86">
      <c r="A86" s="48">
        <v>45267.0</v>
      </c>
      <c r="B86" s="49">
        <v>205.0</v>
      </c>
      <c r="C86" s="49">
        <v>207.0</v>
      </c>
      <c r="D86" s="49">
        <v>200.550003</v>
      </c>
      <c r="E86" s="49">
        <v>205.149994</v>
      </c>
      <c r="F86" s="49">
        <v>205.149994</v>
      </c>
      <c r="G86" s="67">
        <f t="shared" si="1"/>
        <v>-0.02332782161</v>
      </c>
      <c r="H86" s="68">
        <f>G86-FAMA!E89</f>
        <v>-0.04168066455</v>
      </c>
    </row>
    <row r="87">
      <c r="A87" s="48">
        <v>45268.0</v>
      </c>
      <c r="B87" s="49">
        <v>205.699997</v>
      </c>
      <c r="C87" s="49">
        <v>212.0</v>
      </c>
      <c r="D87" s="49">
        <v>204.75</v>
      </c>
      <c r="E87" s="49">
        <v>210.050003</v>
      </c>
      <c r="F87" s="49">
        <v>210.050003</v>
      </c>
      <c r="G87" s="67">
        <f t="shared" si="1"/>
        <v>-0.02097413161</v>
      </c>
      <c r="H87" s="68">
        <f>G87-FAMA!E90</f>
        <v>-0.03932697455</v>
      </c>
    </row>
    <row r="88">
      <c r="A88" s="48">
        <v>45271.0</v>
      </c>
      <c r="B88" s="49">
        <v>211.199997</v>
      </c>
      <c r="C88" s="49">
        <v>217.399994</v>
      </c>
      <c r="D88" s="49">
        <v>211.149994</v>
      </c>
      <c r="E88" s="49">
        <v>214.550003</v>
      </c>
      <c r="F88" s="49">
        <v>214.550003</v>
      </c>
      <c r="G88" s="67">
        <f t="shared" si="1"/>
        <v>-0.02676341157</v>
      </c>
      <c r="H88" s="68">
        <f>G88-FAMA!E91</f>
        <v>-0.08183204581</v>
      </c>
    </row>
    <row r="89">
      <c r="A89" s="48">
        <v>45272.0</v>
      </c>
      <c r="B89" s="49">
        <v>214.75</v>
      </c>
      <c r="C89" s="49">
        <v>231.850006</v>
      </c>
      <c r="D89" s="49">
        <v>214.699997</v>
      </c>
      <c r="E89" s="49">
        <v>220.449997</v>
      </c>
      <c r="F89" s="49">
        <v>220.449997</v>
      </c>
      <c r="G89" s="67">
        <f t="shared" si="1"/>
        <v>-0.01804010245</v>
      </c>
      <c r="H89" s="68">
        <f>G89-FAMA!E92</f>
        <v>-0.03639294539</v>
      </c>
    </row>
    <row r="90">
      <c r="A90" s="48">
        <v>45273.0</v>
      </c>
      <c r="B90" s="49">
        <v>220.699997</v>
      </c>
      <c r="C90" s="49">
        <v>230.0</v>
      </c>
      <c r="D90" s="49">
        <v>220.699997</v>
      </c>
      <c r="E90" s="49">
        <v>224.5</v>
      </c>
      <c r="F90" s="49">
        <v>224.5</v>
      </c>
      <c r="G90" s="67">
        <f t="shared" si="1"/>
        <v>-0.002886937674</v>
      </c>
      <c r="H90" s="68">
        <f>G90-FAMA!E93</f>
        <v>-0.02123978061</v>
      </c>
    </row>
    <row r="91">
      <c r="A91" s="48">
        <v>45274.0</v>
      </c>
      <c r="B91" s="49">
        <v>223.050003</v>
      </c>
      <c r="C91" s="49">
        <v>226.149994</v>
      </c>
      <c r="D91" s="49">
        <v>223.050003</v>
      </c>
      <c r="E91" s="49">
        <v>225.149994</v>
      </c>
      <c r="F91" s="49">
        <v>225.149994</v>
      </c>
      <c r="G91" s="67">
        <f t="shared" si="1"/>
        <v>-0.0103296967</v>
      </c>
      <c r="H91" s="68">
        <f>G91-FAMA!E94</f>
        <v>-0.02865590578</v>
      </c>
    </row>
    <row r="92">
      <c r="A92" s="48">
        <v>45275.0</v>
      </c>
      <c r="B92" s="49">
        <v>225.149994</v>
      </c>
      <c r="C92" s="49">
        <v>229.0</v>
      </c>
      <c r="D92" s="49">
        <v>225.149994</v>
      </c>
      <c r="E92" s="49">
        <v>227.5</v>
      </c>
      <c r="F92" s="49">
        <v>227.5</v>
      </c>
      <c r="G92" s="67">
        <f t="shared" si="1"/>
        <v>-0.01727861771</v>
      </c>
      <c r="H92" s="68">
        <f>G92-FAMA!E95</f>
        <v>-0.03560482679</v>
      </c>
    </row>
    <row r="93">
      <c r="A93" s="48">
        <v>45278.0</v>
      </c>
      <c r="B93" s="49">
        <v>227.5</v>
      </c>
      <c r="C93" s="49">
        <v>233.149994</v>
      </c>
      <c r="D93" s="49">
        <v>224.100006</v>
      </c>
      <c r="E93" s="49">
        <v>231.5</v>
      </c>
      <c r="F93" s="49">
        <v>231.5</v>
      </c>
      <c r="G93" s="67">
        <f t="shared" si="1"/>
        <v>0.0115796108</v>
      </c>
      <c r="H93" s="68">
        <f>G93-FAMA!E96</f>
        <v>-0.02507616586</v>
      </c>
    </row>
    <row r="94">
      <c r="A94" s="48">
        <v>45279.0</v>
      </c>
      <c r="B94" s="49">
        <v>231.600006</v>
      </c>
      <c r="C94" s="49">
        <v>234.800003</v>
      </c>
      <c r="D94" s="49">
        <v>228.050003</v>
      </c>
      <c r="E94" s="49">
        <v>228.850006</v>
      </c>
      <c r="F94" s="49">
        <v>228.850006</v>
      </c>
      <c r="G94" s="67">
        <f t="shared" si="1"/>
        <v>0.05412252269</v>
      </c>
      <c r="H94" s="68">
        <f>G94-FAMA!E97</f>
        <v>0.03579631361</v>
      </c>
    </row>
    <row r="95">
      <c r="A95" s="48">
        <v>45280.0</v>
      </c>
      <c r="B95" s="49">
        <v>226.300003</v>
      </c>
      <c r="C95" s="49">
        <v>231.550003</v>
      </c>
      <c r="D95" s="49">
        <v>216.0</v>
      </c>
      <c r="E95" s="49">
        <v>217.100006</v>
      </c>
      <c r="F95" s="49">
        <v>217.100006</v>
      </c>
      <c r="G95" s="67">
        <f t="shared" si="1"/>
        <v>-0.03725052772</v>
      </c>
      <c r="H95" s="68">
        <f>G95-FAMA!E98</f>
        <v>-0.07390630437</v>
      </c>
    </row>
    <row r="96">
      <c r="A96" s="48">
        <v>45281.0</v>
      </c>
      <c r="B96" s="49">
        <v>215.75</v>
      </c>
      <c r="C96" s="49">
        <v>226.399994</v>
      </c>
      <c r="D96" s="49">
        <v>214.25</v>
      </c>
      <c r="E96" s="49">
        <v>225.5</v>
      </c>
      <c r="F96" s="49">
        <v>225.5</v>
      </c>
      <c r="G96" s="67">
        <f t="shared" si="1"/>
        <v>-0.022116244</v>
      </c>
      <c r="H96" s="68">
        <f>G96-FAMA!E99</f>
        <v>-0.04048163469</v>
      </c>
    </row>
    <row r="97">
      <c r="A97" s="48">
        <v>45282.0</v>
      </c>
      <c r="B97" s="49">
        <v>233.050003</v>
      </c>
      <c r="C97" s="49">
        <v>234.5</v>
      </c>
      <c r="D97" s="49">
        <v>227.75</v>
      </c>
      <c r="E97" s="49">
        <v>230.600006</v>
      </c>
      <c r="F97" s="49">
        <v>230.600006</v>
      </c>
      <c r="G97" s="67">
        <f t="shared" si="1"/>
        <v>-0.005391416725</v>
      </c>
      <c r="H97" s="68">
        <f>G97-FAMA!E100</f>
        <v>-0.02375680742</v>
      </c>
    </row>
    <row r="98">
      <c r="A98" s="48">
        <v>45286.0</v>
      </c>
      <c r="B98" s="49">
        <v>232.25</v>
      </c>
      <c r="C98" s="49">
        <v>233.300003</v>
      </c>
      <c r="D98" s="49">
        <v>227.949997</v>
      </c>
      <c r="E98" s="49">
        <v>231.850006</v>
      </c>
      <c r="F98" s="49">
        <v>231.850006</v>
      </c>
      <c r="G98" s="67">
        <f t="shared" si="1"/>
        <v>-0.01633428532</v>
      </c>
      <c r="H98" s="68">
        <f>G98-FAMA!E101</f>
        <v>-0.07144057664</v>
      </c>
    </row>
    <row r="99">
      <c r="A99" s="48">
        <v>45287.0</v>
      </c>
      <c r="B99" s="49">
        <v>234.0</v>
      </c>
      <c r="C99" s="49">
        <v>241.550003</v>
      </c>
      <c r="D99" s="49">
        <v>232.5</v>
      </c>
      <c r="E99" s="49">
        <v>235.699997</v>
      </c>
      <c r="F99" s="49">
        <v>235.699997</v>
      </c>
      <c r="G99" s="67">
        <f t="shared" si="1"/>
        <v>0.0216731689</v>
      </c>
      <c r="H99" s="68">
        <f>G99-FAMA!E102</f>
        <v>0.003307778208</v>
      </c>
    </row>
    <row r="100">
      <c r="A100" s="48">
        <v>45288.0</v>
      </c>
      <c r="B100" s="49">
        <v>235.699997</v>
      </c>
      <c r="C100" s="49">
        <v>235.699997</v>
      </c>
      <c r="D100" s="49">
        <v>228.949997</v>
      </c>
      <c r="E100" s="49">
        <v>230.699997</v>
      </c>
      <c r="F100" s="49">
        <v>230.699997</v>
      </c>
      <c r="G100" s="67">
        <f t="shared" si="1"/>
        <v>-0.006887671026</v>
      </c>
      <c r="H100" s="68">
        <f>G100-FAMA!E103</f>
        <v>-0.02525306172</v>
      </c>
    </row>
    <row r="101">
      <c r="A101" s="48">
        <v>45289.0</v>
      </c>
      <c r="B101" s="49">
        <v>231.050003</v>
      </c>
      <c r="C101" s="49">
        <v>234.5</v>
      </c>
      <c r="D101" s="49">
        <v>231.050003</v>
      </c>
      <c r="E101" s="49">
        <v>232.300003</v>
      </c>
      <c r="F101" s="49">
        <v>232.300003</v>
      </c>
      <c r="G101" s="67">
        <f t="shared" si="1"/>
        <v>-0.00257617439</v>
      </c>
      <c r="H101" s="68">
        <f>G101-FAMA!E104</f>
        <v>-0.02096717096</v>
      </c>
    </row>
    <row r="102">
      <c r="A102" s="48">
        <v>45292.0</v>
      </c>
      <c r="B102" s="49">
        <v>235.850006</v>
      </c>
      <c r="C102" s="49">
        <v>235.850006</v>
      </c>
      <c r="D102" s="49">
        <v>231.449997</v>
      </c>
      <c r="E102" s="49">
        <v>232.899994</v>
      </c>
      <c r="F102" s="49">
        <v>232.899994</v>
      </c>
      <c r="G102" s="67">
        <f t="shared" si="1"/>
        <v>0.004962217907</v>
      </c>
      <c r="H102" s="68">
        <f>G102-FAMA!E105</f>
        <v>-0.01342877866</v>
      </c>
    </row>
    <row r="103">
      <c r="A103" s="48">
        <v>45293.0</v>
      </c>
      <c r="B103" s="49">
        <v>235.899994</v>
      </c>
      <c r="C103" s="49">
        <v>235.899994</v>
      </c>
      <c r="D103" s="49">
        <v>229.0</v>
      </c>
      <c r="E103" s="49">
        <v>231.75</v>
      </c>
      <c r="F103" s="49">
        <v>231.75</v>
      </c>
      <c r="G103" s="67">
        <f t="shared" si="1"/>
        <v>0.003898609385</v>
      </c>
      <c r="H103" s="68">
        <f>G103-FAMA!E106</f>
        <v>-0.0696856731</v>
      </c>
    </row>
    <row r="104">
      <c r="A104" s="48">
        <v>45294.0</v>
      </c>
      <c r="B104" s="49">
        <v>236.399994</v>
      </c>
      <c r="C104" s="49">
        <v>236.399994</v>
      </c>
      <c r="D104" s="49">
        <v>230.350006</v>
      </c>
      <c r="E104" s="49">
        <v>230.850006</v>
      </c>
      <c r="F104" s="49">
        <v>230.850006</v>
      </c>
      <c r="G104" s="67">
        <f t="shared" si="1"/>
        <v>0.005882379085</v>
      </c>
      <c r="H104" s="68">
        <f>G104-FAMA!E107</f>
        <v>-0.01250861748</v>
      </c>
    </row>
    <row r="105">
      <c r="A105" s="48">
        <v>45295.0</v>
      </c>
      <c r="B105" s="49">
        <v>231.25</v>
      </c>
      <c r="C105" s="49">
        <v>233.800003</v>
      </c>
      <c r="D105" s="49">
        <v>228.649994</v>
      </c>
      <c r="E105" s="49">
        <v>229.5</v>
      </c>
      <c r="F105" s="49">
        <v>229.5</v>
      </c>
      <c r="G105" s="67">
        <f t="shared" si="1"/>
        <v>-0.003690062852</v>
      </c>
      <c r="H105" s="68">
        <f>G105-FAMA!E108</f>
        <v>-0.02211306341</v>
      </c>
    </row>
    <row r="106">
      <c r="A106" s="48">
        <v>45296.0</v>
      </c>
      <c r="B106" s="49">
        <v>231.050003</v>
      </c>
      <c r="C106" s="49">
        <v>232.300003</v>
      </c>
      <c r="D106" s="49">
        <v>228.399994</v>
      </c>
      <c r="E106" s="49">
        <v>230.350006</v>
      </c>
      <c r="F106" s="49">
        <v>230.350006</v>
      </c>
      <c r="G106" s="67">
        <f t="shared" si="1"/>
        <v>0.02811873651</v>
      </c>
      <c r="H106" s="68">
        <f>G106-FAMA!E109</f>
        <v>0.009695735956</v>
      </c>
    </row>
    <row r="107">
      <c r="A107" s="48">
        <v>45299.0</v>
      </c>
      <c r="B107" s="49">
        <v>228.75</v>
      </c>
      <c r="C107" s="49">
        <v>230.399994</v>
      </c>
      <c r="D107" s="49">
        <v>222.0</v>
      </c>
      <c r="E107" s="49">
        <v>224.050003</v>
      </c>
      <c r="F107" s="49">
        <v>224.050003</v>
      </c>
      <c r="G107" s="67">
        <f t="shared" si="1"/>
        <v>-0.01429828402</v>
      </c>
      <c r="H107" s="68">
        <f>G107-FAMA!E110</f>
        <v>-0.06957746852</v>
      </c>
    </row>
    <row r="108">
      <c r="A108" s="48">
        <v>45300.0</v>
      </c>
      <c r="B108" s="49">
        <v>224.649994</v>
      </c>
      <c r="C108" s="49">
        <v>228.300003</v>
      </c>
      <c r="D108" s="49">
        <v>222.25</v>
      </c>
      <c r="E108" s="49">
        <v>227.300003</v>
      </c>
      <c r="F108" s="49">
        <v>227.300003</v>
      </c>
      <c r="G108" s="67">
        <f t="shared" si="1"/>
        <v>-0.009586043573</v>
      </c>
      <c r="H108" s="68">
        <f>G108-FAMA!E111</f>
        <v>-0.02800904413</v>
      </c>
    </row>
    <row r="109">
      <c r="A109" s="48">
        <v>45301.0</v>
      </c>
      <c r="B109" s="49">
        <v>228.0</v>
      </c>
      <c r="C109" s="49">
        <v>231.0</v>
      </c>
      <c r="D109" s="49">
        <v>224.050003</v>
      </c>
      <c r="E109" s="49">
        <v>229.5</v>
      </c>
      <c r="F109" s="49">
        <v>229.5</v>
      </c>
      <c r="G109" s="67">
        <f t="shared" si="1"/>
        <v>-0.005417118093</v>
      </c>
      <c r="H109" s="68">
        <f>G109-FAMA!E112</f>
        <v>-0.02384011865</v>
      </c>
    </row>
    <row r="110">
      <c r="A110" s="48">
        <v>45302.0</v>
      </c>
      <c r="B110" s="49">
        <v>227.649994</v>
      </c>
      <c r="C110" s="49">
        <v>232.550003</v>
      </c>
      <c r="D110" s="49">
        <v>227.0</v>
      </c>
      <c r="E110" s="49">
        <v>230.75</v>
      </c>
      <c r="F110" s="49">
        <v>230.75</v>
      </c>
      <c r="G110" s="67">
        <f t="shared" si="1"/>
        <v>0.005665735528</v>
      </c>
      <c r="H110" s="68">
        <f>G110-FAMA!E113</f>
        <v>-0.01274446388</v>
      </c>
    </row>
    <row r="111">
      <c r="A111" s="48">
        <v>45303.0</v>
      </c>
      <c r="B111" s="49">
        <v>231.899994</v>
      </c>
      <c r="C111" s="49">
        <v>232.550003</v>
      </c>
      <c r="D111" s="49">
        <v>227.199997</v>
      </c>
      <c r="E111" s="49">
        <v>229.449997</v>
      </c>
      <c r="F111" s="49">
        <v>229.449997</v>
      </c>
      <c r="G111" s="67">
        <f t="shared" si="1"/>
        <v>0.01977776444</v>
      </c>
      <c r="H111" s="68">
        <f>G111-FAMA!E114</f>
        <v>0.001367565035</v>
      </c>
    </row>
    <row r="112">
      <c r="A112" s="48">
        <v>45306.0</v>
      </c>
      <c r="B112" s="49">
        <v>229.699997</v>
      </c>
      <c r="C112" s="49">
        <v>231.300003</v>
      </c>
      <c r="D112" s="49">
        <v>224.649994</v>
      </c>
      <c r="E112" s="49">
        <v>225.0</v>
      </c>
      <c r="F112" s="49">
        <v>225.0</v>
      </c>
      <c r="G112" s="67">
        <f t="shared" si="1"/>
        <v>0.0004446687535</v>
      </c>
      <c r="H112" s="68">
        <f>G112-FAMA!E115</f>
        <v>-0.05479609816</v>
      </c>
    </row>
    <row r="113">
      <c r="A113" s="48">
        <v>45307.0</v>
      </c>
      <c r="B113" s="49">
        <v>224.699997</v>
      </c>
      <c r="C113" s="49">
        <v>226.949997</v>
      </c>
      <c r="D113" s="49">
        <v>224.0</v>
      </c>
      <c r="E113" s="49">
        <v>224.899994</v>
      </c>
      <c r="F113" s="49">
        <v>224.899994</v>
      </c>
      <c r="G113" s="67">
        <f t="shared" si="1"/>
        <v>-0.003102889988</v>
      </c>
      <c r="H113" s="68">
        <f>G113-FAMA!E116</f>
        <v>-0.0215130894</v>
      </c>
    </row>
    <row r="114">
      <c r="A114" s="48">
        <v>45308.0</v>
      </c>
      <c r="B114" s="49">
        <v>224.75</v>
      </c>
      <c r="C114" s="49">
        <v>225.699997</v>
      </c>
      <c r="D114" s="49">
        <v>220.399994</v>
      </c>
      <c r="E114" s="49">
        <v>221.399994</v>
      </c>
      <c r="F114" s="49">
        <v>225.600006</v>
      </c>
      <c r="G114" s="67">
        <f t="shared" si="1"/>
        <v>0.01897024442</v>
      </c>
      <c r="H114" s="68">
        <f>G114-FAMA!E117</f>
        <v>0.0005600450075</v>
      </c>
    </row>
    <row r="115">
      <c r="A115" s="48">
        <v>45309.0</v>
      </c>
      <c r="B115" s="49">
        <v>224.75</v>
      </c>
      <c r="C115" s="49">
        <v>225.699997</v>
      </c>
      <c r="D115" s="49">
        <v>220.399994</v>
      </c>
      <c r="E115" s="49">
        <v>221.399994</v>
      </c>
      <c r="F115" s="49">
        <v>221.399994</v>
      </c>
      <c r="G115" s="67">
        <f t="shared" si="1"/>
        <v>-0.01861707397</v>
      </c>
      <c r="H115" s="68">
        <f>G115-FAMA!E118</f>
        <v>-0.03708666567</v>
      </c>
    </row>
    <row r="116">
      <c r="A116" s="48">
        <v>45310.0</v>
      </c>
      <c r="B116" s="49">
        <v>221.449997</v>
      </c>
      <c r="C116" s="49">
        <v>227.449997</v>
      </c>
      <c r="D116" s="49">
        <v>220.199997</v>
      </c>
      <c r="E116" s="49">
        <v>225.600006</v>
      </c>
      <c r="F116" s="49">
        <v>225.600006</v>
      </c>
      <c r="G116" s="67">
        <f t="shared" si="1"/>
        <v>0.04275479428</v>
      </c>
      <c r="H116" s="68">
        <f>G116-FAMA!E119</f>
        <v>0.02428520259</v>
      </c>
    </row>
    <row r="117">
      <c r="A117" s="48">
        <v>45314.0</v>
      </c>
      <c r="B117" s="49">
        <v>230.0</v>
      </c>
      <c r="C117" s="49">
        <v>230.0</v>
      </c>
      <c r="D117" s="49">
        <v>209.399994</v>
      </c>
      <c r="E117" s="49">
        <v>216.350006</v>
      </c>
      <c r="F117" s="49">
        <v>216.350006</v>
      </c>
      <c r="G117" s="67">
        <f t="shared" si="1"/>
        <v>-0.02104069683</v>
      </c>
      <c r="H117" s="68">
        <f>G117-FAMA!E120</f>
        <v>-0.07645970633</v>
      </c>
    </row>
    <row r="118">
      <c r="A118" s="48">
        <v>45315.0</v>
      </c>
      <c r="B118" s="49">
        <v>220.350006</v>
      </c>
      <c r="C118" s="49">
        <v>226.25</v>
      </c>
      <c r="D118" s="49">
        <v>218.0</v>
      </c>
      <c r="E118" s="49">
        <v>221.0</v>
      </c>
      <c r="F118" s="49">
        <v>221.0</v>
      </c>
      <c r="G118" s="67">
        <f t="shared" si="1"/>
        <v>-0.01930333208</v>
      </c>
      <c r="H118" s="68">
        <f>G118-FAMA!E121</f>
        <v>-0.03777292378</v>
      </c>
    </row>
    <row r="119">
      <c r="A119" s="48">
        <v>45316.0</v>
      </c>
      <c r="B119" s="49">
        <v>221.0</v>
      </c>
      <c r="C119" s="49">
        <v>226.350006</v>
      </c>
      <c r="D119" s="49">
        <v>220.550003</v>
      </c>
      <c r="E119" s="49">
        <v>225.350006</v>
      </c>
      <c r="F119" s="49">
        <v>225.350006</v>
      </c>
      <c r="G119" s="67">
        <f t="shared" si="1"/>
        <v>-0.04208286504</v>
      </c>
      <c r="H119" s="68">
        <f>G119-FAMA!E122</f>
        <v>-0.06055245673</v>
      </c>
    </row>
    <row r="120">
      <c r="A120" s="48">
        <v>45320.0</v>
      </c>
      <c r="B120" s="49">
        <v>225.149994</v>
      </c>
      <c r="C120" s="49">
        <v>236.5</v>
      </c>
      <c r="D120" s="49">
        <v>225.050003</v>
      </c>
      <c r="E120" s="49">
        <v>235.25</v>
      </c>
      <c r="F120" s="49">
        <v>235.25</v>
      </c>
      <c r="G120" s="67">
        <f t="shared" si="1"/>
        <v>-0.00822089808</v>
      </c>
      <c r="H120" s="68">
        <f>G120-FAMA!E123</f>
        <v>-0.02660344497</v>
      </c>
    </row>
    <row r="121">
      <c r="A121" s="48">
        <v>45321.0</v>
      </c>
      <c r="B121" s="49">
        <v>241.949997</v>
      </c>
      <c r="C121" s="49">
        <v>241.949997</v>
      </c>
      <c r="D121" s="49">
        <v>235.649994</v>
      </c>
      <c r="E121" s="49">
        <v>237.199997</v>
      </c>
      <c r="F121" s="49">
        <v>237.199997</v>
      </c>
      <c r="G121" s="67">
        <f t="shared" si="1"/>
        <v>0.01280956464</v>
      </c>
      <c r="H121" s="68">
        <f>G121-FAMA!E124</f>
        <v>-0.005572982254</v>
      </c>
    </row>
    <row r="122">
      <c r="A122" s="48">
        <v>45322.0</v>
      </c>
      <c r="B122" s="49">
        <v>237.0</v>
      </c>
      <c r="C122" s="49">
        <v>247.199997</v>
      </c>
      <c r="D122" s="49">
        <v>231.0</v>
      </c>
      <c r="E122" s="49">
        <v>234.199997</v>
      </c>
      <c r="F122" s="49">
        <v>234.199997</v>
      </c>
      <c r="G122" s="67">
        <f t="shared" si="1"/>
        <v>0.0207016782</v>
      </c>
      <c r="H122" s="68">
        <f>G122-FAMA!E125</f>
        <v>-0.05284878694</v>
      </c>
    </row>
    <row r="123">
      <c r="A123" s="48">
        <v>45323.0</v>
      </c>
      <c r="B123" s="49">
        <v>234.149994</v>
      </c>
      <c r="C123" s="49">
        <v>234.350006</v>
      </c>
      <c r="D123" s="49">
        <v>228.050003</v>
      </c>
      <c r="E123" s="49">
        <v>229.449997</v>
      </c>
      <c r="F123" s="49">
        <v>229.449997</v>
      </c>
      <c r="G123" s="67">
        <f t="shared" si="1"/>
        <v>0.02846253173</v>
      </c>
      <c r="H123" s="68">
        <f>G123-FAMA!E126</f>
        <v>0.01007998484</v>
      </c>
    </row>
    <row r="124">
      <c r="A124" s="48">
        <v>45324.0</v>
      </c>
      <c r="B124" s="49">
        <v>235.949997</v>
      </c>
      <c r="C124" s="49">
        <v>235.949997</v>
      </c>
      <c r="D124" s="49">
        <v>220.850006</v>
      </c>
      <c r="E124" s="49">
        <v>223.100006</v>
      </c>
      <c r="F124" s="49">
        <v>223.100006</v>
      </c>
      <c r="G124" s="67">
        <f t="shared" si="1"/>
        <v>-0.007341463849</v>
      </c>
      <c r="H124" s="68">
        <f>G124-FAMA!E127</f>
        <v>-0.02568790465</v>
      </c>
    </row>
    <row r="125">
      <c r="A125" s="48">
        <v>45327.0</v>
      </c>
      <c r="B125" s="49">
        <v>222.850006</v>
      </c>
      <c r="C125" s="49">
        <v>225.550003</v>
      </c>
      <c r="D125" s="49">
        <v>219.050003</v>
      </c>
      <c r="E125" s="49">
        <v>224.75</v>
      </c>
      <c r="F125" s="49">
        <v>224.75</v>
      </c>
      <c r="G125" s="67">
        <f t="shared" si="1"/>
        <v>-0.007068725238</v>
      </c>
      <c r="H125" s="68">
        <f>G125-FAMA!E128</f>
        <v>-0.02541516604</v>
      </c>
    </row>
    <row r="126">
      <c r="A126" s="48">
        <v>45328.0</v>
      </c>
      <c r="B126" s="49">
        <v>224.850006</v>
      </c>
      <c r="C126" s="49">
        <v>227.0</v>
      </c>
      <c r="D126" s="49">
        <v>223.0</v>
      </c>
      <c r="E126" s="49">
        <v>226.350006</v>
      </c>
      <c r="F126" s="49">
        <v>226.350006</v>
      </c>
      <c r="G126" s="67">
        <f t="shared" si="1"/>
        <v>0.01207248859</v>
      </c>
      <c r="H126" s="68">
        <f>G126-FAMA!E129</f>
        <v>-0.0429769322</v>
      </c>
    </row>
    <row r="127">
      <c r="A127" s="48">
        <v>45329.0</v>
      </c>
      <c r="B127" s="49">
        <v>227.300003</v>
      </c>
      <c r="C127" s="49">
        <v>227.300003</v>
      </c>
      <c r="D127" s="49">
        <v>222.350006</v>
      </c>
      <c r="E127" s="49">
        <v>223.649994</v>
      </c>
      <c r="F127" s="49">
        <v>223.649994</v>
      </c>
      <c r="G127" s="67">
        <f t="shared" si="1"/>
        <v>0.005846584056</v>
      </c>
      <c r="H127" s="68">
        <f>G127-FAMA!E130</f>
        <v>-0.01249985675</v>
      </c>
    </row>
    <row r="128">
      <c r="A128" s="48">
        <v>45330.0</v>
      </c>
      <c r="B128" s="49">
        <v>224.050003</v>
      </c>
      <c r="C128" s="49">
        <v>226.0</v>
      </c>
      <c r="D128" s="49">
        <v>221.399994</v>
      </c>
      <c r="E128" s="49">
        <v>222.350006</v>
      </c>
      <c r="F128" s="49">
        <v>222.350006</v>
      </c>
      <c r="G128" s="67">
        <f t="shared" si="1"/>
        <v>0.001351060554</v>
      </c>
      <c r="H128" s="68">
        <f>G128-FAMA!E131</f>
        <v>-0.01699538025</v>
      </c>
    </row>
    <row r="129">
      <c r="A129" s="48">
        <v>45331.0</v>
      </c>
      <c r="B129" s="49">
        <v>222.75</v>
      </c>
      <c r="C129" s="49">
        <v>224.699997</v>
      </c>
      <c r="D129" s="49">
        <v>216.300003</v>
      </c>
      <c r="E129" s="49">
        <v>222.050003</v>
      </c>
      <c r="F129" s="49">
        <v>222.050003</v>
      </c>
      <c r="G129" s="67">
        <f t="shared" si="1"/>
        <v>0.02682082312</v>
      </c>
      <c r="H129" s="68">
        <f>G129-FAMA!E132</f>
        <v>0.00845440815</v>
      </c>
    </row>
    <row r="130">
      <c r="A130" s="48">
        <v>45334.0</v>
      </c>
      <c r="B130" s="49">
        <v>224.350006</v>
      </c>
      <c r="C130" s="49">
        <v>224.350006</v>
      </c>
      <c r="D130" s="49">
        <v>213.899994</v>
      </c>
      <c r="E130" s="49">
        <v>216.25</v>
      </c>
      <c r="F130" s="49">
        <v>216.25</v>
      </c>
      <c r="G130" s="67">
        <f t="shared" si="1"/>
        <v>-0.0134580157</v>
      </c>
      <c r="H130" s="68">
        <f>G130-FAMA!E133</f>
        <v>-0.03182443067</v>
      </c>
    </row>
    <row r="131">
      <c r="A131" s="48">
        <v>45335.0</v>
      </c>
      <c r="B131" s="49">
        <v>215.100006</v>
      </c>
      <c r="C131" s="49">
        <v>220.0</v>
      </c>
      <c r="D131" s="49">
        <v>211.449997</v>
      </c>
      <c r="E131" s="49">
        <v>219.199997</v>
      </c>
      <c r="F131" s="49">
        <v>219.199997</v>
      </c>
      <c r="G131" s="67">
        <f t="shared" si="1"/>
        <v>0.01858736085</v>
      </c>
      <c r="H131" s="68">
        <f>G131-FAMA!E134</f>
        <v>-0.03652200444</v>
      </c>
    </row>
    <row r="132">
      <c r="A132" s="48">
        <v>45336.0</v>
      </c>
      <c r="B132" s="49">
        <v>215.050003</v>
      </c>
      <c r="C132" s="49">
        <v>219.199997</v>
      </c>
      <c r="D132" s="49">
        <v>211.399994</v>
      </c>
      <c r="E132" s="49">
        <v>215.199997</v>
      </c>
      <c r="F132" s="49">
        <v>215.199997</v>
      </c>
      <c r="G132" s="67">
        <f t="shared" si="1"/>
        <v>-0.009891920592</v>
      </c>
      <c r="H132" s="68">
        <f>G132-FAMA!E135</f>
        <v>-0.02825833556</v>
      </c>
    </row>
    <row r="133">
      <c r="A133" s="48">
        <v>45337.0</v>
      </c>
      <c r="B133" s="49">
        <v>215.050003</v>
      </c>
      <c r="C133" s="49">
        <v>218.850006</v>
      </c>
      <c r="D133" s="49">
        <v>215.050003</v>
      </c>
      <c r="E133" s="49">
        <v>217.350006</v>
      </c>
      <c r="F133" s="49">
        <v>217.350006</v>
      </c>
      <c r="G133" s="67">
        <f t="shared" si="1"/>
        <v>0.02234242646</v>
      </c>
      <c r="H133" s="68">
        <f>G133-FAMA!E136</f>
        <v>0.003976011491</v>
      </c>
    </row>
    <row r="134">
      <c r="A134" s="48">
        <v>45338.0</v>
      </c>
      <c r="B134" s="49">
        <v>215.050003</v>
      </c>
      <c r="C134" s="49">
        <v>219.550003</v>
      </c>
      <c r="D134" s="49">
        <v>209.399994</v>
      </c>
      <c r="E134" s="49">
        <v>212.600006</v>
      </c>
      <c r="F134" s="49">
        <v>212.600006</v>
      </c>
      <c r="G134" s="67">
        <f t="shared" si="1"/>
        <v>-0.007469612616</v>
      </c>
      <c r="H134" s="68">
        <f>G134-FAMA!E137</f>
        <v>-0.02580965114</v>
      </c>
    </row>
    <row r="135">
      <c r="A135" s="48">
        <v>45341.0</v>
      </c>
      <c r="B135" s="49">
        <v>214.050003</v>
      </c>
      <c r="C135" s="49">
        <v>221.199997</v>
      </c>
      <c r="D135" s="49">
        <v>211.399994</v>
      </c>
      <c r="E135" s="49">
        <v>214.199997</v>
      </c>
      <c r="F135" s="49">
        <v>214.199997</v>
      </c>
      <c r="G135" s="67">
        <f t="shared" si="1"/>
        <v>-0.01085202479</v>
      </c>
      <c r="H135" s="68">
        <f>G135-FAMA!E138</f>
        <v>-0.02919206331</v>
      </c>
    </row>
    <row r="136">
      <c r="A136" s="48">
        <v>45342.0</v>
      </c>
      <c r="B136" s="49">
        <v>214.699997</v>
      </c>
      <c r="C136" s="49">
        <v>217.199997</v>
      </c>
      <c r="D136" s="49">
        <v>214.699997</v>
      </c>
      <c r="E136" s="49">
        <v>216.550003</v>
      </c>
      <c r="F136" s="49">
        <v>216.550003</v>
      </c>
      <c r="G136" s="67">
        <f t="shared" si="1"/>
        <v>0.01357364419</v>
      </c>
      <c r="H136" s="68">
        <f>G136-FAMA!E139</f>
        <v>-0.0414565627</v>
      </c>
    </row>
    <row r="137">
      <c r="A137" s="48">
        <v>45343.0</v>
      </c>
      <c r="B137" s="49">
        <v>216.949997</v>
      </c>
      <c r="C137" s="49">
        <v>218.399994</v>
      </c>
      <c r="D137" s="49">
        <v>213.0</v>
      </c>
      <c r="E137" s="49">
        <v>213.649994</v>
      </c>
      <c r="F137" s="49">
        <v>213.649994</v>
      </c>
      <c r="G137" s="67">
        <f t="shared" si="1"/>
        <v>-0.002800494749</v>
      </c>
      <c r="H137" s="68">
        <f>G137-FAMA!E140</f>
        <v>-0.02114053327</v>
      </c>
    </row>
    <row r="138">
      <c r="A138" s="48">
        <v>45344.0</v>
      </c>
      <c r="B138" s="49">
        <v>210.149994</v>
      </c>
      <c r="C138" s="49">
        <v>215.149994</v>
      </c>
      <c r="D138" s="49">
        <v>210.149994</v>
      </c>
      <c r="E138" s="49">
        <v>214.25</v>
      </c>
      <c r="F138" s="49">
        <v>214.25</v>
      </c>
      <c r="G138" s="67">
        <f t="shared" si="1"/>
        <v>0.007998103863</v>
      </c>
      <c r="H138" s="68">
        <f>G138-FAMA!E141</f>
        <v>-0.01034193466</v>
      </c>
    </row>
    <row r="139">
      <c r="A139" s="48">
        <v>45345.0</v>
      </c>
      <c r="B139" s="49">
        <v>214.0</v>
      </c>
      <c r="C139" s="49">
        <v>215.649994</v>
      </c>
      <c r="D139" s="49">
        <v>212.100006</v>
      </c>
      <c r="E139" s="49">
        <v>212.550003</v>
      </c>
      <c r="F139" s="49">
        <v>212.550003</v>
      </c>
      <c r="G139" s="67">
        <f t="shared" si="1"/>
        <v>0.01045874465</v>
      </c>
      <c r="H139" s="68">
        <f>G139-FAMA!E142</f>
        <v>-0.007989600419</v>
      </c>
    </row>
    <row r="140">
      <c r="A140" s="48">
        <v>45348.0</v>
      </c>
      <c r="B140" s="49">
        <v>217.649994</v>
      </c>
      <c r="C140" s="49">
        <v>217.649994</v>
      </c>
      <c r="D140" s="49">
        <v>210.0</v>
      </c>
      <c r="E140" s="49">
        <v>210.350006</v>
      </c>
      <c r="F140" s="49">
        <v>210.350006</v>
      </c>
      <c r="G140" s="67">
        <f t="shared" si="1"/>
        <v>0.01593819344</v>
      </c>
      <c r="H140" s="68">
        <f>G140-FAMA!E143</f>
        <v>-0.002510151627</v>
      </c>
    </row>
    <row r="141">
      <c r="A141" s="48">
        <v>45349.0</v>
      </c>
      <c r="B141" s="49">
        <v>212.600006</v>
      </c>
      <c r="C141" s="49">
        <v>212.600006</v>
      </c>
      <c r="D141" s="49">
        <v>206.0</v>
      </c>
      <c r="E141" s="49">
        <v>207.050003</v>
      </c>
      <c r="F141" s="49">
        <v>207.050003</v>
      </c>
      <c r="G141" s="67">
        <f t="shared" si="1"/>
        <v>0.004609398216</v>
      </c>
      <c r="H141" s="68">
        <f>G141-FAMA!E144</f>
        <v>-0.01383894685</v>
      </c>
    </row>
    <row r="142">
      <c r="A142" s="48">
        <v>45350.0</v>
      </c>
      <c r="B142" s="49">
        <v>207.600006</v>
      </c>
      <c r="C142" s="49">
        <v>209.0</v>
      </c>
      <c r="D142" s="49">
        <v>205.199997</v>
      </c>
      <c r="E142" s="49">
        <v>206.100006</v>
      </c>
      <c r="F142" s="49">
        <v>206.100006</v>
      </c>
      <c r="G142" s="67">
        <f t="shared" si="1"/>
        <v>0.00072837583</v>
      </c>
      <c r="H142" s="68">
        <f>G142-FAMA!E145</f>
        <v>-0.05462687025</v>
      </c>
    </row>
    <row r="143">
      <c r="A143" s="48">
        <v>45351.0</v>
      </c>
      <c r="B143" s="49">
        <v>206.100006</v>
      </c>
      <c r="C143" s="49">
        <v>207.399994</v>
      </c>
      <c r="D143" s="49">
        <v>205.699997</v>
      </c>
      <c r="E143" s="49">
        <v>205.949997</v>
      </c>
      <c r="F143" s="49">
        <v>205.949997</v>
      </c>
      <c r="G143" s="67">
        <f t="shared" si="1"/>
        <v>-0.002663452785</v>
      </c>
      <c r="H143" s="68">
        <f>G143-FAMA!E146</f>
        <v>-0.02111179785</v>
      </c>
    </row>
    <row r="144">
      <c r="A144" s="48">
        <v>45352.0</v>
      </c>
      <c r="B144" s="49">
        <v>209.0</v>
      </c>
      <c r="C144" s="49">
        <v>209.0</v>
      </c>
      <c r="D144" s="49">
        <v>206.0</v>
      </c>
      <c r="E144" s="49">
        <v>206.5</v>
      </c>
      <c r="F144" s="49">
        <v>206.5</v>
      </c>
      <c r="G144" s="67">
        <f t="shared" si="1"/>
        <v>0.003401345917</v>
      </c>
      <c r="H144" s="68">
        <f>G144-FAMA!E147</f>
        <v>-0.01517573363</v>
      </c>
    </row>
    <row r="145">
      <c r="A145" s="48">
        <v>45355.0</v>
      </c>
      <c r="B145" s="49">
        <v>209.5</v>
      </c>
      <c r="C145" s="49">
        <v>210.449997</v>
      </c>
      <c r="D145" s="49">
        <v>205.0</v>
      </c>
      <c r="E145" s="49">
        <v>205.800003</v>
      </c>
      <c r="F145" s="49">
        <v>205.800003</v>
      </c>
      <c r="G145" s="67">
        <f t="shared" si="1"/>
        <v>-0.002665388825</v>
      </c>
      <c r="H145" s="68">
        <f>G145-FAMA!E148</f>
        <v>-0.07699441606</v>
      </c>
    </row>
    <row r="146">
      <c r="A146" s="48">
        <v>45356.0</v>
      </c>
      <c r="B146" s="49">
        <v>206.5</v>
      </c>
      <c r="C146" s="49">
        <v>208.350006</v>
      </c>
      <c r="D146" s="49">
        <v>205.350006</v>
      </c>
      <c r="E146" s="49">
        <v>206.350006</v>
      </c>
      <c r="F146" s="49">
        <v>206.350006</v>
      </c>
      <c r="G146" s="67">
        <f t="shared" si="1"/>
        <v>-0.005302439219</v>
      </c>
      <c r="H146" s="68">
        <f>G146-FAMA!E149</f>
        <v>-0.02387951877</v>
      </c>
    </row>
    <row r="147">
      <c r="A147" s="48">
        <v>45357.0</v>
      </c>
      <c r="B147" s="49">
        <v>206.300003</v>
      </c>
      <c r="C147" s="49">
        <v>208.25</v>
      </c>
      <c r="D147" s="49">
        <v>205.0</v>
      </c>
      <c r="E147" s="49">
        <v>207.449997</v>
      </c>
      <c r="F147" s="49">
        <v>207.449997</v>
      </c>
      <c r="G147" s="67">
        <f t="shared" si="1"/>
        <v>0.007038820388</v>
      </c>
      <c r="H147" s="68">
        <f>G147-FAMA!E150</f>
        <v>-0.01153825916</v>
      </c>
    </row>
    <row r="148">
      <c r="A148" s="48">
        <v>45358.0</v>
      </c>
      <c r="B148" s="49">
        <v>209.850006</v>
      </c>
      <c r="C148" s="49">
        <v>209.850006</v>
      </c>
      <c r="D148" s="49">
        <v>205.300003</v>
      </c>
      <c r="E148" s="49">
        <v>206.0</v>
      </c>
      <c r="F148" s="49">
        <v>206.0</v>
      </c>
      <c r="G148" s="67">
        <f t="shared" si="1"/>
        <v>0.00758133051</v>
      </c>
      <c r="H148" s="68">
        <f>G148-FAMA!E151</f>
        <v>-0.01105843086</v>
      </c>
    </row>
    <row r="149">
      <c r="A149" s="48">
        <v>45362.0</v>
      </c>
      <c r="B149" s="49">
        <v>208.0</v>
      </c>
      <c r="C149" s="49">
        <v>208.0</v>
      </c>
      <c r="D149" s="49">
        <v>203.899994</v>
      </c>
      <c r="E149" s="49">
        <v>204.449997</v>
      </c>
      <c r="F149" s="49">
        <v>204.449997</v>
      </c>
      <c r="G149" s="67">
        <f t="shared" si="1"/>
        <v>-0.001709013647</v>
      </c>
      <c r="H149" s="68">
        <f>G149-FAMA!E152</f>
        <v>-0.02034877502</v>
      </c>
    </row>
    <row r="150">
      <c r="A150" s="48">
        <v>45363.0</v>
      </c>
      <c r="B150" s="49">
        <v>204.0</v>
      </c>
      <c r="C150" s="49">
        <v>205.199997</v>
      </c>
      <c r="D150" s="49">
        <v>203.649994</v>
      </c>
      <c r="E150" s="49">
        <v>204.800003</v>
      </c>
      <c r="F150" s="49">
        <v>204.800003</v>
      </c>
      <c r="G150" s="67">
        <f t="shared" si="1"/>
        <v>0.06086505992</v>
      </c>
      <c r="H150" s="68">
        <f>G150-FAMA!E153</f>
        <v>0.00493535194</v>
      </c>
    </row>
    <row r="151">
      <c r="A151" s="48">
        <v>45364.0</v>
      </c>
      <c r="B151" s="49">
        <v>203.949997</v>
      </c>
      <c r="C151" s="49">
        <v>206.050003</v>
      </c>
      <c r="D151" s="49">
        <v>189.649994</v>
      </c>
      <c r="E151" s="49">
        <v>193.050003</v>
      </c>
      <c r="F151" s="49">
        <v>193.050003</v>
      </c>
      <c r="G151" s="67">
        <f t="shared" si="1"/>
        <v>0.001296680478</v>
      </c>
      <c r="H151" s="68">
        <f>G151-FAMA!E154</f>
        <v>-0.01734308089</v>
      </c>
    </row>
    <row r="152">
      <c r="A152" s="48">
        <v>45365.0</v>
      </c>
      <c r="B152" s="49">
        <v>193.199997</v>
      </c>
      <c r="C152" s="49">
        <v>195.0</v>
      </c>
      <c r="D152" s="49">
        <v>191.100006</v>
      </c>
      <c r="E152" s="49">
        <v>192.800003</v>
      </c>
      <c r="F152" s="49">
        <v>192.800003</v>
      </c>
      <c r="G152" s="67">
        <f t="shared" si="1"/>
        <v>0.0002594189364</v>
      </c>
      <c r="H152" s="68">
        <f>G152-FAMA!E155</f>
        <v>-0.01838034243</v>
      </c>
    </row>
    <row r="153">
      <c r="A153" s="48">
        <v>45366.0</v>
      </c>
      <c r="B153" s="49">
        <v>193.199997</v>
      </c>
      <c r="C153" s="49">
        <v>194.300003</v>
      </c>
      <c r="D153" s="49">
        <v>189.699997</v>
      </c>
      <c r="E153" s="49">
        <v>192.75</v>
      </c>
      <c r="F153" s="49">
        <v>192.75</v>
      </c>
      <c r="G153" s="67">
        <f t="shared" si="1"/>
        <v>-0.02479126814</v>
      </c>
      <c r="H153" s="68">
        <f>G153-FAMA!E156</f>
        <v>-0.04335453018</v>
      </c>
    </row>
    <row r="154">
      <c r="A154" s="48">
        <v>45369.0</v>
      </c>
      <c r="B154" s="49">
        <v>190.75</v>
      </c>
      <c r="C154" s="49">
        <v>198.350006</v>
      </c>
      <c r="D154" s="49">
        <v>190.75</v>
      </c>
      <c r="E154" s="49">
        <v>197.649994</v>
      </c>
      <c r="F154" s="49">
        <v>197.649994</v>
      </c>
      <c r="G154" s="67">
        <f t="shared" si="1"/>
        <v>-0.009024833427</v>
      </c>
      <c r="H154" s="68">
        <f>G154-FAMA!E157</f>
        <v>-0.02758809547</v>
      </c>
    </row>
    <row r="155">
      <c r="A155" s="48">
        <v>45370.0</v>
      </c>
      <c r="B155" s="49">
        <v>191.050003</v>
      </c>
      <c r="C155" s="49">
        <v>200.350006</v>
      </c>
      <c r="D155" s="49">
        <v>191.050003</v>
      </c>
      <c r="E155" s="49">
        <v>199.449997</v>
      </c>
      <c r="F155" s="49">
        <v>199.449997</v>
      </c>
      <c r="G155" s="67">
        <f t="shared" si="1"/>
        <v>-0.0114002627</v>
      </c>
      <c r="H155" s="68">
        <f>G155-FAMA!E158</f>
        <v>-0.0671003873</v>
      </c>
    </row>
    <row r="156">
      <c r="A156" s="48">
        <v>45371.0</v>
      </c>
      <c r="B156" s="49">
        <v>202.949997</v>
      </c>
      <c r="C156" s="49">
        <v>211.600006</v>
      </c>
      <c r="D156" s="49">
        <v>200.050003</v>
      </c>
      <c r="E156" s="49">
        <v>201.75</v>
      </c>
      <c r="F156" s="49">
        <v>201.75</v>
      </c>
      <c r="G156" s="67">
        <f t="shared" si="1"/>
        <v>0.01178538651</v>
      </c>
      <c r="H156" s="68">
        <f>G156-FAMA!E159</f>
        <v>-0.006777875526</v>
      </c>
    </row>
    <row r="157">
      <c r="A157" s="48">
        <v>45372.0</v>
      </c>
      <c r="B157" s="49">
        <v>201.0</v>
      </c>
      <c r="C157" s="49">
        <v>204.300003</v>
      </c>
      <c r="D157" s="49">
        <v>198.350006</v>
      </c>
      <c r="E157" s="49">
        <v>199.399994</v>
      </c>
      <c r="F157" s="49">
        <v>199.399994</v>
      </c>
      <c r="G157" s="67">
        <f t="shared" si="1"/>
        <v>0.008598872159</v>
      </c>
      <c r="H157" s="68">
        <f>G157-FAMA!E160</f>
        <v>-0.00996438988</v>
      </c>
    </row>
    <row r="158">
      <c r="A158" s="48">
        <v>45373.0</v>
      </c>
      <c r="B158" s="49">
        <v>202.949997</v>
      </c>
      <c r="C158" s="49">
        <v>202.949997</v>
      </c>
      <c r="D158" s="49">
        <v>197.300003</v>
      </c>
      <c r="E158" s="49">
        <v>197.699997</v>
      </c>
      <c r="F158" s="49">
        <v>197.699997</v>
      </c>
      <c r="G158" s="67">
        <f t="shared" si="1"/>
        <v>0.02808109161</v>
      </c>
      <c r="H158" s="68">
        <f>G158-FAMA!E161</f>
        <v>0.009425470165</v>
      </c>
    </row>
    <row r="159">
      <c r="A159" s="48">
        <v>45377.0</v>
      </c>
      <c r="B159" s="49">
        <v>199.800003</v>
      </c>
      <c r="C159" s="49">
        <v>199.800003</v>
      </c>
      <c r="D159" s="49">
        <v>189.699997</v>
      </c>
      <c r="E159" s="49">
        <v>192.300003</v>
      </c>
      <c r="F159" s="49">
        <v>192.300003</v>
      </c>
      <c r="G159" s="67">
        <f t="shared" si="1"/>
        <v>-0.01435162949</v>
      </c>
      <c r="H159" s="68">
        <f>G159-FAMA!E162</f>
        <v>-0.03300725093</v>
      </c>
    </row>
    <row r="160">
      <c r="A160" s="48">
        <v>45378.0</v>
      </c>
      <c r="B160" s="49">
        <v>192.699997</v>
      </c>
      <c r="C160" s="49">
        <v>196.199997</v>
      </c>
      <c r="D160" s="49">
        <v>192.050003</v>
      </c>
      <c r="E160" s="49">
        <v>195.100006</v>
      </c>
      <c r="F160" s="49">
        <v>195.100006</v>
      </c>
      <c r="G160" s="67">
        <f t="shared" si="1"/>
        <v>-0.005352985124</v>
      </c>
      <c r="H160" s="68">
        <f>G160-FAMA!E163</f>
        <v>-0.06133029106</v>
      </c>
    </row>
    <row r="161">
      <c r="A161" s="48">
        <v>45379.0</v>
      </c>
      <c r="B161" s="49">
        <v>196.0</v>
      </c>
      <c r="C161" s="49">
        <v>200.149994</v>
      </c>
      <c r="D161" s="49">
        <v>195.850006</v>
      </c>
      <c r="E161" s="49">
        <v>196.149994</v>
      </c>
      <c r="F161" s="49">
        <v>196.149994</v>
      </c>
      <c r="G161" s="67">
        <f t="shared" si="1"/>
        <v>-0.02751612832</v>
      </c>
      <c r="H161" s="68">
        <f>G161-FAMA!E164</f>
        <v>-0.04617174976</v>
      </c>
    </row>
    <row r="162">
      <c r="A162" s="48">
        <v>45383.0</v>
      </c>
      <c r="B162" s="49">
        <v>197.300003</v>
      </c>
      <c r="C162" s="49">
        <v>202.199997</v>
      </c>
      <c r="D162" s="49">
        <v>197.300003</v>
      </c>
      <c r="E162" s="49">
        <v>201.699997</v>
      </c>
      <c r="F162" s="49">
        <v>201.699997</v>
      </c>
      <c r="G162" s="67">
        <f t="shared" si="1"/>
        <v>-0.01944579513</v>
      </c>
      <c r="H162" s="68">
        <f>G162-FAMA!E165</f>
        <v>-0.03810141657</v>
      </c>
    </row>
    <row r="163">
      <c r="A163" s="48">
        <v>45384.0</v>
      </c>
      <c r="B163" s="49">
        <v>203.0</v>
      </c>
      <c r="C163" s="49">
        <v>206.699997</v>
      </c>
      <c r="D163" s="49">
        <v>201.149994</v>
      </c>
      <c r="E163" s="49">
        <v>205.699997</v>
      </c>
      <c r="F163" s="49">
        <v>205.699997</v>
      </c>
      <c r="G163" s="67">
        <f t="shared" si="1"/>
        <v>-0.006999744349</v>
      </c>
      <c r="H163" s="68">
        <f>G163-FAMA!E166</f>
        <v>-0.02557247402</v>
      </c>
    </row>
    <row r="164">
      <c r="A164" s="48">
        <v>45385.0</v>
      </c>
      <c r="B164" s="49">
        <v>208.050003</v>
      </c>
      <c r="C164" s="49">
        <v>208.5</v>
      </c>
      <c r="D164" s="49">
        <v>205.300003</v>
      </c>
      <c r="E164" s="49">
        <v>207.149994</v>
      </c>
      <c r="F164" s="49">
        <v>207.149994</v>
      </c>
      <c r="G164" s="67">
        <f t="shared" si="1"/>
        <v>0.006315219636</v>
      </c>
      <c r="H164" s="68">
        <f>G164-FAMA!E167</f>
        <v>-0.01225751003</v>
      </c>
    </row>
    <row r="165">
      <c r="A165" s="48">
        <v>45386.0</v>
      </c>
      <c r="B165" s="49">
        <v>209.0</v>
      </c>
      <c r="C165" s="49">
        <v>209.0</v>
      </c>
      <c r="D165" s="49">
        <v>204.25</v>
      </c>
      <c r="E165" s="49">
        <v>205.850006</v>
      </c>
      <c r="F165" s="49">
        <v>205.850006</v>
      </c>
      <c r="G165" s="67">
        <f t="shared" si="1"/>
        <v>-0.006755097708</v>
      </c>
      <c r="H165" s="68">
        <f>G165-FAMA!E168</f>
        <v>-0.06248363574</v>
      </c>
    </row>
    <row r="166">
      <c r="A166" s="48">
        <v>45387.0</v>
      </c>
      <c r="B166" s="49">
        <v>204.899994</v>
      </c>
      <c r="C166" s="49">
        <v>207.699997</v>
      </c>
      <c r="D166" s="49">
        <v>203.5</v>
      </c>
      <c r="E166" s="49">
        <v>207.25</v>
      </c>
      <c r="F166" s="49">
        <v>207.25</v>
      </c>
      <c r="G166" s="67">
        <f t="shared" si="1"/>
        <v>-0.002886725921</v>
      </c>
      <c r="H166" s="68">
        <f>G166-FAMA!E169</f>
        <v>-0.02145945559</v>
      </c>
    </row>
    <row r="167">
      <c r="A167" s="48">
        <v>45390.0</v>
      </c>
      <c r="B167" s="49">
        <v>207.550003</v>
      </c>
      <c r="C167" s="49">
        <v>209.800003</v>
      </c>
      <c r="D167" s="49">
        <v>207.25</v>
      </c>
      <c r="E167" s="49">
        <v>207.850006</v>
      </c>
      <c r="F167" s="49">
        <v>207.850006</v>
      </c>
      <c r="G167" s="67">
        <f t="shared" si="1"/>
        <v>0.0004813766546</v>
      </c>
      <c r="H167" s="68">
        <f>G167-FAMA!E170</f>
        <v>-0.01809135301</v>
      </c>
    </row>
    <row r="168">
      <c r="A168" s="48">
        <v>45391.0</v>
      </c>
      <c r="B168" s="49">
        <v>209.25</v>
      </c>
      <c r="C168" s="49">
        <v>209.699997</v>
      </c>
      <c r="D168" s="49">
        <v>206.5</v>
      </c>
      <c r="E168" s="49">
        <v>207.75</v>
      </c>
      <c r="F168" s="49">
        <v>207.75</v>
      </c>
      <c r="G168" s="67">
        <f t="shared" si="1"/>
        <v>-0.001681912494</v>
      </c>
      <c r="H168" s="68">
        <f>G168-FAMA!E171</f>
        <v>-0.02010363296</v>
      </c>
    </row>
    <row r="169">
      <c r="A169" s="48">
        <v>45392.0</v>
      </c>
      <c r="B169" s="49">
        <v>207.800003</v>
      </c>
      <c r="C169" s="49">
        <v>208.850006</v>
      </c>
      <c r="D169" s="49">
        <v>205.550003</v>
      </c>
      <c r="E169" s="49">
        <v>208.100006</v>
      </c>
      <c r="F169" s="49">
        <v>208.100006</v>
      </c>
      <c r="G169" s="67">
        <f t="shared" si="1"/>
        <v>0.02841610986</v>
      </c>
      <c r="H169" s="68">
        <f>G169-FAMA!E172</f>
        <v>0.009994389388</v>
      </c>
    </row>
    <row r="170">
      <c r="A170" s="48">
        <v>45394.0</v>
      </c>
      <c r="B170" s="49">
        <v>209.0</v>
      </c>
      <c r="C170" s="49">
        <v>209.0</v>
      </c>
      <c r="D170" s="49">
        <v>201.25</v>
      </c>
      <c r="E170" s="49">
        <v>202.350006</v>
      </c>
      <c r="F170" s="49">
        <v>202.350006</v>
      </c>
      <c r="G170" s="67">
        <f t="shared" si="1"/>
        <v>0.02429766098</v>
      </c>
      <c r="H170" s="68">
        <f>G170-FAMA!E173</f>
        <v>0.005875940514</v>
      </c>
    </row>
    <row r="171">
      <c r="A171" s="48">
        <v>45397.0</v>
      </c>
      <c r="B171" s="49">
        <v>195.050003</v>
      </c>
      <c r="C171" s="49">
        <v>200.899994</v>
      </c>
      <c r="D171" s="49">
        <v>195.0</v>
      </c>
      <c r="E171" s="49">
        <v>197.550003</v>
      </c>
      <c r="F171" s="49">
        <v>197.550003</v>
      </c>
      <c r="G171" s="67">
        <f t="shared" si="1"/>
        <v>0.002028957708</v>
      </c>
      <c r="H171" s="68">
        <f>G171-FAMA!E174</f>
        <v>-0.03481787683</v>
      </c>
    </row>
    <row r="172">
      <c r="A172" s="48">
        <v>45398.0</v>
      </c>
      <c r="B172" s="49">
        <v>198.5</v>
      </c>
      <c r="C172" s="49">
        <v>200.0</v>
      </c>
      <c r="D172" s="49">
        <v>196.699997</v>
      </c>
      <c r="E172" s="49">
        <v>197.149994</v>
      </c>
      <c r="F172" s="49">
        <v>197.149994</v>
      </c>
      <c r="G172" s="67">
        <f t="shared" si="1"/>
        <v>0</v>
      </c>
      <c r="H172" s="68">
        <f>G172-FAMA!E175</f>
        <v>-0.01842172047</v>
      </c>
    </row>
    <row r="173">
      <c r="A173" s="48">
        <v>45400.0</v>
      </c>
      <c r="B173" s="49">
        <v>201.050003</v>
      </c>
      <c r="C173" s="49">
        <v>201.050003</v>
      </c>
      <c r="D173" s="49">
        <v>196.149994</v>
      </c>
      <c r="E173" s="49">
        <v>197.149994</v>
      </c>
      <c r="F173" s="49">
        <v>197.149994</v>
      </c>
      <c r="G173" s="67">
        <f t="shared" si="1"/>
        <v>0.002033006353</v>
      </c>
      <c r="H173" s="68">
        <f>G173-FAMA!E176</f>
        <v>-0.01638871412</v>
      </c>
    </row>
    <row r="174">
      <c r="A174" s="48">
        <v>45401.0</v>
      </c>
      <c r="B174" s="49">
        <v>191.449997</v>
      </c>
      <c r="C174" s="49">
        <v>197.800003</v>
      </c>
      <c r="D174" s="49">
        <v>191.449997</v>
      </c>
      <c r="E174" s="49">
        <v>196.75</v>
      </c>
      <c r="F174" s="49">
        <v>196.75</v>
      </c>
      <c r="G174" s="67">
        <f t="shared" si="1"/>
        <v>-0.01526528005</v>
      </c>
      <c r="H174" s="68">
        <f>G174-FAMA!E177</f>
        <v>-0.03353180965</v>
      </c>
    </row>
    <row r="175">
      <c r="A175" s="48">
        <v>45404.0</v>
      </c>
      <c r="B175" s="49">
        <v>197.949997</v>
      </c>
      <c r="C175" s="49">
        <v>202.350006</v>
      </c>
      <c r="D175" s="49">
        <v>196.5</v>
      </c>
      <c r="E175" s="49">
        <v>199.800003</v>
      </c>
      <c r="F175" s="49">
        <v>199.800003</v>
      </c>
      <c r="G175" s="67">
        <f t="shared" si="1"/>
        <v>0.01834865471</v>
      </c>
      <c r="H175" s="68">
        <f>G175-FAMA!E178</f>
        <v>-0.0547374861</v>
      </c>
    </row>
    <row r="176">
      <c r="A176" s="48">
        <v>45405.0</v>
      </c>
      <c r="B176" s="49">
        <v>203.800003</v>
      </c>
      <c r="C176" s="49">
        <v>204.399994</v>
      </c>
      <c r="D176" s="49">
        <v>194.0</v>
      </c>
      <c r="E176" s="49">
        <v>196.199997</v>
      </c>
      <c r="F176" s="49">
        <v>196.199997</v>
      </c>
      <c r="G176" s="67">
        <f t="shared" si="1"/>
        <v>-0.006833743252</v>
      </c>
      <c r="H176" s="68">
        <f>G176-FAMA!E179</f>
        <v>-0.02510027285</v>
      </c>
    </row>
    <row r="177">
      <c r="A177" s="48">
        <v>45406.0</v>
      </c>
      <c r="B177" s="49">
        <v>197.699997</v>
      </c>
      <c r="C177" s="49">
        <v>205.350006</v>
      </c>
      <c r="D177" s="49">
        <v>195.399994</v>
      </c>
      <c r="E177" s="49">
        <v>197.550003</v>
      </c>
      <c r="F177" s="49">
        <v>197.550003</v>
      </c>
      <c r="G177" s="67">
        <f t="shared" si="1"/>
        <v>-0.0156950376</v>
      </c>
      <c r="H177" s="68">
        <f>G177-FAMA!E180</f>
        <v>-0.03396156721</v>
      </c>
    </row>
    <row r="178">
      <c r="A178" s="48">
        <v>45407.0</v>
      </c>
      <c r="B178" s="49">
        <v>201.300003</v>
      </c>
      <c r="C178" s="49">
        <v>202.5</v>
      </c>
      <c r="D178" s="49">
        <v>198.399994</v>
      </c>
      <c r="E178" s="49">
        <v>200.699997</v>
      </c>
      <c r="F178" s="49">
        <v>200.699997</v>
      </c>
      <c r="G178" s="67">
        <f t="shared" si="1"/>
        <v>0.0103196731</v>
      </c>
      <c r="H178" s="68">
        <f>G178-FAMA!E181</f>
        <v>-0.007893825653</v>
      </c>
    </row>
    <row r="179">
      <c r="A179" s="48">
        <v>45408.0</v>
      </c>
      <c r="B179" s="49">
        <v>198.550003</v>
      </c>
      <c r="C179" s="49">
        <v>202.0</v>
      </c>
      <c r="D179" s="49">
        <v>198.399994</v>
      </c>
      <c r="E179" s="49">
        <v>198.649994</v>
      </c>
      <c r="F179" s="49">
        <v>198.649994</v>
      </c>
      <c r="G179" s="67">
        <f t="shared" si="1"/>
        <v>-0.008979810561</v>
      </c>
      <c r="H179" s="68">
        <f>G179-FAMA!E182</f>
        <v>-0.02719330932</v>
      </c>
    </row>
    <row r="180">
      <c r="A180" s="48">
        <v>45411.0</v>
      </c>
      <c r="B180" s="49">
        <v>199.0</v>
      </c>
      <c r="C180" s="49">
        <v>201.600006</v>
      </c>
      <c r="D180" s="49">
        <v>198.850006</v>
      </c>
      <c r="E180" s="49">
        <v>200.449997</v>
      </c>
      <c r="F180" s="49">
        <v>200.449997</v>
      </c>
      <c r="G180" s="67">
        <f t="shared" si="1"/>
        <v>-0.005950890333</v>
      </c>
      <c r="H180" s="68">
        <f>G180-FAMA!E183</f>
        <v>-0.06060133915</v>
      </c>
    </row>
    <row r="181">
      <c r="A181" s="48">
        <v>45412.0</v>
      </c>
      <c r="B181" s="49">
        <v>198.050003</v>
      </c>
      <c r="C181" s="49">
        <v>204.050003</v>
      </c>
      <c r="D181" s="49">
        <v>198.050003</v>
      </c>
      <c r="E181" s="49">
        <v>201.649994</v>
      </c>
      <c r="F181" s="49">
        <v>201.649994</v>
      </c>
      <c r="G181" s="67">
        <f t="shared" si="1"/>
        <v>0.00749437944</v>
      </c>
      <c r="H181" s="68">
        <f>G181-FAMA!E184</f>
        <v>-0.01071911932</v>
      </c>
    </row>
    <row r="182">
      <c r="A182" s="48">
        <v>45414.0</v>
      </c>
      <c r="B182" s="49">
        <v>202.100006</v>
      </c>
      <c r="C182" s="49">
        <v>203.100006</v>
      </c>
      <c r="D182" s="49">
        <v>199.699997</v>
      </c>
      <c r="E182" s="49">
        <v>200.149994</v>
      </c>
      <c r="F182" s="49">
        <v>200.149994</v>
      </c>
      <c r="G182" s="67">
        <f t="shared" si="1"/>
        <v>-0.0002497652385</v>
      </c>
      <c r="H182" s="68">
        <f>G182-FAMA!E185</f>
        <v>-0.01846326399</v>
      </c>
    </row>
    <row r="183">
      <c r="A183" s="48">
        <v>45415.0</v>
      </c>
      <c r="B183" s="49">
        <v>201.5</v>
      </c>
      <c r="C183" s="49">
        <v>202.25</v>
      </c>
      <c r="D183" s="49">
        <v>198.800003</v>
      </c>
      <c r="E183" s="49">
        <v>200.199997</v>
      </c>
      <c r="F183" s="49">
        <v>200.199997</v>
      </c>
      <c r="G183" s="67">
        <f t="shared" si="1"/>
        <v>0.01085581402</v>
      </c>
      <c r="H183" s="68">
        <f>G183-FAMA!E186</f>
        <v>-0.00735870958</v>
      </c>
    </row>
    <row r="184">
      <c r="A184" s="48">
        <v>45418.0</v>
      </c>
      <c r="B184" s="49">
        <v>200.5</v>
      </c>
      <c r="C184" s="49">
        <v>200.850006</v>
      </c>
      <c r="D184" s="49">
        <v>197.699997</v>
      </c>
      <c r="E184" s="49">
        <v>198.050003</v>
      </c>
      <c r="F184" s="49">
        <v>198.050003</v>
      </c>
      <c r="G184" s="67">
        <f t="shared" si="1"/>
        <v>0.01045919898</v>
      </c>
      <c r="H184" s="68">
        <f>G184-FAMA!E187</f>
        <v>-0.007755324624</v>
      </c>
    </row>
    <row r="185">
      <c r="A185" s="48">
        <v>45419.0</v>
      </c>
      <c r="B185" s="49">
        <v>197.75</v>
      </c>
      <c r="C185" s="49">
        <v>198.100006</v>
      </c>
      <c r="D185" s="49">
        <v>195.0</v>
      </c>
      <c r="E185" s="49">
        <v>196.0</v>
      </c>
      <c r="F185" s="49">
        <v>196.0</v>
      </c>
      <c r="G185" s="67">
        <f t="shared" si="1"/>
        <v>-0.001019352717</v>
      </c>
      <c r="H185" s="68">
        <f>G185-FAMA!E188</f>
        <v>-0.07389735568</v>
      </c>
    </row>
    <row r="186">
      <c r="A186" s="48">
        <v>45420.0</v>
      </c>
      <c r="B186" s="49">
        <v>196.399994</v>
      </c>
      <c r="C186" s="49">
        <v>197.699997</v>
      </c>
      <c r="D186" s="49">
        <v>195.550003</v>
      </c>
      <c r="E186" s="49">
        <v>196.199997</v>
      </c>
      <c r="F186" s="49">
        <v>196.199997</v>
      </c>
      <c r="G186" s="67">
        <f t="shared" si="1"/>
        <v>0.01107958756</v>
      </c>
      <c r="H186" s="68">
        <f>G186-FAMA!E189</f>
        <v>-0.00713493604</v>
      </c>
    </row>
    <row r="187">
      <c r="A187" s="48">
        <v>45421.0</v>
      </c>
      <c r="B187" s="49">
        <v>196.949997</v>
      </c>
      <c r="C187" s="49">
        <v>197.149994</v>
      </c>
      <c r="D187" s="49">
        <v>192.550003</v>
      </c>
      <c r="E187" s="49">
        <v>194.050003</v>
      </c>
      <c r="F187" s="49">
        <v>194.050003</v>
      </c>
      <c r="G187" s="67">
        <f t="shared" si="1"/>
        <v>-0.002570033371</v>
      </c>
      <c r="H187" s="68">
        <f>G187-FAMA!E190</f>
        <v>-0.02078455697</v>
      </c>
    </row>
    <row r="188">
      <c r="A188" s="48">
        <v>45422.0</v>
      </c>
      <c r="B188" s="49">
        <v>194.100006</v>
      </c>
      <c r="C188" s="49">
        <v>197.199997</v>
      </c>
      <c r="D188" s="49">
        <v>192.399994</v>
      </c>
      <c r="E188" s="49">
        <v>194.550003</v>
      </c>
      <c r="F188" s="49">
        <v>194.550003</v>
      </c>
      <c r="G188" s="67">
        <f t="shared" si="1"/>
        <v>0.0101245947</v>
      </c>
      <c r="H188" s="68">
        <f>G188-FAMA!E191</f>
        <v>-0.04492482609</v>
      </c>
    </row>
    <row r="189">
      <c r="A189" s="48">
        <v>45425.0</v>
      </c>
      <c r="B189" s="49">
        <v>195.399994</v>
      </c>
      <c r="C189" s="49">
        <v>195.399994</v>
      </c>
      <c r="D189" s="49">
        <v>192.350006</v>
      </c>
      <c r="E189" s="49">
        <v>192.600006</v>
      </c>
      <c r="F189" s="49">
        <v>192.600006</v>
      </c>
      <c r="G189" s="67">
        <f t="shared" si="1"/>
        <v>-0.01734690816</v>
      </c>
      <c r="H189" s="68">
        <f>G189-FAMA!E192</f>
        <v>-0.03569334897</v>
      </c>
    </row>
    <row r="190">
      <c r="A190" s="48">
        <v>45426.0</v>
      </c>
      <c r="B190" s="49">
        <v>194.5</v>
      </c>
      <c r="C190" s="49">
        <v>198.449997</v>
      </c>
      <c r="D190" s="49">
        <v>194.25</v>
      </c>
      <c r="E190" s="49">
        <v>196.0</v>
      </c>
      <c r="F190" s="49">
        <v>196.0</v>
      </c>
      <c r="G190" s="67">
        <f t="shared" si="1"/>
        <v>0.01135189353</v>
      </c>
      <c r="H190" s="68">
        <f>G190-FAMA!E193</f>
        <v>-0.006994547275</v>
      </c>
    </row>
    <row r="191">
      <c r="A191" s="48">
        <v>45427.0</v>
      </c>
      <c r="B191" s="49">
        <v>198.949997</v>
      </c>
      <c r="C191" s="49">
        <v>198.949997</v>
      </c>
      <c r="D191" s="49">
        <v>193.5</v>
      </c>
      <c r="E191" s="49">
        <v>193.800003</v>
      </c>
      <c r="F191" s="49">
        <v>193.800003</v>
      </c>
      <c r="G191" s="67">
        <f t="shared" si="1"/>
        <v>-0.007934491694</v>
      </c>
      <c r="H191" s="68">
        <f>G191-FAMA!E194</f>
        <v>-0.02630090667</v>
      </c>
    </row>
    <row r="192">
      <c r="A192" s="48">
        <v>45428.0</v>
      </c>
      <c r="B192" s="49">
        <v>195.0</v>
      </c>
      <c r="C192" s="49">
        <v>196.399994</v>
      </c>
      <c r="D192" s="49">
        <v>194.399994</v>
      </c>
      <c r="E192" s="49">
        <v>195.350006</v>
      </c>
      <c r="F192" s="49">
        <v>195.350006</v>
      </c>
      <c r="G192" s="67">
        <f t="shared" si="1"/>
        <v>-0.004839515973</v>
      </c>
      <c r="H192" s="68">
        <f>G192-FAMA!E195</f>
        <v>-0.02320593094</v>
      </c>
    </row>
    <row r="193">
      <c r="A193" s="48">
        <v>45429.0</v>
      </c>
      <c r="B193" s="49">
        <v>197.949997</v>
      </c>
      <c r="C193" s="49">
        <v>197.949997</v>
      </c>
      <c r="D193" s="49">
        <v>194.199997</v>
      </c>
      <c r="E193" s="49">
        <v>196.300003</v>
      </c>
      <c r="F193" s="49">
        <v>196.300003</v>
      </c>
      <c r="G193" s="67">
        <f t="shared" si="1"/>
        <v>-0.03085657817</v>
      </c>
      <c r="H193" s="68">
        <f>G193-FAMA!E196</f>
        <v>-0.08596594346</v>
      </c>
    </row>
    <row r="194">
      <c r="A194" s="48">
        <v>45433.0</v>
      </c>
      <c r="B194" s="49">
        <v>193.149994</v>
      </c>
      <c r="C194" s="49">
        <v>203.949997</v>
      </c>
      <c r="D194" s="49">
        <v>193.149994</v>
      </c>
      <c r="E194" s="49">
        <v>202.550003</v>
      </c>
      <c r="F194" s="49">
        <v>202.550003</v>
      </c>
      <c r="G194" s="67">
        <f t="shared" si="1"/>
        <v>0.01047645813</v>
      </c>
      <c r="H194" s="68">
        <f>G194-FAMA!E197</f>
        <v>-0.007889956845</v>
      </c>
    </row>
    <row r="195">
      <c r="A195" s="48">
        <v>45434.0</v>
      </c>
      <c r="B195" s="49">
        <v>205.899994</v>
      </c>
      <c r="C195" s="49">
        <v>205.899994</v>
      </c>
      <c r="D195" s="49">
        <v>199.449997</v>
      </c>
      <c r="E195" s="49">
        <v>200.449997</v>
      </c>
      <c r="F195" s="49">
        <v>200.449997</v>
      </c>
      <c r="G195" s="67">
        <f t="shared" si="1"/>
        <v>-0.005457732491</v>
      </c>
      <c r="H195" s="68">
        <f>G195-FAMA!E198</f>
        <v>-0.02382414746</v>
      </c>
    </row>
    <row r="196">
      <c r="A196" s="48">
        <v>45435.0</v>
      </c>
      <c r="B196" s="49">
        <v>200.949997</v>
      </c>
      <c r="C196" s="49">
        <v>203.399994</v>
      </c>
      <c r="D196" s="49">
        <v>199.699997</v>
      </c>
      <c r="E196" s="49">
        <v>201.550003</v>
      </c>
      <c r="F196" s="49">
        <v>201.550003</v>
      </c>
      <c r="G196" s="67">
        <f t="shared" si="1"/>
        <v>0.008758758627</v>
      </c>
      <c r="H196" s="68">
        <f>G196-FAMA!E199</f>
        <v>-0.009581279893</v>
      </c>
    </row>
    <row r="197">
      <c r="A197" s="48">
        <v>45436.0</v>
      </c>
      <c r="B197" s="49">
        <v>201.0</v>
      </c>
      <c r="C197" s="49">
        <v>203.5</v>
      </c>
      <c r="D197" s="49">
        <v>198.949997</v>
      </c>
      <c r="E197" s="49">
        <v>199.800003</v>
      </c>
      <c r="F197" s="49">
        <v>199.800003</v>
      </c>
      <c r="G197" s="67">
        <f t="shared" si="1"/>
        <v>0.003767897456</v>
      </c>
      <c r="H197" s="68">
        <f>G197-FAMA!E200</f>
        <v>-0.01457214106</v>
      </c>
    </row>
    <row r="198">
      <c r="A198" s="48">
        <v>45439.0</v>
      </c>
      <c r="B198" s="49">
        <v>203.800003</v>
      </c>
      <c r="C198" s="49">
        <v>203.800003</v>
      </c>
      <c r="D198" s="49">
        <v>198.350006</v>
      </c>
      <c r="E198" s="49">
        <v>199.050003</v>
      </c>
      <c r="F198" s="49">
        <v>199.050003</v>
      </c>
      <c r="G198" s="67">
        <f t="shared" si="1"/>
        <v>-0.005992494382</v>
      </c>
      <c r="H198" s="68">
        <f>G198-FAMA!E201</f>
        <v>-0.06102270127</v>
      </c>
    </row>
    <row r="199">
      <c r="A199" s="48">
        <v>45440.0</v>
      </c>
      <c r="B199" s="49">
        <v>200.0</v>
      </c>
      <c r="C199" s="49">
        <v>201.5</v>
      </c>
      <c r="D199" s="49">
        <v>198.199997</v>
      </c>
      <c r="E199" s="49">
        <v>200.25</v>
      </c>
      <c r="F199" s="49">
        <v>200.25</v>
      </c>
      <c r="G199" s="67">
        <f t="shared" si="1"/>
        <v>-0.003979124536</v>
      </c>
      <c r="H199" s="68">
        <f>G199-FAMA!E202</f>
        <v>-0.02231916306</v>
      </c>
    </row>
    <row r="200">
      <c r="A200" s="48">
        <v>45441.0</v>
      </c>
      <c r="B200" s="49">
        <v>198.699997</v>
      </c>
      <c r="C200" s="49">
        <v>210.149994</v>
      </c>
      <c r="D200" s="49">
        <v>198.699997</v>
      </c>
      <c r="E200" s="49">
        <v>201.050003</v>
      </c>
      <c r="F200" s="49">
        <v>201.050003</v>
      </c>
      <c r="G200" s="67">
        <f t="shared" si="1"/>
        <v>0.0007466849402</v>
      </c>
      <c r="H200" s="68">
        <f>G200-FAMA!E203</f>
        <v>-0.01759335358</v>
      </c>
    </row>
    <row r="201">
      <c r="A201" s="48">
        <v>45442.0</v>
      </c>
      <c r="B201" s="49">
        <v>203.949997</v>
      </c>
      <c r="C201" s="49">
        <v>204.050003</v>
      </c>
      <c r="D201" s="49">
        <v>197.350006</v>
      </c>
      <c r="E201" s="49">
        <v>200.899994</v>
      </c>
      <c r="F201" s="49">
        <v>200.899994</v>
      </c>
      <c r="G201" s="67">
        <f t="shared" si="1"/>
        <v>-0.005691704939</v>
      </c>
      <c r="H201" s="68">
        <f>G201-FAMA!E204</f>
        <v>-0.02414005001</v>
      </c>
    </row>
    <row r="202">
      <c r="A202" s="48">
        <v>45443.0</v>
      </c>
      <c r="B202" s="49">
        <v>203.5</v>
      </c>
      <c r="C202" s="49">
        <v>203.5</v>
      </c>
      <c r="D202" s="49">
        <v>199.899994</v>
      </c>
      <c r="E202" s="49">
        <v>202.050003</v>
      </c>
      <c r="F202" s="49">
        <v>202.050003</v>
      </c>
      <c r="G202" s="67">
        <f t="shared" si="1"/>
        <v>-0.01342773418</v>
      </c>
      <c r="H202" s="68">
        <f>G202-FAMA!E205</f>
        <v>-0.03187607925</v>
      </c>
    </row>
    <row r="203">
      <c r="A203" s="48">
        <v>45446.0</v>
      </c>
      <c r="B203" s="49">
        <v>207.0</v>
      </c>
      <c r="C203" s="49">
        <v>207.0</v>
      </c>
      <c r="D203" s="49">
        <v>201.199997</v>
      </c>
      <c r="E203" s="49">
        <v>204.800003</v>
      </c>
      <c r="F203" s="49">
        <v>204.800003</v>
      </c>
      <c r="G203" s="67">
        <f t="shared" si="1"/>
        <v>0.02888721383</v>
      </c>
      <c r="H203" s="68">
        <f>G203-FAMA!E206</f>
        <v>0.01043886876</v>
      </c>
    </row>
    <row r="204">
      <c r="A204" s="48">
        <v>45447.0</v>
      </c>
      <c r="B204" s="49">
        <v>205.0</v>
      </c>
      <c r="C204" s="49">
        <v>205.0</v>
      </c>
      <c r="D204" s="49">
        <v>192.899994</v>
      </c>
      <c r="E204" s="49">
        <v>199.050003</v>
      </c>
      <c r="F204" s="49">
        <v>199.050003</v>
      </c>
      <c r="G204" s="67">
        <f t="shared" si="1"/>
        <v>-0.01068585503</v>
      </c>
      <c r="H204" s="68">
        <f>G204-FAMA!E207</f>
        <v>-0.06604110111</v>
      </c>
    </row>
    <row r="205">
      <c r="A205" s="48">
        <v>45448.0</v>
      </c>
      <c r="B205" s="49">
        <v>198.0</v>
      </c>
      <c r="C205" s="49">
        <v>202.199997</v>
      </c>
      <c r="D205" s="49">
        <v>194.699997</v>
      </c>
      <c r="E205" s="49">
        <v>201.199997</v>
      </c>
      <c r="F205" s="49">
        <v>201.199997</v>
      </c>
      <c r="G205" s="67">
        <f t="shared" si="1"/>
        <v>-0.01637744293</v>
      </c>
      <c r="H205" s="68">
        <f>G205-FAMA!E208</f>
        <v>-0.034825788</v>
      </c>
    </row>
    <row r="206">
      <c r="A206" s="48">
        <v>45449.0</v>
      </c>
      <c r="B206" s="49">
        <v>199.5</v>
      </c>
      <c r="C206" s="49">
        <v>206.350006</v>
      </c>
      <c r="D206" s="49">
        <v>199.5</v>
      </c>
      <c r="E206" s="49">
        <v>204.550003</v>
      </c>
      <c r="F206" s="49">
        <v>204.550003</v>
      </c>
      <c r="G206" s="67">
        <f t="shared" si="1"/>
        <v>-0.04348843928</v>
      </c>
      <c r="H206" s="68">
        <f>G206-FAMA!E209</f>
        <v>-0.06206551882</v>
      </c>
    </row>
    <row r="207">
      <c r="A207" s="48">
        <v>45450.0</v>
      </c>
      <c r="B207" s="49">
        <v>205.800003</v>
      </c>
      <c r="C207" s="49">
        <v>217.050003</v>
      </c>
      <c r="D207" s="49">
        <v>205.75</v>
      </c>
      <c r="E207" s="49">
        <v>213.850006</v>
      </c>
      <c r="F207" s="49">
        <v>213.850006</v>
      </c>
      <c r="G207" s="67">
        <f t="shared" si="1"/>
        <v>-0.02751245186</v>
      </c>
      <c r="H207" s="68">
        <f>G207-FAMA!E210</f>
        <v>-0.1018414791</v>
      </c>
    </row>
    <row r="208">
      <c r="A208" s="48">
        <v>45453.0</v>
      </c>
      <c r="B208" s="49">
        <v>213.0</v>
      </c>
      <c r="C208" s="49">
        <v>222.899994</v>
      </c>
      <c r="D208" s="49">
        <v>212.0</v>
      </c>
      <c r="E208" s="49">
        <v>219.899994</v>
      </c>
      <c r="F208" s="49">
        <v>219.899994</v>
      </c>
      <c r="G208" s="67">
        <f t="shared" si="1"/>
        <v>0.008946992553</v>
      </c>
      <c r="H208" s="68">
        <f>G208-FAMA!E211</f>
        <v>-0.009630086996</v>
      </c>
    </row>
    <row r="209">
      <c r="A209" s="48">
        <v>45454.0</v>
      </c>
      <c r="B209" s="49">
        <v>220.050003</v>
      </c>
      <c r="C209" s="49">
        <v>220.699997</v>
      </c>
      <c r="D209" s="49">
        <v>217.100006</v>
      </c>
      <c r="E209" s="49">
        <v>217.949997</v>
      </c>
      <c r="F209" s="49">
        <v>217.949997</v>
      </c>
      <c r="G209" s="67">
        <f t="shared" si="1"/>
        <v>-0.01111613914</v>
      </c>
      <c r="H209" s="68">
        <f>G209-FAMA!E212</f>
        <v>-0.02969321869</v>
      </c>
    </row>
    <row r="210">
      <c r="A210" s="48">
        <v>45455.0</v>
      </c>
      <c r="B210" s="49">
        <v>216.0</v>
      </c>
      <c r="C210" s="49">
        <v>222.800003</v>
      </c>
      <c r="D210" s="49">
        <v>216.0</v>
      </c>
      <c r="E210" s="49">
        <v>220.399994</v>
      </c>
      <c r="F210" s="49">
        <v>220.399994</v>
      </c>
      <c r="G210" s="67">
        <f t="shared" si="1"/>
        <v>0.0006810170261</v>
      </c>
      <c r="H210" s="68">
        <f>G210-FAMA!E213</f>
        <v>-0.01795874434</v>
      </c>
    </row>
    <row r="211">
      <c r="A211" s="48">
        <v>45456.0</v>
      </c>
      <c r="B211" s="49">
        <v>223.800003</v>
      </c>
      <c r="C211" s="49">
        <v>224.0</v>
      </c>
      <c r="D211" s="49">
        <v>218.949997</v>
      </c>
      <c r="E211" s="49">
        <v>220.25</v>
      </c>
      <c r="F211" s="49">
        <v>220.25</v>
      </c>
      <c r="G211" s="67">
        <f t="shared" si="1"/>
        <v>0.005019420626</v>
      </c>
      <c r="H211" s="68">
        <f>G211-FAMA!E214</f>
        <v>-0.01362034074</v>
      </c>
    </row>
    <row r="212">
      <c r="A212" s="48">
        <v>45457.0</v>
      </c>
      <c r="B212" s="49">
        <v>219.050003</v>
      </c>
      <c r="C212" s="49">
        <v>222.0</v>
      </c>
      <c r="D212" s="49">
        <v>218.800003</v>
      </c>
      <c r="E212" s="49">
        <v>219.149994</v>
      </c>
      <c r="F212" s="49">
        <v>219.149994</v>
      </c>
      <c r="G212" s="67">
        <f t="shared" si="1"/>
        <v>0.006891798949</v>
      </c>
      <c r="H212" s="68">
        <f>G212-FAMA!E215</f>
        <v>-0.04903790903</v>
      </c>
    </row>
    <row r="213">
      <c r="A213" s="48">
        <v>45461.0</v>
      </c>
      <c r="B213" s="49">
        <v>221.600006</v>
      </c>
      <c r="C213" s="49">
        <v>221.600006</v>
      </c>
      <c r="D213" s="49">
        <v>216.050003</v>
      </c>
      <c r="E213" s="49">
        <v>217.649994</v>
      </c>
      <c r="F213" s="49">
        <v>217.649994</v>
      </c>
      <c r="G213" s="67">
        <f t="shared" si="1"/>
        <v>0.01138474458</v>
      </c>
      <c r="H213" s="68">
        <f>G213-FAMA!E216</f>
        <v>-0.007255016788</v>
      </c>
    </row>
    <row r="214">
      <c r="A214" s="48">
        <v>45462.0</v>
      </c>
      <c r="B214" s="49">
        <v>215.100006</v>
      </c>
      <c r="C214" s="49">
        <v>217.949997</v>
      </c>
      <c r="D214" s="49">
        <v>213.699997</v>
      </c>
      <c r="E214" s="49">
        <v>215.199997</v>
      </c>
      <c r="F214" s="49">
        <v>215.199997</v>
      </c>
      <c r="G214" s="67">
        <f t="shared" si="1"/>
        <v>-0.004625346965</v>
      </c>
      <c r="H214" s="68">
        <f>G214-FAMA!E217</f>
        <v>-0.02326510834</v>
      </c>
    </row>
    <row r="215">
      <c r="A215" s="48">
        <v>45463.0</v>
      </c>
      <c r="B215" s="49">
        <v>213.149994</v>
      </c>
      <c r="C215" s="49">
        <v>217.899994</v>
      </c>
      <c r="D215" s="49">
        <v>213.149994</v>
      </c>
      <c r="E215" s="49">
        <v>216.199997</v>
      </c>
      <c r="F215" s="49">
        <v>216.199997</v>
      </c>
      <c r="G215" s="67">
        <f t="shared" si="1"/>
        <v>0.006986492878</v>
      </c>
      <c r="H215" s="68">
        <f>G215-FAMA!E218</f>
        <v>-0.01157676916</v>
      </c>
    </row>
    <row r="216">
      <c r="A216" s="48">
        <v>45464.0</v>
      </c>
      <c r="B216" s="49">
        <v>214.149994</v>
      </c>
      <c r="C216" s="49">
        <v>216.449997</v>
      </c>
      <c r="D216" s="49">
        <v>213.0</v>
      </c>
      <c r="E216" s="49">
        <v>214.699997</v>
      </c>
      <c r="F216" s="49">
        <v>214.699997</v>
      </c>
      <c r="G216" s="67">
        <f t="shared" si="1"/>
        <v>-0.01828989508</v>
      </c>
      <c r="H216" s="68">
        <f>G216-FAMA!E219</f>
        <v>-0.03685315712</v>
      </c>
    </row>
    <row r="217">
      <c r="A217" s="48">
        <v>45467.0</v>
      </c>
      <c r="B217" s="49">
        <v>218.899994</v>
      </c>
      <c r="C217" s="49">
        <v>221.100006</v>
      </c>
      <c r="D217" s="49">
        <v>212.75</v>
      </c>
      <c r="E217" s="49">
        <v>218.699997</v>
      </c>
      <c r="F217" s="49">
        <v>218.699997</v>
      </c>
      <c r="G217" s="67">
        <f t="shared" si="1"/>
        <v>0.01109567252</v>
      </c>
      <c r="H217" s="68">
        <f>G217-FAMA!E220</f>
        <v>-0.04460445207</v>
      </c>
    </row>
    <row r="218">
      <c r="A218" s="48">
        <v>45468.0</v>
      </c>
      <c r="B218" s="49">
        <v>219.800003</v>
      </c>
      <c r="C218" s="49">
        <v>219.800003</v>
      </c>
      <c r="D218" s="49">
        <v>215.850006</v>
      </c>
      <c r="E218" s="49">
        <v>216.300003</v>
      </c>
      <c r="F218" s="49">
        <v>216.300003</v>
      </c>
      <c r="G218" s="67">
        <f t="shared" si="1"/>
        <v>-0.01993653856</v>
      </c>
      <c r="H218" s="68">
        <f>G218-FAMA!E221</f>
        <v>-0.0384998006</v>
      </c>
    </row>
    <row r="219">
      <c r="A219" s="48">
        <v>45469.0</v>
      </c>
      <c r="B219" s="49">
        <v>219.949997</v>
      </c>
      <c r="C219" s="49">
        <v>228.100006</v>
      </c>
      <c r="D219" s="49">
        <v>215.800003</v>
      </c>
      <c r="E219" s="49">
        <v>220.699997</v>
      </c>
      <c r="F219" s="49">
        <v>220.699997</v>
      </c>
      <c r="G219" s="67">
        <f t="shared" si="1"/>
        <v>-0.005407827997</v>
      </c>
      <c r="H219" s="68">
        <f>G219-FAMA!E222</f>
        <v>-0.02397109004</v>
      </c>
    </row>
    <row r="220">
      <c r="A220" s="48">
        <v>45470.0</v>
      </c>
      <c r="B220" s="49">
        <v>224.949997</v>
      </c>
      <c r="C220" s="49">
        <v>230.800003</v>
      </c>
      <c r="D220" s="49">
        <v>220.399994</v>
      </c>
      <c r="E220" s="49">
        <v>221.899994</v>
      </c>
      <c r="F220" s="49">
        <v>221.899994</v>
      </c>
      <c r="G220" s="67">
        <f t="shared" si="1"/>
        <v>0.01231750473</v>
      </c>
      <c r="H220" s="68">
        <f>G220-FAMA!E223</f>
        <v>-0.00633811671</v>
      </c>
    </row>
    <row r="221">
      <c r="A221" s="48">
        <v>45471.0</v>
      </c>
      <c r="B221" s="49">
        <v>222.800003</v>
      </c>
      <c r="C221" s="49">
        <v>224.300003</v>
      </c>
      <c r="D221" s="49">
        <v>217.050003</v>
      </c>
      <c r="E221" s="49">
        <v>219.199997</v>
      </c>
      <c r="F221" s="49">
        <v>219.199997</v>
      </c>
      <c r="G221" s="67">
        <f t="shared" si="1"/>
        <v>-0.03605979427</v>
      </c>
      <c r="H221" s="68">
        <f>G221-FAMA!E224</f>
        <v>-0.05471541571</v>
      </c>
    </row>
    <row r="222">
      <c r="A222" s="48">
        <v>45474.0</v>
      </c>
      <c r="B222" s="49">
        <v>219.800003</v>
      </c>
      <c r="C222" s="49">
        <v>229.699997</v>
      </c>
      <c r="D222" s="49">
        <v>219.449997</v>
      </c>
      <c r="E222" s="49">
        <v>227.399994</v>
      </c>
      <c r="F222" s="49">
        <v>227.399994</v>
      </c>
      <c r="G222" s="67">
        <f t="shared" si="1"/>
        <v>-0.004378283828</v>
      </c>
      <c r="H222" s="68">
        <f>G222-FAMA!E225</f>
        <v>-0.06035558976</v>
      </c>
    </row>
    <row r="223">
      <c r="A223" s="48">
        <v>45475.0</v>
      </c>
      <c r="B223" s="49">
        <v>229.649994</v>
      </c>
      <c r="C223" s="49">
        <v>232.600006</v>
      </c>
      <c r="D223" s="49">
        <v>225.399994</v>
      </c>
      <c r="E223" s="49">
        <v>228.399994</v>
      </c>
      <c r="F223" s="49">
        <v>228.399994</v>
      </c>
      <c r="G223" s="67">
        <f t="shared" si="1"/>
        <v>0.005945787193</v>
      </c>
      <c r="H223" s="68">
        <f>G223-FAMA!E226</f>
        <v>-0.01270983425</v>
      </c>
    </row>
    <row r="224">
      <c r="A224" s="48">
        <v>45476.0</v>
      </c>
      <c r="B224" s="49">
        <v>230.949997</v>
      </c>
      <c r="C224" s="49">
        <v>230.949997</v>
      </c>
      <c r="D224" s="49">
        <v>225.100006</v>
      </c>
      <c r="E224" s="49">
        <v>227.050003</v>
      </c>
      <c r="F224" s="49">
        <v>227.050003</v>
      </c>
      <c r="G224" s="67">
        <f t="shared" si="1"/>
        <v>-0.01282607391</v>
      </c>
      <c r="H224" s="68">
        <f>G224-FAMA!E227</f>
        <v>-0.03148169535</v>
      </c>
    </row>
    <row r="225">
      <c r="A225" s="48">
        <v>45477.0</v>
      </c>
      <c r="B225" s="49">
        <v>231.699997</v>
      </c>
      <c r="C225" s="49">
        <v>231.899994</v>
      </c>
      <c r="D225" s="49">
        <v>226.5</v>
      </c>
      <c r="E225" s="49">
        <v>230.0</v>
      </c>
      <c r="F225" s="49">
        <v>230.0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1608.449951</v>
      </c>
      <c r="C2" s="49">
        <v>1636.349976</v>
      </c>
      <c r="D2" s="49">
        <v>1586.050049</v>
      </c>
      <c r="E2" s="49">
        <v>1608.699951</v>
      </c>
      <c r="F2" s="49">
        <v>1608.699951</v>
      </c>
      <c r="G2" s="67">
        <f t="shared" ref="G2:G225" si="1">(F2/F3-1)</f>
        <v>-0.003931827378</v>
      </c>
      <c r="H2" s="68">
        <f>G2-FAMA!E5</f>
        <v>-0.05767291724</v>
      </c>
    </row>
    <row r="3">
      <c r="A3" s="48">
        <v>45142.0</v>
      </c>
      <c r="B3" s="49">
        <v>1624.949951</v>
      </c>
      <c r="C3" s="49">
        <v>1633.300049</v>
      </c>
      <c r="D3" s="49">
        <v>1606.0</v>
      </c>
      <c r="E3" s="49">
        <v>1615.050049</v>
      </c>
      <c r="F3" s="49">
        <v>1615.050049</v>
      </c>
      <c r="G3" s="67">
        <f t="shared" si="1"/>
        <v>0.00861829758</v>
      </c>
      <c r="H3" s="68">
        <f>G3-FAMA!E6</f>
        <v>-0.009292190994</v>
      </c>
      <c r="J3" s="67">
        <f t="array" ref="J3:N7">LINEST(H2:H224,FAMA!B5:E227,true,true)</f>
        <v>-1.011326608</v>
      </c>
      <c r="K3" s="33">
        <v>2.2866619523362122E-4</v>
      </c>
      <c r="L3" s="33">
        <v>0.0013674161014631942</v>
      </c>
      <c r="M3" s="33">
        <v>4.170265834668906E-4</v>
      </c>
      <c r="N3" s="33">
        <v>5.14982965198161E-4</v>
      </c>
    </row>
    <row r="4">
      <c r="A4" s="48">
        <v>45145.0</v>
      </c>
      <c r="B4" s="49">
        <v>1615.550049</v>
      </c>
      <c r="C4" s="49">
        <v>1620.849976</v>
      </c>
      <c r="D4" s="49">
        <v>1594.5</v>
      </c>
      <c r="E4" s="49">
        <v>1601.25</v>
      </c>
      <c r="F4" s="49">
        <v>1601.25</v>
      </c>
      <c r="G4" s="67">
        <f t="shared" si="1"/>
        <v>-0.0001561036528</v>
      </c>
      <c r="H4" s="68">
        <f>G4-FAMA!E7</f>
        <v>-0.01806659223</v>
      </c>
      <c r="J4" s="33">
        <v>0.06555027723652707</v>
      </c>
      <c r="K4" s="33">
        <v>0.0017537124427097</v>
      </c>
      <c r="L4" s="33">
        <v>0.001344593240008099</v>
      </c>
      <c r="M4" s="33">
        <v>0.0015730041060055054</v>
      </c>
      <c r="N4" s="33">
        <v>0.0020396511849333936</v>
      </c>
    </row>
    <row r="5">
      <c r="A5" s="48">
        <v>45146.0</v>
      </c>
      <c r="B5" s="49">
        <v>1595.050049</v>
      </c>
      <c r="C5" s="49">
        <v>1611.0</v>
      </c>
      <c r="D5" s="49">
        <v>1580.5</v>
      </c>
      <c r="E5" s="49">
        <v>1601.5</v>
      </c>
      <c r="F5" s="49">
        <v>1601.5</v>
      </c>
      <c r="G5" s="67">
        <f t="shared" si="1"/>
        <v>-0.02359465441</v>
      </c>
      <c r="H5" s="68">
        <f>G5-FAMA!E8</f>
        <v>-0.04140278228</v>
      </c>
      <c r="J5" s="33">
        <v>0.5358717076404287</v>
      </c>
      <c r="K5" s="33">
        <v>0.015464617846468822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1601.5</v>
      </c>
      <c r="C6" s="49">
        <v>1646.0</v>
      </c>
      <c r="D6" s="49">
        <v>1599.0</v>
      </c>
      <c r="E6" s="49">
        <v>1640.199951</v>
      </c>
      <c r="F6" s="49">
        <v>1640.199951</v>
      </c>
      <c r="G6" s="67">
        <f t="shared" si="1"/>
        <v>0.005548188007</v>
      </c>
      <c r="H6" s="68">
        <f>G6-FAMA!E9</f>
        <v>-0.01225993987</v>
      </c>
      <c r="J6" s="33">
        <v>62.92442961821761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1650.0</v>
      </c>
      <c r="C7" s="49">
        <v>1657.900024</v>
      </c>
      <c r="D7" s="49">
        <v>1617.300049</v>
      </c>
      <c r="E7" s="49">
        <v>1631.150024</v>
      </c>
      <c r="F7" s="49">
        <v>1631.150024</v>
      </c>
      <c r="G7" s="67">
        <f t="shared" si="1"/>
        <v>-0.003482269043</v>
      </c>
      <c r="H7" s="68">
        <f>G7-FAMA!E10</f>
        <v>-0.05691616712</v>
      </c>
      <c r="J7" s="33">
        <v>0.060194618135800466</v>
      </c>
      <c r="K7" s="33">
        <v>0.052135660319936196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1642.949951</v>
      </c>
      <c r="C8" s="49">
        <v>1652.800049</v>
      </c>
      <c r="D8" s="49">
        <v>1633.949951</v>
      </c>
      <c r="E8" s="49">
        <v>1636.849976</v>
      </c>
      <c r="F8" s="49">
        <v>1636.849976</v>
      </c>
      <c r="G8" s="67">
        <f t="shared" si="1"/>
        <v>-0.0449559758</v>
      </c>
      <c r="H8" s="68">
        <f>G8-FAMA!E11</f>
        <v>-0.06276410367</v>
      </c>
    </row>
    <row r="9">
      <c r="A9" s="48">
        <v>45152.0</v>
      </c>
      <c r="B9" s="49">
        <v>1665.050049</v>
      </c>
      <c r="C9" s="49">
        <v>1732.25</v>
      </c>
      <c r="D9" s="49">
        <v>1655.800049</v>
      </c>
      <c r="E9" s="49">
        <v>1713.900024</v>
      </c>
      <c r="F9" s="49">
        <v>1713.900024</v>
      </c>
      <c r="G9" s="67">
        <f t="shared" si="1"/>
        <v>0.001490079782</v>
      </c>
      <c r="H9" s="68">
        <f>G9-FAMA!E12</f>
        <v>-0.01631804809</v>
      </c>
    </row>
    <row r="10">
      <c r="A10" s="48">
        <v>45154.0</v>
      </c>
      <c r="B10" s="49">
        <v>1725.050049</v>
      </c>
      <c r="C10" s="49">
        <v>1734.900024</v>
      </c>
      <c r="D10" s="49">
        <v>1694.050049</v>
      </c>
      <c r="E10" s="49">
        <v>1711.349976</v>
      </c>
      <c r="F10" s="49">
        <v>1711.349976</v>
      </c>
      <c r="G10" s="67">
        <f t="shared" si="1"/>
        <v>-0.00288415362</v>
      </c>
      <c r="H10" s="68">
        <f>G10-FAMA!E13</f>
        <v>-0.02074333834</v>
      </c>
      <c r="J10" s="70">
        <f>FAMA!E3+FAMA!B3*K3+FAMA!C3*L3+FAMA!D3*M3+FAMA!E3*N3</f>
        <v>0.02705945556</v>
      </c>
      <c r="K10" s="50" t="s">
        <v>41</v>
      </c>
    </row>
    <row r="11">
      <c r="A11" s="48">
        <v>45155.0</v>
      </c>
      <c r="B11" s="49">
        <v>1719.949951</v>
      </c>
      <c r="C11" s="49">
        <v>1722.75</v>
      </c>
      <c r="D11" s="49">
        <v>1701.0</v>
      </c>
      <c r="E11" s="49">
        <v>1716.300049</v>
      </c>
      <c r="F11" s="49">
        <v>1716.300049</v>
      </c>
      <c r="G11" s="67">
        <f t="shared" si="1"/>
        <v>-0.002238162338</v>
      </c>
      <c r="H11" s="68">
        <f>G11-FAMA!E14</f>
        <v>-0.02009734706</v>
      </c>
    </row>
    <row r="12">
      <c r="A12" s="48">
        <v>45156.0</v>
      </c>
      <c r="B12" s="49">
        <v>1725.0</v>
      </c>
      <c r="C12" s="49">
        <v>1744.199951</v>
      </c>
      <c r="D12" s="49">
        <v>1714.75</v>
      </c>
      <c r="E12" s="49">
        <v>1720.150024</v>
      </c>
      <c r="F12" s="49">
        <v>1720.150024</v>
      </c>
      <c r="G12" s="67">
        <f t="shared" si="1"/>
        <v>0.006200447308</v>
      </c>
      <c r="H12" s="68">
        <f>G12-FAMA!E15</f>
        <v>-0.04738667594</v>
      </c>
    </row>
    <row r="13">
      <c r="A13" s="48">
        <v>45159.0</v>
      </c>
      <c r="B13" s="49">
        <v>1738.050049</v>
      </c>
      <c r="C13" s="49">
        <v>1741.150024</v>
      </c>
      <c r="D13" s="49">
        <v>1700.0</v>
      </c>
      <c r="E13" s="49">
        <v>1709.550049</v>
      </c>
      <c r="F13" s="49">
        <v>1709.550049</v>
      </c>
      <c r="G13" s="67">
        <f t="shared" si="1"/>
        <v>0.006565016982</v>
      </c>
      <c r="H13" s="68">
        <f>G13-FAMA!E16</f>
        <v>-0.01129416774</v>
      </c>
    </row>
    <row r="14">
      <c r="A14" s="48">
        <v>45160.0</v>
      </c>
      <c r="B14" s="49">
        <v>1705.5</v>
      </c>
      <c r="C14" s="49">
        <v>1716.349976</v>
      </c>
      <c r="D14" s="49">
        <v>1694.400024</v>
      </c>
      <c r="E14" s="49">
        <v>1698.400024</v>
      </c>
      <c r="F14" s="49">
        <v>1698.400024</v>
      </c>
      <c r="G14" s="67">
        <f t="shared" si="1"/>
        <v>-0.005707929551</v>
      </c>
      <c r="H14" s="68">
        <f>G14-FAMA!E17</f>
        <v>-0.02356711427</v>
      </c>
    </row>
    <row r="15">
      <c r="A15" s="48">
        <v>45161.0</v>
      </c>
      <c r="B15" s="49">
        <v>1702.050049</v>
      </c>
      <c r="C15" s="49">
        <v>1716.0</v>
      </c>
      <c r="D15" s="49">
        <v>1689.449951</v>
      </c>
      <c r="E15" s="49">
        <v>1708.150024</v>
      </c>
      <c r="F15" s="49">
        <v>1708.150024</v>
      </c>
      <c r="G15" s="67">
        <f t="shared" si="1"/>
        <v>-0.01462358004</v>
      </c>
      <c r="H15" s="68">
        <f>G15-FAMA!E18</f>
        <v>-0.03241579882</v>
      </c>
    </row>
    <row r="16">
      <c r="A16" s="48">
        <v>45162.0</v>
      </c>
      <c r="B16" s="49">
        <v>1695.300049</v>
      </c>
      <c r="C16" s="49">
        <v>1737.0</v>
      </c>
      <c r="D16" s="49">
        <v>1695.300049</v>
      </c>
      <c r="E16" s="49">
        <v>1733.5</v>
      </c>
      <c r="F16" s="49">
        <v>1733.5</v>
      </c>
      <c r="G16" s="67">
        <f t="shared" si="1"/>
        <v>0.004141700176</v>
      </c>
      <c r="H16" s="68">
        <f>G16-FAMA!E19</f>
        <v>-0.0136505186</v>
      </c>
    </row>
    <row r="17">
      <c r="A17" s="48">
        <v>45163.0</v>
      </c>
      <c r="B17" s="49">
        <v>1743.949951</v>
      </c>
      <c r="C17" s="49">
        <v>1760.0</v>
      </c>
      <c r="D17" s="49">
        <v>1719.849976</v>
      </c>
      <c r="E17" s="49">
        <v>1726.349976</v>
      </c>
      <c r="F17" s="49">
        <v>1726.349976</v>
      </c>
      <c r="G17" s="67">
        <f t="shared" si="1"/>
        <v>-0.005930986588</v>
      </c>
      <c r="H17" s="68">
        <f>G17-FAMA!E20</f>
        <v>-0.05931714038</v>
      </c>
    </row>
    <row r="18">
      <c r="A18" s="48">
        <v>45166.0</v>
      </c>
      <c r="B18" s="49">
        <v>1740.0</v>
      </c>
      <c r="C18" s="49">
        <v>1753.699951</v>
      </c>
      <c r="D18" s="49">
        <v>1725.0</v>
      </c>
      <c r="E18" s="49">
        <v>1736.650024</v>
      </c>
      <c r="F18" s="49">
        <v>1736.650024</v>
      </c>
      <c r="G18" s="67">
        <f t="shared" si="1"/>
        <v>-0.007373338652</v>
      </c>
      <c r="H18" s="68">
        <f>G18-FAMA!E21</f>
        <v>-0.02516555743</v>
      </c>
    </row>
    <row r="19">
      <c r="A19" s="48">
        <v>45167.0</v>
      </c>
      <c r="B19" s="49">
        <v>1746.050049</v>
      </c>
      <c r="C19" s="49">
        <v>1760.0</v>
      </c>
      <c r="D19" s="49">
        <v>1737.25</v>
      </c>
      <c r="E19" s="49">
        <v>1749.550049</v>
      </c>
      <c r="F19" s="49">
        <v>1749.550049</v>
      </c>
      <c r="G19" s="67">
        <f t="shared" si="1"/>
        <v>-0.01558584949</v>
      </c>
      <c r="H19" s="68">
        <f>G19-FAMA!E22</f>
        <v>-0.03337806826</v>
      </c>
    </row>
    <row r="20">
      <c r="A20" s="48">
        <v>45168.0</v>
      </c>
      <c r="B20" s="49">
        <v>1756.0</v>
      </c>
      <c r="C20" s="49">
        <v>1785.150024</v>
      </c>
      <c r="D20" s="49">
        <v>1754.0</v>
      </c>
      <c r="E20" s="49">
        <v>1777.25</v>
      </c>
      <c r="F20" s="49">
        <v>1777.25</v>
      </c>
      <c r="G20" s="67">
        <f t="shared" si="1"/>
        <v>-0.008258725256</v>
      </c>
      <c r="H20" s="68">
        <f>G20-FAMA!E23</f>
        <v>-0.02606685313</v>
      </c>
    </row>
    <row r="21">
      <c r="A21" s="48">
        <v>45169.0</v>
      </c>
      <c r="B21" s="49">
        <v>1780.0</v>
      </c>
      <c r="C21" s="49">
        <v>1798.449951</v>
      </c>
      <c r="D21" s="49">
        <v>1768.199951</v>
      </c>
      <c r="E21" s="49">
        <v>1792.050049</v>
      </c>
      <c r="F21" s="49">
        <v>1792.050049</v>
      </c>
      <c r="G21" s="67">
        <f t="shared" si="1"/>
        <v>0.007392222622</v>
      </c>
      <c r="H21" s="68">
        <f>G21-FAMA!E24</f>
        <v>-0.01041590525</v>
      </c>
    </row>
    <row r="22">
      <c r="A22" s="48">
        <v>45170.0</v>
      </c>
      <c r="B22" s="49">
        <v>1792.050049</v>
      </c>
      <c r="C22" s="49">
        <v>1792.050049</v>
      </c>
      <c r="D22" s="49">
        <v>1773.0</v>
      </c>
      <c r="E22" s="49">
        <v>1778.900024</v>
      </c>
      <c r="F22" s="49">
        <v>1778.900024</v>
      </c>
      <c r="G22" s="67">
        <f t="shared" si="1"/>
        <v>-0.008223454856</v>
      </c>
      <c r="H22" s="68">
        <f>G22-FAMA!E25</f>
        <v>-0.06165735293</v>
      </c>
    </row>
    <row r="23">
      <c r="A23" s="48">
        <v>45173.0</v>
      </c>
      <c r="B23" s="49">
        <v>1797.949951</v>
      </c>
      <c r="C23" s="49">
        <v>1800.0</v>
      </c>
      <c r="D23" s="49">
        <v>1775.0</v>
      </c>
      <c r="E23" s="49">
        <v>1793.650024</v>
      </c>
      <c r="F23" s="49">
        <v>1793.650024</v>
      </c>
      <c r="G23" s="67">
        <f t="shared" si="1"/>
        <v>-0.001864204786</v>
      </c>
      <c r="H23" s="68">
        <f>G23-FAMA!E26</f>
        <v>-0.01967233266</v>
      </c>
    </row>
    <row r="24">
      <c r="A24" s="48">
        <v>45174.0</v>
      </c>
      <c r="B24" s="49">
        <v>1793.699951</v>
      </c>
      <c r="C24" s="49">
        <v>1807.400024</v>
      </c>
      <c r="D24" s="49">
        <v>1780.0</v>
      </c>
      <c r="E24" s="49">
        <v>1797.0</v>
      </c>
      <c r="F24" s="49">
        <v>1797.0</v>
      </c>
      <c r="G24" s="67">
        <f t="shared" si="1"/>
        <v>-0.01658186843</v>
      </c>
      <c r="H24" s="68">
        <f>G24-FAMA!E27</f>
        <v>-0.03438999631</v>
      </c>
    </row>
    <row r="25">
      <c r="A25" s="48">
        <v>45175.0</v>
      </c>
      <c r="B25" s="49">
        <v>1800.0</v>
      </c>
      <c r="C25" s="49">
        <v>1838.0</v>
      </c>
      <c r="D25" s="49">
        <v>1800.0</v>
      </c>
      <c r="E25" s="49">
        <v>1827.300049</v>
      </c>
      <c r="F25" s="49">
        <v>1827.300049</v>
      </c>
      <c r="G25" s="67">
        <f t="shared" si="1"/>
        <v>-0.01039802383</v>
      </c>
      <c r="H25" s="68">
        <f>G25-FAMA!E28</f>
        <v>-0.0282030726</v>
      </c>
    </row>
    <row r="26">
      <c r="A26" s="48">
        <v>45176.0</v>
      </c>
      <c r="B26" s="49">
        <v>1843.0</v>
      </c>
      <c r="C26" s="49">
        <v>1869.0</v>
      </c>
      <c r="D26" s="49">
        <v>1829.949951</v>
      </c>
      <c r="E26" s="49">
        <v>1846.5</v>
      </c>
      <c r="F26" s="49">
        <v>1846.5</v>
      </c>
      <c r="G26" s="67">
        <f t="shared" si="1"/>
        <v>-0.0007305658022</v>
      </c>
      <c r="H26" s="68">
        <f>G26-FAMA!E29</f>
        <v>-0.01853561457</v>
      </c>
    </row>
    <row r="27">
      <c r="A27" s="48">
        <v>45177.0</v>
      </c>
      <c r="B27" s="49">
        <v>1869.0</v>
      </c>
      <c r="C27" s="49">
        <v>1879.75</v>
      </c>
      <c r="D27" s="49">
        <v>1831.050049</v>
      </c>
      <c r="E27" s="49">
        <v>1847.849976</v>
      </c>
      <c r="F27" s="49">
        <v>1847.849976</v>
      </c>
      <c r="G27" s="67">
        <f t="shared" si="1"/>
        <v>0.03076366738</v>
      </c>
      <c r="H27" s="68">
        <f>G27-FAMA!E30</f>
        <v>-0.02266099008</v>
      </c>
    </row>
    <row r="28">
      <c r="A28" s="48">
        <v>45180.0</v>
      </c>
      <c r="B28" s="49">
        <v>1863.0</v>
      </c>
      <c r="C28" s="49">
        <v>1868.0</v>
      </c>
      <c r="D28" s="49">
        <v>1781.050049</v>
      </c>
      <c r="E28" s="49">
        <v>1792.699951</v>
      </c>
      <c r="F28" s="49">
        <v>1792.699951</v>
      </c>
      <c r="G28" s="67">
        <f t="shared" si="1"/>
        <v>0.01397056052</v>
      </c>
      <c r="H28" s="68">
        <f>G28-FAMA!E31</f>
        <v>-0.003834488247</v>
      </c>
    </row>
    <row r="29">
      <c r="A29" s="48">
        <v>45181.0</v>
      </c>
      <c r="B29" s="49">
        <v>1784.099976</v>
      </c>
      <c r="C29" s="49">
        <v>1809.550049</v>
      </c>
      <c r="D29" s="49">
        <v>1755.0</v>
      </c>
      <c r="E29" s="49">
        <v>1768.0</v>
      </c>
      <c r="F29" s="49">
        <v>1768.0</v>
      </c>
      <c r="G29" s="67">
        <f t="shared" si="1"/>
        <v>-0.00559630545</v>
      </c>
      <c r="H29" s="68">
        <f>G29-FAMA!E32</f>
        <v>-0.02340135422</v>
      </c>
    </row>
    <row r="30">
      <c r="A30" s="48">
        <v>45182.0</v>
      </c>
      <c r="B30" s="49">
        <v>1761.849976</v>
      </c>
      <c r="C30" s="49">
        <v>1800.75</v>
      </c>
      <c r="D30" s="49">
        <v>1761.849976</v>
      </c>
      <c r="E30" s="49">
        <v>1777.949951</v>
      </c>
      <c r="F30" s="49">
        <v>1777.949951</v>
      </c>
      <c r="G30" s="67">
        <f t="shared" si="1"/>
        <v>0.001915923421</v>
      </c>
      <c r="H30" s="68">
        <f>G30-FAMA!E33</f>
        <v>-0.01596583618</v>
      </c>
    </row>
    <row r="31">
      <c r="A31" s="48">
        <v>45183.0</v>
      </c>
      <c r="B31" s="49">
        <v>1794.949951</v>
      </c>
      <c r="C31" s="49">
        <v>1794.949951</v>
      </c>
      <c r="D31" s="49">
        <v>1768.550049</v>
      </c>
      <c r="E31" s="49">
        <v>1774.550049</v>
      </c>
      <c r="F31" s="49">
        <v>1774.550049</v>
      </c>
      <c r="G31" s="67">
        <f t="shared" si="1"/>
        <v>0.007351313111</v>
      </c>
      <c r="H31" s="68">
        <f>G31-FAMA!E34</f>
        <v>-0.01053044649</v>
      </c>
    </row>
    <row r="32">
      <c r="A32" s="48">
        <v>45184.0</v>
      </c>
      <c r="B32" s="49">
        <v>1774.550049</v>
      </c>
      <c r="C32" s="49">
        <v>1780.0</v>
      </c>
      <c r="D32" s="49">
        <v>1752.800049</v>
      </c>
      <c r="E32" s="49">
        <v>1761.599976</v>
      </c>
      <c r="F32" s="49">
        <v>1761.599976</v>
      </c>
      <c r="G32" s="67">
        <f t="shared" si="1"/>
        <v>0.0295432194</v>
      </c>
      <c r="H32" s="68">
        <f>G32-FAMA!E35</f>
        <v>-0.02411165269</v>
      </c>
    </row>
    <row r="33">
      <c r="A33" s="48">
        <v>45187.0</v>
      </c>
      <c r="B33" s="49">
        <v>1741.050049</v>
      </c>
      <c r="C33" s="49">
        <v>1759.150024</v>
      </c>
      <c r="D33" s="49">
        <v>1707.5</v>
      </c>
      <c r="E33" s="49">
        <v>1711.050049</v>
      </c>
      <c r="F33" s="49">
        <v>1711.050049</v>
      </c>
      <c r="G33" s="67">
        <f t="shared" si="1"/>
        <v>-0.0002628986269</v>
      </c>
      <c r="H33" s="68">
        <f>G33-FAMA!E36</f>
        <v>-0.0360296154</v>
      </c>
    </row>
    <row r="34">
      <c r="A34" s="48">
        <v>45189.0</v>
      </c>
      <c r="B34" s="49">
        <v>1700.0</v>
      </c>
      <c r="C34" s="49">
        <v>1731.0</v>
      </c>
      <c r="D34" s="49">
        <v>1692.849976</v>
      </c>
      <c r="E34" s="49">
        <v>1711.5</v>
      </c>
      <c r="F34" s="49">
        <v>1711.5</v>
      </c>
      <c r="G34" s="67">
        <f t="shared" si="1"/>
        <v>0.003223915592</v>
      </c>
      <c r="H34" s="68">
        <f>G34-FAMA!E37</f>
        <v>-0.01465784401</v>
      </c>
    </row>
    <row r="35">
      <c r="A35" s="48">
        <v>45190.0</v>
      </c>
      <c r="B35" s="49">
        <v>1715.099976</v>
      </c>
      <c r="C35" s="49">
        <v>1725.0</v>
      </c>
      <c r="D35" s="49">
        <v>1702.449951</v>
      </c>
      <c r="E35" s="49">
        <v>1706.0</v>
      </c>
      <c r="F35" s="49">
        <v>1706.0</v>
      </c>
      <c r="G35" s="67">
        <f t="shared" si="1"/>
        <v>-0.008139534884</v>
      </c>
      <c r="H35" s="68">
        <f>G35-FAMA!E38</f>
        <v>-0.02635303364</v>
      </c>
    </row>
    <row r="36">
      <c r="A36" s="48">
        <v>45191.0</v>
      </c>
      <c r="B36" s="49">
        <v>1694.550049</v>
      </c>
      <c r="C36" s="49">
        <v>1725.849976</v>
      </c>
      <c r="D36" s="49">
        <v>1694.550049</v>
      </c>
      <c r="E36" s="49">
        <v>1720.0</v>
      </c>
      <c r="F36" s="49">
        <v>1720.0</v>
      </c>
      <c r="G36" s="67">
        <f t="shared" si="1"/>
        <v>0.003061670797</v>
      </c>
      <c r="H36" s="68">
        <f>G36-FAMA!E39</f>
        <v>-0.05158877802</v>
      </c>
    </row>
    <row r="37">
      <c r="A37" s="48">
        <v>45194.0</v>
      </c>
      <c r="B37" s="49">
        <v>1720.0</v>
      </c>
      <c r="C37" s="49">
        <v>1728.0</v>
      </c>
      <c r="D37" s="49">
        <v>1710.0</v>
      </c>
      <c r="E37" s="49">
        <v>1714.75</v>
      </c>
      <c r="F37" s="49">
        <v>1714.75</v>
      </c>
      <c r="G37" s="67">
        <f t="shared" si="1"/>
        <v>0.01599762998</v>
      </c>
      <c r="H37" s="68">
        <f>G37-FAMA!E40</f>
        <v>-0.002215868776</v>
      </c>
    </row>
    <row r="38">
      <c r="A38" s="48">
        <v>45195.0</v>
      </c>
      <c r="B38" s="49">
        <v>1703.550049</v>
      </c>
      <c r="C38" s="49">
        <v>1721.0</v>
      </c>
      <c r="D38" s="49">
        <v>1683.0</v>
      </c>
      <c r="E38" s="49">
        <v>1687.75</v>
      </c>
      <c r="F38" s="49">
        <v>1687.75</v>
      </c>
      <c r="G38" s="67">
        <f t="shared" si="1"/>
        <v>-0.01606135849</v>
      </c>
      <c r="H38" s="68">
        <f>G38-FAMA!E41</f>
        <v>-0.03427485724</v>
      </c>
    </row>
    <row r="39">
      <c r="A39" s="48">
        <v>45196.0</v>
      </c>
      <c r="B39" s="49">
        <v>1687.75</v>
      </c>
      <c r="C39" s="49">
        <v>1720.0</v>
      </c>
      <c r="D39" s="49">
        <v>1685.650024</v>
      </c>
      <c r="E39" s="49">
        <v>1715.300049</v>
      </c>
      <c r="F39" s="49">
        <v>1715.300049</v>
      </c>
      <c r="G39" s="67">
        <f t="shared" si="1"/>
        <v>0.003246117269</v>
      </c>
      <c r="H39" s="68">
        <f>G39-FAMA!E42</f>
        <v>-0.01491305909</v>
      </c>
    </row>
    <row r="40">
      <c r="A40" s="48">
        <v>45197.0</v>
      </c>
      <c r="B40" s="49">
        <v>1720.0</v>
      </c>
      <c r="C40" s="49">
        <v>1730.0</v>
      </c>
      <c r="D40" s="49">
        <v>1701.349976</v>
      </c>
      <c r="E40" s="49">
        <v>1709.75</v>
      </c>
      <c r="F40" s="49">
        <v>1709.75</v>
      </c>
      <c r="G40" s="67">
        <f t="shared" si="1"/>
        <v>-0.004106505591</v>
      </c>
      <c r="H40" s="68">
        <f>G40-FAMA!E43</f>
        <v>-0.02226568195</v>
      </c>
    </row>
    <row r="41">
      <c r="A41" s="48">
        <v>45198.0</v>
      </c>
      <c r="B41" s="49">
        <v>1710.050049</v>
      </c>
      <c r="C41" s="49">
        <v>1728.199951</v>
      </c>
      <c r="D41" s="49">
        <v>1701.699951</v>
      </c>
      <c r="E41" s="49">
        <v>1716.800049</v>
      </c>
      <c r="F41" s="49">
        <v>1716.800049</v>
      </c>
      <c r="G41" s="67">
        <f t="shared" si="1"/>
        <v>0.0008453511064</v>
      </c>
      <c r="H41" s="68">
        <f>G41-FAMA!E44</f>
        <v>-0.05364207123</v>
      </c>
    </row>
    <row r="42">
      <c r="A42" s="48">
        <v>45202.0</v>
      </c>
      <c r="B42" s="49">
        <v>1745.949951</v>
      </c>
      <c r="C42" s="49">
        <v>1745.949951</v>
      </c>
      <c r="D42" s="49">
        <v>1704.150024</v>
      </c>
      <c r="E42" s="49">
        <v>1715.349976</v>
      </c>
      <c r="F42" s="49">
        <v>1715.349976</v>
      </c>
      <c r="G42" s="67">
        <f t="shared" si="1"/>
        <v>0.01114092696</v>
      </c>
      <c r="H42" s="68">
        <f>G42-FAMA!E45</f>
        <v>-0.007018249392</v>
      </c>
    </row>
    <row r="43">
      <c r="A43" s="48">
        <v>45203.0</v>
      </c>
      <c r="B43" s="49">
        <v>1701.050049</v>
      </c>
      <c r="C43" s="49">
        <v>1710.150024</v>
      </c>
      <c r="D43" s="49">
        <v>1685.0</v>
      </c>
      <c r="E43" s="49">
        <v>1696.449951</v>
      </c>
      <c r="F43" s="49">
        <v>1696.449951</v>
      </c>
      <c r="G43" s="67">
        <f t="shared" si="1"/>
        <v>-0.005801872499</v>
      </c>
      <c r="H43" s="68">
        <f>G43-FAMA!E46</f>
        <v>-0.02396104885</v>
      </c>
    </row>
    <row r="44">
      <c r="A44" s="48">
        <v>45204.0</v>
      </c>
      <c r="B44" s="49">
        <v>1669.050049</v>
      </c>
      <c r="C44" s="49">
        <v>1711.0</v>
      </c>
      <c r="D44" s="49">
        <v>1669.050049</v>
      </c>
      <c r="E44" s="49">
        <v>1706.349976</v>
      </c>
      <c r="F44" s="49">
        <v>1706.349976</v>
      </c>
      <c r="G44" s="67">
        <f t="shared" si="1"/>
        <v>0.001202797008</v>
      </c>
      <c r="H44" s="68">
        <f>G44-FAMA!E47</f>
        <v>-0.01686821069</v>
      </c>
    </row>
    <row r="45">
      <c r="A45" s="48">
        <v>45205.0</v>
      </c>
      <c r="B45" s="49">
        <v>1709.949951</v>
      </c>
      <c r="C45" s="49">
        <v>1718.0</v>
      </c>
      <c r="D45" s="49">
        <v>1694.599976</v>
      </c>
      <c r="E45" s="49">
        <v>1704.300049</v>
      </c>
      <c r="F45" s="49">
        <v>1704.300049</v>
      </c>
      <c r="G45" s="67">
        <f t="shared" si="1"/>
        <v>0.01870893545</v>
      </c>
      <c r="H45" s="68">
        <f>G45-FAMA!E48</f>
        <v>0.000637927748</v>
      </c>
    </row>
    <row r="46">
      <c r="A46" s="48">
        <v>45208.0</v>
      </c>
      <c r="B46" s="49">
        <v>1699.949951</v>
      </c>
      <c r="C46" s="49">
        <v>1699.949951</v>
      </c>
      <c r="D46" s="49">
        <v>1662.849976</v>
      </c>
      <c r="E46" s="49">
        <v>1673.0</v>
      </c>
      <c r="F46" s="49">
        <v>1673.0</v>
      </c>
      <c r="G46" s="67">
        <f t="shared" si="1"/>
        <v>-0.009414425824</v>
      </c>
      <c r="H46" s="68">
        <f>G46-FAMA!E49</f>
        <v>-0.06363724635</v>
      </c>
    </row>
    <row r="47">
      <c r="A47" s="48">
        <v>45209.0</v>
      </c>
      <c r="B47" s="49">
        <v>1672.0</v>
      </c>
      <c r="C47" s="49">
        <v>1698.75</v>
      </c>
      <c r="D47" s="49">
        <v>1672.0</v>
      </c>
      <c r="E47" s="49">
        <v>1688.900024</v>
      </c>
      <c r="F47" s="49">
        <v>1688.900024</v>
      </c>
      <c r="G47" s="67">
        <f t="shared" si="1"/>
        <v>-0.003980774278</v>
      </c>
      <c r="H47" s="68">
        <f>G47-FAMA!E50</f>
        <v>-0.02205178198</v>
      </c>
    </row>
    <row r="48">
      <c r="A48" s="48">
        <v>45210.0</v>
      </c>
      <c r="B48" s="49">
        <v>1698.0</v>
      </c>
      <c r="C48" s="49">
        <v>1714.0</v>
      </c>
      <c r="D48" s="49">
        <v>1692.449951</v>
      </c>
      <c r="E48" s="49">
        <v>1695.650024</v>
      </c>
      <c r="F48" s="49">
        <v>1695.650024</v>
      </c>
      <c r="G48" s="67">
        <f t="shared" si="1"/>
        <v>-0.04113888205</v>
      </c>
      <c r="H48" s="68">
        <f>G48-FAMA!E51</f>
        <v>-0.05920988974</v>
      </c>
    </row>
    <row r="49">
      <c r="A49" s="48">
        <v>45211.0</v>
      </c>
      <c r="B49" s="49">
        <v>1714.949951</v>
      </c>
      <c r="C49" s="49">
        <v>1771.449951</v>
      </c>
      <c r="D49" s="49">
        <v>1705.050049</v>
      </c>
      <c r="E49" s="49">
        <v>1768.400024</v>
      </c>
      <c r="F49" s="49">
        <v>1768.400024</v>
      </c>
      <c r="G49" s="67">
        <f t="shared" si="1"/>
        <v>0.008612316533</v>
      </c>
      <c r="H49" s="68">
        <f>G49-FAMA!E52</f>
        <v>-0.009401263792</v>
      </c>
    </row>
    <row r="50">
      <c r="A50" s="48">
        <v>45212.0</v>
      </c>
      <c r="B50" s="49">
        <v>1774.949951</v>
      </c>
      <c r="C50" s="49">
        <v>1781.0</v>
      </c>
      <c r="D50" s="49">
        <v>1729.050049</v>
      </c>
      <c r="E50" s="49">
        <v>1753.300049</v>
      </c>
      <c r="F50" s="49">
        <v>1753.300049</v>
      </c>
      <c r="G50" s="67">
        <f t="shared" si="1"/>
        <v>0.004900443617</v>
      </c>
      <c r="H50" s="68">
        <f>G50-FAMA!E53</f>
        <v>-0.01311313671</v>
      </c>
    </row>
    <row r="51">
      <c r="A51" s="48">
        <v>45215.0</v>
      </c>
      <c r="B51" s="49">
        <v>1774.949951</v>
      </c>
      <c r="C51" s="49">
        <v>1774.949951</v>
      </c>
      <c r="D51" s="49">
        <v>1739.449951</v>
      </c>
      <c r="E51" s="49">
        <v>1744.75</v>
      </c>
      <c r="F51" s="49">
        <v>1744.75</v>
      </c>
      <c r="G51" s="67">
        <f t="shared" si="1"/>
        <v>-0.009143297964</v>
      </c>
      <c r="H51" s="68">
        <f>G51-FAMA!E54</f>
        <v>-0.0631937742</v>
      </c>
    </row>
    <row r="52">
      <c r="A52" s="48">
        <v>45216.0</v>
      </c>
      <c r="B52" s="49">
        <v>1756.050049</v>
      </c>
      <c r="C52" s="49">
        <v>1765.0</v>
      </c>
      <c r="D52" s="49">
        <v>1735.0</v>
      </c>
      <c r="E52" s="49">
        <v>1760.849976</v>
      </c>
      <c r="F52" s="49">
        <v>1760.849976</v>
      </c>
      <c r="G52" s="67">
        <f t="shared" si="1"/>
        <v>-0.007216783371</v>
      </c>
      <c r="H52" s="68">
        <f>G52-FAMA!E55</f>
        <v>-0.0252303637</v>
      </c>
    </row>
    <row r="53">
      <c r="A53" s="48">
        <v>45217.0</v>
      </c>
      <c r="B53" s="49">
        <v>1764.900024</v>
      </c>
      <c r="C53" s="49">
        <v>1780.0</v>
      </c>
      <c r="D53" s="49">
        <v>1756.550049</v>
      </c>
      <c r="E53" s="49">
        <v>1773.650024</v>
      </c>
      <c r="F53" s="49">
        <v>1773.650024</v>
      </c>
      <c r="G53" s="67">
        <f t="shared" si="1"/>
        <v>0.01793503189</v>
      </c>
      <c r="H53" s="68">
        <f>G53-FAMA!E56</f>
        <v>-0.00007854843253</v>
      </c>
    </row>
    <row r="54">
      <c r="A54" s="48">
        <v>45218.0</v>
      </c>
      <c r="B54" s="49">
        <v>1773.650024</v>
      </c>
      <c r="C54" s="49">
        <v>1786.300049</v>
      </c>
      <c r="D54" s="49">
        <v>1736.150024</v>
      </c>
      <c r="E54" s="49">
        <v>1742.400024</v>
      </c>
      <c r="F54" s="49">
        <v>1742.400024</v>
      </c>
      <c r="G54" s="67">
        <f t="shared" si="1"/>
        <v>0.02863215025</v>
      </c>
      <c r="H54" s="68">
        <f>G54-FAMA!E57</f>
        <v>0.01049731997</v>
      </c>
    </row>
    <row r="55">
      <c r="A55" s="48">
        <v>45219.0</v>
      </c>
      <c r="B55" s="49">
        <v>1750.0</v>
      </c>
      <c r="C55" s="49">
        <v>1761.150024</v>
      </c>
      <c r="D55" s="49">
        <v>1686.0</v>
      </c>
      <c r="E55" s="49">
        <v>1693.900024</v>
      </c>
      <c r="F55" s="49">
        <v>1693.900024</v>
      </c>
      <c r="G55" s="67">
        <f t="shared" si="1"/>
        <v>0.04908184363</v>
      </c>
      <c r="H55" s="68">
        <f>G55-FAMA!E58</f>
        <v>0.03094701335</v>
      </c>
    </row>
    <row r="56">
      <c r="A56" s="48">
        <v>45222.0</v>
      </c>
      <c r="B56" s="49">
        <v>1700.0</v>
      </c>
      <c r="C56" s="49">
        <v>1700.0</v>
      </c>
      <c r="D56" s="49">
        <v>1603.349976</v>
      </c>
      <c r="E56" s="49">
        <v>1614.650024</v>
      </c>
      <c r="F56" s="49">
        <v>1614.650024</v>
      </c>
      <c r="G56" s="67">
        <f t="shared" si="1"/>
        <v>-0.001977904038</v>
      </c>
      <c r="H56" s="68">
        <f>G56-FAMA!E59</f>
        <v>-0.05639226164</v>
      </c>
    </row>
    <row r="57">
      <c r="A57" s="48">
        <v>45224.0</v>
      </c>
      <c r="B57" s="49">
        <v>1627.550049</v>
      </c>
      <c r="C57" s="49">
        <v>1642.099976</v>
      </c>
      <c r="D57" s="49">
        <v>1600.0</v>
      </c>
      <c r="E57" s="49">
        <v>1617.849976</v>
      </c>
      <c r="F57" s="49">
        <v>1617.849976</v>
      </c>
      <c r="G57" s="67">
        <f t="shared" si="1"/>
        <v>0.02684772028</v>
      </c>
      <c r="H57" s="68">
        <f>G57-FAMA!E60</f>
        <v>-0.009425229006</v>
      </c>
    </row>
    <row r="58">
      <c r="A58" s="48">
        <v>45225.0</v>
      </c>
      <c r="B58" s="49">
        <v>1637.449951</v>
      </c>
      <c r="C58" s="49">
        <v>1637.449951</v>
      </c>
      <c r="D58" s="49">
        <v>1567.0</v>
      </c>
      <c r="E58" s="49">
        <v>1575.550049</v>
      </c>
      <c r="F58" s="49">
        <v>1575.550049</v>
      </c>
      <c r="G58" s="67">
        <f t="shared" si="1"/>
        <v>-0.01871569971</v>
      </c>
      <c r="H58" s="68">
        <f>G58-FAMA!E61</f>
        <v>-0.03686949448</v>
      </c>
    </row>
    <row r="59">
      <c r="A59" s="48">
        <v>45226.0</v>
      </c>
      <c r="B59" s="49">
        <v>1591.949951</v>
      </c>
      <c r="C59" s="49">
        <v>1613.900024</v>
      </c>
      <c r="D59" s="49">
        <v>1585.0</v>
      </c>
      <c r="E59" s="49">
        <v>1605.599976</v>
      </c>
      <c r="F59" s="49">
        <v>1605.599976</v>
      </c>
      <c r="G59" s="67">
        <f t="shared" si="1"/>
        <v>0.01057397185</v>
      </c>
      <c r="H59" s="68">
        <f>G59-FAMA!E62</f>
        <v>-0.007579822923</v>
      </c>
    </row>
    <row r="60">
      <c r="A60" s="48">
        <v>45229.0</v>
      </c>
      <c r="B60" s="49">
        <v>1607.949951</v>
      </c>
      <c r="C60" s="49">
        <v>1609.900024</v>
      </c>
      <c r="D60" s="49">
        <v>1575.0</v>
      </c>
      <c r="E60" s="49">
        <v>1588.800049</v>
      </c>
      <c r="F60" s="49">
        <v>1588.800049</v>
      </c>
      <c r="G60" s="67">
        <f t="shared" si="1"/>
        <v>-0.007991962532</v>
      </c>
      <c r="H60" s="68">
        <f>G60-FAMA!E63</f>
        <v>-0.06246323427</v>
      </c>
    </row>
    <row r="61">
      <c r="A61" s="48">
        <v>45230.0</v>
      </c>
      <c r="B61" s="49">
        <v>1602.949951</v>
      </c>
      <c r="C61" s="49">
        <v>1610.650024</v>
      </c>
      <c r="D61" s="49">
        <v>1586.949951</v>
      </c>
      <c r="E61" s="49">
        <v>1601.599976</v>
      </c>
      <c r="F61" s="49">
        <v>1601.599976</v>
      </c>
      <c r="G61" s="67">
        <f t="shared" si="1"/>
        <v>0.00115641569</v>
      </c>
      <c r="H61" s="68">
        <f>G61-FAMA!E64</f>
        <v>-0.01699737909</v>
      </c>
    </row>
    <row r="62">
      <c r="A62" s="48">
        <v>45231.0</v>
      </c>
      <c r="B62" s="49">
        <v>1601.599976</v>
      </c>
      <c r="C62" s="49">
        <v>1616.5</v>
      </c>
      <c r="D62" s="49">
        <v>1595.75</v>
      </c>
      <c r="E62" s="49">
        <v>1599.75</v>
      </c>
      <c r="F62" s="49">
        <v>1599.75</v>
      </c>
      <c r="G62" s="67">
        <f t="shared" si="1"/>
        <v>-0.007506887229</v>
      </c>
      <c r="H62" s="68">
        <f>G62-FAMA!E65</f>
        <v>-0.02566068201</v>
      </c>
    </row>
    <row r="63">
      <c r="A63" s="48">
        <v>45232.0</v>
      </c>
      <c r="B63" s="49">
        <v>1588.699951</v>
      </c>
      <c r="C63" s="49">
        <v>1620.849976</v>
      </c>
      <c r="D63" s="49">
        <v>1588.699951</v>
      </c>
      <c r="E63" s="49">
        <v>1611.849976</v>
      </c>
      <c r="F63" s="49">
        <v>1611.849976</v>
      </c>
      <c r="G63" s="67">
        <f t="shared" si="1"/>
        <v>0.002020390432</v>
      </c>
      <c r="H63" s="68">
        <f>G63-FAMA!E66</f>
        <v>-0.01613340435</v>
      </c>
    </row>
    <row r="64">
      <c r="A64" s="48">
        <v>45233.0</v>
      </c>
      <c r="B64" s="49">
        <v>1625.900024</v>
      </c>
      <c r="C64" s="49">
        <v>1625.900024</v>
      </c>
      <c r="D64" s="49">
        <v>1605.949951</v>
      </c>
      <c r="E64" s="49">
        <v>1608.599976</v>
      </c>
      <c r="F64" s="49">
        <v>1608.599976</v>
      </c>
      <c r="G64" s="67">
        <f t="shared" si="1"/>
        <v>-0.02677193977</v>
      </c>
      <c r="H64" s="68">
        <f>G64-FAMA!E67</f>
        <v>-0.04495136016</v>
      </c>
    </row>
    <row r="65">
      <c r="A65" s="48">
        <v>45236.0</v>
      </c>
      <c r="B65" s="49">
        <v>1629.949951</v>
      </c>
      <c r="C65" s="49">
        <v>1655.550049</v>
      </c>
      <c r="D65" s="49">
        <v>1620.0</v>
      </c>
      <c r="E65" s="49">
        <v>1652.849976</v>
      </c>
      <c r="F65" s="49">
        <v>1652.849976</v>
      </c>
      <c r="G65" s="67">
        <f t="shared" si="1"/>
        <v>-0.008161046176</v>
      </c>
      <c r="H65" s="68">
        <f>G65-FAMA!E68</f>
        <v>-0.08089855963</v>
      </c>
    </row>
    <row r="66">
      <c r="A66" s="48">
        <v>45237.0</v>
      </c>
      <c r="B66" s="49">
        <v>1660.0</v>
      </c>
      <c r="C66" s="49">
        <v>1669.199951</v>
      </c>
      <c r="D66" s="49">
        <v>1648.949951</v>
      </c>
      <c r="E66" s="49">
        <v>1666.449951</v>
      </c>
      <c r="F66" s="49">
        <v>1666.449951</v>
      </c>
      <c r="G66" s="67">
        <f t="shared" si="1"/>
        <v>-0.002543843972</v>
      </c>
      <c r="H66" s="68">
        <f>G66-FAMA!E69</f>
        <v>-0.02072326437</v>
      </c>
    </row>
    <row r="67">
      <c r="A67" s="48">
        <v>45238.0</v>
      </c>
      <c r="B67" s="49">
        <v>1669.949951</v>
      </c>
      <c r="C67" s="49">
        <v>1674.349976</v>
      </c>
      <c r="D67" s="49">
        <v>1650.25</v>
      </c>
      <c r="E67" s="49">
        <v>1670.699951</v>
      </c>
      <c r="F67" s="49">
        <v>1670.699951</v>
      </c>
      <c r="G67" s="67">
        <f t="shared" si="1"/>
        <v>0.004358411863</v>
      </c>
      <c r="H67" s="68">
        <f>G67-FAMA!E70</f>
        <v>-0.01381895857</v>
      </c>
    </row>
    <row r="68">
      <c r="A68" s="48">
        <v>45239.0</v>
      </c>
      <c r="B68" s="49">
        <v>1679.949951</v>
      </c>
      <c r="C68" s="49">
        <v>1679.949951</v>
      </c>
      <c r="D68" s="49">
        <v>1656.599976</v>
      </c>
      <c r="E68" s="49">
        <v>1663.449951</v>
      </c>
      <c r="F68" s="49">
        <v>1663.449951</v>
      </c>
      <c r="G68" s="67">
        <f t="shared" si="1"/>
        <v>-0.001710435045</v>
      </c>
      <c r="H68" s="68">
        <f>G68-FAMA!E71</f>
        <v>-0.01988780548</v>
      </c>
    </row>
    <row r="69">
      <c r="A69" s="48">
        <v>45240.0</v>
      </c>
      <c r="B69" s="49">
        <v>1663.449951</v>
      </c>
      <c r="C69" s="49">
        <v>1682.0</v>
      </c>
      <c r="D69" s="49">
        <v>1657.5</v>
      </c>
      <c r="E69" s="49">
        <v>1666.300049</v>
      </c>
      <c r="F69" s="49">
        <v>1666.300049</v>
      </c>
      <c r="G69" s="67">
        <f t="shared" si="1"/>
        <v>0.01780534745</v>
      </c>
      <c r="H69" s="68">
        <f>G69-FAMA!E72</f>
        <v>-0.03673667695</v>
      </c>
    </row>
    <row r="70">
      <c r="A70" s="48">
        <v>45243.0</v>
      </c>
      <c r="B70" s="49">
        <v>1652.050049</v>
      </c>
      <c r="C70" s="49">
        <v>1656.300049</v>
      </c>
      <c r="D70" s="49">
        <v>1618.199951</v>
      </c>
      <c r="E70" s="49">
        <v>1637.150024</v>
      </c>
      <c r="F70" s="49">
        <v>1637.150024</v>
      </c>
      <c r="G70" s="67">
        <f t="shared" si="1"/>
        <v>-0.007727740963</v>
      </c>
      <c r="H70" s="68">
        <f>G70-FAMA!E73</f>
        <v>-0.02590511139</v>
      </c>
    </row>
    <row r="71">
      <c r="A71" s="48">
        <v>45245.0</v>
      </c>
      <c r="B71" s="49">
        <v>1650.5</v>
      </c>
      <c r="C71" s="49">
        <v>1660.0</v>
      </c>
      <c r="D71" s="49">
        <v>1639.349976</v>
      </c>
      <c r="E71" s="49">
        <v>1649.900024</v>
      </c>
      <c r="F71" s="49">
        <v>1649.900024</v>
      </c>
      <c r="G71" s="67">
        <f t="shared" si="1"/>
        <v>-0.00476536661</v>
      </c>
      <c r="H71" s="68">
        <f>G71-FAMA!E74</f>
        <v>-0.02294273704</v>
      </c>
    </row>
    <row r="72">
      <c r="A72" s="48">
        <v>45246.0</v>
      </c>
      <c r="B72" s="49">
        <v>1649.900024</v>
      </c>
      <c r="C72" s="49">
        <v>1667.699951</v>
      </c>
      <c r="D72" s="49">
        <v>1640.050049</v>
      </c>
      <c r="E72" s="49">
        <v>1657.800049</v>
      </c>
      <c r="F72" s="49">
        <v>1657.800049</v>
      </c>
      <c r="G72" s="67">
        <f t="shared" si="1"/>
        <v>0.001691872508</v>
      </c>
      <c r="H72" s="68">
        <f>G72-FAMA!E75</f>
        <v>-0.01653853575</v>
      </c>
    </row>
    <row r="73">
      <c r="A73" s="48">
        <v>45247.0</v>
      </c>
      <c r="B73" s="49">
        <v>1651.650024</v>
      </c>
      <c r="C73" s="49">
        <v>1671.25</v>
      </c>
      <c r="D73" s="49">
        <v>1646.0</v>
      </c>
      <c r="E73" s="49">
        <v>1655.0</v>
      </c>
      <c r="F73" s="49">
        <v>1655.0</v>
      </c>
      <c r="G73" s="67">
        <f t="shared" si="1"/>
        <v>-0.009100677431</v>
      </c>
      <c r="H73" s="68">
        <f>G73-FAMA!E76</f>
        <v>-0.02733108569</v>
      </c>
    </row>
    <row r="74">
      <c r="A74" s="48">
        <v>45250.0</v>
      </c>
      <c r="B74" s="49">
        <v>1657.949951</v>
      </c>
      <c r="C74" s="49">
        <v>1678.25</v>
      </c>
      <c r="D74" s="49">
        <v>1650.050049</v>
      </c>
      <c r="E74" s="49">
        <v>1670.199951</v>
      </c>
      <c r="F74" s="49">
        <v>1670.199951</v>
      </c>
      <c r="G74" s="67">
        <f t="shared" si="1"/>
        <v>-0.009224409907</v>
      </c>
      <c r="H74" s="68">
        <f>G74-FAMA!E77</f>
        <v>-0.06392560571</v>
      </c>
    </row>
    <row r="75">
      <c r="A75" s="48">
        <v>45251.0</v>
      </c>
      <c r="B75" s="49">
        <v>1662.050049</v>
      </c>
      <c r="C75" s="49">
        <v>1695.449951</v>
      </c>
      <c r="D75" s="49">
        <v>1662.050049</v>
      </c>
      <c r="E75" s="49">
        <v>1685.75</v>
      </c>
      <c r="F75" s="49">
        <v>1685.75</v>
      </c>
      <c r="G75" s="67">
        <f t="shared" si="1"/>
        <v>0.01839542687</v>
      </c>
      <c r="H75" s="68">
        <f>G75-FAMA!E78</f>
        <v>0.0001650186163</v>
      </c>
    </row>
    <row r="76">
      <c r="A76" s="48">
        <v>45252.0</v>
      </c>
      <c r="B76" s="49">
        <v>1672.25</v>
      </c>
      <c r="C76" s="49">
        <v>1695.0</v>
      </c>
      <c r="D76" s="49">
        <v>1649.800049</v>
      </c>
      <c r="E76" s="49">
        <v>1655.300049</v>
      </c>
      <c r="F76" s="49">
        <v>1655.300049</v>
      </c>
      <c r="G76" s="67">
        <f t="shared" si="1"/>
        <v>0.001149162315</v>
      </c>
      <c r="H76" s="68">
        <f>G76-FAMA!E79</f>
        <v>-0.01708124594</v>
      </c>
    </row>
    <row r="77">
      <c r="A77" s="48">
        <v>45253.0</v>
      </c>
      <c r="B77" s="49">
        <v>1667.5</v>
      </c>
      <c r="C77" s="49">
        <v>1667.5</v>
      </c>
      <c r="D77" s="49">
        <v>1636.300049</v>
      </c>
      <c r="E77" s="49">
        <v>1653.400024</v>
      </c>
      <c r="F77" s="49">
        <v>1653.400024</v>
      </c>
      <c r="G77" s="67">
        <f t="shared" si="1"/>
        <v>0.0009989550477</v>
      </c>
      <c r="H77" s="68">
        <f>G77-FAMA!E80</f>
        <v>-0.0172527167</v>
      </c>
    </row>
    <row r="78">
      <c r="A78" s="48">
        <v>45254.0</v>
      </c>
      <c r="B78" s="49">
        <v>1659.900024</v>
      </c>
      <c r="C78" s="49">
        <v>1665.0</v>
      </c>
      <c r="D78" s="49">
        <v>1640.099976</v>
      </c>
      <c r="E78" s="49">
        <v>1651.75</v>
      </c>
      <c r="F78" s="49">
        <v>1651.75</v>
      </c>
      <c r="G78" s="67">
        <f t="shared" si="1"/>
        <v>-0.008047337361</v>
      </c>
      <c r="H78" s="68">
        <f>G78-FAMA!E81</f>
        <v>-0.02629900911</v>
      </c>
    </row>
    <row r="79">
      <c r="A79" s="48">
        <v>45258.0</v>
      </c>
      <c r="B79" s="49">
        <v>1659.900024</v>
      </c>
      <c r="C79" s="49">
        <v>1670.199951</v>
      </c>
      <c r="D79" s="49">
        <v>1650.0</v>
      </c>
      <c r="E79" s="49">
        <v>1665.150024</v>
      </c>
      <c r="F79" s="49">
        <v>1665.150024</v>
      </c>
      <c r="G79" s="67">
        <f t="shared" si="1"/>
        <v>-0.01980811398</v>
      </c>
      <c r="H79" s="68">
        <f>G79-FAMA!E82</f>
        <v>-0.07457312355</v>
      </c>
    </row>
    <row r="80">
      <c r="A80" s="48">
        <v>45259.0</v>
      </c>
      <c r="B80" s="49">
        <v>1670.050049</v>
      </c>
      <c r="C80" s="49">
        <v>1709.800049</v>
      </c>
      <c r="D80" s="49">
        <v>1665.150024</v>
      </c>
      <c r="E80" s="49">
        <v>1698.800049</v>
      </c>
      <c r="F80" s="49">
        <v>1698.800049</v>
      </c>
      <c r="G80" s="67">
        <f t="shared" si="1"/>
        <v>-0.01123329682</v>
      </c>
      <c r="H80" s="68">
        <f>G80-FAMA!E83</f>
        <v>-0.04773997156</v>
      </c>
    </row>
    <row r="81">
      <c r="A81" s="48">
        <v>45260.0</v>
      </c>
      <c r="B81" s="49">
        <v>1712.949951</v>
      </c>
      <c r="C81" s="49">
        <v>1726.0</v>
      </c>
      <c r="D81" s="49">
        <v>1705.849976</v>
      </c>
      <c r="E81" s="49">
        <v>1718.099976</v>
      </c>
      <c r="F81" s="49">
        <v>1718.099976</v>
      </c>
      <c r="G81" s="67">
        <f t="shared" si="1"/>
        <v>-0.01247273962</v>
      </c>
      <c r="H81" s="68">
        <f>G81-FAMA!E84</f>
        <v>-0.03083172847</v>
      </c>
    </row>
    <row r="82">
      <c r="A82" s="48">
        <v>45261.0</v>
      </c>
      <c r="B82" s="49">
        <v>1742.949951</v>
      </c>
      <c r="C82" s="49">
        <v>1755.900024</v>
      </c>
      <c r="D82" s="49">
        <v>1727.150024</v>
      </c>
      <c r="E82" s="49">
        <v>1739.800049</v>
      </c>
      <c r="F82" s="49">
        <v>1739.800049</v>
      </c>
      <c r="G82" s="67">
        <f t="shared" si="1"/>
        <v>-0.005856975351</v>
      </c>
      <c r="H82" s="68">
        <f>G82-FAMA!E85</f>
        <v>-0.0242159642</v>
      </c>
    </row>
    <row r="83">
      <c r="A83" s="48">
        <v>45264.0</v>
      </c>
      <c r="B83" s="49">
        <v>1752.75</v>
      </c>
      <c r="C83" s="49">
        <v>1775.0</v>
      </c>
      <c r="D83" s="49">
        <v>1731.550049</v>
      </c>
      <c r="E83" s="49">
        <v>1750.050049</v>
      </c>
      <c r="F83" s="49">
        <v>1750.050049</v>
      </c>
      <c r="G83" s="67">
        <f t="shared" si="1"/>
        <v>0.01753010325</v>
      </c>
      <c r="H83" s="68">
        <f>G83-FAMA!E86</f>
        <v>-0.03755697549</v>
      </c>
    </row>
    <row r="84">
      <c r="A84" s="48">
        <v>45265.0</v>
      </c>
      <c r="B84" s="49">
        <v>1750.099976</v>
      </c>
      <c r="C84" s="49">
        <v>1750.099976</v>
      </c>
      <c r="D84" s="49">
        <v>1700.0</v>
      </c>
      <c r="E84" s="49">
        <v>1719.900024</v>
      </c>
      <c r="F84" s="49">
        <v>1719.900024</v>
      </c>
      <c r="G84" s="67">
        <f t="shared" si="1"/>
        <v>-0.006928806417</v>
      </c>
      <c r="H84" s="68">
        <f>G84-FAMA!E87</f>
        <v>-0.02528779527</v>
      </c>
    </row>
    <row r="85">
      <c r="A85" s="48">
        <v>45266.0</v>
      </c>
      <c r="B85" s="49">
        <v>1720.0</v>
      </c>
      <c r="C85" s="49">
        <v>1744.0</v>
      </c>
      <c r="D85" s="49">
        <v>1720.0</v>
      </c>
      <c r="E85" s="49">
        <v>1731.900024</v>
      </c>
      <c r="F85" s="49">
        <v>1731.900024</v>
      </c>
      <c r="G85" s="67">
        <f t="shared" si="1"/>
        <v>-0.005769354621</v>
      </c>
      <c r="H85" s="68">
        <f>G85-FAMA!E88</f>
        <v>-0.02412834347</v>
      </c>
    </row>
    <row r="86">
      <c r="A86" s="48">
        <v>45267.0</v>
      </c>
      <c r="B86" s="49">
        <v>1728.349976</v>
      </c>
      <c r="C86" s="49">
        <v>1744.5</v>
      </c>
      <c r="D86" s="49">
        <v>1723.5</v>
      </c>
      <c r="E86" s="49">
        <v>1741.949951</v>
      </c>
      <c r="F86" s="49">
        <v>1741.949951</v>
      </c>
      <c r="G86" s="67">
        <f t="shared" si="1"/>
        <v>-0.002090985936</v>
      </c>
      <c r="H86" s="68">
        <f>G86-FAMA!E89</f>
        <v>-0.02044382888</v>
      </c>
    </row>
    <row r="87">
      <c r="A87" s="48">
        <v>45268.0</v>
      </c>
      <c r="B87" s="49">
        <v>1745.25</v>
      </c>
      <c r="C87" s="49">
        <v>1758.949951</v>
      </c>
      <c r="D87" s="49">
        <v>1735.150024</v>
      </c>
      <c r="E87" s="49">
        <v>1745.599976</v>
      </c>
      <c r="F87" s="49">
        <v>1745.599976</v>
      </c>
      <c r="G87" s="67">
        <f t="shared" si="1"/>
        <v>-0.01364600876</v>
      </c>
      <c r="H87" s="68">
        <f>G87-FAMA!E90</f>
        <v>-0.0319988517</v>
      </c>
    </row>
    <row r="88">
      <c r="A88" s="48">
        <v>45271.0</v>
      </c>
      <c r="B88" s="49">
        <v>1749.199951</v>
      </c>
      <c r="C88" s="49">
        <v>1793.0</v>
      </c>
      <c r="D88" s="49">
        <v>1746.5</v>
      </c>
      <c r="E88" s="49">
        <v>1769.75</v>
      </c>
      <c r="F88" s="49">
        <v>1769.75</v>
      </c>
      <c r="G88" s="67">
        <f t="shared" si="1"/>
        <v>0.01215327424</v>
      </c>
      <c r="H88" s="68">
        <f>G88-FAMA!E91</f>
        <v>-0.04291536001</v>
      </c>
    </row>
    <row r="89">
      <c r="A89" s="48">
        <v>45272.0</v>
      </c>
      <c r="B89" s="49">
        <v>1768.199951</v>
      </c>
      <c r="C89" s="49">
        <v>1780.050049</v>
      </c>
      <c r="D89" s="49">
        <v>1742.550049</v>
      </c>
      <c r="E89" s="49">
        <v>1748.5</v>
      </c>
      <c r="F89" s="49">
        <v>1748.5</v>
      </c>
      <c r="G89" s="67">
        <f t="shared" si="1"/>
        <v>-0.001342191525</v>
      </c>
      <c r="H89" s="68">
        <f>G89-FAMA!E92</f>
        <v>-0.01969503446</v>
      </c>
    </row>
    <row r="90">
      <c r="A90" s="48">
        <v>45273.0</v>
      </c>
      <c r="B90" s="49">
        <v>1758.650024</v>
      </c>
      <c r="C90" s="49">
        <v>1762.199951</v>
      </c>
      <c r="D90" s="49">
        <v>1737.0</v>
      </c>
      <c r="E90" s="49">
        <v>1750.849976</v>
      </c>
      <c r="F90" s="49">
        <v>1750.849976</v>
      </c>
      <c r="G90" s="67">
        <f t="shared" si="1"/>
        <v>-0.01079125146</v>
      </c>
      <c r="H90" s="68">
        <f>G90-FAMA!E93</f>
        <v>-0.0291440944</v>
      </c>
    </row>
    <row r="91">
      <c r="A91" s="48">
        <v>45274.0</v>
      </c>
      <c r="B91" s="49">
        <v>1753.349976</v>
      </c>
      <c r="C91" s="49">
        <v>1776.0</v>
      </c>
      <c r="D91" s="49">
        <v>1751.550049</v>
      </c>
      <c r="E91" s="49">
        <v>1769.949951</v>
      </c>
      <c r="F91" s="49">
        <v>1769.949951</v>
      </c>
      <c r="G91" s="67">
        <f t="shared" si="1"/>
        <v>-0.003210133147</v>
      </c>
      <c r="H91" s="68">
        <f>G91-FAMA!E94</f>
        <v>-0.02153634222</v>
      </c>
    </row>
    <row r="92">
      <c r="A92" s="48">
        <v>45275.0</v>
      </c>
      <c r="B92" s="49">
        <v>1798.949951</v>
      </c>
      <c r="C92" s="49">
        <v>1806.150024</v>
      </c>
      <c r="D92" s="49">
        <v>1755.199951</v>
      </c>
      <c r="E92" s="49">
        <v>1775.650024</v>
      </c>
      <c r="F92" s="49">
        <v>1775.650024</v>
      </c>
      <c r="G92" s="67">
        <f t="shared" si="1"/>
        <v>-0.01914048725</v>
      </c>
      <c r="H92" s="68">
        <f>G92-FAMA!E95</f>
        <v>-0.03746669632</v>
      </c>
    </row>
    <row r="93">
      <c r="A93" s="48">
        <v>45278.0</v>
      </c>
      <c r="B93" s="49">
        <v>1797.949951</v>
      </c>
      <c r="C93" s="49">
        <v>1829.0</v>
      </c>
      <c r="D93" s="49">
        <v>1778.150024</v>
      </c>
      <c r="E93" s="49">
        <v>1810.300049</v>
      </c>
      <c r="F93" s="49">
        <v>1810.300049</v>
      </c>
      <c r="G93" s="67">
        <f t="shared" si="1"/>
        <v>-0.001461652043</v>
      </c>
      <c r="H93" s="68">
        <f>G93-FAMA!E96</f>
        <v>-0.0381174287</v>
      </c>
    </row>
    <row r="94">
      <c r="A94" s="48">
        <v>45279.0</v>
      </c>
      <c r="B94" s="49">
        <v>1810.300049</v>
      </c>
      <c r="C94" s="49">
        <v>1822.949951</v>
      </c>
      <c r="D94" s="49">
        <v>1796.050049</v>
      </c>
      <c r="E94" s="49">
        <v>1812.949951</v>
      </c>
      <c r="F94" s="49">
        <v>1812.949951</v>
      </c>
      <c r="G94" s="67">
        <f t="shared" si="1"/>
        <v>0.03772067208</v>
      </c>
      <c r="H94" s="68">
        <f>G94-FAMA!E97</f>
        <v>0.019394463</v>
      </c>
    </row>
    <row r="95">
      <c r="A95" s="48">
        <v>45280.0</v>
      </c>
      <c r="B95" s="49">
        <v>1823.0</v>
      </c>
      <c r="C95" s="49">
        <v>1825.900024</v>
      </c>
      <c r="D95" s="49">
        <v>1733.400024</v>
      </c>
      <c r="E95" s="49">
        <v>1747.050049</v>
      </c>
      <c r="F95" s="49">
        <v>1747.050049</v>
      </c>
      <c r="G95" s="67">
        <f t="shared" si="1"/>
        <v>0.005178216821</v>
      </c>
      <c r="H95" s="68">
        <f>G95-FAMA!E98</f>
        <v>-0.03147755983</v>
      </c>
    </row>
    <row r="96">
      <c r="A96" s="48">
        <v>45281.0</v>
      </c>
      <c r="B96" s="49">
        <v>1725.150024</v>
      </c>
      <c r="C96" s="49">
        <v>1774.650024</v>
      </c>
      <c r="D96" s="49">
        <v>1714.349976</v>
      </c>
      <c r="E96" s="49">
        <v>1738.050049</v>
      </c>
      <c r="F96" s="49">
        <v>1738.050049</v>
      </c>
      <c r="G96" s="67">
        <f t="shared" si="1"/>
        <v>0.0219616035</v>
      </c>
      <c r="H96" s="68">
        <f>G96-FAMA!E99</f>
        <v>0.003596212811</v>
      </c>
    </row>
    <row r="97">
      <c r="A97" s="48">
        <v>45282.0</v>
      </c>
      <c r="B97" s="49">
        <v>1765.849976</v>
      </c>
      <c r="C97" s="49">
        <v>1765.849976</v>
      </c>
      <c r="D97" s="49">
        <v>1694.400024</v>
      </c>
      <c r="E97" s="49">
        <v>1700.699951</v>
      </c>
      <c r="F97" s="49">
        <v>1700.699951</v>
      </c>
      <c r="G97" s="67">
        <f t="shared" si="1"/>
        <v>0.02606331885</v>
      </c>
      <c r="H97" s="68">
        <f>G97-FAMA!E100</f>
        <v>0.007697928163</v>
      </c>
    </row>
    <row r="98">
      <c r="A98" s="48">
        <v>45286.0</v>
      </c>
      <c r="B98" s="49">
        <v>1729.5</v>
      </c>
      <c r="C98" s="49">
        <v>1729.5</v>
      </c>
      <c r="D98" s="49">
        <v>1656.0</v>
      </c>
      <c r="E98" s="49">
        <v>1657.5</v>
      </c>
      <c r="F98" s="49">
        <v>1657.5</v>
      </c>
      <c r="G98" s="67">
        <f t="shared" si="1"/>
        <v>-0.009412819364</v>
      </c>
      <c r="H98" s="68">
        <f>G98-FAMA!E101</f>
        <v>-0.06451911068</v>
      </c>
    </row>
    <row r="99">
      <c r="A99" s="48">
        <v>45287.0</v>
      </c>
      <c r="B99" s="49">
        <v>1666.800049</v>
      </c>
      <c r="C99" s="49">
        <v>1676.800049</v>
      </c>
      <c r="D99" s="49">
        <v>1646.550049</v>
      </c>
      <c r="E99" s="49">
        <v>1673.25</v>
      </c>
      <c r="F99" s="49">
        <v>1673.25</v>
      </c>
      <c r="G99" s="67">
        <f t="shared" si="1"/>
        <v>0.01136332289</v>
      </c>
      <c r="H99" s="68">
        <f>G99-FAMA!E102</f>
        <v>-0.0070020678</v>
      </c>
    </row>
    <row r="100">
      <c r="A100" s="48">
        <v>45288.0</v>
      </c>
      <c r="B100" s="49">
        <v>1670.150024</v>
      </c>
      <c r="C100" s="49">
        <v>1675.800049</v>
      </c>
      <c r="D100" s="49">
        <v>1650.0</v>
      </c>
      <c r="E100" s="49">
        <v>1654.449951</v>
      </c>
      <c r="F100" s="49">
        <v>1654.449951</v>
      </c>
      <c r="G100" s="67">
        <f t="shared" si="1"/>
        <v>-0.00325332113</v>
      </c>
      <c r="H100" s="68">
        <f>G100-FAMA!E103</f>
        <v>-0.02161871182</v>
      </c>
    </row>
    <row r="101">
      <c r="A101" s="48">
        <v>45289.0</v>
      </c>
      <c r="B101" s="49">
        <v>1660.0</v>
      </c>
      <c r="C101" s="49">
        <v>1670.0</v>
      </c>
      <c r="D101" s="49">
        <v>1647.849976</v>
      </c>
      <c r="E101" s="49">
        <v>1659.849976</v>
      </c>
      <c r="F101" s="49">
        <v>1659.849976</v>
      </c>
      <c r="G101" s="67">
        <f t="shared" si="1"/>
        <v>0.00003008012925</v>
      </c>
      <c r="H101" s="68">
        <f>G101-FAMA!E104</f>
        <v>-0.01836091644</v>
      </c>
    </row>
    <row r="102">
      <c r="A102" s="48">
        <v>45292.0</v>
      </c>
      <c r="B102" s="49">
        <v>1675.949951</v>
      </c>
      <c r="C102" s="49">
        <v>1675.949951</v>
      </c>
      <c r="D102" s="49">
        <v>1656.0</v>
      </c>
      <c r="E102" s="49">
        <v>1659.800049</v>
      </c>
      <c r="F102" s="49">
        <v>1659.800049</v>
      </c>
      <c r="G102" s="67">
        <f t="shared" si="1"/>
        <v>-0.00470720768</v>
      </c>
      <c r="H102" s="68">
        <f>G102-FAMA!E105</f>
        <v>-0.02309820425</v>
      </c>
    </row>
    <row r="103">
      <c r="A103" s="48">
        <v>45293.0</v>
      </c>
      <c r="B103" s="49">
        <v>1673.849976</v>
      </c>
      <c r="C103" s="49">
        <v>1674.0</v>
      </c>
      <c r="D103" s="49">
        <v>1648.0</v>
      </c>
      <c r="E103" s="49">
        <v>1667.650024</v>
      </c>
      <c r="F103" s="49">
        <v>1667.650024</v>
      </c>
      <c r="G103" s="67">
        <f t="shared" si="1"/>
        <v>-0.0267012953</v>
      </c>
      <c r="H103" s="68">
        <f>G103-FAMA!E106</f>
        <v>-0.1002855778</v>
      </c>
    </row>
    <row r="104">
      <c r="A104" s="48">
        <v>45294.0</v>
      </c>
      <c r="B104" s="49">
        <v>1678.849976</v>
      </c>
      <c r="C104" s="49">
        <v>1720.300049</v>
      </c>
      <c r="D104" s="49">
        <v>1668.0</v>
      </c>
      <c r="E104" s="49">
        <v>1713.400024</v>
      </c>
      <c r="F104" s="49">
        <v>1713.400024</v>
      </c>
      <c r="G104" s="67">
        <f t="shared" si="1"/>
        <v>0.0291618156</v>
      </c>
      <c r="H104" s="68">
        <f>G104-FAMA!E107</f>
        <v>0.01077081903</v>
      </c>
    </row>
    <row r="105">
      <c r="A105" s="48">
        <v>45295.0</v>
      </c>
      <c r="B105" s="49">
        <v>1718.5</v>
      </c>
      <c r="C105" s="49">
        <v>1718.5</v>
      </c>
      <c r="D105" s="49">
        <v>1658.0</v>
      </c>
      <c r="E105" s="49">
        <v>1664.849976</v>
      </c>
      <c r="F105" s="49">
        <v>1664.849976</v>
      </c>
      <c r="G105" s="67">
        <f t="shared" si="1"/>
        <v>0.009183503334</v>
      </c>
      <c r="H105" s="68">
        <f>G105-FAMA!E108</f>
        <v>-0.009239497223</v>
      </c>
    </row>
    <row r="106">
      <c r="A106" s="48">
        <v>45296.0</v>
      </c>
      <c r="B106" s="49">
        <v>1679.75</v>
      </c>
      <c r="C106" s="49">
        <v>1679.75</v>
      </c>
      <c r="D106" s="49">
        <v>1639.0</v>
      </c>
      <c r="E106" s="49">
        <v>1649.699951</v>
      </c>
      <c r="F106" s="49">
        <v>1649.699951</v>
      </c>
      <c r="G106" s="67">
        <f t="shared" si="1"/>
        <v>0.04206934244</v>
      </c>
      <c r="H106" s="68">
        <f>G106-FAMA!E109</f>
        <v>0.02364634188</v>
      </c>
    </row>
    <row r="107">
      <c r="A107" s="48">
        <v>45299.0</v>
      </c>
      <c r="B107" s="49">
        <v>1664.849976</v>
      </c>
      <c r="C107" s="49">
        <v>1664.849976</v>
      </c>
      <c r="D107" s="49">
        <v>1580.0</v>
      </c>
      <c r="E107" s="49">
        <v>1583.099976</v>
      </c>
      <c r="F107" s="49">
        <v>1583.099976</v>
      </c>
      <c r="G107" s="67">
        <f t="shared" si="1"/>
        <v>0.01256837482</v>
      </c>
      <c r="H107" s="68">
        <f>G107-FAMA!E110</f>
        <v>-0.04271080968</v>
      </c>
    </row>
    <row r="108">
      <c r="A108" s="48">
        <v>45300.0</v>
      </c>
      <c r="B108" s="49">
        <v>1598.199951</v>
      </c>
      <c r="C108" s="49">
        <v>1601.650024</v>
      </c>
      <c r="D108" s="49">
        <v>1557.0</v>
      </c>
      <c r="E108" s="49">
        <v>1563.449951</v>
      </c>
      <c r="F108" s="49">
        <v>1563.449951</v>
      </c>
      <c r="G108" s="67">
        <f t="shared" si="1"/>
        <v>0.005886831185</v>
      </c>
      <c r="H108" s="68">
        <f>G108-FAMA!E111</f>
        <v>-0.01253616937</v>
      </c>
    </row>
    <row r="109">
      <c r="A109" s="48">
        <v>45301.0</v>
      </c>
      <c r="B109" s="49">
        <v>1565.949951</v>
      </c>
      <c r="C109" s="49">
        <v>1565.949951</v>
      </c>
      <c r="D109" s="49">
        <v>1524.75</v>
      </c>
      <c r="E109" s="49">
        <v>1554.300049</v>
      </c>
      <c r="F109" s="49">
        <v>1554.300049</v>
      </c>
      <c r="G109" s="67">
        <f t="shared" si="1"/>
        <v>0.01814494526</v>
      </c>
      <c r="H109" s="68">
        <f>G109-FAMA!E112</f>
        <v>-0.000278055296</v>
      </c>
    </row>
    <row r="110">
      <c r="A110" s="48">
        <v>45302.0</v>
      </c>
      <c r="B110" s="49">
        <v>1567.650024</v>
      </c>
      <c r="C110" s="49">
        <v>1569.800049</v>
      </c>
      <c r="D110" s="49">
        <v>1522.0</v>
      </c>
      <c r="E110" s="49">
        <v>1526.599976</v>
      </c>
      <c r="F110" s="49">
        <v>1526.599976</v>
      </c>
      <c r="G110" s="67">
        <f t="shared" si="1"/>
        <v>-0.0001637357985</v>
      </c>
      <c r="H110" s="68">
        <f>G110-FAMA!E113</f>
        <v>-0.01857393521</v>
      </c>
    </row>
    <row r="111">
      <c r="A111" s="48">
        <v>45303.0</v>
      </c>
      <c r="B111" s="49">
        <v>1532.150024</v>
      </c>
      <c r="C111" s="49">
        <v>1565.0</v>
      </c>
      <c r="D111" s="49">
        <v>1525.0</v>
      </c>
      <c r="E111" s="49">
        <v>1526.849976</v>
      </c>
      <c r="F111" s="49">
        <v>1526.849976</v>
      </c>
      <c r="G111" s="67">
        <f t="shared" si="1"/>
        <v>0.008920606743</v>
      </c>
      <c r="H111" s="68">
        <f>G111-FAMA!E114</f>
        <v>-0.009489592666</v>
      </c>
    </row>
    <row r="112">
      <c r="A112" s="48">
        <v>45306.0</v>
      </c>
      <c r="B112" s="49">
        <v>1543.400024</v>
      </c>
      <c r="C112" s="49">
        <v>1543.400024</v>
      </c>
      <c r="D112" s="49">
        <v>1505.349976</v>
      </c>
      <c r="E112" s="49">
        <v>1513.349976</v>
      </c>
      <c r="F112" s="49">
        <v>1513.349976</v>
      </c>
      <c r="G112" s="67">
        <f t="shared" si="1"/>
        <v>0.006216739362</v>
      </c>
      <c r="H112" s="68">
        <f>G112-FAMA!E115</f>
        <v>-0.04902402755</v>
      </c>
    </row>
    <row r="113">
      <c r="A113" s="48">
        <v>45307.0</v>
      </c>
      <c r="B113" s="49">
        <v>1520.0</v>
      </c>
      <c r="C113" s="49">
        <v>1524.949951</v>
      </c>
      <c r="D113" s="49">
        <v>1500.0</v>
      </c>
      <c r="E113" s="49">
        <v>1504.0</v>
      </c>
      <c r="F113" s="49">
        <v>1504.0</v>
      </c>
      <c r="G113" s="67">
        <f t="shared" si="1"/>
        <v>-0.004072458963</v>
      </c>
      <c r="H113" s="68">
        <f>G113-FAMA!E116</f>
        <v>-0.02248265837</v>
      </c>
    </row>
    <row r="114">
      <c r="A114" s="48">
        <v>45308.0</v>
      </c>
      <c r="B114" s="49">
        <v>1500.099976</v>
      </c>
      <c r="C114" s="49">
        <v>1517.5</v>
      </c>
      <c r="D114" s="49">
        <v>1491.0</v>
      </c>
      <c r="E114" s="49">
        <v>1510.150024</v>
      </c>
      <c r="F114" s="49">
        <v>1510.150024</v>
      </c>
      <c r="G114" s="67">
        <f t="shared" si="1"/>
        <v>0</v>
      </c>
      <c r="H114" s="68">
        <f>G114-FAMA!E117</f>
        <v>-0.01841019941</v>
      </c>
    </row>
    <row r="115">
      <c r="A115" s="48">
        <v>45309.0</v>
      </c>
      <c r="B115" s="49">
        <v>1500.099976</v>
      </c>
      <c r="C115" s="49">
        <v>1517.5</v>
      </c>
      <c r="D115" s="49">
        <v>1491.0</v>
      </c>
      <c r="E115" s="49">
        <v>1510.150024</v>
      </c>
      <c r="F115" s="49">
        <v>1510.150024</v>
      </c>
      <c r="G115" s="67">
        <f t="shared" si="1"/>
        <v>0.004523263451</v>
      </c>
      <c r="H115" s="68">
        <f>G115-FAMA!E118</f>
        <v>-0.01394632825</v>
      </c>
    </row>
    <row r="116">
      <c r="A116" s="48">
        <v>45310.0</v>
      </c>
      <c r="B116" s="49">
        <v>1509.550049</v>
      </c>
      <c r="C116" s="49">
        <v>1538.699951</v>
      </c>
      <c r="D116" s="49">
        <v>1491.800049</v>
      </c>
      <c r="E116" s="49">
        <v>1503.349976</v>
      </c>
      <c r="F116" s="49">
        <v>1503.349976</v>
      </c>
      <c r="G116" s="67">
        <f t="shared" si="1"/>
        <v>0.02105477672</v>
      </c>
      <c r="H116" s="68">
        <f>G116-FAMA!E119</f>
        <v>0.002585185025</v>
      </c>
    </row>
    <row r="117">
      <c r="A117" s="48">
        <v>45314.0</v>
      </c>
      <c r="B117" s="49">
        <v>1532.650024</v>
      </c>
      <c r="C117" s="49">
        <v>1533.0</v>
      </c>
      <c r="D117" s="49">
        <v>1468.75</v>
      </c>
      <c r="E117" s="49">
        <v>1472.349976</v>
      </c>
      <c r="F117" s="49">
        <v>1472.349976</v>
      </c>
      <c r="G117" s="67">
        <f t="shared" si="1"/>
        <v>0.01453917382</v>
      </c>
      <c r="H117" s="68">
        <f>G117-FAMA!E120</f>
        <v>-0.04087983568</v>
      </c>
    </row>
    <row r="118">
      <c r="A118" s="48">
        <v>45315.0</v>
      </c>
      <c r="B118" s="49">
        <v>1480.0</v>
      </c>
      <c r="C118" s="49">
        <v>1480.150024</v>
      </c>
      <c r="D118" s="49">
        <v>1436.099976</v>
      </c>
      <c r="E118" s="49">
        <v>1451.25</v>
      </c>
      <c r="F118" s="49">
        <v>1451.25</v>
      </c>
      <c r="G118" s="67">
        <f t="shared" si="1"/>
        <v>-0.005005004117</v>
      </c>
      <c r="H118" s="68">
        <f>G118-FAMA!E121</f>
        <v>-0.02347459581</v>
      </c>
    </row>
    <row r="119">
      <c r="A119" s="48">
        <v>45316.0</v>
      </c>
      <c r="B119" s="49">
        <v>1457.5</v>
      </c>
      <c r="C119" s="49">
        <v>1475.550049</v>
      </c>
      <c r="D119" s="49">
        <v>1442.099976</v>
      </c>
      <c r="E119" s="49">
        <v>1458.550049</v>
      </c>
      <c r="F119" s="49">
        <v>1458.550049</v>
      </c>
      <c r="G119" s="67">
        <f t="shared" si="1"/>
        <v>-0.02143572694</v>
      </c>
      <c r="H119" s="68">
        <f>G119-FAMA!E122</f>
        <v>-0.03990531863</v>
      </c>
    </row>
    <row r="120">
      <c r="A120" s="48">
        <v>45320.0</v>
      </c>
      <c r="B120" s="49">
        <v>1464.050049</v>
      </c>
      <c r="C120" s="49">
        <v>1500.75</v>
      </c>
      <c r="D120" s="49">
        <v>1464.050049</v>
      </c>
      <c r="E120" s="49">
        <v>1490.5</v>
      </c>
      <c r="F120" s="49">
        <v>1490.5</v>
      </c>
      <c r="G120" s="67">
        <f t="shared" si="1"/>
        <v>0.0195635649</v>
      </c>
      <c r="H120" s="68">
        <f>G120-FAMA!E123</f>
        <v>0.00118101801</v>
      </c>
    </row>
    <row r="121">
      <c r="A121" s="48">
        <v>45321.0</v>
      </c>
      <c r="B121" s="49">
        <v>1491.050049</v>
      </c>
      <c r="C121" s="49">
        <v>1494.25</v>
      </c>
      <c r="D121" s="49">
        <v>1460.0</v>
      </c>
      <c r="E121" s="49">
        <v>1461.900024</v>
      </c>
      <c r="F121" s="49">
        <v>1461.900024</v>
      </c>
      <c r="G121" s="67">
        <f t="shared" si="1"/>
        <v>0.004742284536</v>
      </c>
      <c r="H121" s="68">
        <f>G121-FAMA!E124</f>
        <v>-0.01364026236</v>
      </c>
    </row>
    <row r="122">
      <c r="A122" s="48">
        <v>45322.0</v>
      </c>
      <c r="B122" s="49">
        <v>1462.199951</v>
      </c>
      <c r="C122" s="49">
        <v>1472.949951</v>
      </c>
      <c r="D122" s="49">
        <v>1416.150024</v>
      </c>
      <c r="E122" s="49">
        <v>1455.0</v>
      </c>
      <c r="F122" s="49">
        <v>1455.0</v>
      </c>
      <c r="G122" s="67">
        <f t="shared" si="1"/>
        <v>0.01478584899</v>
      </c>
      <c r="H122" s="68">
        <f>G122-FAMA!E125</f>
        <v>-0.05876461615</v>
      </c>
    </row>
    <row r="123">
      <c r="A123" s="48">
        <v>45323.0</v>
      </c>
      <c r="B123" s="49">
        <v>1461.849976</v>
      </c>
      <c r="C123" s="49">
        <v>1488.199951</v>
      </c>
      <c r="D123" s="49">
        <v>1425.650024</v>
      </c>
      <c r="E123" s="49">
        <v>1433.800049</v>
      </c>
      <c r="F123" s="49">
        <v>1433.800049</v>
      </c>
      <c r="G123" s="67">
        <f t="shared" si="1"/>
        <v>-0.000174331433</v>
      </c>
      <c r="H123" s="68">
        <f>G123-FAMA!E126</f>
        <v>-0.01855687833</v>
      </c>
    </row>
    <row r="124">
      <c r="A124" s="48">
        <v>45324.0</v>
      </c>
      <c r="B124" s="49">
        <v>1433.949951</v>
      </c>
      <c r="C124" s="49">
        <v>1462.949951</v>
      </c>
      <c r="D124" s="49">
        <v>1432.050049</v>
      </c>
      <c r="E124" s="49">
        <v>1434.050049</v>
      </c>
      <c r="F124" s="49">
        <v>1434.050049</v>
      </c>
      <c r="G124" s="67">
        <f t="shared" si="1"/>
        <v>0.01629991793</v>
      </c>
      <c r="H124" s="68">
        <f>G124-FAMA!E127</f>
        <v>-0.00204652287</v>
      </c>
    </row>
    <row r="125">
      <c r="A125" s="48">
        <v>45327.0</v>
      </c>
      <c r="B125" s="49">
        <v>1439.199951</v>
      </c>
      <c r="C125" s="49">
        <v>1444.300049</v>
      </c>
      <c r="D125" s="49">
        <v>1406.599976</v>
      </c>
      <c r="E125" s="49">
        <v>1411.050049</v>
      </c>
      <c r="F125" s="49">
        <v>1411.050049</v>
      </c>
      <c r="G125" s="67">
        <f t="shared" si="1"/>
        <v>0.002379838117</v>
      </c>
      <c r="H125" s="68">
        <f>G125-FAMA!E128</f>
        <v>-0.01596660269</v>
      </c>
    </row>
    <row r="126">
      <c r="A126" s="48">
        <v>45328.0</v>
      </c>
      <c r="B126" s="49">
        <v>1426.400024</v>
      </c>
      <c r="C126" s="49">
        <v>1426.400024</v>
      </c>
      <c r="D126" s="49">
        <v>1405.0</v>
      </c>
      <c r="E126" s="49">
        <v>1407.699951</v>
      </c>
      <c r="F126" s="49">
        <v>1407.699951</v>
      </c>
      <c r="G126" s="67">
        <f t="shared" si="1"/>
        <v>0.0004974776119</v>
      </c>
      <c r="H126" s="68">
        <f>G126-FAMA!E129</f>
        <v>-0.05455194318</v>
      </c>
    </row>
    <row r="127">
      <c r="A127" s="48">
        <v>45329.0</v>
      </c>
      <c r="B127" s="49">
        <v>1423.150024</v>
      </c>
      <c r="C127" s="49">
        <v>1423.150024</v>
      </c>
      <c r="D127" s="49">
        <v>1394.0</v>
      </c>
      <c r="E127" s="49">
        <v>1407.0</v>
      </c>
      <c r="F127" s="49">
        <v>1407.0</v>
      </c>
      <c r="G127" s="67">
        <f t="shared" si="1"/>
        <v>-0.01608391608</v>
      </c>
      <c r="H127" s="68">
        <f>G127-FAMA!E130</f>
        <v>-0.03443035689</v>
      </c>
    </row>
    <row r="128">
      <c r="A128" s="48">
        <v>45330.0</v>
      </c>
      <c r="B128" s="49">
        <v>1416.0</v>
      </c>
      <c r="C128" s="49">
        <v>1433.400024</v>
      </c>
      <c r="D128" s="49">
        <v>1412.150024</v>
      </c>
      <c r="E128" s="49">
        <v>1430.0</v>
      </c>
      <c r="F128" s="49">
        <v>1430.0</v>
      </c>
      <c r="G128" s="67">
        <f t="shared" si="1"/>
        <v>0.01790228454</v>
      </c>
      <c r="H128" s="68">
        <f>G128-FAMA!E131</f>
        <v>-0.000444156269</v>
      </c>
    </row>
    <row r="129">
      <c r="A129" s="48">
        <v>45331.0</v>
      </c>
      <c r="B129" s="49">
        <v>1437.099976</v>
      </c>
      <c r="C129" s="49">
        <v>1439.0</v>
      </c>
      <c r="D129" s="49">
        <v>1385.0</v>
      </c>
      <c r="E129" s="49">
        <v>1404.849976</v>
      </c>
      <c r="F129" s="49">
        <v>1404.849976</v>
      </c>
      <c r="G129" s="67">
        <f t="shared" si="1"/>
        <v>0.02626192663</v>
      </c>
      <c r="H129" s="68">
        <f>G129-FAMA!E132</f>
        <v>0.007895511662</v>
      </c>
    </row>
    <row r="130">
      <c r="A130" s="48">
        <v>45334.0</v>
      </c>
      <c r="B130" s="49">
        <v>1405.449951</v>
      </c>
      <c r="C130" s="49">
        <v>1409.0</v>
      </c>
      <c r="D130" s="49">
        <v>1366.0</v>
      </c>
      <c r="E130" s="49">
        <v>1368.900024</v>
      </c>
      <c r="F130" s="49">
        <v>1368.900024</v>
      </c>
      <c r="G130" s="67">
        <f t="shared" si="1"/>
        <v>0.004144525215</v>
      </c>
      <c r="H130" s="68">
        <f>G130-FAMA!E133</f>
        <v>-0.01422188976</v>
      </c>
    </row>
    <row r="131">
      <c r="A131" s="48">
        <v>45335.0</v>
      </c>
      <c r="B131" s="49">
        <v>1389.75</v>
      </c>
      <c r="C131" s="49">
        <v>1389.75</v>
      </c>
      <c r="D131" s="49">
        <v>1349.949951</v>
      </c>
      <c r="E131" s="49">
        <v>1363.25</v>
      </c>
      <c r="F131" s="49">
        <v>1363.25</v>
      </c>
      <c r="G131" s="67">
        <f t="shared" si="1"/>
        <v>-0.004600086725</v>
      </c>
      <c r="H131" s="68">
        <f>G131-FAMA!E134</f>
        <v>-0.05970945202</v>
      </c>
    </row>
    <row r="132">
      <c r="A132" s="48">
        <v>45336.0</v>
      </c>
      <c r="B132" s="49">
        <v>1360.0</v>
      </c>
      <c r="C132" s="49">
        <v>1378.150024</v>
      </c>
      <c r="D132" s="49">
        <v>1349.0</v>
      </c>
      <c r="E132" s="49">
        <v>1369.550049</v>
      </c>
      <c r="F132" s="49">
        <v>1369.550049</v>
      </c>
      <c r="G132" s="67">
        <f t="shared" si="1"/>
        <v>0.005580306379</v>
      </c>
      <c r="H132" s="68">
        <f>G132-FAMA!E135</f>
        <v>-0.01278610859</v>
      </c>
    </row>
    <row r="133">
      <c r="A133" s="48">
        <v>45337.0</v>
      </c>
      <c r="B133" s="49">
        <v>1384.949951</v>
      </c>
      <c r="C133" s="49">
        <v>1384.949951</v>
      </c>
      <c r="D133" s="49">
        <v>1358.449951</v>
      </c>
      <c r="E133" s="49">
        <v>1361.949951</v>
      </c>
      <c r="F133" s="49">
        <v>1361.949951</v>
      </c>
      <c r="G133" s="67">
        <f t="shared" si="1"/>
        <v>-0.01265048042</v>
      </c>
      <c r="H133" s="68">
        <f>G133-FAMA!E136</f>
        <v>-0.0310168954</v>
      </c>
    </row>
    <row r="134">
      <c r="A134" s="48">
        <v>45338.0</v>
      </c>
      <c r="B134" s="49">
        <v>1369.800049</v>
      </c>
      <c r="C134" s="49">
        <v>1388.650024</v>
      </c>
      <c r="D134" s="49">
        <v>1369.75</v>
      </c>
      <c r="E134" s="49">
        <v>1379.400024</v>
      </c>
      <c r="F134" s="49">
        <v>1379.400024</v>
      </c>
      <c r="G134" s="67">
        <f t="shared" si="1"/>
        <v>-0.002963481026</v>
      </c>
      <c r="H134" s="68">
        <f>G134-FAMA!E137</f>
        <v>-0.02130351955</v>
      </c>
    </row>
    <row r="135">
      <c r="A135" s="48">
        <v>45341.0</v>
      </c>
      <c r="B135" s="49">
        <v>1381.25</v>
      </c>
      <c r="C135" s="49">
        <v>1391.900024</v>
      </c>
      <c r="D135" s="49">
        <v>1376.349976</v>
      </c>
      <c r="E135" s="49">
        <v>1383.5</v>
      </c>
      <c r="F135" s="49">
        <v>1383.5</v>
      </c>
      <c r="G135" s="67">
        <f t="shared" si="1"/>
        <v>0.006145195228</v>
      </c>
      <c r="H135" s="68">
        <f>G135-FAMA!E138</f>
        <v>-0.01219484329</v>
      </c>
    </row>
    <row r="136">
      <c r="A136" s="48">
        <v>45342.0</v>
      </c>
      <c r="B136" s="49">
        <v>1383.550049</v>
      </c>
      <c r="C136" s="49">
        <v>1387.150024</v>
      </c>
      <c r="D136" s="49">
        <v>1371.349976</v>
      </c>
      <c r="E136" s="49">
        <v>1375.050049</v>
      </c>
      <c r="F136" s="49">
        <v>1375.050049</v>
      </c>
      <c r="G136" s="67">
        <f t="shared" si="1"/>
        <v>-0.004488652308</v>
      </c>
      <c r="H136" s="68">
        <f>G136-FAMA!E139</f>
        <v>-0.0595188592</v>
      </c>
    </row>
    <row r="137">
      <c r="A137" s="48">
        <v>45343.0</v>
      </c>
      <c r="B137" s="49">
        <v>1388.75</v>
      </c>
      <c r="C137" s="49">
        <v>1413.0</v>
      </c>
      <c r="D137" s="49">
        <v>1375.0</v>
      </c>
      <c r="E137" s="49">
        <v>1381.25</v>
      </c>
      <c r="F137" s="49">
        <v>1381.25</v>
      </c>
      <c r="G137" s="67">
        <f t="shared" si="1"/>
        <v>0.0001086264591</v>
      </c>
      <c r="H137" s="68">
        <f>G137-FAMA!E140</f>
        <v>-0.01823141206</v>
      </c>
    </row>
    <row r="138">
      <c r="A138" s="48">
        <v>45344.0</v>
      </c>
      <c r="B138" s="49">
        <v>1390.0</v>
      </c>
      <c r="C138" s="49">
        <v>1390.0</v>
      </c>
      <c r="D138" s="49">
        <v>1371.599976</v>
      </c>
      <c r="E138" s="49">
        <v>1381.099976</v>
      </c>
      <c r="F138" s="49">
        <v>1381.099976</v>
      </c>
      <c r="G138" s="67">
        <f t="shared" si="1"/>
        <v>-0.006259945815</v>
      </c>
      <c r="H138" s="68">
        <f>G138-FAMA!E141</f>
        <v>-0.02459998433</v>
      </c>
    </row>
    <row r="139">
      <c r="A139" s="48">
        <v>45345.0</v>
      </c>
      <c r="B139" s="49">
        <v>1383.449951</v>
      </c>
      <c r="C139" s="49">
        <v>1401.0</v>
      </c>
      <c r="D139" s="49">
        <v>1383.349976</v>
      </c>
      <c r="E139" s="49">
        <v>1389.800049</v>
      </c>
      <c r="F139" s="49">
        <v>1389.800049</v>
      </c>
      <c r="G139" s="67">
        <f t="shared" si="1"/>
        <v>-0.01155719884</v>
      </c>
      <c r="H139" s="68">
        <f>G139-FAMA!E142</f>
        <v>-0.03000554391</v>
      </c>
    </row>
    <row r="140">
      <c r="A140" s="48">
        <v>45348.0</v>
      </c>
      <c r="B140" s="49">
        <v>1390.349976</v>
      </c>
      <c r="C140" s="49">
        <v>1413.099976</v>
      </c>
      <c r="D140" s="49">
        <v>1385.300049</v>
      </c>
      <c r="E140" s="49">
        <v>1406.050049</v>
      </c>
      <c r="F140" s="49">
        <v>1406.050049</v>
      </c>
      <c r="G140" s="67">
        <f t="shared" si="1"/>
        <v>0.004536756607</v>
      </c>
      <c r="H140" s="68">
        <f>G140-FAMA!E143</f>
        <v>-0.01391158846</v>
      </c>
    </row>
    <row r="141">
      <c r="A141" s="48">
        <v>45349.0</v>
      </c>
      <c r="B141" s="49">
        <v>1410.0</v>
      </c>
      <c r="C141" s="49">
        <v>1412.849976</v>
      </c>
      <c r="D141" s="49">
        <v>1389.0</v>
      </c>
      <c r="E141" s="49">
        <v>1399.699951</v>
      </c>
      <c r="F141" s="49">
        <v>1399.699951</v>
      </c>
      <c r="G141" s="67">
        <f t="shared" si="1"/>
        <v>0.02508330677</v>
      </c>
      <c r="H141" s="68">
        <f>G141-FAMA!E144</f>
        <v>0.006634961701</v>
      </c>
    </row>
    <row r="142">
      <c r="A142" s="48">
        <v>45350.0</v>
      </c>
      <c r="B142" s="49">
        <v>1423.599976</v>
      </c>
      <c r="C142" s="49">
        <v>1423.599976</v>
      </c>
      <c r="D142" s="49">
        <v>1360.0</v>
      </c>
      <c r="E142" s="49">
        <v>1365.449951</v>
      </c>
      <c r="F142" s="49">
        <v>1365.449951</v>
      </c>
      <c r="G142" s="67">
        <f t="shared" si="1"/>
        <v>-0.005969550363</v>
      </c>
      <c r="H142" s="68">
        <f>G142-FAMA!E145</f>
        <v>-0.06132479644</v>
      </c>
    </row>
    <row r="143">
      <c r="A143" s="48">
        <v>45351.0</v>
      </c>
      <c r="B143" s="49">
        <v>1365.0</v>
      </c>
      <c r="C143" s="49">
        <v>1380.0</v>
      </c>
      <c r="D143" s="49">
        <v>1352.0</v>
      </c>
      <c r="E143" s="49">
        <v>1373.650024</v>
      </c>
      <c r="F143" s="49">
        <v>1373.650024</v>
      </c>
      <c r="G143" s="67">
        <f t="shared" si="1"/>
        <v>-0.01304068427</v>
      </c>
      <c r="H143" s="68">
        <f>G143-FAMA!E146</f>
        <v>-0.03148902934</v>
      </c>
    </row>
    <row r="144">
      <c r="A144" s="48">
        <v>45352.0</v>
      </c>
      <c r="B144" s="49">
        <v>1373.699951</v>
      </c>
      <c r="C144" s="49">
        <v>1397.800049</v>
      </c>
      <c r="D144" s="49">
        <v>1370.900024</v>
      </c>
      <c r="E144" s="49">
        <v>1391.800049</v>
      </c>
      <c r="F144" s="49">
        <v>1391.800049</v>
      </c>
      <c r="G144" s="67">
        <f t="shared" si="1"/>
        <v>0.00709120767</v>
      </c>
      <c r="H144" s="68">
        <f>G144-FAMA!E147</f>
        <v>-0.01148587188</v>
      </c>
    </row>
    <row r="145">
      <c r="A145" s="48">
        <v>45355.0</v>
      </c>
      <c r="B145" s="49">
        <v>1401.400024</v>
      </c>
      <c r="C145" s="49">
        <v>1416.150024</v>
      </c>
      <c r="D145" s="49">
        <v>1380.0</v>
      </c>
      <c r="E145" s="49">
        <v>1382.0</v>
      </c>
      <c r="F145" s="49">
        <v>1382.0</v>
      </c>
      <c r="G145" s="67">
        <f t="shared" si="1"/>
        <v>-0.005111205905</v>
      </c>
      <c r="H145" s="68">
        <f>G145-FAMA!E148</f>
        <v>-0.07944023314</v>
      </c>
    </row>
    <row r="146">
      <c r="A146" s="48">
        <v>45356.0</v>
      </c>
      <c r="B146" s="49">
        <v>1395.349976</v>
      </c>
      <c r="C146" s="49">
        <v>1395.349976</v>
      </c>
      <c r="D146" s="49">
        <v>1378.0</v>
      </c>
      <c r="E146" s="49">
        <v>1389.099976</v>
      </c>
      <c r="F146" s="49">
        <v>1389.099976</v>
      </c>
      <c r="G146" s="67">
        <f t="shared" si="1"/>
        <v>0.00750678223</v>
      </c>
      <c r="H146" s="68">
        <f>G146-FAMA!E149</f>
        <v>-0.01107029732</v>
      </c>
    </row>
    <row r="147">
      <c r="A147" s="48">
        <v>45357.0</v>
      </c>
      <c r="B147" s="49">
        <v>1390.050049</v>
      </c>
      <c r="C147" s="49">
        <v>1390.050049</v>
      </c>
      <c r="D147" s="49">
        <v>1353.5</v>
      </c>
      <c r="E147" s="49">
        <v>1378.75</v>
      </c>
      <c r="F147" s="49">
        <v>1378.75</v>
      </c>
      <c r="G147" s="67">
        <f t="shared" si="1"/>
        <v>-0.02582494717</v>
      </c>
      <c r="H147" s="68">
        <f>G147-FAMA!E150</f>
        <v>-0.04440202672</v>
      </c>
    </row>
    <row r="148">
      <c r="A148" s="48">
        <v>45358.0</v>
      </c>
      <c r="B148" s="49">
        <v>1385.0</v>
      </c>
      <c r="C148" s="49">
        <v>1421.949951</v>
      </c>
      <c r="D148" s="49">
        <v>1377.550049</v>
      </c>
      <c r="E148" s="49">
        <v>1415.300049</v>
      </c>
      <c r="F148" s="49">
        <v>1415.300049</v>
      </c>
      <c r="G148" s="67">
        <f t="shared" si="1"/>
        <v>0.02557974565</v>
      </c>
      <c r="H148" s="68">
        <f>G148-FAMA!E151</f>
        <v>0.006939984282</v>
      </c>
    </row>
    <row r="149">
      <c r="A149" s="48">
        <v>45362.0</v>
      </c>
      <c r="B149" s="49">
        <v>1431.550049</v>
      </c>
      <c r="C149" s="49">
        <v>1431.550049</v>
      </c>
      <c r="D149" s="49">
        <v>1375.0</v>
      </c>
      <c r="E149" s="49">
        <v>1380.0</v>
      </c>
      <c r="F149" s="49">
        <v>1380.0</v>
      </c>
      <c r="G149" s="67">
        <f t="shared" si="1"/>
        <v>0.02127659574</v>
      </c>
      <c r="H149" s="68">
        <f>G149-FAMA!E152</f>
        <v>0.002636834374</v>
      </c>
    </row>
    <row r="150">
      <c r="A150" s="48">
        <v>45363.0</v>
      </c>
      <c r="B150" s="49">
        <v>1394.650024</v>
      </c>
      <c r="C150" s="49">
        <v>1394.650024</v>
      </c>
      <c r="D150" s="49">
        <v>1343.949951</v>
      </c>
      <c r="E150" s="49">
        <v>1351.25</v>
      </c>
      <c r="F150" s="49">
        <v>1351.25</v>
      </c>
      <c r="G150" s="67">
        <f t="shared" si="1"/>
        <v>0.03647315394</v>
      </c>
      <c r="H150" s="68">
        <f>G150-FAMA!E153</f>
        <v>-0.01945655404</v>
      </c>
    </row>
    <row r="151">
      <c r="A151" s="48">
        <v>45364.0</v>
      </c>
      <c r="B151" s="49">
        <v>1363.150024</v>
      </c>
      <c r="C151" s="49">
        <v>1363.150024</v>
      </c>
      <c r="D151" s="49">
        <v>1291.400024</v>
      </c>
      <c r="E151" s="49">
        <v>1303.699951</v>
      </c>
      <c r="F151" s="49">
        <v>1303.699951</v>
      </c>
      <c r="G151" s="67">
        <f t="shared" si="1"/>
        <v>-0.01261031189</v>
      </c>
      <c r="H151" s="68">
        <f>G151-FAMA!E154</f>
        <v>-0.03125007326</v>
      </c>
    </row>
    <row r="152">
      <c r="A152" s="48">
        <v>45365.0</v>
      </c>
      <c r="B152" s="49">
        <v>1303.699951</v>
      </c>
      <c r="C152" s="49">
        <v>1325.0</v>
      </c>
      <c r="D152" s="49">
        <v>1284.650024</v>
      </c>
      <c r="E152" s="49">
        <v>1320.349976</v>
      </c>
      <c r="F152" s="49">
        <v>1320.349976</v>
      </c>
      <c r="G152" s="67">
        <f t="shared" si="1"/>
        <v>0.008247051732</v>
      </c>
      <c r="H152" s="68">
        <f>G152-FAMA!E155</f>
        <v>-0.01039270964</v>
      </c>
    </row>
    <row r="153">
      <c r="A153" s="48">
        <v>45366.0</v>
      </c>
      <c r="B153" s="49">
        <v>1324.599976</v>
      </c>
      <c r="C153" s="49">
        <v>1338.5</v>
      </c>
      <c r="D153" s="49">
        <v>1303.300049</v>
      </c>
      <c r="E153" s="49">
        <v>1309.550049</v>
      </c>
      <c r="F153" s="49">
        <v>1309.550049</v>
      </c>
      <c r="G153" s="67">
        <f t="shared" si="1"/>
        <v>-0.003272768641</v>
      </c>
      <c r="H153" s="68">
        <f>G153-FAMA!E156</f>
        <v>-0.02183603068</v>
      </c>
    </row>
    <row r="154">
      <c r="A154" s="48">
        <v>45369.0</v>
      </c>
      <c r="B154" s="49">
        <v>1308.949951</v>
      </c>
      <c r="C154" s="49">
        <v>1317.349976</v>
      </c>
      <c r="D154" s="49">
        <v>1303.0</v>
      </c>
      <c r="E154" s="49">
        <v>1313.849976</v>
      </c>
      <c r="F154" s="49">
        <v>1313.849976</v>
      </c>
      <c r="G154" s="67">
        <f t="shared" si="1"/>
        <v>0.02797120779</v>
      </c>
      <c r="H154" s="68">
        <f>G154-FAMA!E157</f>
        <v>0.009407945747</v>
      </c>
    </row>
    <row r="155">
      <c r="A155" s="48">
        <v>45370.0</v>
      </c>
      <c r="B155" s="49">
        <v>1326.400024</v>
      </c>
      <c r="C155" s="49">
        <v>1326.400024</v>
      </c>
      <c r="D155" s="49">
        <v>1275.0</v>
      </c>
      <c r="E155" s="49">
        <v>1278.099976</v>
      </c>
      <c r="F155" s="49">
        <v>1278.099976</v>
      </c>
      <c r="G155" s="67">
        <f t="shared" si="1"/>
        <v>0.004085122085</v>
      </c>
      <c r="H155" s="68">
        <f>G155-FAMA!E158</f>
        <v>-0.05161500251</v>
      </c>
    </row>
    <row r="156">
      <c r="A156" s="48">
        <v>45371.0</v>
      </c>
      <c r="B156" s="49">
        <v>1282.75</v>
      </c>
      <c r="C156" s="49">
        <v>1282.75</v>
      </c>
      <c r="D156" s="49">
        <v>1247.849976</v>
      </c>
      <c r="E156" s="49">
        <v>1272.900024</v>
      </c>
      <c r="F156" s="49">
        <v>1272.900024</v>
      </c>
      <c r="G156" s="67">
        <f t="shared" si="1"/>
        <v>-0.0358278509</v>
      </c>
      <c r="H156" s="68">
        <f>G156-FAMA!E159</f>
        <v>-0.05439111294</v>
      </c>
    </row>
    <row r="157">
      <c r="A157" s="48">
        <v>45372.0</v>
      </c>
      <c r="B157" s="49">
        <v>1292.449951</v>
      </c>
      <c r="C157" s="49">
        <v>1322.400024</v>
      </c>
      <c r="D157" s="49">
        <v>1283.699951</v>
      </c>
      <c r="E157" s="49">
        <v>1320.199951</v>
      </c>
      <c r="F157" s="49">
        <v>1320.199951</v>
      </c>
      <c r="G157" s="67">
        <f t="shared" si="1"/>
        <v>-0.007405810035</v>
      </c>
      <c r="H157" s="68">
        <f>G157-FAMA!E160</f>
        <v>-0.02596907207</v>
      </c>
    </row>
    <row r="158">
      <c r="A158" s="48">
        <v>45373.0</v>
      </c>
      <c r="B158" s="49">
        <v>1320.199951</v>
      </c>
      <c r="C158" s="49">
        <v>1337.0</v>
      </c>
      <c r="D158" s="49">
        <v>1313.5</v>
      </c>
      <c r="E158" s="49">
        <v>1330.050049</v>
      </c>
      <c r="F158" s="49">
        <v>1330.050049</v>
      </c>
      <c r="G158" s="67">
        <f t="shared" si="1"/>
        <v>0.006013216205</v>
      </c>
      <c r="H158" s="68">
        <f>G158-FAMA!E161</f>
        <v>-0.01264240524</v>
      </c>
    </row>
    <row r="159">
      <c r="A159" s="48">
        <v>45377.0</v>
      </c>
      <c r="B159" s="49">
        <v>1328.75</v>
      </c>
      <c r="C159" s="49">
        <v>1332.75</v>
      </c>
      <c r="D159" s="49">
        <v>1306.75</v>
      </c>
      <c r="E159" s="49">
        <v>1322.099976</v>
      </c>
      <c r="F159" s="49">
        <v>1322.099976</v>
      </c>
      <c r="G159" s="67">
        <f t="shared" si="1"/>
        <v>-0.003129141565</v>
      </c>
      <c r="H159" s="68">
        <f>G159-FAMA!E162</f>
        <v>-0.021784763</v>
      </c>
    </row>
    <row r="160">
      <c r="A160" s="48">
        <v>45378.0</v>
      </c>
      <c r="B160" s="49">
        <v>1331.949951</v>
      </c>
      <c r="C160" s="49">
        <v>1331.949951</v>
      </c>
      <c r="D160" s="49">
        <v>1312.199951</v>
      </c>
      <c r="E160" s="49">
        <v>1326.25</v>
      </c>
      <c r="F160" s="49">
        <v>1326.25</v>
      </c>
      <c r="G160" s="67">
        <f t="shared" si="1"/>
        <v>0</v>
      </c>
      <c r="H160" s="68">
        <f>G160-FAMA!E163</f>
        <v>-0.05597730594</v>
      </c>
    </row>
    <row r="161">
      <c r="A161" s="48">
        <v>45379.0</v>
      </c>
      <c r="B161" s="49">
        <v>1330.0</v>
      </c>
      <c r="C161" s="49">
        <v>1333.599976</v>
      </c>
      <c r="D161" s="49">
        <v>1320.550049</v>
      </c>
      <c r="E161" s="49">
        <v>1326.25</v>
      </c>
      <c r="F161" s="49">
        <v>1326.25</v>
      </c>
      <c r="G161" s="67">
        <f t="shared" si="1"/>
        <v>-0.04248789042</v>
      </c>
      <c r="H161" s="68">
        <f>G161-FAMA!E164</f>
        <v>-0.06114351186</v>
      </c>
    </row>
    <row r="162">
      <c r="A162" s="48">
        <v>45383.0</v>
      </c>
      <c r="B162" s="49">
        <v>1327.650024</v>
      </c>
      <c r="C162" s="49">
        <v>1388.0</v>
      </c>
      <c r="D162" s="49">
        <v>1327.0</v>
      </c>
      <c r="E162" s="49">
        <v>1385.099976</v>
      </c>
      <c r="F162" s="49">
        <v>1385.099976</v>
      </c>
      <c r="G162" s="67">
        <f t="shared" si="1"/>
        <v>-0.002771860136</v>
      </c>
      <c r="H162" s="68">
        <f>G162-FAMA!E165</f>
        <v>-0.02142748158</v>
      </c>
    </row>
    <row r="163">
      <c r="A163" s="48">
        <v>45384.0</v>
      </c>
      <c r="B163" s="49">
        <v>1388.449951</v>
      </c>
      <c r="C163" s="49">
        <v>1397.650024</v>
      </c>
      <c r="D163" s="49">
        <v>1376.199951</v>
      </c>
      <c r="E163" s="49">
        <v>1388.949951</v>
      </c>
      <c r="F163" s="49">
        <v>1388.949951</v>
      </c>
      <c r="G163" s="67">
        <f t="shared" si="1"/>
        <v>0.005392653637</v>
      </c>
      <c r="H163" s="68">
        <f>G163-FAMA!E166</f>
        <v>-0.01318007603</v>
      </c>
    </row>
    <row r="164">
      <c r="A164" s="48">
        <v>45385.0</v>
      </c>
      <c r="B164" s="49">
        <v>1392.449951</v>
      </c>
      <c r="C164" s="49">
        <v>1405.0</v>
      </c>
      <c r="D164" s="49">
        <v>1378.0</v>
      </c>
      <c r="E164" s="49">
        <v>1381.5</v>
      </c>
      <c r="F164" s="49">
        <v>1381.5</v>
      </c>
      <c r="G164" s="67">
        <f t="shared" si="1"/>
        <v>-0.004324324324</v>
      </c>
      <c r="H164" s="68">
        <f>G164-FAMA!E167</f>
        <v>-0.02289705399</v>
      </c>
    </row>
    <row r="165">
      <c r="A165" s="48">
        <v>45386.0</v>
      </c>
      <c r="B165" s="49">
        <v>1399.949951</v>
      </c>
      <c r="C165" s="49">
        <v>1399.949951</v>
      </c>
      <c r="D165" s="49">
        <v>1378.099976</v>
      </c>
      <c r="E165" s="49">
        <v>1387.5</v>
      </c>
      <c r="F165" s="49">
        <v>1387.5</v>
      </c>
      <c r="G165" s="67">
        <f t="shared" si="1"/>
        <v>0.008101154644</v>
      </c>
      <c r="H165" s="68">
        <f>G165-FAMA!E168</f>
        <v>-0.04762738339</v>
      </c>
    </row>
    <row r="166">
      <c r="A166" s="48">
        <v>45387.0</v>
      </c>
      <c r="B166" s="49">
        <v>1391.050049</v>
      </c>
      <c r="C166" s="49">
        <v>1391.050049</v>
      </c>
      <c r="D166" s="49">
        <v>1362.199951</v>
      </c>
      <c r="E166" s="49">
        <v>1376.349976</v>
      </c>
      <c r="F166" s="49">
        <v>1376.349976</v>
      </c>
      <c r="G166" s="67">
        <f t="shared" si="1"/>
        <v>-0.006137848971</v>
      </c>
      <c r="H166" s="68">
        <f>G166-FAMA!E169</f>
        <v>-0.02471057864</v>
      </c>
    </row>
    <row r="167">
      <c r="A167" s="48">
        <v>45390.0</v>
      </c>
      <c r="B167" s="49">
        <v>1380.050049</v>
      </c>
      <c r="C167" s="49">
        <v>1398.800049</v>
      </c>
      <c r="D167" s="49">
        <v>1379.099976</v>
      </c>
      <c r="E167" s="49">
        <v>1384.849976</v>
      </c>
      <c r="F167" s="49">
        <v>1384.849976</v>
      </c>
      <c r="G167" s="67">
        <f t="shared" si="1"/>
        <v>-0.0003970318973</v>
      </c>
      <c r="H167" s="68">
        <f>G167-FAMA!E170</f>
        <v>-0.01896976156</v>
      </c>
    </row>
    <row r="168">
      <c r="A168" s="48">
        <v>45391.0</v>
      </c>
      <c r="B168" s="49">
        <v>1390.0</v>
      </c>
      <c r="C168" s="49">
        <v>1390.75</v>
      </c>
      <c r="D168" s="49">
        <v>1372.0</v>
      </c>
      <c r="E168" s="49">
        <v>1385.400024</v>
      </c>
      <c r="F168" s="49">
        <v>1385.400024</v>
      </c>
      <c r="G168" s="67">
        <f t="shared" si="1"/>
        <v>-0.01727254903</v>
      </c>
      <c r="H168" s="68">
        <f>G168-FAMA!E171</f>
        <v>-0.0356942695</v>
      </c>
    </row>
    <row r="169">
      <c r="A169" s="48">
        <v>45392.0</v>
      </c>
      <c r="B169" s="49">
        <v>1397.349976</v>
      </c>
      <c r="C169" s="49">
        <v>1418.650024</v>
      </c>
      <c r="D169" s="49">
        <v>1386.050049</v>
      </c>
      <c r="E169" s="49">
        <v>1409.75</v>
      </c>
      <c r="F169" s="49">
        <v>1409.75</v>
      </c>
      <c r="G169" s="67">
        <f t="shared" si="1"/>
        <v>-0.002511886278</v>
      </c>
      <c r="H169" s="68">
        <f>G169-FAMA!E172</f>
        <v>-0.02093360675</v>
      </c>
    </row>
    <row r="170">
      <c r="A170" s="48">
        <v>45394.0</v>
      </c>
      <c r="B170" s="49">
        <v>1434.25</v>
      </c>
      <c r="C170" s="49">
        <v>1434.25</v>
      </c>
      <c r="D170" s="49">
        <v>1395.949951</v>
      </c>
      <c r="E170" s="49">
        <v>1413.300049</v>
      </c>
      <c r="F170" s="49">
        <v>1413.300049</v>
      </c>
      <c r="G170" s="67">
        <f t="shared" si="1"/>
        <v>0.01232008688</v>
      </c>
      <c r="H170" s="68">
        <f>G170-FAMA!E173</f>
        <v>-0.006101633587</v>
      </c>
    </row>
    <row r="171">
      <c r="A171" s="48">
        <v>45397.0</v>
      </c>
      <c r="B171" s="49">
        <v>1400.0</v>
      </c>
      <c r="C171" s="49">
        <v>1407.0</v>
      </c>
      <c r="D171" s="49">
        <v>1365.0</v>
      </c>
      <c r="E171" s="49">
        <v>1396.099976</v>
      </c>
      <c r="F171" s="49">
        <v>1396.099976</v>
      </c>
      <c r="G171" s="67">
        <f t="shared" si="1"/>
        <v>0.008779237277</v>
      </c>
      <c r="H171" s="68">
        <f>G171-FAMA!E174</f>
        <v>-0.02806759726</v>
      </c>
    </row>
    <row r="172">
      <c r="A172" s="48">
        <v>45398.0</v>
      </c>
      <c r="B172" s="49">
        <v>1370.25</v>
      </c>
      <c r="C172" s="49">
        <v>1416.0</v>
      </c>
      <c r="D172" s="49">
        <v>1370.25</v>
      </c>
      <c r="E172" s="49">
        <v>1383.949951</v>
      </c>
      <c r="F172" s="49">
        <v>1383.949951</v>
      </c>
      <c r="G172" s="67">
        <f t="shared" si="1"/>
        <v>-0.03067767396</v>
      </c>
      <c r="H172" s="68">
        <f>G172-FAMA!E175</f>
        <v>-0.04909939443</v>
      </c>
    </row>
    <row r="173">
      <c r="A173" s="48">
        <v>45400.0</v>
      </c>
      <c r="B173" s="49">
        <v>1405.550049</v>
      </c>
      <c r="C173" s="49">
        <v>1439.0</v>
      </c>
      <c r="D173" s="49">
        <v>1386.0</v>
      </c>
      <c r="E173" s="49">
        <v>1427.75</v>
      </c>
      <c r="F173" s="49">
        <v>1427.75</v>
      </c>
      <c r="G173" s="67">
        <f t="shared" si="1"/>
        <v>0.0004204014924</v>
      </c>
      <c r="H173" s="68">
        <f>G173-FAMA!E176</f>
        <v>-0.01800131898</v>
      </c>
    </row>
    <row r="174">
      <c r="A174" s="48">
        <v>45401.0</v>
      </c>
      <c r="B174" s="49">
        <v>1411.449951</v>
      </c>
      <c r="C174" s="49">
        <v>1433.150024</v>
      </c>
      <c r="D174" s="49">
        <v>1400.0</v>
      </c>
      <c r="E174" s="49">
        <v>1427.150024</v>
      </c>
      <c r="F174" s="49">
        <v>1427.150024</v>
      </c>
      <c r="G174" s="67">
        <f t="shared" si="1"/>
        <v>-0.003699903788</v>
      </c>
      <c r="H174" s="68">
        <f>G174-FAMA!E177</f>
        <v>-0.02196643339</v>
      </c>
    </row>
    <row r="175">
      <c r="A175" s="48">
        <v>45404.0</v>
      </c>
      <c r="B175" s="49">
        <v>1428.800049</v>
      </c>
      <c r="C175" s="49">
        <v>1450.0</v>
      </c>
      <c r="D175" s="49">
        <v>1428.800049</v>
      </c>
      <c r="E175" s="49">
        <v>1432.449951</v>
      </c>
      <c r="F175" s="49">
        <v>1432.449951</v>
      </c>
      <c r="G175" s="67">
        <f t="shared" si="1"/>
        <v>0.009300652457</v>
      </c>
      <c r="H175" s="68">
        <f>G175-FAMA!E178</f>
        <v>-0.06378548835</v>
      </c>
    </row>
    <row r="176">
      <c r="A176" s="48">
        <v>45405.0</v>
      </c>
      <c r="B176" s="49">
        <v>1434.599976</v>
      </c>
      <c r="C176" s="49">
        <v>1435.0</v>
      </c>
      <c r="D176" s="49">
        <v>1412.800049</v>
      </c>
      <c r="E176" s="49">
        <v>1419.25</v>
      </c>
      <c r="F176" s="49">
        <v>1419.25</v>
      </c>
      <c r="G176" s="67">
        <f t="shared" si="1"/>
        <v>0.007596429397</v>
      </c>
      <c r="H176" s="68">
        <f>G176-FAMA!E179</f>
        <v>-0.0106701002</v>
      </c>
    </row>
    <row r="177">
      <c r="A177" s="48">
        <v>45406.0</v>
      </c>
      <c r="B177" s="49">
        <v>1421.900024</v>
      </c>
      <c r="C177" s="49">
        <v>1425.949951</v>
      </c>
      <c r="D177" s="49">
        <v>1402.0</v>
      </c>
      <c r="E177" s="49">
        <v>1408.550049</v>
      </c>
      <c r="F177" s="49">
        <v>1408.550049</v>
      </c>
      <c r="G177" s="67">
        <f t="shared" si="1"/>
        <v>-0.0008866505579</v>
      </c>
      <c r="H177" s="68">
        <f>G177-FAMA!E180</f>
        <v>-0.01915318016</v>
      </c>
    </row>
    <row r="178">
      <c r="A178" s="48">
        <v>45407.0</v>
      </c>
      <c r="B178" s="49">
        <v>1418.650024</v>
      </c>
      <c r="C178" s="49">
        <v>1418.650024</v>
      </c>
      <c r="D178" s="49">
        <v>1400.0</v>
      </c>
      <c r="E178" s="49">
        <v>1409.800049</v>
      </c>
      <c r="F178" s="49">
        <v>1409.800049</v>
      </c>
      <c r="G178" s="67">
        <f t="shared" si="1"/>
        <v>0.005384238902</v>
      </c>
      <c r="H178" s="68">
        <f>G178-FAMA!E181</f>
        <v>-0.01282925985</v>
      </c>
    </row>
    <row r="179">
      <c r="A179" s="48">
        <v>45408.0</v>
      </c>
      <c r="B179" s="49">
        <v>1409.75</v>
      </c>
      <c r="C179" s="49">
        <v>1428.449951</v>
      </c>
      <c r="D179" s="49">
        <v>1395.150024</v>
      </c>
      <c r="E179" s="49">
        <v>1402.25</v>
      </c>
      <c r="F179" s="49">
        <v>1402.25</v>
      </c>
      <c r="G179" s="67">
        <f t="shared" si="1"/>
        <v>0.01811511661</v>
      </c>
      <c r="H179" s="68">
        <f>G179-FAMA!E182</f>
        <v>-0.00009838214247</v>
      </c>
    </row>
    <row r="180">
      <c r="A180" s="48">
        <v>45411.0</v>
      </c>
      <c r="B180" s="49">
        <v>1414.599976</v>
      </c>
      <c r="C180" s="49">
        <v>1414.599976</v>
      </c>
      <c r="D180" s="49">
        <v>1374.0</v>
      </c>
      <c r="E180" s="49">
        <v>1377.300049</v>
      </c>
      <c r="F180" s="49">
        <v>1377.300049</v>
      </c>
      <c r="G180" s="67">
        <f t="shared" si="1"/>
        <v>0.01246008255</v>
      </c>
      <c r="H180" s="68">
        <f>G180-FAMA!E183</f>
        <v>-0.04219036627</v>
      </c>
    </row>
    <row r="181">
      <c r="A181" s="48">
        <v>45412.0</v>
      </c>
      <c r="B181" s="49">
        <v>1376.0</v>
      </c>
      <c r="C181" s="49">
        <v>1382.0</v>
      </c>
      <c r="D181" s="49">
        <v>1356.099976</v>
      </c>
      <c r="E181" s="49">
        <v>1360.349976</v>
      </c>
      <c r="F181" s="49">
        <v>1360.349976</v>
      </c>
      <c r="G181" s="67">
        <f t="shared" si="1"/>
        <v>0.01416483419</v>
      </c>
      <c r="H181" s="68">
        <f>G181-FAMA!E184</f>
        <v>-0.004048664567</v>
      </c>
    </row>
    <row r="182">
      <c r="A182" s="48">
        <v>45414.0</v>
      </c>
      <c r="B182" s="49">
        <v>1360.349976</v>
      </c>
      <c r="C182" s="49">
        <v>1360.349976</v>
      </c>
      <c r="D182" s="49">
        <v>1337.300049</v>
      </c>
      <c r="E182" s="49">
        <v>1341.349976</v>
      </c>
      <c r="F182" s="49">
        <v>1341.349976</v>
      </c>
      <c r="G182" s="67">
        <f t="shared" si="1"/>
        <v>0.01540497805</v>
      </c>
      <c r="H182" s="68">
        <f>G182-FAMA!E185</f>
        <v>-0.00280852071</v>
      </c>
    </row>
    <row r="183">
      <c r="A183" s="48">
        <v>45415.0</v>
      </c>
      <c r="B183" s="49">
        <v>1354.800049</v>
      </c>
      <c r="C183" s="49">
        <v>1354.800049</v>
      </c>
      <c r="D183" s="49">
        <v>1313.349976</v>
      </c>
      <c r="E183" s="49">
        <v>1321.0</v>
      </c>
      <c r="F183" s="49">
        <v>1321.0</v>
      </c>
      <c r="G183" s="67">
        <f t="shared" si="1"/>
        <v>0.0001892863903</v>
      </c>
      <c r="H183" s="68">
        <f>G183-FAMA!E186</f>
        <v>-0.01802523721</v>
      </c>
    </row>
    <row r="184">
      <c r="A184" s="48">
        <v>45418.0</v>
      </c>
      <c r="B184" s="49">
        <v>1320.0</v>
      </c>
      <c r="C184" s="49">
        <v>1332.400024</v>
      </c>
      <c r="D184" s="49">
        <v>1297.650024</v>
      </c>
      <c r="E184" s="49">
        <v>1320.75</v>
      </c>
      <c r="F184" s="49">
        <v>1320.75</v>
      </c>
      <c r="G184" s="67">
        <f t="shared" si="1"/>
        <v>0.01052027544</v>
      </c>
      <c r="H184" s="68">
        <f>G184-FAMA!E187</f>
        <v>-0.007694248164</v>
      </c>
    </row>
    <row r="185">
      <c r="A185" s="48">
        <v>45419.0</v>
      </c>
      <c r="B185" s="49">
        <v>1325.75</v>
      </c>
      <c r="C185" s="49">
        <v>1325.75</v>
      </c>
      <c r="D185" s="49">
        <v>1294.349976</v>
      </c>
      <c r="E185" s="49">
        <v>1307.0</v>
      </c>
      <c r="F185" s="49">
        <v>1307.0</v>
      </c>
      <c r="G185" s="67">
        <f t="shared" si="1"/>
        <v>-0.01269077533</v>
      </c>
      <c r="H185" s="68">
        <f>G185-FAMA!E188</f>
        <v>-0.08556877829</v>
      </c>
    </row>
    <row r="186">
      <c r="A186" s="48">
        <v>45420.0</v>
      </c>
      <c r="B186" s="49">
        <v>1303.449951</v>
      </c>
      <c r="C186" s="49">
        <v>1328.400024</v>
      </c>
      <c r="D186" s="49">
        <v>1297.599976</v>
      </c>
      <c r="E186" s="49">
        <v>1323.800049</v>
      </c>
      <c r="F186" s="49">
        <v>1323.800049</v>
      </c>
      <c r="G186" s="67">
        <f t="shared" si="1"/>
        <v>0.01826852744</v>
      </c>
      <c r="H186" s="68">
        <f>G186-FAMA!E189</f>
        <v>0.00005400384089</v>
      </c>
    </row>
    <row r="187">
      <c r="A187" s="48">
        <v>45421.0</v>
      </c>
      <c r="B187" s="49">
        <v>1326.0</v>
      </c>
      <c r="C187" s="49">
        <v>1326.0</v>
      </c>
      <c r="D187" s="49">
        <v>1294.699951</v>
      </c>
      <c r="E187" s="49">
        <v>1300.050049</v>
      </c>
      <c r="F187" s="49">
        <v>1300.050049</v>
      </c>
      <c r="G187" s="67">
        <f t="shared" si="1"/>
        <v>0.008807401592</v>
      </c>
      <c r="H187" s="68">
        <f>G187-FAMA!E190</f>
        <v>-0.009407122012</v>
      </c>
    </row>
    <row r="188">
      <c r="A188" s="48">
        <v>45422.0</v>
      </c>
      <c r="B188" s="49">
        <v>1302.050049</v>
      </c>
      <c r="C188" s="49">
        <v>1304.650024</v>
      </c>
      <c r="D188" s="49">
        <v>1278.349976</v>
      </c>
      <c r="E188" s="49">
        <v>1288.699951</v>
      </c>
      <c r="F188" s="49">
        <v>1288.699951</v>
      </c>
      <c r="G188" s="67">
        <f t="shared" si="1"/>
        <v>-0.02133968481</v>
      </c>
      <c r="H188" s="68">
        <f>G188-FAMA!E191</f>
        <v>-0.07638910559</v>
      </c>
    </row>
    <row r="189">
      <c r="A189" s="48">
        <v>45425.0</v>
      </c>
      <c r="B189" s="49">
        <v>1295.449951</v>
      </c>
      <c r="C189" s="49">
        <v>1320.0</v>
      </c>
      <c r="D189" s="49">
        <v>1269.0</v>
      </c>
      <c r="E189" s="49">
        <v>1316.800049</v>
      </c>
      <c r="F189" s="49">
        <v>1316.800049</v>
      </c>
      <c r="G189" s="67">
        <f t="shared" si="1"/>
        <v>0.01475746515</v>
      </c>
      <c r="H189" s="68">
        <f>G189-FAMA!E192</f>
        <v>-0.003588975659</v>
      </c>
    </row>
    <row r="190">
      <c r="A190" s="48">
        <v>45426.0</v>
      </c>
      <c r="B190" s="49">
        <v>1324.75</v>
      </c>
      <c r="C190" s="49">
        <v>1336.0</v>
      </c>
      <c r="D190" s="49">
        <v>1282.349976</v>
      </c>
      <c r="E190" s="49">
        <v>1297.650024</v>
      </c>
      <c r="F190" s="49">
        <v>1297.650024</v>
      </c>
      <c r="G190" s="67">
        <f t="shared" si="1"/>
        <v>0.008588565371</v>
      </c>
      <c r="H190" s="68">
        <f>G190-FAMA!E193</f>
        <v>-0.009757875434</v>
      </c>
    </row>
    <row r="191">
      <c r="A191" s="48">
        <v>45427.0</v>
      </c>
      <c r="B191" s="49">
        <v>1295.699951</v>
      </c>
      <c r="C191" s="49">
        <v>1297.599976</v>
      </c>
      <c r="D191" s="49">
        <v>1273.0</v>
      </c>
      <c r="E191" s="49">
        <v>1286.599976</v>
      </c>
      <c r="F191" s="49">
        <v>1286.599976</v>
      </c>
      <c r="G191" s="67">
        <f t="shared" si="1"/>
        <v>-0.02710875748</v>
      </c>
      <c r="H191" s="68">
        <f>G191-FAMA!E194</f>
        <v>-0.04547517245</v>
      </c>
    </row>
    <row r="192">
      <c r="A192" s="48">
        <v>45428.0</v>
      </c>
      <c r="B192" s="49">
        <v>1303.949951</v>
      </c>
      <c r="C192" s="49">
        <v>1325.150024</v>
      </c>
      <c r="D192" s="49">
        <v>1289.650024</v>
      </c>
      <c r="E192" s="49">
        <v>1322.449951</v>
      </c>
      <c r="F192" s="49">
        <v>1322.449951</v>
      </c>
      <c r="G192" s="67">
        <f t="shared" si="1"/>
        <v>-0.001886863725</v>
      </c>
      <c r="H192" s="68">
        <f>G192-FAMA!E195</f>
        <v>-0.0202532787</v>
      </c>
    </row>
    <row r="193">
      <c r="A193" s="48">
        <v>45429.0</v>
      </c>
      <c r="B193" s="49">
        <v>1322.5</v>
      </c>
      <c r="C193" s="49">
        <v>1334.650024</v>
      </c>
      <c r="D193" s="49">
        <v>1317.150024</v>
      </c>
      <c r="E193" s="49">
        <v>1324.949951</v>
      </c>
      <c r="F193" s="49">
        <v>1324.949951</v>
      </c>
      <c r="G193" s="67">
        <f t="shared" si="1"/>
        <v>-0.01768245636</v>
      </c>
      <c r="H193" s="68">
        <f>G193-FAMA!E196</f>
        <v>-0.07279182165</v>
      </c>
    </row>
    <row r="194">
      <c r="A194" s="48">
        <v>45433.0</v>
      </c>
      <c r="B194" s="49">
        <v>1325.0</v>
      </c>
      <c r="C194" s="49">
        <v>1358.050049</v>
      </c>
      <c r="D194" s="49">
        <v>1318.0</v>
      </c>
      <c r="E194" s="49">
        <v>1348.800049</v>
      </c>
      <c r="F194" s="49">
        <v>1348.800049</v>
      </c>
      <c r="G194" s="67">
        <f t="shared" si="1"/>
        <v>0.002080274146</v>
      </c>
      <c r="H194" s="68">
        <f>G194-FAMA!E197</f>
        <v>-0.01628614083</v>
      </c>
    </row>
    <row r="195">
      <c r="A195" s="48">
        <v>45434.0</v>
      </c>
      <c r="B195" s="49">
        <v>1349.25</v>
      </c>
      <c r="C195" s="49">
        <v>1353.650024</v>
      </c>
      <c r="D195" s="49">
        <v>1330.0</v>
      </c>
      <c r="E195" s="49">
        <v>1346.0</v>
      </c>
      <c r="F195" s="49">
        <v>1346.0</v>
      </c>
      <c r="G195" s="67">
        <f t="shared" si="1"/>
        <v>-0.002297810433</v>
      </c>
      <c r="H195" s="68">
        <f>G195-FAMA!E198</f>
        <v>-0.0206642254</v>
      </c>
    </row>
    <row r="196">
      <c r="A196" s="48">
        <v>45435.0</v>
      </c>
      <c r="B196" s="49">
        <v>1340.150024</v>
      </c>
      <c r="C196" s="49">
        <v>1353.099976</v>
      </c>
      <c r="D196" s="49">
        <v>1328.050049</v>
      </c>
      <c r="E196" s="49">
        <v>1349.099976</v>
      </c>
      <c r="F196" s="49">
        <v>1349.099976</v>
      </c>
      <c r="G196" s="67">
        <f t="shared" si="1"/>
        <v>0.007693402019</v>
      </c>
      <c r="H196" s="68">
        <f>G196-FAMA!E199</f>
        <v>-0.0106466365</v>
      </c>
    </row>
    <row r="197">
      <c r="A197" s="48">
        <v>45436.0</v>
      </c>
      <c r="B197" s="49">
        <v>1349.949951</v>
      </c>
      <c r="C197" s="49">
        <v>1349.949951</v>
      </c>
      <c r="D197" s="49">
        <v>1333.699951</v>
      </c>
      <c r="E197" s="49">
        <v>1338.800049</v>
      </c>
      <c r="F197" s="49">
        <v>1338.800049</v>
      </c>
      <c r="G197" s="67">
        <f t="shared" si="1"/>
        <v>0.0001120718614</v>
      </c>
      <c r="H197" s="68">
        <f>G197-FAMA!E200</f>
        <v>-0.01822796666</v>
      </c>
    </row>
    <row r="198">
      <c r="A198" s="48">
        <v>45439.0</v>
      </c>
      <c r="B198" s="49">
        <v>1340.650024</v>
      </c>
      <c r="C198" s="49">
        <v>1347.449951</v>
      </c>
      <c r="D198" s="49">
        <v>1327.599976</v>
      </c>
      <c r="E198" s="49">
        <v>1338.650024</v>
      </c>
      <c r="F198" s="49">
        <v>1338.650024</v>
      </c>
      <c r="G198" s="67">
        <f t="shared" si="1"/>
        <v>0.004464675635</v>
      </c>
      <c r="H198" s="68">
        <f>G198-FAMA!E201</f>
        <v>-0.05056553125</v>
      </c>
    </row>
    <row r="199">
      <c r="A199" s="48">
        <v>45440.0</v>
      </c>
      <c r="B199" s="49">
        <v>1354.0</v>
      </c>
      <c r="C199" s="49">
        <v>1354.0</v>
      </c>
      <c r="D199" s="49">
        <v>1319.0</v>
      </c>
      <c r="E199" s="49">
        <v>1332.699951</v>
      </c>
      <c r="F199" s="49">
        <v>1332.699951</v>
      </c>
      <c r="G199" s="67">
        <f t="shared" si="1"/>
        <v>-0.001498464129</v>
      </c>
      <c r="H199" s="68">
        <f>G199-FAMA!E202</f>
        <v>-0.01983850265</v>
      </c>
    </row>
    <row r="200">
      <c r="A200" s="48">
        <v>45441.0</v>
      </c>
      <c r="B200" s="49">
        <v>1342.800049</v>
      </c>
      <c r="C200" s="49">
        <v>1342.800049</v>
      </c>
      <c r="D200" s="49">
        <v>1325.0</v>
      </c>
      <c r="E200" s="49">
        <v>1334.699951</v>
      </c>
      <c r="F200" s="49">
        <v>1334.699951</v>
      </c>
      <c r="G200" s="67">
        <f t="shared" si="1"/>
        <v>0.01528980326</v>
      </c>
      <c r="H200" s="68">
        <f>G200-FAMA!E203</f>
        <v>-0.003050235259</v>
      </c>
    </row>
    <row r="201">
      <c r="A201" s="48">
        <v>45442.0</v>
      </c>
      <c r="B201" s="49">
        <v>1334.0</v>
      </c>
      <c r="C201" s="49">
        <v>1334.0</v>
      </c>
      <c r="D201" s="49">
        <v>1308.0</v>
      </c>
      <c r="E201" s="49">
        <v>1314.599976</v>
      </c>
      <c r="F201" s="49">
        <v>1314.599976</v>
      </c>
      <c r="G201" s="67">
        <f t="shared" si="1"/>
        <v>0.003702978431</v>
      </c>
      <c r="H201" s="68">
        <f>G201-FAMA!E204</f>
        <v>-0.01474536664</v>
      </c>
    </row>
    <row r="202">
      <c r="A202" s="48">
        <v>45443.0</v>
      </c>
      <c r="B202" s="49">
        <v>1318.449951</v>
      </c>
      <c r="C202" s="49">
        <v>1329.050049</v>
      </c>
      <c r="D202" s="49">
        <v>1306.599976</v>
      </c>
      <c r="E202" s="49">
        <v>1309.75</v>
      </c>
      <c r="F202" s="49">
        <v>1309.75</v>
      </c>
      <c r="G202" s="67">
        <f t="shared" si="1"/>
        <v>-0.01359395115</v>
      </c>
      <c r="H202" s="68">
        <f>G202-FAMA!E205</f>
        <v>-0.03204229622</v>
      </c>
    </row>
    <row r="203">
      <c r="A203" s="48">
        <v>45446.0</v>
      </c>
      <c r="B203" s="49">
        <v>1349.900024</v>
      </c>
      <c r="C203" s="49">
        <v>1349.900024</v>
      </c>
      <c r="D203" s="49">
        <v>1318.650024</v>
      </c>
      <c r="E203" s="49">
        <v>1327.800049</v>
      </c>
      <c r="F203" s="49">
        <v>1327.800049</v>
      </c>
      <c r="G203" s="67">
        <f t="shared" si="1"/>
        <v>0.04481258534</v>
      </c>
      <c r="H203" s="68">
        <f>G203-FAMA!E206</f>
        <v>0.02636424027</v>
      </c>
    </row>
    <row r="204">
      <c r="A204" s="48">
        <v>45447.0</v>
      </c>
      <c r="B204" s="49">
        <v>1340.199951</v>
      </c>
      <c r="C204" s="49">
        <v>1340.199951</v>
      </c>
      <c r="D204" s="49">
        <v>1203.699951</v>
      </c>
      <c r="E204" s="49">
        <v>1270.849976</v>
      </c>
      <c r="F204" s="49">
        <v>1270.849976</v>
      </c>
      <c r="G204" s="67">
        <f t="shared" si="1"/>
        <v>-0.03814571353</v>
      </c>
      <c r="H204" s="68">
        <f>G204-FAMA!E207</f>
        <v>-0.09350095961</v>
      </c>
    </row>
    <row r="205">
      <c r="A205" s="48">
        <v>45448.0</v>
      </c>
      <c r="B205" s="49">
        <v>1293.349976</v>
      </c>
      <c r="C205" s="49">
        <v>1329.75</v>
      </c>
      <c r="D205" s="49">
        <v>1282.449951</v>
      </c>
      <c r="E205" s="49">
        <v>1321.25</v>
      </c>
      <c r="F205" s="49">
        <v>1321.25</v>
      </c>
      <c r="G205" s="67">
        <f t="shared" si="1"/>
        <v>-0.01196485324</v>
      </c>
      <c r="H205" s="68">
        <f>G205-FAMA!E208</f>
        <v>-0.03041319831</v>
      </c>
    </row>
    <row r="206">
      <c r="A206" s="48">
        <v>45449.0</v>
      </c>
      <c r="B206" s="49">
        <v>1338.349976</v>
      </c>
      <c r="C206" s="49">
        <v>1339.800049</v>
      </c>
      <c r="D206" s="49">
        <v>1322.75</v>
      </c>
      <c r="E206" s="49">
        <v>1337.25</v>
      </c>
      <c r="F206" s="49">
        <v>1337.25</v>
      </c>
      <c r="G206" s="67">
        <f t="shared" si="1"/>
        <v>-0.0008965228764</v>
      </c>
      <c r="H206" s="68">
        <f>G206-FAMA!E209</f>
        <v>-0.01947360243</v>
      </c>
    </row>
    <row r="207">
      <c r="A207" s="48">
        <v>45450.0</v>
      </c>
      <c r="B207" s="49">
        <v>1340.0</v>
      </c>
      <c r="C207" s="49">
        <v>1354.0</v>
      </c>
      <c r="D207" s="49">
        <v>1330.0</v>
      </c>
      <c r="E207" s="49">
        <v>1338.449951</v>
      </c>
      <c r="F207" s="49">
        <v>1338.449951</v>
      </c>
      <c r="G207" s="67">
        <f t="shared" si="1"/>
        <v>-0.00527672531</v>
      </c>
      <c r="H207" s="68">
        <f>G207-FAMA!E210</f>
        <v>-0.07960575254</v>
      </c>
    </row>
    <row r="208">
      <c r="A208" s="48">
        <v>45453.0</v>
      </c>
      <c r="B208" s="49">
        <v>1332.199951</v>
      </c>
      <c r="C208" s="49">
        <v>1366.449951</v>
      </c>
      <c r="D208" s="49">
        <v>1332.199951</v>
      </c>
      <c r="E208" s="49">
        <v>1345.550049</v>
      </c>
      <c r="F208" s="49">
        <v>1345.550049</v>
      </c>
      <c r="G208" s="67">
        <f t="shared" si="1"/>
        <v>-0.02538746024</v>
      </c>
      <c r="H208" s="68">
        <f>G208-FAMA!E211</f>
        <v>-0.04396453979</v>
      </c>
    </row>
    <row r="209">
      <c r="A209" s="48">
        <v>45454.0</v>
      </c>
      <c r="B209" s="49">
        <v>1364.599976</v>
      </c>
      <c r="C209" s="49">
        <v>1384.800049</v>
      </c>
      <c r="D209" s="49">
        <v>1347.900024</v>
      </c>
      <c r="E209" s="49">
        <v>1380.599976</v>
      </c>
      <c r="F209" s="49">
        <v>1380.599976</v>
      </c>
      <c r="G209" s="67">
        <f t="shared" si="1"/>
        <v>-0.01265827961</v>
      </c>
      <c r="H209" s="68">
        <f>G209-FAMA!E212</f>
        <v>-0.03123535916</v>
      </c>
    </row>
    <row r="210">
      <c r="A210" s="48">
        <v>45455.0</v>
      </c>
      <c r="B210" s="49">
        <v>1393.449951</v>
      </c>
      <c r="C210" s="49">
        <v>1405.699951</v>
      </c>
      <c r="D210" s="49">
        <v>1386.0</v>
      </c>
      <c r="E210" s="49">
        <v>1398.300049</v>
      </c>
      <c r="F210" s="49">
        <v>1398.300049</v>
      </c>
      <c r="G210" s="67">
        <f t="shared" si="1"/>
        <v>0.00499520115</v>
      </c>
      <c r="H210" s="68">
        <f>G210-FAMA!E213</f>
        <v>-0.01364456022</v>
      </c>
    </row>
    <row r="211">
      <c r="A211" s="48">
        <v>45456.0</v>
      </c>
      <c r="B211" s="49">
        <v>1404.949951</v>
      </c>
      <c r="C211" s="49">
        <v>1404.949951</v>
      </c>
      <c r="D211" s="49">
        <v>1368.0</v>
      </c>
      <c r="E211" s="49">
        <v>1391.349976</v>
      </c>
      <c r="F211" s="49">
        <v>1391.349976</v>
      </c>
      <c r="G211" s="67">
        <f t="shared" si="1"/>
        <v>0.001655755314</v>
      </c>
      <c r="H211" s="68">
        <f>G211-FAMA!E214</f>
        <v>-0.01698400606</v>
      </c>
    </row>
    <row r="212">
      <c r="A212" s="48">
        <v>45457.0</v>
      </c>
      <c r="B212" s="49">
        <v>1392.25</v>
      </c>
      <c r="C212" s="49">
        <v>1402.900024</v>
      </c>
      <c r="D212" s="49">
        <v>1382.300049</v>
      </c>
      <c r="E212" s="49">
        <v>1389.050049</v>
      </c>
      <c r="F212" s="49">
        <v>1389.050049</v>
      </c>
      <c r="G212" s="67">
        <f t="shared" si="1"/>
        <v>-0.009942944405</v>
      </c>
      <c r="H212" s="68">
        <f>G212-FAMA!E215</f>
        <v>-0.06587265238</v>
      </c>
    </row>
    <row r="213">
      <c r="A213" s="48">
        <v>45461.0</v>
      </c>
      <c r="B213" s="49">
        <v>1408.949951</v>
      </c>
      <c r="C213" s="49">
        <v>1408.949951</v>
      </c>
      <c r="D213" s="49">
        <v>1387.650024</v>
      </c>
      <c r="E213" s="49">
        <v>1403.0</v>
      </c>
      <c r="F213" s="49">
        <v>1403.0</v>
      </c>
      <c r="G213" s="67">
        <f t="shared" si="1"/>
        <v>0.009134683559</v>
      </c>
      <c r="H213" s="68">
        <f>G213-FAMA!E216</f>
        <v>-0.009505077811</v>
      </c>
    </row>
    <row r="214">
      <c r="A214" s="48">
        <v>45462.0</v>
      </c>
      <c r="B214" s="49">
        <v>1410.449951</v>
      </c>
      <c r="C214" s="49">
        <v>1410.449951</v>
      </c>
      <c r="D214" s="49">
        <v>1383.050049</v>
      </c>
      <c r="E214" s="49">
        <v>1390.300049</v>
      </c>
      <c r="F214" s="49">
        <v>1390.300049</v>
      </c>
      <c r="G214" s="67">
        <f t="shared" si="1"/>
        <v>0.004515732653</v>
      </c>
      <c r="H214" s="68">
        <f>G214-FAMA!E217</f>
        <v>-0.01412402872</v>
      </c>
    </row>
    <row r="215">
      <c r="A215" s="48">
        <v>45463.0</v>
      </c>
      <c r="B215" s="49">
        <v>1398.0</v>
      </c>
      <c r="C215" s="49">
        <v>1398.0</v>
      </c>
      <c r="D215" s="49">
        <v>1380.0</v>
      </c>
      <c r="E215" s="49">
        <v>1384.050049</v>
      </c>
      <c r="F215" s="49">
        <v>1384.050049</v>
      </c>
      <c r="G215" s="67">
        <f t="shared" si="1"/>
        <v>-0.03721609556</v>
      </c>
      <c r="H215" s="68">
        <f>G215-FAMA!E218</f>
        <v>-0.0557793576</v>
      </c>
    </row>
    <row r="216">
      <c r="A216" s="48">
        <v>45464.0</v>
      </c>
      <c r="B216" s="49">
        <v>1390.949951</v>
      </c>
      <c r="C216" s="49">
        <v>1454.849976</v>
      </c>
      <c r="D216" s="49">
        <v>1382.0</v>
      </c>
      <c r="E216" s="49">
        <v>1437.550049</v>
      </c>
      <c r="F216" s="49">
        <v>1437.550049</v>
      </c>
      <c r="G216" s="67">
        <f t="shared" si="1"/>
        <v>0.01072206952</v>
      </c>
      <c r="H216" s="68">
        <f>G216-FAMA!E219</f>
        <v>-0.007841192521</v>
      </c>
    </row>
    <row r="217">
      <c r="A217" s="48">
        <v>45467.0</v>
      </c>
      <c r="B217" s="49">
        <v>1444.349976</v>
      </c>
      <c r="C217" s="49">
        <v>1444.349976</v>
      </c>
      <c r="D217" s="49">
        <v>1416.5</v>
      </c>
      <c r="E217" s="49">
        <v>1422.300049</v>
      </c>
      <c r="F217" s="49">
        <v>1422.300049</v>
      </c>
      <c r="G217" s="67">
        <f t="shared" si="1"/>
        <v>-0.003817160567</v>
      </c>
      <c r="H217" s="68">
        <f>G217-FAMA!E220</f>
        <v>-0.05951728516</v>
      </c>
    </row>
    <row r="218">
      <c r="A218" s="48">
        <v>45468.0</v>
      </c>
      <c r="B218" s="49">
        <v>1433.949951</v>
      </c>
      <c r="C218" s="49">
        <v>1469.900024</v>
      </c>
      <c r="D218" s="49">
        <v>1417.0</v>
      </c>
      <c r="E218" s="49">
        <v>1427.75</v>
      </c>
      <c r="F218" s="49">
        <v>1427.75</v>
      </c>
      <c r="G218" s="67">
        <f t="shared" si="1"/>
        <v>-0.01693804965</v>
      </c>
      <c r="H218" s="68">
        <f>G218-FAMA!E221</f>
        <v>-0.03550131169</v>
      </c>
    </row>
    <row r="219">
      <c r="A219" s="48">
        <v>45469.0</v>
      </c>
      <c r="B219" s="49">
        <v>1436.0</v>
      </c>
      <c r="C219" s="49">
        <v>1465.0</v>
      </c>
      <c r="D219" s="49">
        <v>1431.650024</v>
      </c>
      <c r="E219" s="49">
        <v>1452.349976</v>
      </c>
      <c r="F219" s="49">
        <v>1452.349976</v>
      </c>
      <c r="G219" s="67">
        <f t="shared" si="1"/>
        <v>-0.01113227721</v>
      </c>
      <c r="H219" s="68">
        <f>G219-FAMA!E222</f>
        <v>-0.02969553925</v>
      </c>
    </row>
    <row r="220">
      <c r="A220" s="48">
        <v>45470.0</v>
      </c>
      <c r="B220" s="49">
        <v>1465.0</v>
      </c>
      <c r="C220" s="49">
        <v>1473.449951</v>
      </c>
      <c r="D220" s="49">
        <v>1446.5</v>
      </c>
      <c r="E220" s="49">
        <v>1468.699951</v>
      </c>
      <c r="F220" s="49">
        <v>1468.699951</v>
      </c>
      <c r="G220" s="67">
        <f t="shared" si="1"/>
        <v>0.02882554067</v>
      </c>
      <c r="H220" s="68">
        <f>G220-FAMA!E223</f>
        <v>0.01016991923</v>
      </c>
    </row>
    <row r="221">
      <c r="A221" s="48">
        <v>45471.0</v>
      </c>
      <c r="B221" s="49">
        <v>1475.050049</v>
      </c>
      <c r="C221" s="49">
        <v>1479.900024</v>
      </c>
      <c r="D221" s="49">
        <v>1420.0</v>
      </c>
      <c r="E221" s="49">
        <v>1427.550049</v>
      </c>
      <c r="F221" s="49">
        <v>1427.550049</v>
      </c>
      <c r="G221" s="67">
        <f t="shared" si="1"/>
        <v>-0.04699749945</v>
      </c>
      <c r="H221" s="68">
        <f>G221-FAMA!E224</f>
        <v>-0.06565312089</v>
      </c>
    </row>
    <row r="222">
      <c r="A222" s="48">
        <v>45474.0</v>
      </c>
      <c r="B222" s="49">
        <v>1439.650024</v>
      </c>
      <c r="C222" s="49">
        <v>1512.599976</v>
      </c>
      <c r="D222" s="49">
        <v>1435.0</v>
      </c>
      <c r="E222" s="49">
        <v>1497.949951</v>
      </c>
      <c r="F222" s="49">
        <v>1497.949951</v>
      </c>
      <c r="G222" s="67">
        <f t="shared" si="1"/>
        <v>0.01970725051</v>
      </c>
      <c r="H222" s="68">
        <f>G222-FAMA!E225</f>
        <v>-0.03627005543</v>
      </c>
    </row>
    <row r="223">
      <c r="A223" s="48">
        <v>45475.0</v>
      </c>
      <c r="B223" s="49">
        <v>1508.949951</v>
      </c>
      <c r="C223" s="49">
        <v>1508.949951</v>
      </c>
      <c r="D223" s="49">
        <v>1461.099976</v>
      </c>
      <c r="E223" s="49">
        <v>1469.0</v>
      </c>
      <c r="F223" s="49">
        <v>1469.0</v>
      </c>
      <c r="G223" s="67">
        <f t="shared" si="1"/>
        <v>0.004925400711</v>
      </c>
      <c r="H223" s="68">
        <f>G223-FAMA!E226</f>
        <v>-0.01373022073</v>
      </c>
    </row>
    <row r="224">
      <c r="A224" s="48">
        <v>45476.0</v>
      </c>
      <c r="B224" s="49">
        <v>1476.349976</v>
      </c>
      <c r="C224" s="49">
        <v>1476.349976</v>
      </c>
      <c r="D224" s="49">
        <v>1454.699951</v>
      </c>
      <c r="E224" s="49">
        <v>1461.800049</v>
      </c>
      <c r="F224" s="49">
        <v>1461.800049</v>
      </c>
      <c r="G224" s="67">
        <f t="shared" si="1"/>
        <v>-0.005205962949</v>
      </c>
      <c r="H224" s="68">
        <f>G224-FAMA!E227</f>
        <v>-0.02386158439</v>
      </c>
    </row>
    <row r="225">
      <c r="A225" s="48">
        <v>45477.0</v>
      </c>
      <c r="B225" s="49">
        <v>1468.0</v>
      </c>
      <c r="C225" s="49">
        <v>1481.449951</v>
      </c>
      <c r="D225" s="49">
        <v>1454.75</v>
      </c>
      <c r="E225" s="49">
        <v>1469.449951</v>
      </c>
      <c r="F225" s="49">
        <v>1469.449951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459.950012</v>
      </c>
      <c r="C2" s="49">
        <v>463.649994</v>
      </c>
      <c r="D2" s="49">
        <v>454.399994</v>
      </c>
      <c r="E2" s="49">
        <v>456.100006</v>
      </c>
      <c r="F2" s="49">
        <v>441.669708</v>
      </c>
      <c r="G2" s="67">
        <f t="shared" ref="G2:G225" si="1">(F2/F3-1)</f>
        <v>0.002637974559</v>
      </c>
      <c r="H2" s="68">
        <f>G2-FAMA!E5</f>
        <v>-0.0511031153</v>
      </c>
    </row>
    <row r="3">
      <c r="A3" s="48">
        <v>45142.0</v>
      </c>
      <c r="B3" s="49">
        <v>456.0</v>
      </c>
      <c r="C3" s="49">
        <v>461.450012</v>
      </c>
      <c r="D3" s="49">
        <v>454.0</v>
      </c>
      <c r="E3" s="49">
        <v>454.899994</v>
      </c>
      <c r="F3" s="49">
        <v>440.50766</v>
      </c>
      <c r="G3" s="67">
        <f t="shared" si="1"/>
        <v>0</v>
      </c>
      <c r="H3" s="68">
        <f>G3-FAMA!E6</f>
        <v>-0.01791048857</v>
      </c>
      <c r="J3" s="67">
        <f t="array" ref="J3:N7">LINEST(H2:H224,FAMA!B5:E227,true,true)</f>
        <v>-1.083152092</v>
      </c>
      <c r="K3" s="33">
        <v>4.940109634233082E-4</v>
      </c>
      <c r="L3" s="33">
        <v>6.350576305428423E-4</v>
      </c>
      <c r="M3" s="33">
        <v>-3.110211743914704E-4</v>
      </c>
      <c r="N3" s="33">
        <v>0.002198305015919643</v>
      </c>
    </row>
    <row r="4">
      <c r="A4" s="48">
        <v>45145.0</v>
      </c>
      <c r="B4" s="49">
        <v>453.049988</v>
      </c>
      <c r="C4" s="49">
        <v>456.600006</v>
      </c>
      <c r="D4" s="49">
        <v>450.850006</v>
      </c>
      <c r="E4" s="49">
        <v>454.899994</v>
      </c>
      <c r="F4" s="49">
        <v>440.50766</v>
      </c>
      <c r="G4" s="67">
        <f t="shared" si="1"/>
        <v>0.005414851113</v>
      </c>
      <c r="H4" s="68">
        <f>G4-FAMA!E7</f>
        <v>-0.01249563746</v>
      </c>
      <c r="J4" s="33">
        <v>0.04651804704580512</v>
      </c>
      <c r="K4" s="33">
        <v>0.0012445298685834485</v>
      </c>
      <c r="L4" s="33">
        <v>9.541965989018622E-4</v>
      </c>
      <c r="M4" s="33">
        <v>0.0011162893902397402</v>
      </c>
      <c r="N4" s="33">
        <v>0.0014474475742551516</v>
      </c>
    </row>
    <row r="5">
      <c r="A5" s="48">
        <v>45146.0</v>
      </c>
      <c r="B5" s="49">
        <v>455.549988</v>
      </c>
      <c r="C5" s="49">
        <v>456.799988</v>
      </c>
      <c r="D5" s="49">
        <v>451.0</v>
      </c>
      <c r="E5" s="49">
        <v>452.450012</v>
      </c>
      <c r="F5" s="49">
        <v>438.135223</v>
      </c>
      <c r="G5" s="67">
        <f t="shared" si="1"/>
        <v>-0.01341029039</v>
      </c>
      <c r="H5" s="68">
        <f>G5-FAMA!E8</f>
        <v>-0.03121841827</v>
      </c>
      <c r="J5" s="33">
        <v>0.7219397283218998</v>
      </c>
      <c r="K5" s="33">
        <v>0.010974535133263581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451.049988</v>
      </c>
      <c r="C6" s="49">
        <v>459.75</v>
      </c>
      <c r="D6" s="49">
        <v>447.0</v>
      </c>
      <c r="E6" s="49">
        <v>458.600006</v>
      </c>
      <c r="F6" s="49">
        <v>444.090607</v>
      </c>
      <c r="G6" s="67">
        <f t="shared" si="1"/>
        <v>0.01583781377</v>
      </c>
      <c r="H6" s="68">
        <f>G6-FAMA!E9</f>
        <v>-0.001970314102</v>
      </c>
      <c r="J6" s="33">
        <v>141.50067162090875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458.600006</v>
      </c>
      <c r="C7" s="49">
        <v>458.950012</v>
      </c>
      <c r="D7" s="49">
        <v>449.0</v>
      </c>
      <c r="E7" s="49">
        <v>451.450012</v>
      </c>
      <c r="F7" s="49">
        <v>437.16684</v>
      </c>
      <c r="G7" s="67">
        <f t="shared" si="1"/>
        <v>0.006128818032</v>
      </c>
      <c r="H7" s="68">
        <f>G7-FAMA!E10</f>
        <v>-0.04730508004</v>
      </c>
      <c r="J7" s="33">
        <v>0.06816960206866102</v>
      </c>
      <c r="K7" s="33">
        <v>0.026256011863289595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452.049988</v>
      </c>
      <c r="C8" s="49">
        <v>452.799988</v>
      </c>
      <c r="D8" s="49">
        <v>444.799988</v>
      </c>
      <c r="E8" s="49">
        <v>448.700012</v>
      </c>
      <c r="F8" s="49">
        <v>434.503845</v>
      </c>
      <c r="G8" s="67">
        <f t="shared" si="1"/>
        <v>-0.0005568677638</v>
      </c>
      <c r="H8" s="68">
        <f>G8-FAMA!E11</f>
        <v>-0.01836499564</v>
      </c>
    </row>
    <row r="9">
      <c r="A9" s="48">
        <v>45152.0</v>
      </c>
      <c r="B9" s="49">
        <v>448.700012</v>
      </c>
      <c r="C9" s="49">
        <v>451.200012</v>
      </c>
      <c r="D9" s="49">
        <v>445.049988</v>
      </c>
      <c r="E9" s="49">
        <v>448.950012</v>
      </c>
      <c r="F9" s="49">
        <v>434.745941</v>
      </c>
      <c r="G9" s="67">
        <f t="shared" si="1"/>
        <v>-0.002444145948</v>
      </c>
      <c r="H9" s="68">
        <f>G9-FAMA!E12</f>
        <v>-0.02025227382</v>
      </c>
    </row>
    <row r="10">
      <c r="A10" s="48">
        <v>45154.0</v>
      </c>
      <c r="B10" s="49">
        <v>451.899994</v>
      </c>
      <c r="C10" s="49">
        <v>457.399994</v>
      </c>
      <c r="D10" s="49">
        <v>448.450012</v>
      </c>
      <c r="E10" s="49">
        <v>450.049988</v>
      </c>
      <c r="F10" s="49">
        <v>435.811127</v>
      </c>
      <c r="G10" s="67">
        <f t="shared" si="1"/>
        <v>0.02086879896</v>
      </c>
      <c r="H10" s="68">
        <f>G10-FAMA!E13</f>
        <v>0.003009614238</v>
      </c>
      <c r="J10" s="70">
        <f>FAMA!E3+FAMA!B3*K3+FAMA!C3*L3+FAMA!D3*M3+FAMA!E3*N3</f>
        <v>0.026834814</v>
      </c>
      <c r="K10" s="50" t="s">
        <v>41</v>
      </c>
    </row>
    <row r="11">
      <c r="A11" s="48">
        <v>45155.0</v>
      </c>
      <c r="B11" s="49">
        <v>450.049988</v>
      </c>
      <c r="C11" s="49">
        <v>450.350006</v>
      </c>
      <c r="D11" s="49">
        <v>440.0</v>
      </c>
      <c r="E11" s="49">
        <v>440.850006</v>
      </c>
      <c r="F11" s="49">
        <v>426.902191</v>
      </c>
      <c r="G11" s="67">
        <f t="shared" si="1"/>
        <v>-0.002376115707</v>
      </c>
      <c r="H11" s="68">
        <f>G11-FAMA!E14</f>
        <v>-0.02023530043</v>
      </c>
    </row>
    <row r="12">
      <c r="A12" s="48">
        <v>45156.0</v>
      </c>
      <c r="B12" s="49">
        <v>441.0</v>
      </c>
      <c r="C12" s="49">
        <v>443.149994</v>
      </c>
      <c r="D12" s="49">
        <v>438.450012</v>
      </c>
      <c r="E12" s="49">
        <v>441.899994</v>
      </c>
      <c r="F12" s="49">
        <v>427.918976</v>
      </c>
      <c r="G12" s="67">
        <f t="shared" si="1"/>
        <v>-0.01295514693</v>
      </c>
      <c r="H12" s="68">
        <f>G12-FAMA!E15</f>
        <v>-0.06654227019</v>
      </c>
    </row>
    <row r="13">
      <c r="A13" s="48">
        <v>45159.0</v>
      </c>
      <c r="B13" s="49">
        <v>441.049988</v>
      </c>
      <c r="C13" s="49">
        <v>448.450012</v>
      </c>
      <c r="D13" s="49">
        <v>441.049988</v>
      </c>
      <c r="E13" s="49">
        <v>447.700012</v>
      </c>
      <c r="F13" s="49">
        <v>433.535492</v>
      </c>
      <c r="G13" s="67">
        <f t="shared" si="1"/>
        <v>-0.01431085732</v>
      </c>
      <c r="H13" s="68">
        <f>G13-FAMA!E16</f>
        <v>-0.03217004204</v>
      </c>
    </row>
    <row r="14">
      <c r="A14" s="48">
        <v>45160.0</v>
      </c>
      <c r="B14" s="49">
        <v>448.950012</v>
      </c>
      <c r="C14" s="49">
        <v>455.0</v>
      </c>
      <c r="D14" s="49">
        <v>447.0</v>
      </c>
      <c r="E14" s="49">
        <v>454.200012</v>
      </c>
      <c r="F14" s="49">
        <v>439.829834</v>
      </c>
      <c r="G14" s="67">
        <f t="shared" si="1"/>
        <v>0.008436956405</v>
      </c>
      <c r="H14" s="68">
        <f>G14-FAMA!E17</f>
        <v>-0.009422228318</v>
      </c>
    </row>
    <row r="15">
      <c r="A15" s="48">
        <v>45161.0</v>
      </c>
      <c r="B15" s="49">
        <v>456.0</v>
      </c>
      <c r="C15" s="49">
        <v>456.0</v>
      </c>
      <c r="D15" s="49">
        <v>448.799988</v>
      </c>
      <c r="E15" s="49">
        <v>450.399994</v>
      </c>
      <c r="F15" s="49">
        <v>436.150055</v>
      </c>
      <c r="G15" s="67">
        <f t="shared" si="1"/>
        <v>-0.000776486952</v>
      </c>
      <c r="H15" s="68">
        <f>G15-FAMA!E18</f>
        <v>-0.01856870573</v>
      </c>
    </row>
    <row r="16">
      <c r="A16" s="48">
        <v>45162.0</v>
      </c>
      <c r="B16" s="49">
        <v>453.799988</v>
      </c>
      <c r="C16" s="49">
        <v>453.799988</v>
      </c>
      <c r="D16" s="49">
        <v>449.299988</v>
      </c>
      <c r="E16" s="49">
        <v>450.75</v>
      </c>
      <c r="F16" s="49">
        <v>436.488983</v>
      </c>
      <c r="G16" s="67">
        <f t="shared" si="1"/>
        <v>0.01554573599</v>
      </c>
      <c r="H16" s="68">
        <f>G16-FAMA!E19</f>
        <v>-0.002246482785</v>
      </c>
    </row>
    <row r="17">
      <c r="A17" s="48">
        <v>45163.0</v>
      </c>
      <c r="B17" s="49">
        <v>450.049988</v>
      </c>
      <c r="C17" s="49">
        <v>450.700012</v>
      </c>
      <c r="D17" s="49">
        <v>442.149994</v>
      </c>
      <c r="E17" s="49">
        <v>443.850006</v>
      </c>
      <c r="F17" s="49">
        <v>429.807312</v>
      </c>
      <c r="G17" s="67">
        <f t="shared" si="1"/>
        <v>0.005664497271</v>
      </c>
      <c r="H17" s="68">
        <f>G17-FAMA!E20</f>
        <v>-0.04772165652</v>
      </c>
    </row>
    <row r="18">
      <c r="A18" s="48">
        <v>45166.0</v>
      </c>
      <c r="B18" s="49">
        <v>445.0</v>
      </c>
      <c r="C18" s="49">
        <v>446.75</v>
      </c>
      <c r="D18" s="49">
        <v>441.0</v>
      </c>
      <c r="E18" s="49">
        <v>441.350006</v>
      </c>
      <c r="F18" s="49">
        <v>427.386383</v>
      </c>
      <c r="G18" s="67">
        <f t="shared" si="1"/>
        <v>0.002612451671</v>
      </c>
      <c r="H18" s="68">
        <f>G18-FAMA!E21</f>
        <v>-0.01517976711</v>
      </c>
    </row>
    <row r="19">
      <c r="A19" s="48">
        <v>45167.0</v>
      </c>
      <c r="B19" s="49">
        <v>442.200012</v>
      </c>
      <c r="C19" s="49">
        <v>444.149994</v>
      </c>
      <c r="D19" s="49">
        <v>439.299988</v>
      </c>
      <c r="E19" s="49">
        <v>440.200012</v>
      </c>
      <c r="F19" s="49">
        <v>426.272766</v>
      </c>
      <c r="G19" s="67">
        <f t="shared" si="1"/>
        <v>-0.005871704288</v>
      </c>
      <c r="H19" s="68">
        <f>G19-FAMA!E22</f>
        <v>-0.02366392307</v>
      </c>
    </row>
    <row r="20">
      <c r="A20" s="48">
        <v>45168.0</v>
      </c>
      <c r="B20" s="49">
        <v>440.350006</v>
      </c>
      <c r="C20" s="49">
        <v>443.799988</v>
      </c>
      <c r="D20" s="49">
        <v>440.350006</v>
      </c>
      <c r="E20" s="49">
        <v>442.799988</v>
      </c>
      <c r="F20" s="49">
        <v>428.790497</v>
      </c>
      <c r="G20" s="67">
        <f t="shared" si="1"/>
        <v>0.007164825892</v>
      </c>
      <c r="H20" s="68">
        <f>G20-FAMA!E23</f>
        <v>-0.01064330198</v>
      </c>
    </row>
    <row r="21">
      <c r="A21" s="48">
        <v>45169.0</v>
      </c>
      <c r="B21" s="49">
        <v>443.950012</v>
      </c>
      <c r="C21" s="49">
        <v>444.799988</v>
      </c>
      <c r="D21" s="49">
        <v>436.100006</v>
      </c>
      <c r="E21" s="49">
        <v>439.649994</v>
      </c>
      <c r="F21" s="49">
        <v>425.740143</v>
      </c>
      <c r="G21" s="67">
        <f t="shared" si="1"/>
        <v>-0.003626058978</v>
      </c>
      <c r="H21" s="68">
        <f>G21-FAMA!E24</f>
        <v>-0.02143418685</v>
      </c>
    </row>
    <row r="22">
      <c r="A22" s="48">
        <v>45170.0</v>
      </c>
      <c r="B22" s="49">
        <v>439.649994</v>
      </c>
      <c r="C22" s="49">
        <v>445.049988</v>
      </c>
      <c r="D22" s="49">
        <v>438.100006</v>
      </c>
      <c r="E22" s="49">
        <v>441.25</v>
      </c>
      <c r="F22" s="49">
        <v>427.28952</v>
      </c>
      <c r="G22" s="67">
        <f t="shared" si="1"/>
        <v>0.008456124984</v>
      </c>
      <c r="H22" s="68">
        <f>G22-FAMA!E25</f>
        <v>-0.04497777309</v>
      </c>
    </row>
    <row r="23">
      <c r="A23" s="48">
        <v>45173.0</v>
      </c>
      <c r="B23" s="49">
        <v>441.350006</v>
      </c>
      <c r="C23" s="49">
        <v>442.950012</v>
      </c>
      <c r="D23" s="49">
        <v>436.649994</v>
      </c>
      <c r="E23" s="49">
        <v>437.549988</v>
      </c>
      <c r="F23" s="49">
        <v>423.706604</v>
      </c>
      <c r="G23" s="67">
        <f t="shared" si="1"/>
        <v>-0.01241394963</v>
      </c>
      <c r="H23" s="68">
        <f>G23-FAMA!E26</f>
        <v>-0.03022207751</v>
      </c>
    </row>
    <row r="24">
      <c r="A24" s="48">
        <v>45174.0</v>
      </c>
      <c r="B24" s="49">
        <v>438.049988</v>
      </c>
      <c r="C24" s="49">
        <v>444.049988</v>
      </c>
      <c r="D24" s="49">
        <v>438.049988</v>
      </c>
      <c r="E24" s="49">
        <v>443.049988</v>
      </c>
      <c r="F24" s="49">
        <v>429.032593</v>
      </c>
      <c r="G24" s="67">
        <f t="shared" si="1"/>
        <v>-0.009944122699</v>
      </c>
      <c r="H24" s="68">
        <f>G24-FAMA!E27</f>
        <v>-0.02775225058</v>
      </c>
    </row>
    <row r="25">
      <c r="A25" s="48">
        <v>45175.0</v>
      </c>
      <c r="B25" s="49">
        <v>443.100006</v>
      </c>
      <c r="C25" s="49">
        <v>448.450012</v>
      </c>
      <c r="D25" s="49">
        <v>441.899994</v>
      </c>
      <c r="E25" s="49">
        <v>447.5</v>
      </c>
      <c r="F25" s="49">
        <v>433.341797</v>
      </c>
      <c r="G25" s="67">
        <f t="shared" si="1"/>
        <v>0.003925916941</v>
      </c>
      <c r="H25" s="68">
        <f>G25-FAMA!E28</f>
        <v>-0.01387913183</v>
      </c>
    </row>
    <row r="26">
      <c r="A26" s="48">
        <v>45176.0</v>
      </c>
      <c r="B26" s="49">
        <v>448.350006</v>
      </c>
      <c r="C26" s="49">
        <v>448.75</v>
      </c>
      <c r="D26" s="49">
        <v>444.649994</v>
      </c>
      <c r="E26" s="49">
        <v>445.75</v>
      </c>
      <c r="F26" s="49">
        <v>431.647186</v>
      </c>
      <c r="G26" s="67">
        <f t="shared" si="1"/>
        <v>0.007117070805</v>
      </c>
      <c r="H26" s="68">
        <f>G26-FAMA!E29</f>
        <v>-0.01068797796</v>
      </c>
    </row>
    <row r="27">
      <c r="A27" s="48">
        <v>45177.0</v>
      </c>
      <c r="B27" s="49">
        <v>447.5</v>
      </c>
      <c r="C27" s="49">
        <v>447.899994</v>
      </c>
      <c r="D27" s="49">
        <v>441.950012</v>
      </c>
      <c r="E27" s="49">
        <v>442.600006</v>
      </c>
      <c r="F27" s="49">
        <v>428.596832</v>
      </c>
      <c r="G27" s="67">
        <f t="shared" si="1"/>
        <v>-0.00973270129</v>
      </c>
      <c r="H27" s="68">
        <f>G27-FAMA!E30</f>
        <v>-0.06315735875</v>
      </c>
    </row>
    <row r="28">
      <c r="A28" s="48">
        <v>45180.0</v>
      </c>
      <c r="B28" s="49">
        <v>445.049988</v>
      </c>
      <c r="C28" s="49">
        <v>448.200012</v>
      </c>
      <c r="D28" s="49">
        <v>442.700012</v>
      </c>
      <c r="E28" s="49">
        <v>446.950012</v>
      </c>
      <c r="F28" s="49">
        <v>432.809235</v>
      </c>
      <c r="G28" s="67">
        <f t="shared" si="1"/>
        <v>-0.00897992943</v>
      </c>
      <c r="H28" s="68">
        <f>G28-FAMA!E31</f>
        <v>-0.0267849782</v>
      </c>
    </row>
    <row r="29">
      <c r="A29" s="48">
        <v>45181.0</v>
      </c>
      <c r="B29" s="49">
        <v>448.049988</v>
      </c>
      <c r="C29" s="49">
        <v>454.25</v>
      </c>
      <c r="D29" s="49">
        <v>445.5</v>
      </c>
      <c r="E29" s="49">
        <v>451.0</v>
      </c>
      <c r="F29" s="49">
        <v>436.731049</v>
      </c>
      <c r="G29" s="67">
        <f t="shared" si="1"/>
        <v>-0.005183667874</v>
      </c>
      <c r="H29" s="68">
        <f>G29-FAMA!E32</f>
        <v>-0.02298871664</v>
      </c>
    </row>
    <row r="30">
      <c r="A30" s="48">
        <v>45182.0</v>
      </c>
      <c r="B30" s="49">
        <v>451.299988</v>
      </c>
      <c r="C30" s="49">
        <v>456.950012</v>
      </c>
      <c r="D30" s="49">
        <v>451.0</v>
      </c>
      <c r="E30" s="49">
        <v>453.350006</v>
      </c>
      <c r="F30" s="49">
        <v>439.006714</v>
      </c>
      <c r="G30" s="67">
        <f t="shared" si="1"/>
        <v>0.007556373627</v>
      </c>
      <c r="H30" s="68">
        <f>G30-FAMA!E33</f>
        <v>-0.01032538597</v>
      </c>
    </row>
    <row r="31">
      <c r="A31" s="48">
        <v>45183.0</v>
      </c>
      <c r="B31" s="49">
        <v>455.149994</v>
      </c>
      <c r="C31" s="49">
        <v>455.850006</v>
      </c>
      <c r="D31" s="49">
        <v>447.100006</v>
      </c>
      <c r="E31" s="49">
        <v>449.950012</v>
      </c>
      <c r="F31" s="49">
        <v>435.714294</v>
      </c>
      <c r="G31" s="67">
        <f t="shared" si="1"/>
        <v>0.003456770987</v>
      </c>
      <c r="H31" s="68">
        <f>G31-FAMA!E34</f>
        <v>-0.01442498861</v>
      </c>
    </row>
    <row r="32">
      <c r="A32" s="48">
        <v>45184.0</v>
      </c>
      <c r="B32" s="49">
        <v>448.0</v>
      </c>
      <c r="C32" s="49">
        <v>452.0</v>
      </c>
      <c r="D32" s="49">
        <v>447.5</v>
      </c>
      <c r="E32" s="49">
        <v>448.399994</v>
      </c>
      <c r="F32" s="49">
        <v>434.213318</v>
      </c>
      <c r="G32" s="67">
        <f t="shared" si="1"/>
        <v>-0.007745045921</v>
      </c>
      <c r="H32" s="68">
        <f>G32-FAMA!E35</f>
        <v>-0.06139991801</v>
      </c>
    </row>
    <row r="33">
      <c r="A33" s="48">
        <v>45187.0</v>
      </c>
      <c r="B33" s="49">
        <v>447.850006</v>
      </c>
      <c r="C33" s="49">
        <v>453.950012</v>
      </c>
      <c r="D33" s="49">
        <v>446.299988</v>
      </c>
      <c r="E33" s="49">
        <v>451.899994</v>
      </c>
      <c r="F33" s="49">
        <v>437.60257</v>
      </c>
      <c r="G33" s="67">
        <f t="shared" si="1"/>
        <v>-0.002428297755</v>
      </c>
      <c r="H33" s="68">
        <f>G33-FAMA!E36</f>
        <v>-0.03819501452</v>
      </c>
    </row>
    <row r="34">
      <c r="A34" s="48">
        <v>45189.0</v>
      </c>
      <c r="B34" s="49">
        <v>451.649994</v>
      </c>
      <c r="C34" s="49">
        <v>455.0</v>
      </c>
      <c r="D34" s="49">
        <v>449.649994</v>
      </c>
      <c r="E34" s="49">
        <v>453.0</v>
      </c>
      <c r="F34" s="49">
        <v>438.667786</v>
      </c>
      <c r="G34" s="67">
        <f t="shared" si="1"/>
        <v>0.01251675481</v>
      </c>
      <c r="H34" s="68">
        <f>G34-FAMA!E37</f>
        <v>-0.005365004787</v>
      </c>
    </row>
    <row r="35">
      <c r="A35" s="48">
        <v>45190.0</v>
      </c>
      <c r="B35" s="49">
        <v>452.700012</v>
      </c>
      <c r="C35" s="49">
        <v>453.5</v>
      </c>
      <c r="D35" s="49">
        <v>444.399994</v>
      </c>
      <c r="E35" s="49">
        <v>447.399994</v>
      </c>
      <c r="F35" s="49">
        <v>433.244965</v>
      </c>
      <c r="G35" s="67">
        <f t="shared" si="1"/>
        <v>0.009476511761</v>
      </c>
      <c r="H35" s="68">
        <f>G35-FAMA!E38</f>
        <v>-0.008736986995</v>
      </c>
    </row>
    <row r="36">
      <c r="A36" s="48">
        <v>45191.0</v>
      </c>
      <c r="B36" s="49">
        <v>447.399994</v>
      </c>
      <c r="C36" s="49">
        <v>448.75</v>
      </c>
      <c r="D36" s="49">
        <v>442.049988</v>
      </c>
      <c r="E36" s="49">
        <v>443.200012</v>
      </c>
      <c r="F36" s="49">
        <v>429.177856</v>
      </c>
      <c r="G36" s="67">
        <f t="shared" si="1"/>
        <v>0.001355642311</v>
      </c>
      <c r="H36" s="68">
        <f>G36-FAMA!E39</f>
        <v>-0.05329480651</v>
      </c>
    </row>
    <row r="37">
      <c r="A37" s="48">
        <v>45194.0</v>
      </c>
      <c r="B37" s="49">
        <v>442.649994</v>
      </c>
      <c r="C37" s="49">
        <v>443.799988</v>
      </c>
      <c r="D37" s="49">
        <v>438.450012</v>
      </c>
      <c r="E37" s="49">
        <v>442.600006</v>
      </c>
      <c r="F37" s="49">
        <v>428.596832</v>
      </c>
      <c r="G37" s="67">
        <f t="shared" si="1"/>
        <v>0.0004521325436</v>
      </c>
      <c r="H37" s="68">
        <f>G37-FAMA!E40</f>
        <v>-0.01776136621</v>
      </c>
    </row>
    <row r="38">
      <c r="A38" s="48">
        <v>45195.0</v>
      </c>
      <c r="B38" s="49">
        <v>443.350006</v>
      </c>
      <c r="C38" s="49">
        <v>444.549988</v>
      </c>
      <c r="D38" s="49">
        <v>439.75</v>
      </c>
      <c r="E38" s="49">
        <v>442.399994</v>
      </c>
      <c r="F38" s="49">
        <v>428.403137</v>
      </c>
      <c r="G38" s="67">
        <f t="shared" si="1"/>
        <v>-0.01491875988</v>
      </c>
      <c r="H38" s="68">
        <f>G38-FAMA!E41</f>
        <v>-0.03313225864</v>
      </c>
    </row>
    <row r="39">
      <c r="A39" s="48">
        <v>45196.0</v>
      </c>
      <c r="B39" s="49">
        <v>442.899994</v>
      </c>
      <c r="C39" s="49">
        <v>449.649994</v>
      </c>
      <c r="D39" s="49">
        <v>438.899994</v>
      </c>
      <c r="E39" s="49">
        <v>449.100006</v>
      </c>
      <c r="F39" s="49">
        <v>434.891174</v>
      </c>
      <c r="G39" s="67">
        <f t="shared" si="1"/>
        <v>0.01906053515</v>
      </c>
      <c r="H39" s="68">
        <f>G39-FAMA!E42</f>
        <v>0.0009013587989</v>
      </c>
    </row>
    <row r="40">
      <c r="A40" s="48">
        <v>45197.0</v>
      </c>
      <c r="B40" s="49">
        <v>450.649994</v>
      </c>
      <c r="C40" s="49">
        <v>450.649994</v>
      </c>
      <c r="D40" s="49">
        <v>439.850006</v>
      </c>
      <c r="E40" s="49">
        <v>440.700012</v>
      </c>
      <c r="F40" s="49">
        <v>426.756958</v>
      </c>
      <c r="G40" s="67">
        <f t="shared" si="1"/>
        <v>-0.008325782054</v>
      </c>
      <c r="H40" s="68">
        <f>G40-FAMA!E43</f>
        <v>-0.02648495841</v>
      </c>
    </row>
    <row r="41">
      <c r="A41" s="48">
        <v>45198.0</v>
      </c>
      <c r="B41" s="49">
        <v>441.149994</v>
      </c>
      <c r="C41" s="49">
        <v>445.600006</v>
      </c>
      <c r="D41" s="49">
        <v>439.149994</v>
      </c>
      <c r="E41" s="49">
        <v>444.399994</v>
      </c>
      <c r="F41" s="49">
        <v>430.339874</v>
      </c>
      <c r="G41" s="67">
        <f t="shared" si="1"/>
        <v>0.01057415851</v>
      </c>
      <c r="H41" s="68">
        <f>G41-FAMA!E44</f>
        <v>-0.04391326383</v>
      </c>
    </row>
    <row r="42">
      <c r="A42" s="48">
        <v>45202.0</v>
      </c>
      <c r="B42" s="49">
        <v>441.0</v>
      </c>
      <c r="C42" s="49">
        <v>442.350006</v>
      </c>
      <c r="D42" s="49">
        <v>439.200012</v>
      </c>
      <c r="E42" s="49">
        <v>439.75</v>
      </c>
      <c r="F42" s="49">
        <v>425.837006</v>
      </c>
      <c r="G42" s="67">
        <f t="shared" si="1"/>
        <v>0.008600898475</v>
      </c>
      <c r="H42" s="68">
        <f>G42-FAMA!E45</f>
        <v>-0.00955827788</v>
      </c>
    </row>
    <row r="43">
      <c r="A43" s="48">
        <v>45203.0</v>
      </c>
      <c r="B43" s="49">
        <v>439.899994</v>
      </c>
      <c r="C43" s="49">
        <v>441.600006</v>
      </c>
      <c r="D43" s="49">
        <v>433.350006</v>
      </c>
      <c r="E43" s="49">
        <v>436.0</v>
      </c>
      <c r="F43" s="49">
        <v>422.205658</v>
      </c>
      <c r="G43" s="67">
        <f t="shared" si="1"/>
        <v>0</v>
      </c>
      <c r="H43" s="68">
        <f>G43-FAMA!E46</f>
        <v>-0.01815917635</v>
      </c>
    </row>
    <row r="44">
      <c r="A44" s="48">
        <v>45204.0</v>
      </c>
      <c r="B44" s="49">
        <v>440.0</v>
      </c>
      <c r="C44" s="49">
        <v>440.5</v>
      </c>
      <c r="D44" s="49">
        <v>435.100006</v>
      </c>
      <c r="E44" s="49">
        <v>436.0</v>
      </c>
      <c r="F44" s="49">
        <v>422.205658</v>
      </c>
      <c r="G44" s="67">
        <f t="shared" si="1"/>
        <v>-0.01402081214</v>
      </c>
      <c r="H44" s="68">
        <f>G44-FAMA!E47</f>
        <v>-0.03209181984</v>
      </c>
    </row>
    <row r="45">
      <c r="A45" s="48">
        <v>45205.0</v>
      </c>
      <c r="B45" s="49">
        <v>436.100006</v>
      </c>
      <c r="C45" s="49">
        <v>443.549988</v>
      </c>
      <c r="D45" s="49">
        <v>436.100006</v>
      </c>
      <c r="E45" s="49">
        <v>442.200012</v>
      </c>
      <c r="F45" s="49">
        <v>428.209503</v>
      </c>
      <c r="G45" s="67">
        <f t="shared" si="1"/>
        <v>0.004771665497</v>
      </c>
      <c r="H45" s="68">
        <f>G45-FAMA!E48</f>
        <v>-0.0132993422</v>
      </c>
    </row>
    <row r="46">
      <c r="A46" s="48">
        <v>45208.0</v>
      </c>
      <c r="B46" s="49">
        <v>441.0</v>
      </c>
      <c r="C46" s="49">
        <v>443.25</v>
      </c>
      <c r="D46" s="49">
        <v>437.100006</v>
      </c>
      <c r="E46" s="49">
        <v>440.100006</v>
      </c>
      <c r="F46" s="49">
        <v>426.175934</v>
      </c>
      <c r="G46" s="67">
        <f t="shared" si="1"/>
        <v>-0.009341601724</v>
      </c>
      <c r="H46" s="68">
        <f>G46-FAMA!E49</f>
        <v>-0.06356442225</v>
      </c>
    </row>
    <row r="47">
      <c r="A47" s="48">
        <v>45209.0</v>
      </c>
      <c r="B47" s="49">
        <v>440.100006</v>
      </c>
      <c r="C47" s="49">
        <v>444.850006</v>
      </c>
      <c r="D47" s="49">
        <v>440.100006</v>
      </c>
      <c r="E47" s="49">
        <v>444.25</v>
      </c>
      <c r="F47" s="49">
        <v>430.194641</v>
      </c>
      <c r="G47" s="67">
        <f t="shared" si="1"/>
        <v>-0.008923515482</v>
      </c>
      <c r="H47" s="68">
        <f>G47-FAMA!E50</f>
        <v>-0.02699452318</v>
      </c>
    </row>
    <row r="48">
      <c r="A48" s="48">
        <v>45210.0</v>
      </c>
      <c r="B48" s="49">
        <v>446.049988</v>
      </c>
      <c r="C48" s="49">
        <v>449.5</v>
      </c>
      <c r="D48" s="49">
        <v>445.0</v>
      </c>
      <c r="E48" s="49">
        <v>448.25</v>
      </c>
      <c r="F48" s="49">
        <v>434.068054</v>
      </c>
      <c r="G48" s="67">
        <f t="shared" si="1"/>
        <v>-0.005325636952</v>
      </c>
      <c r="H48" s="68">
        <f>G48-FAMA!E51</f>
        <v>-0.02339664465</v>
      </c>
    </row>
    <row r="49">
      <c r="A49" s="48">
        <v>45211.0</v>
      </c>
      <c r="B49" s="49">
        <v>450.0</v>
      </c>
      <c r="C49" s="49">
        <v>452.350006</v>
      </c>
      <c r="D49" s="49">
        <v>446.399994</v>
      </c>
      <c r="E49" s="49">
        <v>450.649994</v>
      </c>
      <c r="F49" s="49">
        <v>436.39212</v>
      </c>
      <c r="G49" s="67">
        <f t="shared" si="1"/>
        <v>0.005241989359</v>
      </c>
      <c r="H49" s="68">
        <f>G49-FAMA!E52</f>
        <v>-0.01277159097</v>
      </c>
    </row>
    <row r="50">
      <c r="A50" s="48">
        <v>45212.0</v>
      </c>
      <c r="B50" s="49">
        <v>450.049988</v>
      </c>
      <c r="C50" s="49">
        <v>451.950012</v>
      </c>
      <c r="D50" s="49">
        <v>446.950012</v>
      </c>
      <c r="E50" s="49">
        <v>448.299988</v>
      </c>
      <c r="F50" s="49">
        <v>434.116486</v>
      </c>
      <c r="G50" s="67">
        <f t="shared" si="1"/>
        <v>-0.0008914972893</v>
      </c>
      <c r="H50" s="68">
        <f>G50-FAMA!E53</f>
        <v>-0.01890507761</v>
      </c>
    </row>
    <row r="51">
      <c r="A51" s="48">
        <v>45215.0</v>
      </c>
      <c r="B51" s="49">
        <v>448.450012</v>
      </c>
      <c r="C51" s="49">
        <v>450.950012</v>
      </c>
      <c r="D51" s="49">
        <v>446.399994</v>
      </c>
      <c r="E51" s="49">
        <v>448.700012</v>
      </c>
      <c r="F51" s="49">
        <v>434.503845</v>
      </c>
      <c r="G51" s="67">
        <f t="shared" si="1"/>
        <v>-0.01047520805</v>
      </c>
      <c r="H51" s="68">
        <f>G51-FAMA!E54</f>
        <v>-0.06452568428</v>
      </c>
    </row>
    <row r="52">
      <c r="A52" s="48">
        <v>45216.0</v>
      </c>
      <c r="B52" s="49">
        <v>450.0</v>
      </c>
      <c r="C52" s="49">
        <v>454.5</v>
      </c>
      <c r="D52" s="49">
        <v>449.149994</v>
      </c>
      <c r="E52" s="49">
        <v>453.450012</v>
      </c>
      <c r="F52" s="49">
        <v>439.103546</v>
      </c>
      <c r="G52" s="67">
        <f t="shared" si="1"/>
        <v>0.004207770387</v>
      </c>
      <c r="H52" s="68">
        <f>G52-FAMA!E55</f>
        <v>-0.01380580994</v>
      </c>
    </row>
    <row r="53">
      <c r="A53" s="48">
        <v>45217.0</v>
      </c>
      <c r="B53" s="49">
        <v>453.5</v>
      </c>
      <c r="C53" s="49">
        <v>458.0</v>
      </c>
      <c r="D53" s="49">
        <v>450.75</v>
      </c>
      <c r="E53" s="49">
        <v>451.549988</v>
      </c>
      <c r="F53" s="49">
        <v>437.263641</v>
      </c>
      <c r="G53" s="67">
        <f t="shared" si="1"/>
        <v>0.002775920512</v>
      </c>
      <c r="H53" s="68">
        <f>G53-FAMA!E56</f>
        <v>-0.01523765981</v>
      </c>
    </row>
    <row r="54">
      <c r="A54" s="48">
        <v>45218.0</v>
      </c>
      <c r="B54" s="49">
        <v>450.0</v>
      </c>
      <c r="C54" s="49">
        <v>454.549988</v>
      </c>
      <c r="D54" s="49">
        <v>446.899994</v>
      </c>
      <c r="E54" s="49">
        <v>450.299988</v>
      </c>
      <c r="F54" s="49">
        <v>436.053192</v>
      </c>
      <c r="G54" s="67">
        <f t="shared" si="1"/>
        <v>0.02749566278</v>
      </c>
      <c r="H54" s="68">
        <f>G54-FAMA!E57</f>
        <v>0.009360832495</v>
      </c>
    </row>
    <row r="55">
      <c r="A55" s="48">
        <v>45219.0</v>
      </c>
      <c r="B55" s="49">
        <v>449.549988</v>
      </c>
      <c r="C55" s="49">
        <v>449.549988</v>
      </c>
      <c r="D55" s="49">
        <v>437.299988</v>
      </c>
      <c r="E55" s="49">
        <v>438.25</v>
      </c>
      <c r="F55" s="49">
        <v>424.38446</v>
      </c>
      <c r="G55" s="67">
        <f t="shared" si="1"/>
        <v>0.00550647735</v>
      </c>
      <c r="H55" s="68">
        <f>G55-FAMA!E58</f>
        <v>-0.01262835293</v>
      </c>
    </row>
    <row r="56">
      <c r="A56" s="48">
        <v>45222.0</v>
      </c>
      <c r="B56" s="49">
        <v>438.450012</v>
      </c>
      <c r="C56" s="49">
        <v>439.850006</v>
      </c>
      <c r="D56" s="49">
        <v>433.100006</v>
      </c>
      <c r="E56" s="49">
        <v>435.850006</v>
      </c>
      <c r="F56" s="49">
        <v>422.060394</v>
      </c>
      <c r="G56" s="67">
        <f t="shared" si="1"/>
        <v>0.007512739966</v>
      </c>
      <c r="H56" s="68">
        <f>G56-FAMA!E59</f>
        <v>-0.04690161764</v>
      </c>
    </row>
    <row r="57">
      <c r="A57" s="48">
        <v>45224.0</v>
      </c>
      <c r="B57" s="49">
        <v>436.049988</v>
      </c>
      <c r="C57" s="49">
        <v>437.799988</v>
      </c>
      <c r="D57" s="49">
        <v>427.149994</v>
      </c>
      <c r="E57" s="49">
        <v>432.600006</v>
      </c>
      <c r="F57" s="49">
        <v>418.913208</v>
      </c>
      <c r="G57" s="67">
        <f t="shared" si="1"/>
        <v>-0.003455431347</v>
      </c>
      <c r="H57" s="68">
        <f>G57-FAMA!E60</f>
        <v>-0.03972838063</v>
      </c>
    </row>
    <row r="58">
      <c r="A58" s="48">
        <v>45225.0</v>
      </c>
      <c r="B58" s="49">
        <v>429.950012</v>
      </c>
      <c r="C58" s="49">
        <v>436.5</v>
      </c>
      <c r="D58" s="49">
        <v>429.899994</v>
      </c>
      <c r="E58" s="49">
        <v>434.100006</v>
      </c>
      <c r="F58" s="49">
        <v>420.365753</v>
      </c>
      <c r="G58" s="67">
        <f t="shared" si="1"/>
        <v>0.001384099897</v>
      </c>
      <c r="H58" s="68">
        <f>G58-FAMA!E61</f>
        <v>-0.01676969488</v>
      </c>
    </row>
    <row r="59">
      <c r="A59" s="48">
        <v>45226.0</v>
      </c>
      <c r="B59" s="49">
        <v>435.899994</v>
      </c>
      <c r="C59" s="49">
        <v>436.799988</v>
      </c>
      <c r="D59" s="49">
        <v>432.200012</v>
      </c>
      <c r="E59" s="49">
        <v>433.5</v>
      </c>
      <c r="F59" s="49">
        <v>419.784729</v>
      </c>
      <c r="G59" s="67">
        <f t="shared" si="1"/>
        <v>0.007202607585</v>
      </c>
      <c r="H59" s="68">
        <f>G59-FAMA!E62</f>
        <v>-0.01095118719</v>
      </c>
    </row>
    <row r="60">
      <c r="A60" s="48">
        <v>45229.0</v>
      </c>
      <c r="B60" s="49">
        <v>434.950012</v>
      </c>
      <c r="C60" s="49">
        <v>434.950012</v>
      </c>
      <c r="D60" s="49">
        <v>428.5</v>
      </c>
      <c r="E60" s="49">
        <v>430.399994</v>
      </c>
      <c r="F60" s="49">
        <v>416.782806</v>
      </c>
      <c r="G60" s="67">
        <f t="shared" si="1"/>
        <v>0.004316817542</v>
      </c>
      <c r="H60" s="68">
        <f>G60-FAMA!E63</f>
        <v>-0.0501544542</v>
      </c>
    </row>
    <row r="61">
      <c r="A61" s="48">
        <v>45230.0</v>
      </c>
      <c r="B61" s="49">
        <v>430.600006</v>
      </c>
      <c r="C61" s="49">
        <v>433.399994</v>
      </c>
      <c r="D61" s="49">
        <v>428.0</v>
      </c>
      <c r="E61" s="49">
        <v>428.549988</v>
      </c>
      <c r="F61" s="49">
        <v>414.991364</v>
      </c>
      <c r="G61" s="67">
        <f t="shared" si="1"/>
        <v>0.001285107415</v>
      </c>
      <c r="H61" s="68">
        <f>G61-FAMA!E64</f>
        <v>-0.01686868736</v>
      </c>
    </row>
    <row r="62">
      <c r="A62" s="48">
        <v>45231.0</v>
      </c>
      <c r="B62" s="49">
        <v>430.0</v>
      </c>
      <c r="C62" s="49">
        <v>430.899994</v>
      </c>
      <c r="D62" s="49">
        <v>425.600006</v>
      </c>
      <c r="E62" s="49">
        <v>428.0</v>
      </c>
      <c r="F62" s="49">
        <v>414.45874</v>
      </c>
      <c r="G62" s="67">
        <f t="shared" si="1"/>
        <v>-0.007190912261</v>
      </c>
      <c r="H62" s="68">
        <f>G62-FAMA!E65</f>
        <v>-0.02534470704</v>
      </c>
    </row>
    <row r="63">
      <c r="A63" s="48">
        <v>45232.0</v>
      </c>
      <c r="B63" s="49">
        <v>430.0</v>
      </c>
      <c r="C63" s="49">
        <v>432.649994</v>
      </c>
      <c r="D63" s="49">
        <v>428.649994</v>
      </c>
      <c r="E63" s="49">
        <v>431.100006</v>
      </c>
      <c r="F63" s="49">
        <v>417.460663</v>
      </c>
      <c r="G63" s="67">
        <f t="shared" si="1"/>
        <v>-0.005651047192</v>
      </c>
      <c r="H63" s="68">
        <f>G63-FAMA!E66</f>
        <v>-0.02380484197</v>
      </c>
    </row>
    <row r="64">
      <c r="A64" s="48">
        <v>45233.0</v>
      </c>
      <c r="B64" s="49">
        <v>433.25</v>
      </c>
      <c r="C64" s="49">
        <v>434.549988</v>
      </c>
      <c r="D64" s="49">
        <v>431.100006</v>
      </c>
      <c r="E64" s="49">
        <v>433.549988</v>
      </c>
      <c r="F64" s="49">
        <v>419.83316</v>
      </c>
      <c r="G64" s="67">
        <f t="shared" si="1"/>
        <v>-0.003676891803</v>
      </c>
      <c r="H64" s="68">
        <f>G64-FAMA!E67</f>
        <v>-0.0218563122</v>
      </c>
    </row>
    <row r="65">
      <c r="A65" s="48">
        <v>45236.0</v>
      </c>
      <c r="B65" s="49">
        <v>434.950012</v>
      </c>
      <c r="C65" s="49">
        <v>436.899994</v>
      </c>
      <c r="D65" s="49">
        <v>432.5</v>
      </c>
      <c r="E65" s="49">
        <v>435.149994</v>
      </c>
      <c r="F65" s="49">
        <v>421.382538</v>
      </c>
      <c r="G65" s="67">
        <f t="shared" si="1"/>
        <v>0.005545922957</v>
      </c>
      <c r="H65" s="68">
        <f>G65-FAMA!E68</f>
        <v>-0.0671915905</v>
      </c>
    </row>
    <row r="66">
      <c r="A66" s="48">
        <v>45237.0</v>
      </c>
      <c r="B66" s="49">
        <v>435.149994</v>
      </c>
      <c r="C66" s="49">
        <v>435.149994</v>
      </c>
      <c r="D66" s="49">
        <v>432.149994</v>
      </c>
      <c r="E66" s="49">
        <v>432.75</v>
      </c>
      <c r="F66" s="49">
        <v>419.058472</v>
      </c>
      <c r="G66" s="67">
        <f t="shared" si="1"/>
        <v>-0.009385357423</v>
      </c>
      <c r="H66" s="68">
        <f>G66-FAMA!E69</f>
        <v>-0.02756477782</v>
      </c>
    </row>
    <row r="67">
      <c r="A67" s="48">
        <v>45238.0</v>
      </c>
      <c r="B67" s="49">
        <v>433.0</v>
      </c>
      <c r="C67" s="49">
        <v>437.399994</v>
      </c>
      <c r="D67" s="49">
        <v>432.200012</v>
      </c>
      <c r="E67" s="49">
        <v>436.850006</v>
      </c>
      <c r="F67" s="49">
        <v>423.028748</v>
      </c>
      <c r="G67" s="67">
        <f t="shared" si="1"/>
        <v>0.005524224248</v>
      </c>
      <c r="H67" s="68">
        <f>G67-FAMA!E70</f>
        <v>-0.01265314618</v>
      </c>
    </row>
    <row r="68">
      <c r="A68" s="48">
        <v>45239.0</v>
      </c>
      <c r="B68" s="49">
        <v>437.5</v>
      </c>
      <c r="C68" s="49">
        <v>437.950012</v>
      </c>
      <c r="D68" s="49">
        <v>434.0</v>
      </c>
      <c r="E68" s="49">
        <v>434.450012</v>
      </c>
      <c r="F68" s="49">
        <v>420.704681</v>
      </c>
      <c r="G68" s="67">
        <f t="shared" si="1"/>
        <v>-0.004011942983</v>
      </c>
      <c r="H68" s="68">
        <f>G68-FAMA!E71</f>
        <v>-0.02218931341</v>
      </c>
    </row>
    <row r="69">
      <c r="A69" s="48">
        <v>45240.0</v>
      </c>
      <c r="B69" s="49">
        <v>434.450012</v>
      </c>
      <c r="C69" s="49">
        <v>437.899994</v>
      </c>
      <c r="D69" s="49">
        <v>432.350006</v>
      </c>
      <c r="E69" s="49">
        <v>436.200012</v>
      </c>
      <c r="F69" s="49">
        <v>422.399323</v>
      </c>
      <c r="G69" s="67">
        <f t="shared" si="1"/>
        <v>0.0004586982584</v>
      </c>
      <c r="H69" s="68">
        <f>G69-FAMA!E72</f>
        <v>-0.05408332614</v>
      </c>
    </row>
    <row r="70">
      <c r="A70" s="48">
        <v>45243.0</v>
      </c>
      <c r="B70" s="49">
        <v>438.450012</v>
      </c>
      <c r="C70" s="49">
        <v>438.450012</v>
      </c>
      <c r="D70" s="49">
        <v>435.0</v>
      </c>
      <c r="E70" s="49">
        <v>436.0</v>
      </c>
      <c r="F70" s="49">
        <v>422.205658</v>
      </c>
      <c r="G70" s="67">
        <f t="shared" si="1"/>
        <v>-0.01346305561</v>
      </c>
      <c r="H70" s="68">
        <f>G70-FAMA!E73</f>
        <v>-0.03164042604</v>
      </c>
    </row>
    <row r="71">
      <c r="A71" s="48">
        <v>45245.0</v>
      </c>
      <c r="B71" s="49">
        <v>437.600006</v>
      </c>
      <c r="C71" s="49">
        <v>442.399994</v>
      </c>
      <c r="D71" s="49">
        <v>437.450012</v>
      </c>
      <c r="E71" s="49">
        <v>441.950012</v>
      </c>
      <c r="F71" s="49">
        <v>427.967407</v>
      </c>
      <c r="G71" s="67">
        <f t="shared" si="1"/>
        <v>0.007867810406</v>
      </c>
      <c r="H71" s="68">
        <f>G71-FAMA!E74</f>
        <v>-0.01030956003</v>
      </c>
    </row>
    <row r="72">
      <c r="A72" s="48">
        <v>45246.0</v>
      </c>
      <c r="B72" s="49">
        <v>441.649994</v>
      </c>
      <c r="C72" s="49">
        <v>444.399994</v>
      </c>
      <c r="D72" s="49">
        <v>437.600006</v>
      </c>
      <c r="E72" s="49">
        <v>438.5</v>
      </c>
      <c r="F72" s="49">
        <v>424.626526</v>
      </c>
      <c r="G72" s="67">
        <f t="shared" si="1"/>
        <v>-0.001707495463</v>
      </c>
      <c r="H72" s="68">
        <f>G72-FAMA!E75</f>
        <v>-0.01993790372</v>
      </c>
    </row>
    <row r="73">
      <c r="A73" s="48">
        <v>45247.0</v>
      </c>
      <c r="B73" s="49">
        <v>438.700012</v>
      </c>
      <c r="C73" s="49">
        <v>441.350006</v>
      </c>
      <c r="D73" s="49">
        <v>438.299988</v>
      </c>
      <c r="E73" s="49">
        <v>439.25</v>
      </c>
      <c r="F73" s="49">
        <v>425.352814</v>
      </c>
      <c r="G73" s="67">
        <f t="shared" si="1"/>
        <v>0.005724086819</v>
      </c>
      <c r="H73" s="68">
        <f>G73-FAMA!E76</f>
        <v>-0.01250632144</v>
      </c>
    </row>
    <row r="74">
      <c r="A74" s="48">
        <v>45250.0</v>
      </c>
      <c r="B74" s="49">
        <v>439.350006</v>
      </c>
      <c r="C74" s="49">
        <v>440.0</v>
      </c>
      <c r="D74" s="49">
        <v>434.600006</v>
      </c>
      <c r="E74" s="49">
        <v>436.75</v>
      </c>
      <c r="F74" s="49">
        <v>422.931915</v>
      </c>
      <c r="G74" s="67">
        <f t="shared" si="1"/>
        <v>0.001605400908</v>
      </c>
      <c r="H74" s="68">
        <f>G74-FAMA!E77</f>
        <v>-0.05309579489</v>
      </c>
    </row>
    <row r="75">
      <c r="A75" s="48">
        <v>45251.0</v>
      </c>
      <c r="B75" s="49">
        <v>436.049988</v>
      </c>
      <c r="C75" s="49">
        <v>439.200012</v>
      </c>
      <c r="D75" s="49">
        <v>435.799988</v>
      </c>
      <c r="E75" s="49">
        <v>436.049988</v>
      </c>
      <c r="F75" s="49">
        <v>422.254028</v>
      </c>
      <c r="G75" s="67">
        <f t="shared" si="1"/>
        <v>-0.008301176255</v>
      </c>
      <c r="H75" s="68">
        <f>G75-FAMA!E78</f>
        <v>-0.02653158451</v>
      </c>
    </row>
    <row r="76">
      <c r="A76" s="48">
        <v>45252.0</v>
      </c>
      <c r="B76" s="49">
        <v>436.549988</v>
      </c>
      <c r="C76" s="49">
        <v>440.5</v>
      </c>
      <c r="D76" s="49">
        <v>434.899994</v>
      </c>
      <c r="E76" s="49">
        <v>439.700012</v>
      </c>
      <c r="F76" s="49">
        <v>425.788574</v>
      </c>
      <c r="G76" s="67">
        <f t="shared" si="1"/>
        <v>-0.001362723803</v>
      </c>
      <c r="H76" s="68">
        <f>G76-FAMA!E79</f>
        <v>-0.01959313206</v>
      </c>
    </row>
    <row r="77">
      <c r="A77" s="48">
        <v>45253.0</v>
      </c>
      <c r="B77" s="49">
        <v>440.5</v>
      </c>
      <c r="C77" s="49">
        <v>442.200012</v>
      </c>
      <c r="D77" s="49">
        <v>438.399994</v>
      </c>
      <c r="E77" s="49">
        <v>440.299988</v>
      </c>
      <c r="F77" s="49">
        <v>426.369598</v>
      </c>
      <c r="G77" s="67">
        <f t="shared" si="1"/>
        <v>0.005710429533</v>
      </c>
      <c r="H77" s="68">
        <f>G77-FAMA!E80</f>
        <v>-0.01254124222</v>
      </c>
    </row>
    <row r="78">
      <c r="A78" s="48">
        <v>45254.0</v>
      </c>
      <c r="B78" s="49">
        <v>441.0</v>
      </c>
      <c r="C78" s="49">
        <v>442.25</v>
      </c>
      <c r="D78" s="49">
        <v>436.850006</v>
      </c>
      <c r="E78" s="49">
        <v>437.799988</v>
      </c>
      <c r="F78" s="49">
        <v>423.948669</v>
      </c>
      <c r="G78" s="67">
        <f t="shared" si="1"/>
        <v>0.005858647364</v>
      </c>
      <c r="H78" s="68">
        <f>G78-FAMA!E81</f>
        <v>-0.01239302439</v>
      </c>
    </row>
    <row r="79">
      <c r="A79" s="48">
        <v>45258.0</v>
      </c>
      <c r="B79" s="49">
        <v>437.799988</v>
      </c>
      <c r="C79" s="49">
        <v>439.0</v>
      </c>
      <c r="D79" s="49">
        <v>435.0</v>
      </c>
      <c r="E79" s="49">
        <v>435.25</v>
      </c>
      <c r="F79" s="49">
        <v>421.47937</v>
      </c>
      <c r="G79" s="67">
        <f t="shared" si="1"/>
        <v>-0.004574004402</v>
      </c>
      <c r="H79" s="68">
        <f>G79-FAMA!E82</f>
        <v>-0.05933901397</v>
      </c>
    </row>
    <row r="80">
      <c r="A80" s="48">
        <v>45259.0</v>
      </c>
      <c r="B80" s="49">
        <v>436.0</v>
      </c>
      <c r="C80" s="49">
        <v>438.299988</v>
      </c>
      <c r="D80" s="49">
        <v>434.200012</v>
      </c>
      <c r="E80" s="49">
        <v>437.25</v>
      </c>
      <c r="F80" s="49">
        <v>423.416077</v>
      </c>
      <c r="G80" s="67">
        <f t="shared" si="1"/>
        <v>0.003787763334</v>
      </c>
      <c r="H80" s="68">
        <f>G80-FAMA!E83</f>
        <v>-0.0327189114</v>
      </c>
    </row>
    <row r="81">
      <c r="A81" s="48">
        <v>45260.0</v>
      </c>
      <c r="B81" s="49">
        <v>437.200012</v>
      </c>
      <c r="C81" s="49">
        <v>438.399994</v>
      </c>
      <c r="D81" s="49">
        <v>434.5</v>
      </c>
      <c r="E81" s="49">
        <v>435.600006</v>
      </c>
      <c r="F81" s="49">
        <v>421.818329</v>
      </c>
      <c r="G81" s="67">
        <f t="shared" si="1"/>
        <v>-0.03178475794</v>
      </c>
      <c r="H81" s="68">
        <f>G81-FAMA!E84</f>
        <v>-0.05014374679</v>
      </c>
    </row>
    <row r="82">
      <c r="A82" s="48">
        <v>45261.0</v>
      </c>
      <c r="B82" s="49">
        <v>438.0</v>
      </c>
      <c r="C82" s="49">
        <v>451.100006</v>
      </c>
      <c r="D82" s="49">
        <v>437.549988</v>
      </c>
      <c r="E82" s="49">
        <v>449.899994</v>
      </c>
      <c r="F82" s="49">
        <v>435.665863</v>
      </c>
      <c r="G82" s="67">
        <f t="shared" si="1"/>
        <v>-0.008921711551</v>
      </c>
      <c r="H82" s="68">
        <f>G82-FAMA!E85</f>
        <v>-0.0272807004</v>
      </c>
    </row>
    <row r="83">
      <c r="A83" s="48">
        <v>45264.0</v>
      </c>
      <c r="B83" s="49">
        <v>455.0</v>
      </c>
      <c r="C83" s="49">
        <v>456.299988</v>
      </c>
      <c r="D83" s="49">
        <v>450.899994</v>
      </c>
      <c r="E83" s="49">
        <v>453.950012</v>
      </c>
      <c r="F83" s="49">
        <v>439.587738</v>
      </c>
      <c r="G83" s="67">
        <f t="shared" si="1"/>
        <v>0.005092444287</v>
      </c>
      <c r="H83" s="68">
        <f>G83-FAMA!E86</f>
        <v>-0.04999463445</v>
      </c>
    </row>
    <row r="84">
      <c r="A84" s="48">
        <v>45265.0</v>
      </c>
      <c r="B84" s="49">
        <v>455.100006</v>
      </c>
      <c r="C84" s="49">
        <v>457.850006</v>
      </c>
      <c r="D84" s="49">
        <v>450.049988</v>
      </c>
      <c r="E84" s="49">
        <v>451.649994</v>
      </c>
      <c r="F84" s="49">
        <v>437.360504</v>
      </c>
      <c r="G84" s="67">
        <f t="shared" si="1"/>
        <v>-0.02451404357</v>
      </c>
      <c r="H84" s="68">
        <f>G84-FAMA!E87</f>
        <v>-0.04287303242</v>
      </c>
    </row>
    <row r="85">
      <c r="A85" s="48">
        <v>45266.0</v>
      </c>
      <c r="B85" s="49">
        <v>453.049988</v>
      </c>
      <c r="C85" s="49">
        <v>464.5</v>
      </c>
      <c r="D85" s="49">
        <v>452.75</v>
      </c>
      <c r="E85" s="49">
        <v>463.0</v>
      </c>
      <c r="F85" s="49">
        <v>448.35141</v>
      </c>
      <c r="G85" s="67">
        <f t="shared" si="1"/>
        <v>0.01069640754</v>
      </c>
      <c r="H85" s="68">
        <f>G85-FAMA!E88</f>
        <v>-0.007662581313</v>
      </c>
    </row>
    <row r="86">
      <c r="A86" s="48">
        <v>45267.0</v>
      </c>
      <c r="B86" s="49">
        <v>464.149994</v>
      </c>
      <c r="C86" s="49">
        <v>465.100006</v>
      </c>
      <c r="D86" s="49">
        <v>457.299988</v>
      </c>
      <c r="E86" s="49">
        <v>458.100006</v>
      </c>
      <c r="F86" s="49">
        <v>443.606415</v>
      </c>
      <c r="G86" s="67">
        <f t="shared" si="1"/>
        <v>0.01992653807</v>
      </c>
      <c r="H86" s="68">
        <f>G86-FAMA!E89</f>
        <v>0.001573695132</v>
      </c>
    </row>
    <row r="87">
      <c r="A87" s="48">
        <v>45268.0</v>
      </c>
      <c r="B87" s="49">
        <v>459.850006</v>
      </c>
      <c r="C87" s="49">
        <v>461.549988</v>
      </c>
      <c r="D87" s="49">
        <v>448.399994</v>
      </c>
      <c r="E87" s="49">
        <v>449.149994</v>
      </c>
      <c r="F87" s="49">
        <v>434.939575</v>
      </c>
      <c r="G87" s="67">
        <f t="shared" si="1"/>
        <v>-0.006964438673</v>
      </c>
      <c r="H87" s="68">
        <f>G87-FAMA!E90</f>
        <v>-0.02531728161</v>
      </c>
    </row>
    <row r="88">
      <c r="A88" s="48">
        <v>45271.0</v>
      </c>
      <c r="B88" s="49">
        <v>452.950012</v>
      </c>
      <c r="C88" s="49">
        <v>453.700012</v>
      </c>
      <c r="D88" s="49">
        <v>449.149994</v>
      </c>
      <c r="E88" s="49">
        <v>452.299988</v>
      </c>
      <c r="F88" s="49">
        <v>437.989929</v>
      </c>
      <c r="G88" s="67">
        <f t="shared" si="1"/>
        <v>-0.001765614109</v>
      </c>
      <c r="H88" s="68">
        <f>G88-FAMA!E91</f>
        <v>-0.05683424835</v>
      </c>
    </row>
    <row r="89">
      <c r="A89" s="48">
        <v>45272.0</v>
      </c>
      <c r="B89" s="49">
        <v>454.950012</v>
      </c>
      <c r="C89" s="49">
        <v>459.950012</v>
      </c>
      <c r="D89" s="49">
        <v>452.399994</v>
      </c>
      <c r="E89" s="49">
        <v>453.100006</v>
      </c>
      <c r="F89" s="49">
        <v>438.764618</v>
      </c>
      <c r="G89" s="67">
        <f t="shared" si="1"/>
        <v>-0.005487326175</v>
      </c>
      <c r="H89" s="68">
        <f>G89-FAMA!E92</f>
        <v>-0.02384016911</v>
      </c>
    </row>
    <row r="90">
      <c r="A90" s="48">
        <v>45273.0</v>
      </c>
      <c r="B90" s="49">
        <v>456.950012</v>
      </c>
      <c r="C90" s="49">
        <v>458.850006</v>
      </c>
      <c r="D90" s="49">
        <v>452.600006</v>
      </c>
      <c r="E90" s="49">
        <v>455.600006</v>
      </c>
      <c r="F90" s="49">
        <v>441.185547</v>
      </c>
      <c r="G90" s="67">
        <f t="shared" si="1"/>
        <v>-0.009887992648</v>
      </c>
      <c r="H90" s="68">
        <f>G90-FAMA!E93</f>
        <v>-0.02824083559</v>
      </c>
    </row>
    <row r="91">
      <c r="A91" s="48">
        <v>45274.0</v>
      </c>
      <c r="B91" s="49">
        <v>460.0</v>
      </c>
      <c r="C91" s="49">
        <v>461.0</v>
      </c>
      <c r="D91" s="49">
        <v>449.5</v>
      </c>
      <c r="E91" s="49">
        <v>460.149994</v>
      </c>
      <c r="F91" s="49">
        <v>445.591553</v>
      </c>
      <c r="G91" s="67">
        <f t="shared" si="1"/>
        <v>0.004036598819</v>
      </c>
      <c r="H91" s="68">
        <f>G91-FAMA!E94</f>
        <v>-0.01428961026</v>
      </c>
    </row>
    <row r="92">
      <c r="A92" s="48">
        <v>45275.0</v>
      </c>
      <c r="B92" s="49">
        <v>462.25</v>
      </c>
      <c r="C92" s="49">
        <v>462.850006</v>
      </c>
      <c r="D92" s="49">
        <v>455.0</v>
      </c>
      <c r="E92" s="49">
        <v>458.299988</v>
      </c>
      <c r="F92" s="49">
        <v>443.80011</v>
      </c>
      <c r="G92" s="67">
        <f t="shared" si="1"/>
        <v>0.01472379408</v>
      </c>
      <c r="H92" s="68">
        <f>G92-FAMA!E95</f>
        <v>-0.003602414996</v>
      </c>
    </row>
    <row r="93">
      <c r="A93" s="48">
        <v>45278.0</v>
      </c>
      <c r="B93" s="49">
        <v>455.0</v>
      </c>
      <c r="C93" s="49">
        <v>455.950012</v>
      </c>
      <c r="D93" s="49">
        <v>450.450012</v>
      </c>
      <c r="E93" s="49">
        <v>451.649994</v>
      </c>
      <c r="F93" s="49">
        <v>437.360504</v>
      </c>
      <c r="G93" s="67">
        <f t="shared" si="1"/>
        <v>-0.009756621117</v>
      </c>
      <c r="H93" s="68">
        <f>G93-FAMA!E96</f>
        <v>-0.04641239777</v>
      </c>
    </row>
    <row r="94">
      <c r="A94" s="48">
        <v>45279.0</v>
      </c>
      <c r="B94" s="49">
        <v>453.0</v>
      </c>
      <c r="C94" s="49">
        <v>457.799988</v>
      </c>
      <c r="D94" s="49">
        <v>452.149994</v>
      </c>
      <c r="E94" s="49">
        <v>456.100006</v>
      </c>
      <c r="F94" s="49">
        <v>441.669708</v>
      </c>
      <c r="G94" s="67">
        <f t="shared" si="1"/>
        <v>0.01186908536</v>
      </c>
      <c r="H94" s="68">
        <f>G94-FAMA!E97</f>
        <v>-0.006457123712</v>
      </c>
    </row>
    <row r="95">
      <c r="A95" s="48">
        <v>45280.0</v>
      </c>
      <c r="B95" s="49">
        <v>459.0</v>
      </c>
      <c r="C95" s="49">
        <v>459.25</v>
      </c>
      <c r="D95" s="49">
        <v>449.399994</v>
      </c>
      <c r="E95" s="49">
        <v>450.75</v>
      </c>
      <c r="F95" s="49">
        <v>436.488983</v>
      </c>
      <c r="G95" s="67">
        <f t="shared" si="1"/>
        <v>-0.001108058864</v>
      </c>
      <c r="H95" s="68">
        <f>G95-FAMA!E98</f>
        <v>-0.03776383552</v>
      </c>
    </row>
    <row r="96">
      <c r="A96" s="48">
        <v>45281.0</v>
      </c>
      <c r="B96" s="49">
        <v>448.049988</v>
      </c>
      <c r="C96" s="49">
        <v>453.75</v>
      </c>
      <c r="D96" s="49">
        <v>444.5</v>
      </c>
      <c r="E96" s="49">
        <v>451.25</v>
      </c>
      <c r="F96" s="49">
        <v>436.973175</v>
      </c>
      <c r="G96" s="67">
        <f t="shared" si="1"/>
        <v>-0.008459651775</v>
      </c>
      <c r="H96" s="68">
        <f>G96-FAMA!E99</f>
        <v>-0.02682504247</v>
      </c>
    </row>
    <row r="97">
      <c r="A97" s="48">
        <v>45282.0</v>
      </c>
      <c r="B97" s="49">
        <v>453.5</v>
      </c>
      <c r="C97" s="49">
        <v>455.899994</v>
      </c>
      <c r="D97" s="49">
        <v>450.649994</v>
      </c>
      <c r="E97" s="49">
        <v>455.100006</v>
      </c>
      <c r="F97" s="49">
        <v>440.701355</v>
      </c>
      <c r="G97" s="67">
        <f t="shared" si="1"/>
        <v>-0.002301816428</v>
      </c>
      <c r="H97" s="68">
        <f>G97-FAMA!E100</f>
        <v>-0.02066720712</v>
      </c>
    </row>
    <row r="98">
      <c r="A98" s="48">
        <v>45286.0</v>
      </c>
      <c r="B98" s="49">
        <v>456.0</v>
      </c>
      <c r="C98" s="49">
        <v>458.950012</v>
      </c>
      <c r="D98" s="49">
        <v>454.899994</v>
      </c>
      <c r="E98" s="49">
        <v>456.149994</v>
      </c>
      <c r="F98" s="49">
        <v>441.718109</v>
      </c>
      <c r="G98" s="67">
        <f t="shared" si="1"/>
        <v>-0.001422989635</v>
      </c>
      <c r="H98" s="68">
        <f>G98-FAMA!E101</f>
        <v>-0.05652928095</v>
      </c>
    </row>
    <row r="99">
      <c r="A99" s="48">
        <v>45287.0</v>
      </c>
      <c r="B99" s="49">
        <v>457.049988</v>
      </c>
      <c r="C99" s="49">
        <v>458.600006</v>
      </c>
      <c r="D99" s="49">
        <v>453.899994</v>
      </c>
      <c r="E99" s="49">
        <v>456.799988</v>
      </c>
      <c r="F99" s="49">
        <v>442.347565</v>
      </c>
      <c r="G99" s="67">
        <f t="shared" si="1"/>
        <v>-0.01594144263</v>
      </c>
      <c r="H99" s="68">
        <f>G99-FAMA!E102</f>
        <v>-0.03430683332</v>
      </c>
    </row>
    <row r="100">
      <c r="A100" s="48">
        <v>45288.0</v>
      </c>
      <c r="B100" s="49">
        <v>457.5</v>
      </c>
      <c r="C100" s="49">
        <v>464.649994</v>
      </c>
      <c r="D100" s="49">
        <v>456.200012</v>
      </c>
      <c r="E100" s="49">
        <v>464.200012</v>
      </c>
      <c r="F100" s="49">
        <v>449.513458</v>
      </c>
      <c r="G100" s="67">
        <f t="shared" si="1"/>
        <v>0.004001376265</v>
      </c>
      <c r="H100" s="68">
        <f>G100-FAMA!E103</f>
        <v>-0.01436401443</v>
      </c>
    </row>
    <row r="101">
      <c r="A101" s="48">
        <v>45289.0</v>
      </c>
      <c r="B101" s="49">
        <v>464.200012</v>
      </c>
      <c r="C101" s="49">
        <v>468.0</v>
      </c>
      <c r="D101" s="49">
        <v>461.0</v>
      </c>
      <c r="E101" s="49">
        <v>462.350006</v>
      </c>
      <c r="F101" s="49">
        <v>447.721954</v>
      </c>
      <c r="G101" s="67">
        <f t="shared" si="1"/>
        <v>-0.01048694277</v>
      </c>
      <c r="H101" s="68">
        <f>G101-FAMA!E104</f>
        <v>-0.02887793934</v>
      </c>
    </row>
    <row r="102">
      <c r="A102" s="48">
        <v>45292.0</v>
      </c>
      <c r="B102" s="49">
        <v>462.399994</v>
      </c>
      <c r="C102" s="49">
        <v>469.850006</v>
      </c>
      <c r="D102" s="49">
        <v>462.399994</v>
      </c>
      <c r="E102" s="49">
        <v>467.25</v>
      </c>
      <c r="F102" s="49">
        <v>452.466949</v>
      </c>
      <c r="G102" s="67">
        <f t="shared" si="1"/>
        <v>-0.006168266909</v>
      </c>
      <c r="H102" s="68">
        <f>G102-FAMA!E105</f>
        <v>-0.02455926348</v>
      </c>
    </row>
    <row r="103">
      <c r="A103" s="48">
        <v>45293.0</v>
      </c>
      <c r="B103" s="49">
        <v>469.149994</v>
      </c>
      <c r="C103" s="49">
        <v>471.299988</v>
      </c>
      <c r="D103" s="49">
        <v>463.649994</v>
      </c>
      <c r="E103" s="49">
        <v>470.149994</v>
      </c>
      <c r="F103" s="49">
        <v>455.275208</v>
      </c>
      <c r="G103" s="67">
        <f t="shared" si="1"/>
        <v>-0.01497999095</v>
      </c>
      <c r="H103" s="68">
        <f>G103-FAMA!E106</f>
        <v>-0.08856427344</v>
      </c>
    </row>
    <row r="104">
      <c r="A104" s="48">
        <v>45294.0</v>
      </c>
      <c r="B104" s="49">
        <v>471.0</v>
      </c>
      <c r="C104" s="49">
        <v>480.700012</v>
      </c>
      <c r="D104" s="49">
        <v>469.350006</v>
      </c>
      <c r="E104" s="49">
        <v>477.299988</v>
      </c>
      <c r="F104" s="49">
        <v>462.198944</v>
      </c>
      <c r="G104" s="67">
        <f t="shared" si="1"/>
        <v>0.003152591107</v>
      </c>
      <c r="H104" s="68">
        <f>G104-FAMA!E107</f>
        <v>-0.01523840546</v>
      </c>
    </row>
    <row r="105">
      <c r="A105" s="48">
        <v>45295.0</v>
      </c>
      <c r="B105" s="49">
        <v>480.0</v>
      </c>
      <c r="C105" s="49">
        <v>481.399994</v>
      </c>
      <c r="D105" s="49">
        <v>474.100006</v>
      </c>
      <c r="E105" s="49">
        <v>475.799988</v>
      </c>
      <c r="F105" s="49">
        <v>460.746399</v>
      </c>
      <c r="G105" s="67">
        <f t="shared" si="1"/>
        <v>0.004009256569</v>
      </c>
      <c r="H105" s="68">
        <f>G105-FAMA!E108</f>
        <v>-0.01441374399</v>
      </c>
    </row>
    <row r="106">
      <c r="A106" s="48">
        <v>45296.0</v>
      </c>
      <c r="B106" s="49">
        <v>479.950012</v>
      </c>
      <c r="C106" s="49">
        <v>479.950012</v>
      </c>
      <c r="D106" s="49">
        <v>472.0</v>
      </c>
      <c r="E106" s="49">
        <v>473.899994</v>
      </c>
      <c r="F106" s="49">
        <v>458.906525</v>
      </c>
      <c r="G106" s="67">
        <f t="shared" si="1"/>
        <v>0.01837317476</v>
      </c>
      <c r="H106" s="68">
        <f>G106-FAMA!E109</f>
        <v>-0.00004982579828</v>
      </c>
    </row>
    <row r="107">
      <c r="A107" s="48">
        <v>45299.0</v>
      </c>
      <c r="B107" s="49">
        <v>474.25</v>
      </c>
      <c r="C107" s="49">
        <v>475.0</v>
      </c>
      <c r="D107" s="49">
        <v>464.600006</v>
      </c>
      <c r="E107" s="49">
        <v>465.350006</v>
      </c>
      <c r="F107" s="49">
        <v>450.627075</v>
      </c>
      <c r="G107" s="67">
        <f t="shared" si="1"/>
        <v>0.002153597872</v>
      </c>
      <c r="H107" s="68">
        <f>G107-FAMA!E110</f>
        <v>-0.05312558663</v>
      </c>
    </row>
    <row r="108">
      <c r="A108" s="48">
        <v>45300.0</v>
      </c>
      <c r="B108" s="49">
        <v>469.850006</v>
      </c>
      <c r="C108" s="49">
        <v>469.850006</v>
      </c>
      <c r="D108" s="49">
        <v>463.649994</v>
      </c>
      <c r="E108" s="49">
        <v>464.350006</v>
      </c>
      <c r="F108" s="49">
        <v>449.658691</v>
      </c>
      <c r="G108" s="67">
        <f t="shared" si="1"/>
        <v>0.002482731535</v>
      </c>
      <c r="H108" s="68">
        <f>G108-FAMA!E111</f>
        <v>-0.01594026902</v>
      </c>
    </row>
    <row r="109">
      <c r="A109" s="48">
        <v>45301.0</v>
      </c>
      <c r="B109" s="49">
        <v>464.5</v>
      </c>
      <c r="C109" s="49">
        <v>466.649994</v>
      </c>
      <c r="D109" s="49">
        <v>460.049988</v>
      </c>
      <c r="E109" s="49">
        <v>463.200012</v>
      </c>
      <c r="F109" s="49">
        <v>448.545074</v>
      </c>
      <c r="G109" s="67">
        <f t="shared" si="1"/>
        <v>0.001296963361</v>
      </c>
      <c r="H109" s="68">
        <f>G109-FAMA!E112</f>
        <v>-0.0171260372</v>
      </c>
    </row>
    <row r="110">
      <c r="A110" s="48">
        <v>45302.0</v>
      </c>
      <c r="B110" s="49">
        <v>465.5</v>
      </c>
      <c r="C110" s="49">
        <v>466.450012</v>
      </c>
      <c r="D110" s="49">
        <v>461.25</v>
      </c>
      <c r="E110" s="49">
        <v>462.600006</v>
      </c>
      <c r="F110" s="49">
        <v>447.964081</v>
      </c>
      <c r="G110" s="67">
        <f t="shared" si="1"/>
        <v>-0.008572645684</v>
      </c>
      <c r="H110" s="68">
        <f>G110-FAMA!E113</f>
        <v>-0.02698284509</v>
      </c>
    </row>
    <row r="111">
      <c r="A111" s="48">
        <v>45303.0</v>
      </c>
      <c r="B111" s="49">
        <v>463.450012</v>
      </c>
      <c r="C111" s="49">
        <v>467.549988</v>
      </c>
      <c r="D111" s="49">
        <v>460.399994</v>
      </c>
      <c r="E111" s="49">
        <v>466.600006</v>
      </c>
      <c r="F111" s="49">
        <v>451.837524</v>
      </c>
      <c r="G111" s="67">
        <f t="shared" si="1"/>
        <v>-0.00171159544</v>
      </c>
      <c r="H111" s="68">
        <f>G111-FAMA!E114</f>
        <v>-0.02012179485</v>
      </c>
    </row>
    <row r="112">
      <c r="A112" s="48">
        <v>45306.0</v>
      </c>
      <c r="B112" s="49">
        <v>470.549988</v>
      </c>
      <c r="C112" s="49">
        <v>470.549988</v>
      </c>
      <c r="D112" s="49">
        <v>466.049988</v>
      </c>
      <c r="E112" s="49">
        <v>467.399994</v>
      </c>
      <c r="F112" s="49">
        <v>452.612213</v>
      </c>
      <c r="G112" s="67">
        <f t="shared" si="1"/>
        <v>-0.009955518913</v>
      </c>
      <c r="H112" s="68">
        <f>G112-FAMA!E115</f>
        <v>-0.06519628583</v>
      </c>
    </row>
    <row r="113">
      <c r="A113" s="48">
        <v>45307.0</v>
      </c>
      <c r="B113" s="49">
        <v>468.350006</v>
      </c>
      <c r="C113" s="49">
        <v>474.950012</v>
      </c>
      <c r="D113" s="49">
        <v>464.399994</v>
      </c>
      <c r="E113" s="49">
        <v>472.100006</v>
      </c>
      <c r="F113" s="49">
        <v>457.163513</v>
      </c>
      <c r="G113" s="67">
        <f t="shared" si="1"/>
        <v>0.01135398503</v>
      </c>
      <c r="H113" s="68">
        <f>G113-FAMA!E116</f>
        <v>-0.007056214381</v>
      </c>
    </row>
    <row r="114">
      <c r="A114" s="48">
        <v>45308.0</v>
      </c>
      <c r="B114" s="49">
        <v>472.700012</v>
      </c>
      <c r="C114" s="49">
        <v>476.850006</v>
      </c>
      <c r="D114" s="49">
        <v>465.299988</v>
      </c>
      <c r="E114" s="49">
        <v>466.799988</v>
      </c>
      <c r="F114" s="49">
        <v>452.031158</v>
      </c>
      <c r="G114" s="67">
        <f t="shared" si="1"/>
        <v>0</v>
      </c>
      <c r="H114" s="68">
        <f>G114-FAMA!E117</f>
        <v>-0.01841019941</v>
      </c>
    </row>
    <row r="115">
      <c r="A115" s="48">
        <v>45309.0</v>
      </c>
      <c r="B115" s="49">
        <v>472.700012</v>
      </c>
      <c r="C115" s="49">
        <v>476.850006</v>
      </c>
      <c r="D115" s="49">
        <v>465.299988</v>
      </c>
      <c r="E115" s="49">
        <v>466.799988</v>
      </c>
      <c r="F115" s="49">
        <v>452.031158</v>
      </c>
      <c r="G115" s="67">
        <f t="shared" si="1"/>
        <v>-0.010073195</v>
      </c>
      <c r="H115" s="68">
        <f>G115-FAMA!E118</f>
        <v>-0.0285427867</v>
      </c>
    </row>
    <row r="116">
      <c r="A116" s="48">
        <v>45310.0</v>
      </c>
      <c r="B116" s="49">
        <v>469.149994</v>
      </c>
      <c r="C116" s="49">
        <v>472.950012</v>
      </c>
      <c r="D116" s="49">
        <v>466.299988</v>
      </c>
      <c r="E116" s="49">
        <v>471.549988</v>
      </c>
      <c r="F116" s="49">
        <v>456.63089</v>
      </c>
      <c r="G116" s="67">
        <f t="shared" si="1"/>
        <v>0.02812599418</v>
      </c>
      <c r="H116" s="68">
        <f>G116-FAMA!E119</f>
        <v>0.009656402488</v>
      </c>
    </row>
    <row r="117">
      <c r="A117" s="48">
        <v>45314.0</v>
      </c>
      <c r="B117" s="49">
        <v>474.0</v>
      </c>
      <c r="C117" s="49">
        <v>474.100006</v>
      </c>
      <c r="D117" s="49">
        <v>456.5</v>
      </c>
      <c r="E117" s="49">
        <v>458.649994</v>
      </c>
      <c r="F117" s="49">
        <v>444.139038</v>
      </c>
      <c r="G117" s="67">
        <f t="shared" si="1"/>
        <v>-0.01089066653</v>
      </c>
      <c r="H117" s="68">
        <f>G117-FAMA!E120</f>
        <v>-0.06630967603</v>
      </c>
    </row>
    <row r="118">
      <c r="A118" s="48">
        <v>45315.0</v>
      </c>
      <c r="B118" s="49">
        <v>460.799988</v>
      </c>
      <c r="C118" s="49">
        <v>467.450012</v>
      </c>
      <c r="D118" s="49">
        <v>458.100006</v>
      </c>
      <c r="E118" s="49">
        <v>463.700012</v>
      </c>
      <c r="F118" s="49">
        <v>449.029266</v>
      </c>
      <c r="G118" s="67">
        <f t="shared" si="1"/>
        <v>0.0181139531</v>
      </c>
      <c r="H118" s="68">
        <f>G118-FAMA!E121</f>
        <v>-0.0003556385999</v>
      </c>
    </row>
    <row r="119">
      <c r="A119" s="48">
        <v>45316.0</v>
      </c>
      <c r="B119" s="49">
        <v>463.600006</v>
      </c>
      <c r="C119" s="49">
        <v>465.0</v>
      </c>
      <c r="D119" s="49">
        <v>452.200012</v>
      </c>
      <c r="E119" s="49">
        <v>455.450012</v>
      </c>
      <c r="F119" s="49">
        <v>441.040283</v>
      </c>
      <c r="G119" s="67">
        <f t="shared" si="1"/>
        <v>0.01211115146</v>
      </c>
      <c r="H119" s="68">
        <f>G119-FAMA!E122</f>
        <v>-0.006358440236</v>
      </c>
    </row>
    <row r="120">
      <c r="A120" s="48">
        <v>45320.0</v>
      </c>
      <c r="B120" s="49">
        <v>456.0</v>
      </c>
      <c r="C120" s="49">
        <v>456.0</v>
      </c>
      <c r="D120" s="49">
        <v>447.850006</v>
      </c>
      <c r="E120" s="49">
        <v>450.0</v>
      </c>
      <c r="F120" s="49">
        <v>435.762695</v>
      </c>
      <c r="G120" s="67">
        <f t="shared" si="1"/>
        <v>0.0273972396</v>
      </c>
      <c r="H120" s="68">
        <f>G120-FAMA!E123</f>
        <v>0.009014692711</v>
      </c>
    </row>
    <row r="121">
      <c r="A121" s="48">
        <v>45321.0</v>
      </c>
      <c r="B121" s="49">
        <v>447.950012</v>
      </c>
      <c r="C121" s="49">
        <v>453.649994</v>
      </c>
      <c r="D121" s="49">
        <v>437.25</v>
      </c>
      <c r="E121" s="49">
        <v>438.0</v>
      </c>
      <c r="F121" s="49">
        <v>424.142365</v>
      </c>
      <c r="G121" s="67">
        <f t="shared" si="1"/>
        <v>-0.0078152326</v>
      </c>
      <c r="H121" s="68">
        <f>G121-FAMA!E124</f>
        <v>-0.02619777949</v>
      </c>
    </row>
    <row r="122">
      <c r="A122" s="48">
        <v>45322.0</v>
      </c>
      <c r="B122" s="49">
        <v>440.0</v>
      </c>
      <c r="C122" s="49">
        <v>442.600006</v>
      </c>
      <c r="D122" s="49">
        <v>438.799988</v>
      </c>
      <c r="E122" s="49">
        <v>441.450012</v>
      </c>
      <c r="F122" s="49">
        <v>427.483246</v>
      </c>
      <c r="G122" s="67">
        <f t="shared" si="1"/>
        <v>-0.003161284836</v>
      </c>
      <c r="H122" s="68">
        <f>G122-FAMA!E125</f>
        <v>-0.07671174997</v>
      </c>
    </row>
    <row r="123">
      <c r="A123" s="48">
        <v>45323.0</v>
      </c>
      <c r="B123" s="49">
        <v>443.299988</v>
      </c>
      <c r="C123" s="49">
        <v>447.799988</v>
      </c>
      <c r="D123" s="49">
        <v>439.399994</v>
      </c>
      <c r="E123" s="49">
        <v>442.850006</v>
      </c>
      <c r="F123" s="49">
        <v>428.838928</v>
      </c>
      <c r="G123" s="67">
        <f t="shared" si="1"/>
        <v>0.00601999988</v>
      </c>
      <c r="H123" s="68">
        <f>G123-FAMA!E126</f>
        <v>-0.01236254701</v>
      </c>
    </row>
    <row r="124">
      <c r="A124" s="48">
        <v>45324.0</v>
      </c>
      <c r="B124" s="49">
        <v>444.850006</v>
      </c>
      <c r="C124" s="49">
        <v>447.149994</v>
      </c>
      <c r="D124" s="49">
        <v>439.450012</v>
      </c>
      <c r="E124" s="49">
        <v>440.200012</v>
      </c>
      <c r="F124" s="49">
        <v>426.272766</v>
      </c>
      <c r="G124" s="67">
        <f t="shared" si="1"/>
        <v>0.004908171445</v>
      </c>
      <c r="H124" s="68">
        <f>G124-FAMA!E127</f>
        <v>-0.01343826936</v>
      </c>
    </row>
    <row r="125">
      <c r="A125" s="48">
        <v>45327.0</v>
      </c>
      <c r="B125" s="49">
        <v>443.799988</v>
      </c>
      <c r="C125" s="49">
        <v>443.799988</v>
      </c>
      <c r="D125" s="49">
        <v>436.549988</v>
      </c>
      <c r="E125" s="49">
        <v>438.049988</v>
      </c>
      <c r="F125" s="49">
        <v>424.190765</v>
      </c>
      <c r="G125" s="67">
        <f t="shared" si="1"/>
        <v>0.01541493027</v>
      </c>
      <c r="H125" s="68">
        <f>G125-FAMA!E128</f>
        <v>-0.002931510538</v>
      </c>
    </row>
    <row r="126">
      <c r="A126" s="48">
        <v>45328.0</v>
      </c>
      <c r="B126" s="49">
        <v>441.75</v>
      </c>
      <c r="C126" s="49">
        <v>441.75</v>
      </c>
      <c r="D126" s="49">
        <v>429.549988</v>
      </c>
      <c r="E126" s="49">
        <v>431.399994</v>
      </c>
      <c r="F126" s="49">
        <v>417.75116</v>
      </c>
      <c r="G126" s="67">
        <f t="shared" si="1"/>
        <v>-0.001157702231</v>
      </c>
      <c r="H126" s="68">
        <f>G126-FAMA!E129</f>
        <v>-0.05620712302</v>
      </c>
    </row>
    <row r="127">
      <c r="A127" s="48">
        <v>45329.0</v>
      </c>
      <c r="B127" s="49">
        <v>433.649994</v>
      </c>
      <c r="C127" s="49">
        <v>434.850006</v>
      </c>
      <c r="D127" s="49">
        <v>431.0</v>
      </c>
      <c r="E127" s="49">
        <v>431.899994</v>
      </c>
      <c r="F127" s="49">
        <v>418.235352</v>
      </c>
      <c r="G127" s="67">
        <f t="shared" si="1"/>
        <v>0.02702372204</v>
      </c>
      <c r="H127" s="68">
        <f>G127-FAMA!E130</f>
        <v>0.008677281234</v>
      </c>
    </row>
    <row r="128">
      <c r="A128" s="48">
        <v>45330.0</v>
      </c>
      <c r="B128" s="49">
        <v>429.450012</v>
      </c>
      <c r="C128" s="49">
        <v>429.450012</v>
      </c>
      <c r="D128" s="49">
        <v>408.649994</v>
      </c>
      <c r="E128" s="49">
        <v>414.450012</v>
      </c>
      <c r="F128" s="49">
        <v>407.230469</v>
      </c>
      <c r="G128" s="67">
        <f t="shared" si="1"/>
        <v>-0.002767099555</v>
      </c>
      <c r="H128" s="68">
        <f>G128-FAMA!E131</f>
        <v>-0.02111354036</v>
      </c>
    </row>
    <row r="129">
      <c r="A129" s="48">
        <v>45331.0</v>
      </c>
      <c r="B129" s="49">
        <v>410.350006</v>
      </c>
      <c r="C129" s="49">
        <v>424.200012</v>
      </c>
      <c r="D129" s="49">
        <v>408.700012</v>
      </c>
      <c r="E129" s="49">
        <v>415.600006</v>
      </c>
      <c r="F129" s="49">
        <v>408.360443</v>
      </c>
      <c r="G129" s="67">
        <f t="shared" si="1"/>
        <v>0.02150673842</v>
      </c>
      <c r="H129" s="68">
        <f>G129-FAMA!E132</f>
        <v>0.003140323443</v>
      </c>
    </row>
    <row r="130">
      <c r="A130" s="48">
        <v>45334.0</v>
      </c>
      <c r="B130" s="49">
        <v>416.049988</v>
      </c>
      <c r="C130" s="49">
        <v>417.5</v>
      </c>
      <c r="D130" s="49">
        <v>406.049988</v>
      </c>
      <c r="E130" s="49">
        <v>406.850006</v>
      </c>
      <c r="F130" s="49">
        <v>399.762848</v>
      </c>
      <c r="G130" s="67">
        <f t="shared" si="1"/>
        <v>0.0006148320839</v>
      </c>
      <c r="H130" s="68">
        <f>G130-FAMA!E133</f>
        <v>-0.01775158289</v>
      </c>
    </row>
    <row r="131">
      <c r="A131" s="48">
        <v>45335.0</v>
      </c>
      <c r="B131" s="49">
        <v>406.850006</v>
      </c>
      <c r="C131" s="49">
        <v>410.549988</v>
      </c>
      <c r="D131" s="49">
        <v>403.350006</v>
      </c>
      <c r="E131" s="49">
        <v>406.600006</v>
      </c>
      <c r="F131" s="49">
        <v>399.517212</v>
      </c>
      <c r="G131" s="67">
        <f t="shared" si="1"/>
        <v>-0.01214771803</v>
      </c>
      <c r="H131" s="68">
        <f>G131-FAMA!E134</f>
        <v>-0.06725708332</v>
      </c>
    </row>
    <row r="132">
      <c r="A132" s="48">
        <v>45336.0</v>
      </c>
      <c r="B132" s="49">
        <v>407.149994</v>
      </c>
      <c r="C132" s="49">
        <v>412.350006</v>
      </c>
      <c r="D132" s="49">
        <v>404.399994</v>
      </c>
      <c r="E132" s="49">
        <v>411.600006</v>
      </c>
      <c r="F132" s="49">
        <v>404.430115</v>
      </c>
      <c r="G132" s="67">
        <f t="shared" si="1"/>
        <v>0.01881190569</v>
      </c>
      <c r="H132" s="68">
        <f>G132-FAMA!E135</f>
        <v>0.0004454907192</v>
      </c>
    </row>
    <row r="133">
      <c r="A133" s="48">
        <v>45337.0</v>
      </c>
      <c r="B133" s="49">
        <v>413.549988</v>
      </c>
      <c r="C133" s="49">
        <v>413.600006</v>
      </c>
      <c r="D133" s="49">
        <v>403.149994</v>
      </c>
      <c r="E133" s="49">
        <v>404.0</v>
      </c>
      <c r="F133" s="49">
        <v>396.962494</v>
      </c>
      <c r="G133" s="67">
        <f t="shared" si="1"/>
        <v>-0.001853002395</v>
      </c>
      <c r="H133" s="68">
        <f>G133-FAMA!E136</f>
        <v>-0.02021941737</v>
      </c>
    </row>
    <row r="134">
      <c r="A134" s="48">
        <v>45338.0</v>
      </c>
      <c r="B134" s="49">
        <v>405.0</v>
      </c>
      <c r="C134" s="49">
        <v>409.299988</v>
      </c>
      <c r="D134" s="49">
        <v>399.5</v>
      </c>
      <c r="E134" s="49">
        <v>404.75</v>
      </c>
      <c r="F134" s="49">
        <v>397.699432</v>
      </c>
      <c r="G134" s="67">
        <f t="shared" si="1"/>
        <v>-0.01087491484</v>
      </c>
      <c r="H134" s="68">
        <f>G134-FAMA!E137</f>
        <v>-0.02921495336</v>
      </c>
    </row>
    <row r="135">
      <c r="A135" s="48">
        <v>45341.0</v>
      </c>
      <c r="B135" s="49">
        <v>405.0</v>
      </c>
      <c r="C135" s="49">
        <v>412.600006</v>
      </c>
      <c r="D135" s="49">
        <v>405.0</v>
      </c>
      <c r="E135" s="49">
        <v>409.200012</v>
      </c>
      <c r="F135" s="49">
        <v>402.07193</v>
      </c>
      <c r="G135" s="67">
        <f t="shared" si="1"/>
        <v>0.007757729738</v>
      </c>
      <c r="H135" s="68">
        <f>G135-FAMA!E138</f>
        <v>-0.01058230878</v>
      </c>
    </row>
    <row r="136">
      <c r="A136" s="48">
        <v>45342.0</v>
      </c>
      <c r="B136" s="49">
        <v>411.0</v>
      </c>
      <c r="C136" s="49">
        <v>411.0</v>
      </c>
      <c r="D136" s="49">
        <v>404.299988</v>
      </c>
      <c r="E136" s="49">
        <v>406.049988</v>
      </c>
      <c r="F136" s="49">
        <v>398.976776</v>
      </c>
      <c r="G136" s="67">
        <f t="shared" si="1"/>
        <v>0.006818800914</v>
      </c>
      <c r="H136" s="68">
        <f>G136-FAMA!E139</f>
        <v>-0.04821140597</v>
      </c>
    </row>
    <row r="137">
      <c r="A137" s="48">
        <v>45343.0</v>
      </c>
      <c r="B137" s="49">
        <v>407.549988</v>
      </c>
      <c r="C137" s="49">
        <v>410.049988</v>
      </c>
      <c r="D137" s="49">
        <v>401.350006</v>
      </c>
      <c r="E137" s="49">
        <v>403.299988</v>
      </c>
      <c r="F137" s="49">
        <v>396.274658</v>
      </c>
      <c r="G137" s="67">
        <f t="shared" si="1"/>
        <v>-0.02655087333</v>
      </c>
      <c r="H137" s="68">
        <f>G137-FAMA!E140</f>
        <v>-0.04489091185</v>
      </c>
    </row>
    <row r="138">
      <c r="A138" s="48">
        <v>45344.0</v>
      </c>
      <c r="B138" s="49">
        <v>406.700012</v>
      </c>
      <c r="C138" s="49">
        <v>415.0</v>
      </c>
      <c r="D138" s="49">
        <v>403.600006</v>
      </c>
      <c r="E138" s="49">
        <v>414.299988</v>
      </c>
      <c r="F138" s="49">
        <v>407.083069</v>
      </c>
      <c r="G138" s="67">
        <f t="shared" si="1"/>
        <v>0.006559734059</v>
      </c>
      <c r="H138" s="68">
        <f>G138-FAMA!E141</f>
        <v>-0.01178030446</v>
      </c>
    </row>
    <row r="139">
      <c r="A139" s="48">
        <v>45345.0</v>
      </c>
      <c r="B139" s="49">
        <v>416.0</v>
      </c>
      <c r="C139" s="49">
        <v>416.049988</v>
      </c>
      <c r="D139" s="49">
        <v>410.549988</v>
      </c>
      <c r="E139" s="49">
        <v>411.600006</v>
      </c>
      <c r="F139" s="49">
        <v>404.430115</v>
      </c>
      <c r="G139" s="67">
        <f t="shared" si="1"/>
        <v>0.0058650824</v>
      </c>
      <c r="H139" s="68">
        <f>G139-FAMA!E142</f>
        <v>-0.01258326267</v>
      </c>
    </row>
    <row r="140">
      <c r="A140" s="48">
        <v>45348.0</v>
      </c>
      <c r="B140" s="49">
        <v>410.450012</v>
      </c>
      <c r="C140" s="49">
        <v>413.0</v>
      </c>
      <c r="D140" s="49">
        <v>407.350006</v>
      </c>
      <c r="E140" s="49">
        <v>409.200012</v>
      </c>
      <c r="F140" s="49">
        <v>402.07193</v>
      </c>
      <c r="G140" s="67">
        <f t="shared" si="1"/>
        <v>-0.004742755369</v>
      </c>
      <c r="H140" s="68">
        <f>G140-FAMA!E143</f>
        <v>-0.02319110044</v>
      </c>
    </row>
    <row r="141">
      <c r="A141" s="48">
        <v>45349.0</v>
      </c>
      <c r="B141" s="49">
        <v>410.0</v>
      </c>
      <c r="C141" s="49">
        <v>412.700012</v>
      </c>
      <c r="D141" s="49">
        <v>408.600006</v>
      </c>
      <c r="E141" s="49">
        <v>411.149994</v>
      </c>
      <c r="F141" s="49">
        <v>403.987946</v>
      </c>
      <c r="G141" s="67">
        <f t="shared" si="1"/>
        <v>0.006240834576</v>
      </c>
      <c r="H141" s="68">
        <f>G141-FAMA!E144</f>
        <v>-0.01220751049</v>
      </c>
    </row>
    <row r="142">
      <c r="A142" s="48">
        <v>45350.0</v>
      </c>
      <c r="B142" s="49">
        <v>411.850006</v>
      </c>
      <c r="C142" s="49">
        <v>412.299988</v>
      </c>
      <c r="D142" s="49">
        <v>406.950012</v>
      </c>
      <c r="E142" s="49">
        <v>408.600006</v>
      </c>
      <c r="F142" s="49">
        <v>401.482361</v>
      </c>
      <c r="G142" s="67">
        <f t="shared" si="1"/>
        <v>0.00516604439</v>
      </c>
      <c r="H142" s="68">
        <f>G142-FAMA!E145</f>
        <v>-0.05018920169</v>
      </c>
    </row>
    <row r="143">
      <c r="A143" s="48">
        <v>45351.0</v>
      </c>
      <c r="B143" s="49">
        <v>408.549988</v>
      </c>
      <c r="C143" s="49">
        <v>410.899994</v>
      </c>
      <c r="D143" s="49">
        <v>404.649994</v>
      </c>
      <c r="E143" s="49">
        <v>406.5</v>
      </c>
      <c r="F143" s="49">
        <v>399.418945</v>
      </c>
      <c r="G143" s="67">
        <f t="shared" si="1"/>
        <v>-0.007325964666</v>
      </c>
      <c r="H143" s="68">
        <f>G143-FAMA!E146</f>
        <v>-0.02577430974</v>
      </c>
    </row>
    <row r="144">
      <c r="A144" s="48">
        <v>45352.0</v>
      </c>
      <c r="B144" s="49">
        <v>407.049988</v>
      </c>
      <c r="C144" s="49">
        <v>413.100006</v>
      </c>
      <c r="D144" s="49">
        <v>407.049988</v>
      </c>
      <c r="E144" s="49">
        <v>409.5</v>
      </c>
      <c r="F144" s="49">
        <v>402.366669</v>
      </c>
      <c r="G144" s="67">
        <f t="shared" si="1"/>
        <v>0.000977690919</v>
      </c>
      <c r="H144" s="68">
        <f>G144-FAMA!E147</f>
        <v>-0.01759938863</v>
      </c>
    </row>
    <row r="145">
      <c r="A145" s="48">
        <v>45355.0</v>
      </c>
      <c r="B145" s="49">
        <v>412.200012</v>
      </c>
      <c r="C145" s="49">
        <v>412.799988</v>
      </c>
      <c r="D145" s="49">
        <v>408.5</v>
      </c>
      <c r="E145" s="49">
        <v>409.100006</v>
      </c>
      <c r="F145" s="49">
        <v>401.973663</v>
      </c>
      <c r="G145" s="67">
        <f t="shared" si="1"/>
        <v>0.007387374939</v>
      </c>
      <c r="H145" s="68">
        <f>G145-FAMA!E148</f>
        <v>-0.06694165229</v>
      </c>
    </row>
    <row r="146">
      <c r="A146" s="48">
        <v>45356.0</v>
      </c>
      <c r="B146" s="49">
        <v>409.149994</v>
      </c>
      <c r="C146" s="49">
        <v>411.450012</v>
      </c>
      <c r="D146" s="49">
        <v>404.0</v>
      </c>
      <c r="E146" s="49">
        <v>406.100006</v>
      </c>
      <c r="F146" s="49">
        <v>399.025909</v>
      </c>
      <c r="G146" s="67">
        <f t="shared" si="1"/>
        <v>-0.003924492364</v>
      </c>
      <c r="H146" s="68">
        <f>G146-FAMA!E149</f>
        <v>-0.02250157191</v>
      </c>
    </row>
    <row r="147">
      <c r="A147" s="48">
        <v>45357.0</v>
      </c>
      <c r="B147" s="49">
        <v>408.649994</v>
      </c>
      <c r="C147" s="49">
        <v>409.950012</v>
      </c>
      <c r="D147" s="49">
        <v>400.799988</v>
      </c>
      <c r="E147" s="49">
        <v>407.700012</v>
      </c>
      <c r="F147" s="49">
        <v>400.598053</v>
      </c>
      <c r="G147" s="67">
        <f t="shared" si="1"/>
        <v>-0.01366879253</v>
      </c>
      <c r="H147" s="68">
        <f>G147-FAMA!E150</f>
        <v>-0.03224587208</v>
      </c>
    </row>
    <row r="148">
      <c r="A148" s="48">
        <v>45358.0</v>
      </c>
      <c r="B148" s="49">
        <v>408.0</v>
      </c>
      <c r="C148" s="49">
        <v>415.0</v>
      </c>
      <c r="D148" s="49">
        <v>403.649994</v>
      </c>
      <c r="E148" s="49">
        <v>413.350006</v>
      </c>
      <c r="F148" s="49">
        <v>406.149628</v>
      </c>
      <c r="G148" s="67">
        <f t="shared" si="1"/>
        <v>0.009648271357</v>
      </c>
      <c r="H148" s="68">
        <f>G148-FAMA!E151</f>
        <v>-0.008991490013</v>
      </c>
    </row>
    <row r="149">
      <c r="A149" s="48">
        <v>45362.0</v>
      </c>
      <c r="B149" s="49">
        <v>416.350006</v>
      </c>
      <c r="C149" s="49">
        <v>418.350006</v>
      </c>
      <c r="D149" s="49">
        <v>408.5</v>
      </c>
      <c r="E149" s="49">
        <v>409.399994</v>
      </c>
      <c r="F149" s="49">
        <v>402.268433</v>
      </c>
      <c r="G149" s="67">
        <f t="shared" si="1"/>
        <v>0.0127396763</v>
      </c>
      <c r="H149" s="68">
        <f>G149-FAMA!E152</f>
        <v>-0.00590008507</v>
      </c>
    </row>
    <row r="150">
      <c r="A150" s="48">
        <v>45363.0</v>
      </c>
      <c r="B150" s="49">
        <v>405.850006</v>
      </c>
      <c r="C150" s="49">
        <v>405.899994</v>
      </c>
      <c r="D150" s="49">
        <v>399.299988</v>
      </c>
      <c r="E150" s="49">
        <v>404.25</v>
      </c>
      <c r="F150" s="49">
        <v>397.20813</v>
      </c>
      <c r="G150" s="67">
        <f t="shared" si="1"/>
        <v>-0.04296874445</v>
      </c>
      <c r="H150" s="68">
        <f>G150-FAMA!E153</f>
        <v>-0.09889845243</v>
      </c>
    </row>
    <row r="151">
      <c r="A151" s="48">
        <v>45364.0</v>
      </c>
      <c r="B151" s="49">
        <v>439.0</v>
      </c>
      <c r="C151" s="49">
        <v>439.0</v>
      </c>
      <c r="D151" s="49">
        <v>421.200012</v>
      </c>
      <c r="E151" s="49">
        <v>422.399994</v>
      </c>
      <c r="F151" s="49">
        <v>415.041962</v>
      </c>
      <c r="G151" s="67">
        <f t="shared" si="1"/>
        <v>0.006193447281</v>
      </c>
      <c r="H151" s="68">
        <f>G151-FAMA!E154</f>
        <v>-0.01244631409</v>
      </c>
    </row>
    <row r="152">
      <c r="A152" s="48">
        <v>45365.0</v>
      </c>
      <c r="B152" s="49">
        <v>422.399994</v>
      </c>
      <c r="C152" s="49">
        <v>425.549988</v>
      </c>
      <c r="D152" s="49">
        <v>418.0</v>
      </c>
      <c r="E152" s="49">
        <v>419.799988</v>
      </c>
      <c r="F152" s="49">
        <v>412.487244</v>
      </c>
      <c r="G152" s="67">
        <f t="shared" si="1"/>
        <v>0.0005958544582</v>
      </c>
      <c r="H152" s="68">
        <f>G152-FAMA!E155</f>
        <v>-0.01804390691</v>
      </c>
    </row>
    <row r="153">
      <c r="A153" s="48">
        <v>45366.0</v>
      </c>
      <c r="B153" s="49">
        <v>418.850006</v>
      </c>
      <c r="C153" s="49">
        <v>428.5</v>
      </c>
      <c r="D153" s="49">
        <v>415.600006</v>
      </c>
      <c r="E153" s="49">
        <v>419.549988</v>
      </c>
      <c r="F153" s="49">
        <v>412.241608</v>
      </c>
      <c r="G153" s="67">
        <f t="shared" si="1"/>
        <v>0.005150937135</v>
      </c>
      <c r="H153" s="68">
        <f>G153-FAMA!E156</f>
        <v>-0.0134123249</v>
      </c>
    </row>
    <row r="154">
      <c r="A154" s="48">
        <v>45369.0</v>
      </c>
      <c r="B154" s="49">
        <v>419.350006</v>
      </c>
      <c r="C154" s="49">
        <v>420.700012</v>
      </c>
      <c r="D154" s="49">
        <v>416.950012</v>
      </c>
      <c r="E154" s="49">
        <v>417.399994</v>
      </c>
      <c r="F154" s="49">
        <v>410.129059</v>
      </c>
      <c r="G154" s="67">
        <f t="shared" si="1"/>
        <v>0.01929183155</v>
      </c>
      <c r="H154" s="68">
        <f>G154-FAMA!E157</f>
        <v>0.0007285695119</v>
      </c>
    </row>
    <row r="155">
      <c r="A155" s="48">
        <v>45370.0</v>
      </c>
      <c r="B155" s="49">
        <v>417.600006</v>
      </c>
      <c r="C155" s="49">
        <v>419.600006</v>
      </c>
      <c r="D155" s="49">
        <v>408.75</v>
      </c>
      <c r="E155" s="49">
        <v>409.5</v>
      </c>
      <c r="F155" s="49">
        <v>402.366669</v>
      </c>
      <c r="G155" s="67">
        <f t="shared" si="1"/>
        <v>-0.01491462983</v>
      </c>
      <c r="H155" s="68">
        <f>G155-FAMA!E158</f>
        <v>-0.07061475443</v>
      </c>
    </row>
    <row r="156">
      <c r="A156" s="48">
        <v>45371.0</v>
      </c>
      <c r="B156" s="49">
        <v>409.549988</v>
      </c>
      <c r="C156" s="49">
        <v>416.450012</v>
      </c>
      <c r="D156" s="49">
        <v>409.549988</v>
      </c>
      <c r="E156" s="49">
        <v>415.700012</v>
      </c>
      <c r="F156" s="49">
        <v>408.458679</v>
      </c>
      <c r="G156" s="67">
        <f t="shared" si="1"/>
        <v>-0.01317511636</v>
      </c>
      <c r="H156" s="68">
        <f>G156-FAMA!E159</f>
        <v>-0.0317383784</v>
      </c>
    </row>
    <row r="157">
      <c r="A157" s="48">
        <v>45372.0</v>
      </c>
      <c r="B157" s="49">
        <v>418.799988</v>
      </c>
      <c r="C157" s="49">
        <v>421.850006</v>
      </c>
      <c r="D157" s="49">
        <v>416.25</v>
      </c>
      <c r="E157" s="49">
        <v>421.25</v>
      </c>
      <c r="F157" s="49">
        <v>413.912018</v>
      </c>
      <c r="G157" s="67">
        <f t="shared" si="1"/>
        <v>-0.01680477466</v>
      </c>
      <c r="H157" s="68">
        <f>G157-FAMA!E160</f>
        <v>-0.0353680367</v>
      </c>
    </row>
    <row r="158">
      <c r="A158" s="48">
        <v>45373.0</v>
      </c>
      <c r="B158" s="49">
        <v>421.25</v>
      </c>
      <c r="C158" s="49">
        <v>429.600006</v>
      </c>
      <c r="D158" s="49">
        <v>421.25</v>
      </c>
      <c r="E158" s="49">
        <v>428.450012</v>
      </c>
      <c r="F158" s="49">
        <v>420.986603</v>
      </c>
      <c r="G158" s="67">
        <f t="shared" si="1"/>
        <v>0.002339441849</v>
      </c>
      <c r="H158" s="68">
        <f>G158-FAMA!E161</f>
        <v>-0.01631617959</v>
      </c>
    </row>
    <row r="159">
      <c r="A159" s="48">
        <v>45377.0</v>
      </c>
      <c r="B159" s="49">
        <v>426.799988</v>
      </c>
      <c r="C159" s="49">
        <v>429.100006</v>
      </c>
      <c r="D159" s="49">
        <v>425.850006</v>
      </c>
      <c r="E159" s="49">
        <v>427.450012</v>
      </c>
      <c r="F159" s="49">
        <v>420.004028</v>
      </c>
      <c r="G159" s="67">
        <f t="shared" si="1"/>
        <v>-0.001285015224</v>
      </c>
      <c r="H159" s="68">
        <f>G159-FAMA!E162</f>
        <v>-0.01994063666</v>
      </c>
    </row>
    <row r="160">
      <c r="A160" s="48">
        <v>45378.0</v>
      </c>
      <c r="B160" s="49">
        <v>427.649994</v>
      </c>
      <c r="C160" s="49">
        <v>429.0</v>
      </c>
      <c r="D160" s="49">
        <v>426.5</v>
      </c>
      <c r="E160" s="49">
        <v>428.0</v>
      </c>
      <c r="F160" s="49">
        <v>420.544434</v>
      </c>
      <c r="G160" s="67">
        <f t="shared" si="1"/>
        <v>-0.001283363707</v>
      </c>
      <c r="H160" s="68">
        <f>G160-FAMA!E163</f>
        <v>-0.05726066964</v>
      </c>
    </row>
    <row r="161">
      <c r="A161" s="48">
        <v>45379.0</v>
      </c>
      <c r="B161" s="49">
        <v>427.950012</v>
      </c>
      <c r="C161" s="49">
        <v>433.049988</v>
      </c>
      <c r="D161" s="49">
        <v>427.149994</v>
      </c>
      <c r="E161" s="49">
        <v>428.549988</v>
      </c>
      <c r="F161" s="49">
        <v>421.084839</v>
      </c>
      <c r="G161" s="67">
        <f t="shared" si="1"/>
        <v>0.004453323401</v>
      </c>
      <c r="H161" s="68">
        <f>G161-FAMA!E164</f>
        <v>-0.01420229804</v>
      </c>
    </row>
    <row r="162">
      <c r="A162" s="48">
        <v>45383.0</v>
      </c>
      <c r="B162" s="49">
        <v>428.600006</v>
      </c>
      <c r="C162" s="49">
        <v>431.450012</v>
      </c>
      <c r="D162" s="49">
        <v>425.700012</v>
      </c>
      <c r="E162" s="49">
        <v>426.649994</v>
      </c>
      <c r="F162" s="49">
        <v>419.217926</v>
      </c>
      <c r="G162" s="67">
        <f t="shared" si="1"/>
        <v>0.0019962703</v>
      </c>
      <c r="H162" s="68">
        <f>G162-FAMA!E165</f>
        <v>-0.01665935114</v>
      </c>
    </row>
    <row r="163">
      <c r="A163" s="48">
        <v>45384.0</v>
      </c>
      <c r="B163" s="49">
        <v>429.25</v>
      </c>
      <c r="C163" s="49">
        <v>429.25</v>
      </c>
      <c r="D163" s="49">
        <v>424.649994</v>
      </c>
      <c r="E163" s="49">
        <v>425.799988</v>
      </c>
      <c r="F163" s="49">
        <v>418.382721</v>
      </c>
      <c r="G163" s="67">
        <f t="shared" si="1"/>
        <v>0.001175597158</v>
      </c>
      <c r="H163" s="68">
        <f>G163-FAMA!E166</f>
        <v>-0.01739713251</v>
      </c>
    </row>
    <row r="164">
      <c r="A164" s="48">
        <v>45385.0</v>
      </c>
      <c r="B164" s="49">
        <v>426.0</v>
      </c>
      <c r="C164" s="49">
        <v>428.899994</v>
      </c>
      <c r="D164" s="49">
        <v>421.049988</v>
      </c>
      <c r="E164" s="49">
        <v>425.299988</v>
      </c>
      <c r="F164" s="49">
        <v>417.891449</v>
      </c>
      <c r="G164" s="67">
        <f t="shared" si="1"/>
        <v>0.006031945757</v>
      </c>
      <c r="H164" s="68">
        <f>G164-FAMA!E167</f>
        <v>-0.01254078391</v>
      </c>
    </row>
    <row r="165">
      <c r="A165" s="48">
        <v>45386.0</v>
      </c>
      <c r="B165" s="49">
        <v>425.950012</v>
      </c>
      <c r="C165" s="49">
        <v>427.399994</v>
      </c>
      <c r="D165" s="49">
        <v>420.0</v>
      </c>
      <c r="E165" s="49">
        <v>422.75</v>
      </c>
      <c r="F165" s="49">
        <v>415.385864</v>
      </c>
      <c r="G165" s="67">
        <f t="shared" si="1"/>
        <v>-0.01192008886</v>
      </c>
      <c r="H165" s="68">
        <f>G165-FAMA!E168</f>
        <v>-0.06764862689</v>
      </c>
    </row>
    <row r="166">
      <c r="A166" s="48">
        <v>45387.0</v>
      </c>
      <c r="B166" s="49">
        <v>423.100006</v>
      </c>
      <c r="C166" s="49">
        <v>431.75</v>
      </c>
      <c r="D166" s="49">
        <v>420.0</v>
      </c>
      <c r="E166" s="49">
        <v>427.850006</v>
      </c>
      <c r="F166" s="49">
        <v>420.397034</v>
      </c>
      <c r="G166" s="67">
        <f t="shared" si="1"/>
        <v>-0.002680668091</v>
      </c>
      <c r="H166" s="68">
        <f>G166-FAMA!E169</f>
        <v>-0.02125339776</v>
      </c>
    </row>
    <row r="167">
      <c r="A167" s="48">
        <v>45390.0</v>
      </c>
      <c r="B167" s="49">
        <v>428.950012</v>
      </c>
      <c r="C167" s="49">
        <v>431.350006</v>
      </c>
      <c r="D167" s="49">
        <v>427.799988</v>
      </c>
      <c r="E167" s="49">
        <v>429.0</v>
      </c>
      <c r="F167" s="49">
        <v>421.527008</v>
      </c>
      <c r="G167" s="67">
        <f t="shared" si="1"/>
        <v>0.006333610714</v>
      </c>
      <c r="H167" s="68">
        <f>G167-FAMA!E170</f>
        <v>-0.01223911895</v>
      </c>
    </row>
    <row r="168">
      <c r="A168" s="48">
        <v>45391.0</v>
      </c>
      <c r="B168" s="49">
        <v>430.950012</v>
      </c>
      <c r="C168" s="49">
        <v>431.299988</v>
      </c>
      <c r="D168" s="49">
        <v>425.700012</v>
      </c>
      <c r="E168" s="49">
        <v>426.299988</v>
      </c>
      <c r="F168" s="49">
        <v>418.874023</v>
      </c>
      <c r="G168" s="67">
        <f t="shared" si="1"/>
        <v>-0.02426182845</v>
      </c>
      <c r="H168" s="68">
        <f>G168-FAMA!E171</f>
        <v>-0.04268354891</v>
      </c>
    </row>
    <row r="169">
      <c r="A169" s="48">
        <v>45392.0</v>
      </c>
      <c r="B169" s="49">
        <v>427.799988</v>
      </c>
      <c r="C169" s="49">
        <v>437.75</v>
      </c>
      <c r="D169" s="49">
        <v>425.700012</v>
      </c>
      <c r="E169" s="49">
        <v>436.899994</v>
      </c>
      <c r="F169" s="49">
        <v>429.289368</v>
      </c>
      <c r="G169" s="67">
        <f t="shared" si="1"/>
        <v>0.01581021038</v>
      </c>
      <c r="H169" s="68">
        <f>G169-FAMA!E172</f>
        <v>-0.002611510091</v>
      </c>
    </row>
    <row r="170">
      <c r="A170" s="48">
        <v>45394.0</v>
      </c>
      <c r="B170" s="49">
        <v>436.350006</v>
      </c>
      <c r="C170" s="49">
        <v>436.350006</v>
      </c>
      <c r="D170" s="49">
        <v>428.350006</v>
      </c>
      <c r="E170" s="49">
        <v>430.100006</v>
      </c>
      <c r="F170" s="49">
        <v>422.607849</v>
      </c>
      <c r="G170" s="67">
        <f t="shared" si="1"/>
        <v>0.009861525657</v>
      </c>
      <c r="H170" s="68">
        <f>G170-FAMA!E173</f>
        <v>-0.008560194812</v>
      </c>
    </row>
    <row r="171">
      <c r="A171" s="48">
        <v>45397.0</v>
      </c>
      <c r="B171" s="49">
        <v>425.0</v>
      </c>
      <c r="C171" s="49">
        <v>429.0</v>
      </c>
      <c r="D171" s="49">
        <v>422.799988</v>
      </c>
      <c r="E171" s="49">
        <v>425.899994</v>
      </c>
      <c r="F171" s="49">
        <v>418.480988</v>
      </c>
      <c r="G171" s="67">
        <f t="shared" si="1"/>
        <v>-0.0001174658501</v>
      </c>
      <c r="H171" s="68">
        <f>G171-FAMA!E174</f>
        <v>-0.03696430039</v>
      </c>
    </row>
    <row r="172">
      <c r="A172" s="48">
        <v>45398.0</v>
      </c>
      <c r="B172" s="49">
        <v>423.700012</v>
      </c>
      <c r="C172" s="49">
        <v>427.0</v>
      </c>
      <c r="D172" s="49">
        <v>423.0</v>
      </c>
      <c r="E172" s="49">
        <v>425.950012</v>
      </c>
      <c r="F172" s="49">
        <v>418.530151</v>
      </c>
      <c r="G172" s="67">
        <f t="shared" si="1"/>
        <v>0.01670848398</v>
      </c>
      <c r="H172" s="68">
        <f>G172-FAMA!E175</f>
        <v>-0.00171323649</v>
      </c>
    </row>
    <row r="173">
      <c r="A173" s="48">
        <v>45400.0</v>
      </c>
      <c r="B173" s="49">
        <v>426.450012</v>
      </c>
      <c r="C173" s="49">
        <v>426.549988</v>
      </c>
      <c r="D173" s="49">
        <v>417.899994</v>
      </c>
      <c r="E173" s="49">
        <v>418.950012</v>
      </c>
      <c r="F173" s="49">
        <v>411.652069</v>
      </c>
      <c r="G173" s="67">
        <f t="shared" si="1"/>
        <v>-0.01377114276</v>
      </c>
      <c r="H173" s="68">
        <f>G173-FAMA!E176</f>
        <v>-0.03219286323</v>
      </c>
    </row>
    <row r="174">
      <c r="A174" s="48">
        <v>45401.0</v>
      </c>
      <c r="B174" s="49">
        <v>417.600006</v>
      </c>
      <c r="C174" s="49">
        <v>426.299988</v>
      </c>
      <c r="D174" s="49">
        <v>416.299988</v>
      </c>
      <c r="E174" s="49">
        <v>424.799988</v>
      </c>
      <c r="F174" s="49">
        <v>417.400146</v>
      </c>
      <c r="G174" s="67">
        <f t="shared" si="1"/>
        <v>-0.001058222164</v>
      </c>
      <c r="H174" s="68">
        <f>G174-FAMA!E177</f>
        <v>-0.01932475177</v>
      </c>
    </row>
    <row r="175">
      <c r="A175" s="48">
        <v>45404.0</v>
      </c>
      <c r="B175" s="49">
        <v>427.399994</v>
      </c>
      <c r="C175" s="49">
        <v>427.600006</v>
      </c>
      <c r="D175" s="49">
        <v>423.350006</v>
      </c>
      <c r="E175" s="49">
        <v>425.25</v>
      </c>
      <c r="F175" s="49">
        <v>417.842316</v>
      </c>
      <c r="G175" s="67">
        <f t="shared" si="1"/>
        <v>-0.009203244834</v>
      </c>
      <c r="H175" s="68">
        <f>G175-FAMA!E178</f>
        <v>-0.08228938565</v>
      </c>
    </row>
    <row r="176">
      <c r="A176" s="48">
        <v>45405.0</v>
      </c>
      <c r="B176" s="49">
        <v>425.950012</v>
      </c>
      <c r="C176" s="49">
        <v>430.5</v>
      </c>
      <c r="D176" s="49">
        <v>425.25</v>
      </c>
      <c r="E176" s="49">
        <v>429.200012</v>
      </c>
      <c r="F176" s="49">
        <v>421.723541</v>
      </c>
      <c r="G176" s="67">
        <f t="shared" si="1"/>
        <v>0.0008162070339</v>
      </c>
      <c r="H176" s="68">
        <f>G176-FAMA!E179</f>
        <v>-0.01745032257</v>
      </c>
    </row>
    <row r="177">
      <c r="A177" s="48">
        <v>45406.0</v>
      </c>
      <c r="B177" s="49">
        <v>429.200012</v>
      </c>
      <c r="C177" s="49">
        <v>430.799988</v>
      </c>
      <c r="D177" s="49">
        <v>428.25</v>
      </c>
      <c r="E177" s="49">
        <v>428.850006</v>
      </c>
      <c r="F177" s="49">
        <v>421.379608</v>
      </c>
      <c r="G177" s="67">
        <f t="shared" si="1"/>
        <v>-0.01977144789</v>
      </c>
      <c r="H177" s="68">
        <f>G177-FAMA!E180</f>
        <v>-0.03803797749</v>
      </c>
    </row>
    <row r="178">
      <c r="A178" s="48">
        <v>45407.0</v>
      </c>
      <c r="B178" s="49">
        <v>431.0</v>
      </c>
      <c r="C178" s="49">
        <v>438.200012</v>
      </c>
      <c r="D178" s="49">
        <v>429.0</v>
      </c>
      <c r="E178" s="49">
        <v>437.5</v>
      </c>
      <c r="F178" s="49">
        <v>429.878937</v>
      </c>
      <c r="G178" s="67">
        <f t="shared" si="1"/>
        <v>-0.005568805328</v>
      </c>
      <c r="H178" s="68">
        <f>G178-FAMA!E181</f>
        <v>-0.02378230408</v>
      </c>
    </row>
    <row r="179">
      <c r="A179" s="48">
        <v>45408.0</v>
      </c>
      <c r="B179" s="49">
        <v>439.75</v>
      </c>
      <c r="C179" s="49">
        <v>443.450012</v>
      </c>
      <c r="D179" s="49">
        <v>436.200012</v>
      </c>
      <c r="E179" s="49">
        <v>439.950012</v>
      </c>
      <c r="F179" s="49">
        <v>432.286255</v>
      </c>
      <c r="G179" s="67">
        <f t="shared" si="1"/>
        <v>0.004452017882</v>
      </c>
      <c r="H179" s="68">
        <f>G179-FAMA!E182</f>
        <v>-0.01376148087</v>
      </c>
    </row>
    <row r="180">
      <c r="A180" s="48">
        <v>45411.0</v>
      </c>
      <c r="B180" s="49">
        <v>442.5</v>
      </c>
      <c r="C180" s="49">
        <v>442.5</v>
      </c>
      <c r="D180" s="49">
        <v>434.600006</v>
      </c>
      <c r="E180" s="49">
        <v>438.0</v>
      </c>
      <c r="F180" s="49">
        <v>430.370239</v>
      </c>
      <c r="G180" s="67">
        <f t="shared" si="1"/>
        <v>0.005509693345</v>
      </c>
      <c r="H180" s="68">
        <f>G180-FAMA!E183</f>
        <v>-0.04914075548</v>
      </c>
    </row>
    <row r="181">
      <c r="A181" s="48">
        <v>45412.0</v>
      </c>
      <c r="B181" s="49">
        <v>439.450012</v>
      </c>
      <c r="C181" s="49">
        <v>440.450012</v>
      </c>
      <c r="D181" s="49">
        <v>435.049988</v>
      </c>
      <c r="E181" s="49">
        <v>435.600006</v>
      </c>
      <c r="F181" s="49">
        <v>428.012024</v>
      </c>
      <c r="G181" s="67">
        <f t="shared" si="1"/>
        <v>-0.007970905995</v>
      </c>
      <c r="H181" s="68">
        <f>G181-FAMA!E184</f>
        <v>-0.02618440475</v>
      </c>
    </row>
    <row r="182">
      <c r="A182" s="48">
        <v>45414.0</v>
      </c>
      <c r="B182" s="49">
        <v>436.450012</v>
      </c>
      <c r="C182" s="49">
        <v>442.5</v>
      </c>
      <c r="D182" s="49">
        <v>434.899994</v>
      </c>
      <c r="E182" s="49">
        <v>439.100006</v>
      </c>
      <c r="F182" s="49">
        <v>431.45108</v>
      </c>
      <c r="G182" s="67">
        <f t="shared" si="1"/>
        <v>0.006533021003</v>
      </c>
      <c r="H182" s="68">
        <f>G182-FAMA!E185</f>
        <v>-0.01168047775</v>
      </c>
    </row>
    <row r="183">
      <c r="A183" s="48">
        <v>45415.0</v>
      </c>
      <c r="B183" s="49">
        <v>439.549988</v>
      </c>
      <c r="C183" s="49">
        <v>439.899994</v>
      </c>
      <c r="D183" s="49">
        <v>431.5</v>
      </c>
      <c r="E183" s="49">
        <v>436.25</v>
      </c>
      <c r="F183" s="49">
        <v>428.650696</v>
      </c>
      <c r="G183" s="67">
        <f t="shared" si="1"/>
        <v>0.003796569543</v>
      </c>
      <c r="H183" s="68">
        <f>G183-FAMA!E186</f>
        <v>-0.01441795406</v>
      </c>
    </row>
    <row r="184">
      <c r="A184" s="48">
        <v>45418.0</v>
      </c>
      <c r="B184" s="49">
        <v>437.049988</v>
      </c>
      <c r="C184" s="49">
        <v>440.450012</v>
      </c>
      <c r="D184" s="49">
        <v>433.0</v>
      </c>
      <c r="E184" s="49">
        <v>434.600006</v>
      </c>
      <c r="F184" s="49">
        <v>427.029449</v>
      </c>
      <c r="G184" s="67">
        <f t="shared" si="1"/>
        <v>-0.01316986517</v>
      </c>
      <c r="H184" s="68">
        <f>G184-FAMA!E187</f>
        <v>-0.03138438878</v>
      </c>
    </row>
    <row r="185">
      <c r="A185" s="48">
        <v>45419.0</v>
      </c>
      <c r="B185" s="49">
        <v>436.350006</v>
      </c>
      <c r="C185" s="49">
        <v>446.149994</v>
      </c>
      <c r="D185" s="49">
        <v>434.899994</v>
      </c>
      <c r="E185" s="49">
        <v>440.399994</v>
      </c>
      <c r="F185" s="49">
        <v>432.728424</v>
      </c>
      <c r="G185" s="67">
        <f t="shared" si="1"/>
        <v>-0.001134001996</v>
      </c>
      <c r="H185" s="68">
        <f>G185-FAMA!E188</f>
        <v>-0.07401200496</v>
      </c>
    </row>
    <row r="186">
      <c r="A186" s="48">
        <v>45420.0</v>
      </c>
      <c r="B186" s="49">
        <v>441.700012</v>
      </c>
      <c r="C186" s="49">
        <v>444.649994</v>
      </c>
      <c r="D186" s="49">
        <v>438.200012</v>
      </c>
      <c r="E186" s="49">
        <v>440.899994</v>
      </c>
      <c r="F186" s="49">
        <v>433.219696</v>
      </c>
      <c r="G186" s="67">
        <f t="shared" si="1"/>
        <v>0.0369237281</v>
      </c>
      <c r="H186" s="68">
        <f>G186-FAMA!E189</f>
        <v>0.0187092045</v>
      </c>
    </row>
    <row r="187">
      <c r="A187" s="48">
        <v>45421.0</v>
      </c>
      <c r="B187" s="49">
        <v>440.549988</v>
      </c>
      <c r="C187" s="49">
        <v>440.950012</v>
      </c>
      <c r="D187" s="49">
        <v>423.350006</v>
      </c>
      <c r="E187" s="49">
        <v>425.200012</v>
      </c>
      <c r="F187" s="49">
        <v>417.793213</v>
      </c>
      <c r="G187" s="67">
        <f t="shared" si="1"/>
        <v>-0.01846717985</v>
      </c>
      <c r="H187" s="68">
        <f>G187-FAMA!E190</f>
        <v>-0.03668170346</v>
      </c>
    </row>
    <row r="188">
      <c r="A188" s="48">
        <v>45422.0</v>
      </c>
      <c r="B188" s="49">
        <v>425.850006</v>
      </c>
      <c r="C188" s="49">
        <v>436.299988</v>
      </c>
      <c r="D188" s="49">
        <v>425.850006</v>
      </c>
      <c r="E188" s="49">
        <v>433.200012</v>
      </c>
      <c r="F188" s="49">
        <v>425.653839</v>
      </c>
      <c r="G188" s="67">
        <f t="shared" si="1"/>
        <v>0.003126069914</v>
      </c>
      <c r="H188" s="68">
        <f>G188-FAMA!E191</f>
        <v>-0.05192335087</v>
      </c>
    </row>
    <row r="189">
      <c r="A189" s="48">
        <v>45425.0</v>
      </c>
      <c r="B189" s="49">
        <v>433.850006</v>
      </c>
      <c r="C189" s="49">
        <v>435.5</v>
      </c>
      <c r="D189" s="49">
        <v>429.5</v>
      </c>
      <c r="E189" s="49">
        <v>431.850006</v>
      </c>
      <c r="F189" s="49">
        <v>424.327362</v>
      </c>
      <c r="G189" s="67">
        <f t="shared" si="1"/>
        <v>0.005003493328</v>
      </c>
      <c r="H189" s="68">
        <f>G189-FAMA!E192</f>
        <v>-0.01334294748</v>
      </c>
    </row>
    <row r="190">
      <c r="A190" s="48">
        <v>45426.0</v>
      </c>
      <c r="B190" s="49">
        <v>430.049988</v>
      </c>
      <c r="C190" s="49">
        <v>433.350006</v>
      </c>
      <c r="D190" s="49">
        <v>428.700012</v>
      </c>
      <c r="E190" s="49">
        <v>429.700012</v>
      </c>
      <c r="F190" s="49">
        <v>422.214813</v>
      </c>
      <c r="G190" s="67">
        <f t="shared" si="1"/>
        <v>0.004323957719</v>
      </c>
      <c r="H190" s="68">
        <f>G190-FAMA!E193</f>
        <v>-0.01402248309</v>
      </c>
    </row>
    <row r="191">
      <c r="A191" s="48">
        <v>45427.0</v>
      </c>
      <c r="B191" s="49">
        <v>430.450012</v>
      </c>
      <c r="C191" s="49">
        <v>433.200012</v>
      </c>
      <c r="D191" s="49">
        <v>426.799988</v>
      </c>
      <c r="E191" s="49">
        <v>427.850006</v>
      </c>
      <c r="F191" s="49">
        <v>420.397034</v>
      </c>
      <c r="G191" s="67">
        <f t="shared" si="1"/>
        <v>-0.007884024166</v>
      </c>
      <c r="H191" s="68">
        <f>G191-FAMA!E194</f>
        <v>-0.02625043914</v>
      </c>
    </row>
    <row r="192">
      <c r="A192" s="48">
        <v>45428.0</v>
      </c>
      <c r="B192" s="49">
        <v>429.149994</v>
      </c>
      <c r="C192" s="49">
        <v>432.450012</v>
      </c>
      <c r="D192" s="49">
        <v>423.100006</v>
      </c>
      <c r="E192" s="49">
        <v>431.25</v>
      </c>
      <c r="F192" s="49">
        <v>423.737793</v>
      </c>
      <c r="G192" s="67">
        <f t="shared" si="1"/>
        <v>-0.01225385039</v>
      </c>
      <c r="H192" s="68">
        <f>G192-FAMA!E195</f>
        <v>-0.03062026536</v>
      </c>
    </row>
    <row r="193">
      <c r="A193" s="48">
        <v>45429.0</v>
      </c>
      <c r="B193" s="49">
        <v>431.899994</v>
      </c>
      <c r="C193" s="49">
        <v>437.700012</v>
      </c>
      <c r="D193" s="49">
        <v>429.0</v>
      </c>
      <c r="E193" s="49">
        <v>436.600006</v>
      </c>
      <c r="F193" s="49">
        <v>428.994629</v>
      </c>
      <c r="G193" s="67">
        <f t="shared" si="1"/>
        <v>0.003793584678</v>
      </c>
      <c r="H193" s="68">
        <f>G193-FAMA!E196</f>
        <v>-0.05131578061</v>
      </c>
    </row>
    <row r="194">
      <c r="A194" s="48">
        <v>45433.0</v>
      </c>
      <c r="B194" s="49">
        <v>436.5</v>
      </c>
      <c r="C194" s="49">
        <v>437.049988</v>
      </c>
      <c r="D194" s="49">
        <v>433.299988</v>
      </c>
      <c r="E194" s="49">
        <v>434.950012</v>
      </c>
      <c r="F194" s="49">
        <v>427.373352</v>
      </c>
      <c r="G194" s="67">
        <f t="shared" si="1"/>
        <v>-0.01091532483</v>
      </c>
      <c r="H194" s="68">
        <f>G194-FAMA!E197</f>
        <v>-0.0292817398</v>
      </c>
    </row>
    <row r="195">
      <c r="A195" s="48">
        <v>45434.0</v>
      </c>
      <c r="B195" s="49">
        <v>436.899994</v>
      </c>
      <c r="C195" s="49">
        <v>442.0</v>
      </c>
      <c r="D195" s="49">
        <v>435.5</v>
      </c>
      <c r="E195" s="49">
        <v>439.75</v>
      </c>
      <c r="F195" s="49">
        <v>432.089752</v>
      </c>
      <c r="G195" s="67">
        <f t="shared" si="1"/>
        <v>-0.003286496791</v>
      </c>
      <c r="H195" s="68">
        <f>G195-FAMA!E198</f>
        <v>-0.02165291176</v>
      </c>
    </row>
    <row r="196">
      <c r="A196" s="48">
        <v>45435.0</v>
      </c>
      <c r="B196" s="49">
        <v>441.450012</v>
      </c>
      <c r="C196" s="49">
        <v>445.0</v>
      </c>
      <c r="D196" s="49">
        <v>436.649994</v>
      </c>
      <c r="E196" s="49">
        <v>441.200012</v>
      </c>
      <c r="F196" s="49">
        <v>433.514496</v>
      </c>
      <c r="G196" s="67">
        <f t="shared" si="1"/>
        <v>0.01169458834</v>
      </c>
      <c r="H196" s="68">
        <f>G196-FAMA!E199</f>
        <v>-0.00664545018</v>
      </c>
    </row>
    <row r="197">
      <c r="A197" s="48">
        <v>45436.0</v>
      </c>
      <c r="B197" s="49">
        <v>441.850006</v>
      </c>
      <c r="C197" s="49">
        <v>442.450012</v>
      </c>
      <c r="D197" s="49">
        <v>435.200012</v>
      </c>
      <c r="E197" s="49">
        <v>436.100006</v>
      </c>
      <c r="F197" s="49">
        <v>428.503326</v>
      </c>
      <c r="G197" s="67">
        <f t="shared" si="1"/>
        <v>0.01066047956</v>
      </c>
      <c r="H197" s="68">
        <f>G197-FAMA!E200</f>
        <v>-0.007679558957</v>
      </c>
    </row>
    <row r="198">
      <c r="A198" s="48">
        <v>45439.0</v>
      </c>
      <c r="B198" s="49">
        <v>437.799988</v>
      </c>
      <c r="C198" s="49">
        <v>438.850006</v>
      </c>
      <c r="D198" s="49">
        <v>430.799988</v>
      </c>
      <c r="E198" s="49">
        <v>431.5</v>
      </c>
      <c r="F198" s="49">
        <v>423.983459</v>
      </c>
      <c r="G198" s="67">
        <f t="shared" si="1"/>
        <v>0.006062040273</v>
      </c>
      <c r="H198" s="68">
        <f>G198-FAMA!E201</f>
        <v>-0.04896816662</v>
      </c>
    </row>
    <row r="199">
      <c r="A199" s="48">
        <v>45440.0</v>
      </c>
      <c r="B199" s="49">
        <v>432.0</v>
      </c>
      <c r="C199" s="49">
        <v>434.0</v>
      </c>
      <c r="D199" s="49">
        <v>428.25</v>
      </c>
      <c r="E199" s="49">
        <v>428.899994</v>
      </c>
      <c r="F199" s="49">
        <v>421.428741</v>
      </c>
      <c r="G199" s="67">
        <f t="shared" si="1"/>
        <v>-0.004410352704</v>
      </c>
      <c r="H199" s="68">
        <f>G199-FAMA!E202</f>
        <v>-0.02275039122</v>
      </c>
    </row>
    <row r="200">
      <c r="A200" s="48">
        <v>45441.0</v>
      </c>
      <c r="B200" s="49">
        <v>427.950012</v>
      </c>
      <c r="C200" s="49">
        <v>432.350006</v>
      </c>
      <c r="D200" s="49">
        <v>426.049988</v>
      </c>
      <c r="E200" s="49">
        <v>430.799988</v>
      </c>
      <c r="F200" s="49">
        <v>423.295624</v>
      </c>
      <c r="G200" s="67">
        <f t="shared" si="1"/>
        <v>0.01591793053</v>
      </c>
      <c r="H200" s="68">
        <f>G200-FAMA!E203</f>
        <v>-0.002422107989</v>
      </c>
    </row>
    <row r="201">
      <c r="A201" s="48">
        <v>45442.0</v>
      </c>
      <c r="B201" s="49">
        <v>429.950012</v>
      </c>
      <c r="C201" s="49">
        <v>430.950012</v>
      </c>
      <c r="D201" s="49">
        <v>422.399994</v>
      </c>
      <c r="E201" s="49">
        <v>424.049988</v>
      </c>
      <c r="F201" s="49">
        <v>416.663208</v>
      </c>
      <c r="G201" s="67">
        <f t="shared" si="1"/>
        <v>-0.004927906978</v>
      </c>
      <c r="H201" s="68">
        <f>G201-FAMA!E204</f>
        <v>-0.02337625205</v>
      </c>
    </row>
    <row r="202">
      <c r="A202" s="48">
        <v>45443.0</v>
      </c>
      <c r="B202" s="49">
        <v>427.450012</v>
      </c>
      <c r="C202" s="49">
        <v>429.399994</v>
      </c>
      <c r="D202" s="49">
        <v>424.25</v>
      </c>
      <c r="E202" s="49">
        <v>426.149994</v>
      </c>
      <c r="F202" s="49">
        <v>418.726654</v>
      </c>
      <c r="G202" s="67">
        <f t="shared" si="1"/>
        <v>-0.01021944007</v>
      </c>
      <c r="H202" s="68">
        <f>G202-FAMA!E205</f>
        <v>-0.02866778514</v>
      </c>
    </row>
    <row r="203">
      <c r="A203" s="48">
        <v>45446.0</v>
      </c>
      <c r="B203" s="49">
        <v>435.549988</v>
      </c>
      <c r="C203" s="49">
        <v>435.549988</v>
      </c>
      <c r="D203" s="49">
        <v>428.700012</v>
      </c>
      <c r="E203" s="49">
        <v>430.549988</v>
      </c>
      <c r="F203" s="49">
        <v>423.049988</v>
      </c>
      <c r="G203" s="67">
        <f t="shared" si="1"/>
        <v>0.01841597042</v>
      </c>
      <c r="H203" s="68">
        <f>G203-FAMA!E206</f>
        <v>-0.0000323746542</v>
      </c>
    </row>
    <row r="204">
      <c r="A204" s="48">
        <v>45447.0</v>
      </c>
      <c r="B204" s="49">
        <v>426.950012</v>
      </c>
      <c r="C204" s="49">
        <v>427.0</v>
      </c>
      <c r="D204" s="49">
        <v>403.0</v>
      </c>
      <c r="E204" s="49">
        <v>415.399994</v>
      </c>
      <c r="F204" s="49">
        <v>415.399994</v>
      </c>
      <c r="G204" s="67">
        <f t="shared" si="1"/>
        <v>-0.03462699144</v>
      </c>
      <c r="H204" s="68">
        <f>G204-FAMA!E207</f>
        <v>-0.08998223752</v>
      </c>
    </row>
    <row r="205">
      <c r="A205" s="48">
        <v>45448.0</v>
      </c>
      <c r="B205" s="49">
        <v>423.5</v>
      </c>
      <c r="C205" s="49">
        <v>435.899994</v>
      </c>
      <c r="D205" s="49">
        <v>418.100006</v>
      </c>
      <c r="E205" s="49">
        <v>430.299988</v>
      </c>
      <c r="F205" s="49">
        <v>430.299988</v>
      </c>
      <c r="G205" s="67">
        <f t="shared" si="1"/>
        <v>-0.01262046845</v>
      </c>
      <c r="H205" s="68">
        <f>G205-FAMA!E208</f>
        <v>-0.03106881352</v>
      </c>
    </row>
    <row r="206">
      <c r="A206" s="48">
        <v>45449.0</v>
      </c>
      <c r="B206" s="49">
        <v>437.0</v>
      </c>
      <c r="C206" s="49">
        <v>437.600006</v>
      </c>
      <c r="D206" s="49">
        <v>431.100006</v>
      </c>
      <c r="E206" s="49">
        <v>435.799988</v>
      </c>
      <c r="F206" s="49">
        <v>435.799988</v>
      </c>
      <c r="G206" s="67">
        <f t="shared" si="1"/>
        <v>-0.007515413243</v>
      </c>
      <c r="H206" s="68">
        <f>G206-FAMA!E209</f>
        <v>-0.02609249279</v>
      </c>
    </row>
    <row r="207">
      <c r="A207" s="48">
        <v>45450.0</v>
      </c>
      <c r="B207" s="49">
        <v>432.75</v>
      </c>
      <c r="C207" s="49">
        <v>441.5</v>
      </c>
      <c r="D207" s="49">
        <v>431.149994</v>
      </c>
      <c r="E207" s="49">
        <v>439.100006</v>
      </c>
      <c r="F207" s="49">
        <v>439.100006</v>
      </c>
      <c r="G207" s="67">
        <f t="shared" si="1"/>
        <v>0.005380666285</v>
      </c>
      <c r="H207" s="68">
        <f>G207-FAMA!E210</f>
        <v>-0.06894836095</v>
      </c>
    </row>
    <row r="208">
      <c r="A208" s="48">
        <v>45453.0</v>
      </c>
      <c r="B208" s="49">
        <v>440.850006</v>
      </c>
      <c r="C208" s="49">
        <v>440.850006</v>
      </c>
      <c r="D208" s="49">
        <v>435.899994</v>
      </c>
      <c r="E208" s="49">
        <v>436.75</v>
      </c>
      <c r="F208" s="49">
        <v>436.75</v>
      </c>
      <c r="G208" s="67">
        <f t="shared" si="1"/>
        <v>0.009593143649</v>
      </c>
      <c r="H208" s="68">
        <f>G208-FAMA!E211</f>
        <v>-0.0089839359</v>
      </c>
    </row>
    <row r="209">
      <c r="A209" s="48">
        <v>45454.0</v>
      </c>
      <c r="B209" s="49">
        <v>436.5</v>
      </c>
      <c r="C209" s="49">
        <v>437.850006</v>
      </c>
      <c r="D209" s="49">
        <v>432.299988</v>
      </c>
      <c r="E209" s="49">
        <v>432.600006</v>
      </c>
      <c r="F209" s="49">
        <v>432.600006</v>
      </c>
      <c r="G209" s="67">
        <f t="shared" si="1"/>
        <v>0.00080973048</v>
      </c>
      <c r="H209" s="68">
        <f>G209-FAMA!E212</f>
        <v>-0.01776734907</v>
      </c>
    </row>
    <row r="210">
      <c r="A210" s="48">
        <v>45455.0</v>
      </c>
      <c r="B210" s="49">
        <v>431.950012</v>
      </c>
      <c r="C210" s="49">
        <v>434.100006</v>
      </c>
      <c r="D210" s="49">
        <v>430.149994</v>
      </c>
      <c r="E210" s="49">
        <v>432.25</v>
      </c>
      <c r="F210" s="49">
        <v>432.25</v>
      </c>
      <c r="G210" s="67">
        <f t="shared" si="1"/>
        <v>0.004531750068</v>
      </c>
      <c r="H210" s="68">
        <f>G210-FAMA!E213</f>
        <v>-0.0141080113</v>
      </c>
    </row>
    <row r="211">
      <c r="A211" s="48">
        <v>45456.0</v>
      </c>
      <c r="B211" s="49">
        <v>436.149994</v>
      </c>
      <c r="C211" s="49">
        <v>436.350006</v>
      </c>
      <c r="D211" s="49">
        <v>429.799988</v>
      </c>
      <c r="E211" s="49">
        <v>430.299988</v>
      </c>
      <c r="F211" s="49">
        <v>430.299988</v>
      </c>
      <c r="G211" s="67">
        <f t="shared" si="1"/>
        <v>-0.001855759659</v>
      </c>
      <c r="H211" s="68">
        <f>G211-FAMA!E214</f>
        <v>-0.02049552103</v>
      </c>
    </row>
    <row r="212">
      <c r="A212" s="48">
        <v>45457.0</v>
      </c>
      <c r="B212" s="49">
        <v>430.5</v>
      </c>
      <c r="C212" s="49">
        <v>431.450012</v>
      </c>
      <c r="D212" s="49">
        <v>429.0</v>
      </c>
      <c r="E212" s="49">
        <v>431.100006</v>
      </c>
      <c r="F212" s="49">
        <v>431.100006</v>
      </c>
      <c r="G212" s="67">
        <f t="shared" si="1"/>
        <v>0.005363848098</v>
      </c>
      <c r="H212" s="68">
        <f>G212-FAMA!E215</f>
        <v>-0.05056585988</v>
      </c>
    </row>
    <row r="213">
      <c r="A213" s="48">
        <v>45461.0</v>
      </c>
      <c r="B213" s="49">
        <v>432.100006</v>
      </c>
      <c r="C213" s="49">
        <v>434.25</v>
      </c>
      <c r="D213" s="49">
        <v>428.200012</v>
      </c>
      <c r="E213" s="49">
        <v>428.799988</v>
      </c>
      <c r="F213" s="49">
        <v>428.799988</v>
      </c>
      <c r="G213" s="67">
        <f t="shared" si="1"/>
        <v>0.01203676152</v>
      </c>
      <c r="H213" s="68">
        <f>G213-FAMA!E216</f>
        <v>-0.006602999851</v>
      </c>
    </row>
    <row r="214">
      <c r="A214" s="48">
        <v>45462.0</v>
      </c>
      <c r="B214" s="49">
        <v>431.149994</v>
      </c>
      <c r="C214" s="49">
        <v>431.149994</v>
      </c>
      <c r="D214" s="49">
        <v>423.0</v>
      </c>
      <c r="E214" s="49">
        <v>423.700012</v>
      </c>
      <c r="F214" s="49">
        <v>423.700012</v>
      </c>
      <c r="G214" s="67">
        <f t="shared" si="1"/>
        <v>0.0008267532657</v>
      </c>
      <c r="H214" s="68">
        <f>G214-FAMA!E217</f>
        <v>-0.0178130081</v>
      </c>
    </row>
    <row r="215">
      <c r="A215" s="48">
        <v>45463.0</v>
      </c>
      <c r="B215" s="49">
        <v>424.0</v>
      </c>
      <c r="C215" s="49">
        <v>426.450012</v>
      </c>
      <c r="D215" s="49">
        <v>421.399994</v>
      </c>
      <c r="E215" s="49">
        <v>423.350006</v>
      </c>
      <c r="F215" s="49">
        <v>423.350006</v>
      </c>
      <c r="G215" s="67">
        <f t="shared" si="1"/>
        <v>0.008937082808</v>
      </c>
      <c r="H215" s="68">
        <f>G215-FAMA!E218</f>
        <v>-0.009626179231</v>
      </c>
    </row>
    <row r="216">
      <c r="A216" s="48">
        <v>45464.0</v>
      </c>
      <c r="B216" s="49">
        <v>424.200012</v>
      </c>
      <c r="C216" s="49">
        <v>425.0</v>
      </c>
      <c r="D216" s="49">
        <v>418.549988</v>
      </c>
      <c r="E216" s="49">
        <v>419.600006</v>
      </c>
      <c r="F216" s="49">
        <v>419.600006</v>
      </c>
      <c r="G216" s="67">
        <f t="shared" si="1"/>
        <v>-0.008623730656</v>
      </c>
      <c r="H216" s="68">
        <f>G216-FAMA!E219</f>
        <v>-0.02718699269</v>
      </c>
    </row>
    <row r="217">
      <c r="A217" s="48">
        <v>45467.0</v>
      </c>
      <c r="B217" s="49">
        <v>420.850006</v>
      </c>
      <c r="C217" s="49">
        <v>423.799988</v>
      </c>
      <c r="D217" s="49">
        <v>420.049988</v>
      </c>
      <c r="E217" s="49">
        <v>423.25</v>
      </c>
      <c r="F217" s="49">
        <v>423.25</v>
      </c>
      <c r="G217" s="67">
        <f t="shared" si="1"/>
        <v>0.0004727857361</v>
      </c>
      <c r="H217" s="68">
        <f>G217-FAMA!E220</f>
        <v>-0.05522733886</v>
      </c>
    </row>
    <row r="218">
      <c r="A218" s="48">
        <v>45468.0</v>
      </c>
      <c r="B218" s="49">
        <v>423.0</v>
      </c>
      <c r="C218" s="49">
        <v>424.350006</v>
      </c>
      <c r="D218" s="49">
        <v>419.75</v>
      </c>
      <c r="E218" s="49">
        <v>423.049988</v>
      </c>
      <c r="F218" s="49">
        <v>423.049988</v>
      </c>
      <c r="G218" s="67">
        <f t="shared" si="1"/>
        <v>-0.002005204086</v>
      </c>
      <c r="H218" s="68">
        <f>G218-FAMA!E221</f>
        <v>-0.02056846612</v>
      </c>
    </row>
    <row r="219">
      <c r="A219" s="48">
        <v>45469.0</v>
      </c>
      <c r="B219" s="49">
        <v>423.950012</v>
      </c>
      <c r="C219" s="49">
        <v>426.299988</v>
      </c>
      <c r="D219" s="49">
        <v>421.950012</v>
      </c>
      <c r="E219" s="49">
        <v>423.899994</v>
      </c>
      <c r="F219" s="49">
        <v>423.899994</v>
      </c>
      <c r="G219" s="67">
        <f t="shared" si="1"/>
        <v>-0.002940138816</v>
      </c>
      <c r="H219" s="68">
        <f>G219-FAMA!E222</f>
        <v>-0.02150340085</v>
      </c>
    </row>
    <row r="220">
      <c r="A220" s="48">
        <v>45470.0</v>
      </c>
      <c r="B220" s="49">
        <v>424.75</v>
      </c>
      <c r="C220" s="49">
        <v>427.25</v>
      </c>
      <c r="D220" s="49">
        <v>421.200012</v>
      </c>
      <c r="E220" s="49">
        <v>425.149994</v>
      </c>
      <c r="F220" s="49">
        <v>425.149994</v>
      </c>
      <c r="G220" s="67">
        <f t="shared" si="1"/>
        <v>0.0005883737433</v>
      </c>
      <c r="H220" s="68">
        <f>G220-FAMA!E223</f>
        <v>-0.0180672477</v>
      </c>
    </row>
    <row r="221">
      <c r="A221" s="48">
        <v>45471.0</v>
      </c>
      <c r="B221" s="49">
        <v>426.799988</v>
      </c>
      <c r="C221" s="49">
        <v>427.899994</v>
      </c>
      <c r="D221" s="49">
        <v>423.5</v>
      </c>
      <c r="E221" s="49">
        <v>424.899994</v>
      </c>
      <c r="F221" s="49">
        <v>424.899994</v>
      </c>
      <c r="G221" s="67">
        <f t="shared" si="1"/>
        <v>-0.01024922926</v>
      </c>
      <c r="H221" s="68">
        <f>G221-FAMA!E224</f>
        <v>-0.0289048507</v>
      </c>
    </row>
    <row r="222">
      <c r="A222" s="48">
        <v>45474.0</v>
      </c>
      <c r="B222" s="49">
        <v>426.899994</v>
      </c>
      <c r="C222" s="49">
        <v>430.0</v>
      </c>
      <c r="D222" s="49">
        <v>424.600006</v>
      </c>
      <c r="E222" s="49">
        <v>429.299988</v>
      </c>
      <c r="F222" s="49">
        <v>429.299988</v>
      </c>
      <c r="G222" s="67">
        <f t="shared" si="1"/>
        <v>0.009286427517</v>
      </c>
      <c r="H222" s="68">
        <f>G222-FAMA!E225</f>
        <v>-0.04669087842</v>
      </c>
    </row>
    <row r="223">
      <c r="A223" s="48">
        <v>45475.0</v>
      </c>
      <c r="B223" s="49">
        <v>429.549988</v>
      </c>
      <c r="C223" s="49">
        <v>430.649994</v>
      </c>
      <c r="D223" s="49">
        <v>422.399994</v>
      </c>
      <c r="E223" s="49">
        <v>425.350006</v>
      </c>
      <c r="F223" s="49">
        <v>425.350006</v>
      </c>
      <c r="G223" s="67">
        <f t="shared" si="1"/>
        <v>-0.00723539716</v>
      </c>
      <c r="H223" s="68">
        <f>G223-FAMA!E226</f>
        <v>-0.0258910186</v>
      </c>
    </row>
    <row r="224">
      <c r="A224" s="48">
        <v>45476.0</v>
      </c>
      <c r="B224" s="49">
        <v>427.0</v>
      </c>
      <c r="C224" s="49">
        <v>429.549988</v>
      </c>
      <c r="D224" s="49">
        <v>425.899994</v>
      </c>
      <c r="E224" s="49">
        <v>428.450012</v>
      </c>
      <c r="F224" s="49">
        <v>428.450012</v>
      </c>
      <c r="G224" s="67">
        <f t="shared" si="1"/>
        <v>-0.001049153664</v>
      </c>
      <c r="H224" s="68">
        <f>G224-FAMA!E227</f>
        <v>-0.0197047751</v>
      </c>
    </row>
    <row r="225">
      <c r="A225" s="48">
        <v>45477.0</v>
      </c>
      <c r="B225" s="49">
        <v>430.0</v>
      </c>
      <c r="C225" s="49">
        <v>431.350006</v>
      </c>
      <c r="D225" s="49">
        <v>427.100006</v>
      </c>
      <c r="E225" s="49">
        <v>428.899994</v>
      </c>
      <c r="F225" s="49">
        <v>428.899994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2471.449951</v>
      </c>
      <c r="C2" s="49">
        <v>2499.899902</v>
      </c>
      <c r="D2" s="49">
        <v>2458.0</v>
      </c>
      <c r="E2" s="49">
        <v>2474.949951</v>
      </c>
      <c r="F2" s="49">
        <v>2466.237549</v>
      </c>
      <c r="G2" s="67">
        <f t="shared" ref="G2:G225" si="1">(F2/F3-1)</f>
        <v>-0.01402309982</v>
      </c>
      <c r="H2" s="68">
        <f>G2-FAMA!E5</f>
        <v>-0.06776418969</v>
      </c>
    </row>
    <row r="3">
      <c r="A3" s="48">
        <v>45142.0</v>
      </c>
      <c r="B3" s="49">
        <v>2485.0</v>
      </c>
      <c r="C3" s="49">
        <v>2517.199951</v>
      </c>
      <c r="D3" s="49">
        <v>2472.0</v>
      </c>
      <c r="E3" s="49">
        <v>2510.149902</v>
      </c>
      <c r="F3" s="49">
        <v>2501.313721</v>
      </c>
      <c r="G3" s="67">
        <f t="shared" si="1"/>
        <v>-0.005270559326</v>
      </c>
      <c r="H3" s="68">
        <f>G3-FAMA!E6</f>
        <v>-0.0231810479</v>
      </c>
      <c r="J3" s="67">
        <f t="array" ref="J3:N7">LINEST(H2:H224,FAMA!B5:E227,true,true)</f>
        <v>-0.9429219435</v>
      </c>
      <c r="K3" s="33">
        <v>-9.55322550706182E-4</v>
      </c>
      <c r="L3" s="33">
        <v>0.0017467634293157055</v>
      </c>
      <c r="M3" s="33">
        <v>9.534573140239445E-4</v>
      </c>
      <c r="N3" s="33">
        <v>-0.0026912713783294965</v>
      </c>
    </row>
    <row r="4">
      <c r="A4" s="48">
        <v>45145.0</v>
      </c>
      <c r="B4" s="49">
        <v>2515.0</v>
      </c>
      <c r="C4" s="49">
        <v>2528.350098</v>
      </c>
      <c r="D4" s="49">
        <v>2505.050049</v>
      </c>
      <c r="E4" s="49">
        <v>2523.449951</v>
      </c>
      <c r="F4" s="49">
        <v>2514.566895</v>
      </c>
      <c r="G4" s="67">
        <f t="shared" si="1"/>
        <v>0.007103930949</v>
      </c>
      <c r="H4" s="68">
        <f>G4-FAMA!E7</f>
        <v>-0.01080655762</v>
      </c>
      <c r="J4" s="33">
        <v>0.05641968915963268</v>
      </c>
      <c r="K4" s="33">
        <v>0.0015094354297852787</v>
      </c>
      <c r="L4" s="33">
        <v>0.0011573030022995453</v>
      </c>
      <c r="M4" s="33">
        <v>0.0013538982053031283</v>
      </c>
      <c r="N4" s="33">
        <v>0.001755545372184843</v>
      </c>
    </row>
    <row r="5">
      <c r="A5" s="48">
        <v>45146.0</v>
      </c>
      <c r="B5" s="49">
        <v>2525.300049</v>
      </c>
      <c r="C5" s="49">
        <v>2534.600098</v>
      </c>
      <c r="D5" s="49">
        <v>2499.449951</v>
      </c>
      <c r="E5" s="49">
        <v>2505.649902</v>
      </c>
      <c r="F5" s="49">
        <v>2496.82959</v>
      </c>
      <c r="G5" s="67">
        <f t="shared" si="1"/>
        <v>-0.00709324924</v>
      </c>
      <c r="H5" s="68">
        <f>G5-FAMA!E8</f>
        <v>-0.02490137712</v>
      </c>
      <c r="J5" s="33">
        <v>0.5757013962074143</v>
      </c>
      <c r="K5" s="33">
        <v>0.01331053000312994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2507.0</v>
      </c>
      <c r="C6" s="49">
        <v>2529.399902</v>
      </c>
      <c r="D6" s="49">
        <v>2481.0</v>
      </c>
      <c r="E6" s="49">
        <v>2523.550049</v>
      </c>
      <c r="F6" s="49">
        <v>2514.666748</v>
      </c>
      <c r="G6" s="67">
        <f t="shared" si="1"/>
        <v>-0.004771842745</v>
      </c>
      <c r="H6" s="68">
        <f>G6-FAMA!E9</f>
        <v>-0.02257997062</v>
      </c>
      <c r="J6" s="33">
        <v>73.94727631166519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2527.0</v>
      </c>
      <c r="C7" s="49">
        <v>2550.0</v>
      </c>
      <c r="D7" s="49">
        <v>2508.800049</v>
      </c>
      <c r="E7" s="49">
        <v>2535.649902</v>
      </c>
      <c r="F7" s="49">
        <v>2526.723877</v>
      </c>
      <c r="G7" s="67">
        <f t="shared" si="1"/>
        <v>-0.004846984277</v>
      </c>
      <c r="H7" s="68">
        <f>G7-FAMA!E10</f>
        <v>-0.05828088235</v>
      </c>
      <c r="J7" s="33">
        <v>0.052405017585891236</v>
      </c>
      <c r="K7" s="33">
        <v>0.03862310555420047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2535.449951</v>
      </c>
      <c r="C8" s="49">
        <v>2558.300049</v>
      </c>
      <c r="D8" s="49">
        <v>2512.100098</v>
      </c>
      <c r="E8" s="49">
        <v>2548.0</v>
      </c>
      <c r="F8" s="49">
        <v>2539.030518</v>
      </c>
      <c r="G8" s="67">
        <f t="shared" si="1"/>
        <v>-0.01115751621</v>
      </c>
      <c r="H8" s="68">
        <f>G8-FAMA!E11</f>
        <v>-0.02896564408</v>
      </c>
    </row>
    <row r="9">
      <c r="A9" s="48">
        <v>45152.0</v>
      </c>
      <c r="B9" s="49">
        <v>2533.050049</v>
      </c>
      <c r="C9" s="49">
        <v>2582.0</v>
      </c>
      <c r="D9" s="49">
        <v>2524.199951</v>
      </c>
      <c r="E9" s="49">
        <v>2576.75</v>
      </c>
      <c r="F9" s="49">
        <v>2567.679443</v>
      </c>
      <c r="G9" s="67">
        <f t="shared" si="1"/>
        <v>0.0007185767994</v>
      </c>
      <c r="H9" s="68">
        <f>G9-FAMA!E12</f>
        <v>-0.01708955108</v>
      </c>
    </row>
    <row r="10">
      <c r="A10" s="48">
        <v>45154.0</v>
      </c>
      <c r="B10" s="49">
        <v>2556.649902</v>
      </c>
      <c r="C10" s="49">
        <v>2582.149902</v>
      </c>
      <c r="D10" s="49">
        <v>2550.649902</v>
      </c>
      <c r="E10" s="49">
        <v>2574.899902</v>
      </c>
      <c r="F10" s="49">
        <v>2565.835693</v>
      </c>
      <c r="G10" s="67">
        <f t="shared" si="1"/>
        <v>0.01463887981</v>
      </c>
      <c r="H10" s="68">
        <f>G10-FAMA!E13</f>
        <v>-0.003220304913</v>
      </c>
      <c r="J10" s="70">
        <f>FAMA!E3+FAMA!B3*K3+FAMA!C3*L3+FAMA!D3*M3+FAMA!E3*N3</f>
        <v>0.02717899782</v>
      </c>
      <c r="K10" s="50" t="s">
        <v>41</v>
      </c>
    </row>
    <row r="11">
      <c r="A11" s="48">
        <v>45155.0</v>
      </c>
      <c r="B11" s="49">
        <v>2568.0</v>
      </c>
      <c r="C11" s="49">
        <v>2577.949951</v>
      </c>
      <c r="D11" s="49">
        <v>2532.199951</v>
      </c>
      <c r="E11" s="49">
        <v>2537.75</v>
      </c>
      <c r="F11" s="49">
        <v>2528.81665</v>
      </c>
      <c r="G11" s="67">
        <f t="shared" si="1"/>
        <v>-0.007411901465</v>
      </c>
      <c r="H11" s="68">
        <f>G11-FAMA!E14</f>
        <v>-0.02527108619</v>
      </c>
    </row>
    <row r="12">
      <c r="A12" s="48">
        <v>45156.0</v>
      </c>
      <c r="B12" s="49">
        <v>2532.0</v>
      </c>
      <c r="C12" s="49">
        <v>2577.0</v>
      </c>
      <c r="D12" s="49">
        <v>2508.5</v>
      </c>
      <c r="E12" s="49">
        <v>2556.699951</v>
      </c>
      <c r="F12" s="49">
        <v>2547.699951</v>
      </c>
      <c r="G12" s="67">
        <f t="shared" si="1"/>
        <v>0.01169460975</v>
      </c>
      <c r="H12" s="68">
        <f>G12-FAMA!E15</f>
        <v>-0.0418925135</v>
      </c>
    </row>
    <row r="13">
      <c r="A13" s="48">
        <v>45159.0</v>
      </c>
      <c r="B13" s="49">
        <v>2531.0</v>
      </c>
      <c r="C13" s="49">
        <v>2554.899902</v>
      </c>
      <c r="D13" s="49">
        <v>2513.550049</v>
      </c>
      <c r="E13" s="49">
        <v>2518.25</v>
      </c>
      <c r="F13" s="49">
        <v>2518.25</v>
      </c>
      <c r="G13" s="67">
        <f t="shared" si="1"/>
        <v>-0.0002977371973</v>
      </c>
      <c r="H13" s="68">
        <f>G13-FAMA!E16</f>
        <v>-0.01815692192</v>
      </c>
    </row>
    <row r="14">
      <c r="A14" s="48">
        <v>45160.0</v>
      </c>
      <c r="B14" s="49">
        <v>2518.25</v>
      </c>
      <c r="C14" s="49">
        <v>2537.449951</v>
      </c>
      <c r="D14" s="49">
        <v>2498.550049</v>
      </c>
      <c r="E14" s="49">
        <v>2519.0</v>
      </c>
      <c r="F14" s="49">
        <v>2519.0</v>
      </c>
      <c r="G14" s="67">
        <f t="shared" si="1"/>
        <v>-0.001644730659</v>
      </c>
      <c r="H14" s="68">
        <f>G14-FAMA!E17</f>
        <v>-0.01950391538</v>
      </c>
    </row>
    <row r="15">
      <c r="A15" s="48">
        <v>45161.0</v>
      </c>
      <c r="B15" s="49">
        <v>2527.949951</v>
      </c>
      <c r="C15" s="49">
        <v>2542.399902</v>
      </c>
      <c r="D15" s="49">
        <v>2518.050049</v>
      </c>
      <c r="E15" s="49">
        <v>2523.149902</v>
      </c>
      <c r="F15" s="49">
        <v>2523.149902</v>
      </c>
      <c r="G15" s="67">
        <f t="shared" si="1"/>
        <v>0.01795332207</v>
      </c>
      <c r="H15" s="68">
        <f>G15-FAMA!E18</f>
        <v>0.0001611032963</v>
      </c>
    </row>
    <row r="16">
      <c r="A16" s="48">
        <v>45162.0</v>
      </c>
      <c r="B16" s="49">
        <v>2542.0</v>
      </c>
      <c r="C16" s="49">
        <v>2542.0</v>
      </c>
      <c r="D16" s="49">
        <v>2471.600098</v>
      </c>
      <c r="E16" s="49">
        <v>2478.649902</v>
      </c>
      <c r="F16" s="49">
        <v>2478.649902</v>
      </c>
      <c r="G16" s="67">
        <f t="shared" si="1"/>
        <v>0.00352231874</v>
      </c>
      <c r="H16" s="68">
        <f>G16-FAMA!E19</f>
        <v>-0.01426990004</v>
      </c>
    </row>
    <row r="17">
      <c r="A17" s="48">
        <v>45163.0</v>
      </c>
      <c r="B17" s="49">
        <v>2454.0</v>
      </c>
      <c r="C17" s="49">
        <v>2505.0</v>
      </c>
      <c r="D17" s="49">
        <v>2443.949951</v>
      </c>
      <c r="E17" s="49">
        <v>2469.949951</v>
      </c>
      <c r="F17" s="49">
        <v>2469.949951</v>
      </c>
      <c r="G17" s="67">
        <f t="shared" si="1"/>
        <v>0.01121774435</v>
      </c>
      <c r="H17" s="68">
        <f>G17-FAMA!E20</f>
        <v>-0.04216840944</v>
      </c>
    </row>
    <row r="18">
      <c r="A18" s="48">
        <v>45166.0</v>
      </c>
      <c r="B18" s="49">
        <v>2474.0</v>
      </c>
      <c r="C18" s="49">
        <v>2483.5</v>
      </c>
      <c r="D18" s="49">
        <v>2432.0</v>
      </c>
      <c r="E18" s="49">
        <v>2442.550049</v>
      </c>
      <c r="F18" s="49">
        <v>2442.550049</v>
      </c>
      <c r="G18" s="67">
        <f t="shared" si="1"/>
        <v>0.009213944427</v>
      </c>
      <c r="H18" s="68">
        <f>G18-FAMA!E21</f>
        <v>-0.008578274351</v>
      </c>
    </row>
    <row r="19">
      <c r="A19" s="48">
        <v>45167.0</v>
      </c>
      <c r="B19" s="49">
        <v>2447.0</v>
      </c>
      <c r="C19" s="49">
        <v>2452.149902</v>
      </c>
      <c r="D19" s="49">
        <v>2408.449951</v>
      </c>
      <c r="E19" s="49">
        <v>2420.25</v>
      </c>
      <c r="F19" s="49">
        <v>2420.25</v>
      </c>
      <c r="G19" s="67">
        <f t="shared" si="1"/>
        <v>0.0008063312908</v>
      </c>
      <c r="H19" s="68">
        <f>G19-FAMA!E22</f>
        <v>-0.01698588749</v>
      </c>
    </row>
    <row r="20">
      <c r="A20" s="48">
        <v>45168.0</v>
      </c>
      <c r="B20" s="49">
        <v>2430.300049</v>
      </c>
      <c r="C20" s="49">
        <v>2443.25</v>
      </c>
      <c r="D20" s="49">
        <v>2415.050049</v>
      </c>
      <c r="E20" s="49">
        <v>2418.300049</v>
      </c>
      <c r="F20" s="49">
        <v>2418.300049</v>
      </c>
      <c r="G20" s="67">
        <f t="shared" si="1"/>
        <v>0.004736444166</v>
      </c>
      <c r="H20" s="68">
        <f>G20-FAMA!E23</f>
        <v>-0.01307168371</v>
      </c>
    </row>
    <row r="21">
      <c r="A21" s="48">
        <v>45169.0</v>
      </c>
      <c r="B21" s="49">
        <v>2420.050049</v>
      </c>
      <c r="C21" s="49">
        <v>2425.899902</v>
      </c>
      <c r="D21" s="49">
        <v>2400.0</v>
      </c>
      <c r="E21" s="49">
        <v>2406.899902</v>
      </c>
      <c r="F21" s="49">
        <v>2406.899902</v>
      </c>
      <c r="G21" s="67">
        <f t="shared" si="1"/>
        <v>-0.002548702627</v>
      </c>
      <c r="H21" s="68">
        <f>G21-FAMA!E24</f>
        <v>-0.0203568305</v>
      </c>
    </row>
    <row r="22">
      <c r="A22" s="48">
        <v>45170.0</v>
      </c>
      <c r="B22" s="49">
        <v>2408.0</v>
      </c>
      <c r="C22" s="49">
        <v>2425.699951</v>
      </c>
      <c r="D22" s="49">
        <v>2401.300049</v>
      </c>
      <c r="E22" s="49">
        <v>2413.050049</v>
      </c>
      <c r="F22" s="49">
        <v>2413.050049</v>
      </c>
      <c r="G22" s="67">
        <f t="shared" si="1"/>
        <v>0.001203305652</v>
      </c>
      <c r="H22" s="68">
        <f>G22-FAMA!E25</f>
        <v>-0.05223059242</v>
      </c>
    </row>
    <row r="23">
      <c r="A23" s="48">
        <v>45173.0</v>
      </c>
      <c r="B23" s="49">
        <v>2410.050049</v>
      </c>
      <c r="C23" s="49">
        <v>2423.0</v>
      </c>
      <c r="D23" s="49">
        <v>2406.0</v>
      </c>
      <c r="E23" s="49">
        <v>2410.149902</v>
      </c>
      <c r="F23" s="49">
        <v>2410.149902</v>
      </c>
      <c r="G23" s="67">
        <f t="shared" si="1"/>
        <v>-0.005693207071</v>
      </c>
      <c r="H23" s="68">
        <f>G23-FAMA!E26</f>
        <v>-0.02350133495</v>
      </c>
    </row>
    <row r="24">
      <c r="A24" s="48">
        <v>45174.0</v>
      </c>
      <c r="B24" s="49">
        <v>2418.25</v>
      </c>
      <c r="C24" s="49">
        <v>2433.949951</v>
      </c>
      <c r="D24" s="49">
        <v>2411.0</v>
      </c>
      <c r="E24" s="49">
        <v>2423.949951</v>
      </c>
      <c r="F24" s="49">
        <v>2423.949951</v>
      </c>
      <c r="G24" s="67">
        <f t="shared" si="1"/>
        <v>-0.001709215779</v>
      </c>
      <c r="H24" s="68">
        <f>G24-FAMA!E27</f>
        <v>-0.01951734365</v>
      </c>
    </row>
    <row r="25">
      <c r="A25" s="48">
        <v>45175.0</v>
      </c>
      <c r="B25" s="49">
        <v>2422.949951</v>
      </c>
      <c r="C25" s="49">
        <v>2436.0</v>
      </c>
      <c r="D25" s="49">
        <v>2418.0</v>
      </c>
      <c r="E25" s="49">
        <v>2428.100098</v>
      </c>
      <c r="F25" s="49">
        <v>2428.100098</v>
      </c>
      <c r="G25" s="67">
        <f t="shared" si="1"/>
        <v>-0.001398273494</v>
      </c>
      <c r="H25" s="68">
        <f>G25-FAMA!E28</f>
        <v>-0.01920332226</v>
      </c>
    </row>
    <row r="26">
      <c r="A26" s="48">
        <v>45176.0</v>
      </c>
      <c r="B26" s="49">
        <v>2425.850098</v>
      </c>
      <c r="C26" s="49">
        <v>2438.0</v>
      </c>
      <c r="D26" s="49">
        <v>2411.399902</v>
      </c>
      <c r="E26" s="49">
        <v>2431.5</v>
      </c>
      <c r="F26" s="49">
        <v>2431.5</v>
      </c>
      <c r="G26" s="67">
        <f t="shared" si="1"/>
        <v>-0.007166063841</v>
      </c>
      <c r="H26" s="68">
        <f>G26-FAMA!E29</f>
        <v>-0.02497111261</v>
      </c>
    </row>
    <row r="27">
      <c r="A27" s="48">
        <v>45177.0</v>
      </c>
      <c r="B27" s="49">
        <v>2436.399902</v>
      </c>
      <c r="C27" s="49">
        <v>2455.649902</v>
      </c>
      <c r="D27" s="49">
        <v>2423.399902</v>
      </c>
      <c r="E27" s="49">
        <v>2449.050049</v>
      </c>
      <c r="F27" s="49">
        <v>2449.050049</v>
      </c>
      <c r="G27" s="67">
        <f t="shared" si="1"/>
        <v>-0.01024484885</v>
      </c>
      <c r="H27" s="68">
        <f>G27-FAMA!E30</f>
        <v>-0.06366950631</v>
      </c>
    </row>
    <row r="28">
      <c r="A28" s="48">
        <v>45180.0</v>
      </c>
      <c r="B28" s="49">
        <v>2455.949951</v>
      </c>
      <c r="C28" s="49">
        <v>2476.0</v>
      </c>
      <c r="D28" s="49">
        <v>2452.050049</v>
      </c>
      <c r="E28" s="49">
        <v>2474.399902</v>
      </c>
      <c r="F28" s="49">
        <v>2474.399902</v>
      </c>
      <c r="G28" s="67">
        <f t="shared" si="1"/>
        <v>0.01495106616</v>
      </c>
      <c r="H28" s="68">
        <f>G28-FAMA!E31</f>
        <v>-0.002853982613</v>
      </c>
    </row>
    <row r="29">
      <c r="A29" s="48">
        <v>45181.0</v>
      </c>
      <c r="B29" s="49">
        <v>2489.699951</v>
      </c>
      <c r="C29" s="49">
        <v>2489.699951</v>
      </c>
      <c r="D29" s="49">
        <v>2435.199951</v>
      </c>
      <c r="E29" s="49">
        <v>2437.949951</v>
      </c>
      <c r="F29" s="49">
        <v>2437.949951</v>
      </c>
      <c r="G29" s="67">
        <f t="shared" si="1"/>
        <v>-0.006034063398</v>
      </c>
      <c r="H29" s="68">
        <f>G29-FAMA!E32</f>
        <v>-0.02383911217</v>
      </c>
    </row>
    <row r="30">
      <c r="A30" s="48">
        <v>45182.0</v>
      </c>
      <c r="B30" s="49">
        <v>2443.550049</v>
      </c>
      <c r="C30" s="49">
        <v>2462.5</v>
      </c>
      <c r="D30" s="49">
        <v>2415.600098</v>
      </c>
      <c r="E30" s="49">
        <v>2452.75</v>
      </c>
      <c r="F30" s="49">
        <v>2452.75</v>
      </c>
      <c r="G30" s="67">
        <f t="shared" si="1"/>
        <v>0.0006731271405</v>
      </c>
      <c r="H30" s="68">
        <f>G30-FAMA!E33</f>
        <v>-0.01720863246</v>
      </c>
    </row>
    <row r="31">
      <c r="A31" s="48">
        <v>45183.0</v>
      </c>
      <c r="B31" s="49">
        <v>2456.350098</v>
      </c>
      <c r="C31" s="49">
        <v>2465.0</v>
      </c>
      <c r="D31" s="49">
        <v>2445.0</v>
      </c>
      <c r="E31" s="49">
        <v>2451.100098</v>
      </c>
      <c r="F31" s="49">
        <v>2451.100098</v>
      </c>
      <c r="G31" s="67">
        <f t="shared" si="1"/>
        <v>-0.003638117445</v>
      </c>
      <c r="H31" s="68">
        <f>G31-FAMA!E34</f>
        <v>-0.02151987704</v>
      </c>
    </row>
    <row r="32">
      <c r="A32" s="48">
        <v>45184.0</v>
      </c>
      <c r="B32" s="49">
        <v>2466.050049</v>
      </c>
      <c r="C32" s="49">
        <v>2467.100098</v>
      </c>
      <c r="D32" s="49">
        <v>2449.600098</v>
      </c>
      <c r="E32" s="49">
        <v>2460.050049</v>
      </c>
      <c r="F32" s="49">
        <v>2460.050049</v>
      </c>
      <c r="G32" s="67">
        <f t="shared" si="1"/>
        <v>0.009872762315</v>
      </c>
      <c r="H32" s="68">
        <f>G32-FAMA!E35</f>
        <v>-0.04378210977</v>
      </c>
    </row>
    <row r="33">
      <c r="A33" s="48">
        <v>45187.0</v>
      </c>
      <c r="B33" s="49">
        <v>2442.0</v>
      </c>
      <c r="C33" s="49">
        <v>2451.550049</v>
      </c>
      <c r="D33" s="49">
        <v>2432.600098</v>
      </c>
      <c r="E33" s="49">
        <v>2436.0</v>
      </c>
      <c r="F33" s="49">
        <v>2436.0</v>
      </c>
      <c r="G33" s="67">
        <f t="shared" si="1"/>
        <v>0.02262705167</v>
      </c>
      <c r="H33" s="68">
        <f>G33-FAMA!E36</f>
        <v>-0.0131396651</v>
      </c>
    </row>
    <row r="34">
      <c r="A34" s="48">
        <v>45189.0</v>
      </c>
      <c r="B34" s="49">
        <v>2422.949951</v>
      </c>
      <c r="C34" s="49">
        <v>2426.399902</v>
      </c>
      <c r="D34" s="49">
        <v>2361.600098</v>
      </c>
      <c r="E34" s="49">
        <v>2382.100098</v>
      </c>
      <c r="F34" s="49">
        <v>2382.100098</v>
      </c>
      <c r="G34" s="67">
        <f t="shared" si="1"/>
        <v>0.00742215163</v>
      </c>
      <c r="H34" s="68">
        <f>G34-FAMA!E37</f>
        <v>-0.01045960797</v>
      </c>
    </row>
    <row r="35">
      <c r="A35" s="48">
        <v>45190.0</v>
      </c>
      <c r="B35" s="49">
        <v>2379.949951</v>
      </c>
      <c r="C35" s="49">
        <v>2390.0</v>
      </c>
      <c r="D35" s="49">
        <v>2359.0</v>
      </c>
      <c r="E35" s="49">
        <v>2364.550049</v>
      </c>
      <c r="F35" s="49">
        <v>2364.550049</v>
      </c>
      <c r="G35" s="67">
        <f t="shared" si="1"/>
        <v>0.004460397945</v>
      </c>
      <c r="H35" s="68">
        <f>G35-FAMA!E38</f>
        <v>-0.01375310081</v>
      </c>
    </row>
    <row r="36">
      <c r="A36" s="48">
        <v>45191.0</v>
      </c>
      <c r="B36" s="49">
        <v>2368.149902</v>
      </c>
      <c r="C36" s="49">
        <v>2383.649902</v>
      </c>
      <c r="D36" s="49">
        <v>2350.0</v>
      </c>
      <c r="E36" s="49">
        <v>2354.050049</v>
      </c>
      <c r="F36" s="49">
        <v>2354.050049</v>
      </c>
      <c r="G36" s="67">
        <f t="shared" si="1"/>
        <v>0.00598277802</v>
      </c>
      <c r="H36" s="68">
        <f>G36-FAMA!E39</f>
        <v>-0.0486676708</v>
      </c>
    </row>
    <row r="37">
      <c r="A37" s="48">
        <v>45194.0</v>
      </c>
      <c r="B37" s="49">
        <v>2353.850098</v>
      </c>
      <c r="C37" s="49">
        <v>2359.899902</v>
      </c>
      <c r="D37" s="49">
        <v>2335.800049</v>
      </c>
      <c r="E37" s="49">
        <v>2340.050049</v>
      </c>
      <c r="F37" s="49">
        <v>2340.050049</v>
      </c>
      <c r="G37" s="67">
        <f t="shared" si="1"/>
        <v>-0.0006406012977</v>
      </c>
      <c r="H37" s="68">
        <f>G37-FAMA!E40</f>
        <v>-0.01885410005</v>
      </c>
    </row>
    <row r="38">
      <c r="A38" s="48">
        <v>45195.0</v>
      </c>
      <c r="B38" s="49">
        <v>2343.699951</v>
      </c>
      <c r="C38" s="49">
        <v>2350.0</v>
      </c>
      <c r="D38" s="49">
        <v>2336.100098</v>
      </c>
      <c r="E38" s="49">
        <v>2341.550049</v>
      </c>
      <c r="F38" s="49">
        <v>2341.550049</v>
      </c>
      <c r="G38" s="67">
        <f t="shared" si="1"/>
        <v>-0.01162890881</v>
      </c>
      <c r="H38" s="68">
        <f>G38-FAMA!E41</f>
        <v>-0.02984240757</v>
      </c>
    </row>
    <row r="39">
      <c r="A39" s="48">
        <v>45196.0</v>
      </c>
      <c r="B39" s="49">
        <v>2349.0</v>
      </c>
      <c r="C39" s="49">
        <v>2371.699951</v>
      </c>
      <c r="D39" s="49">
        <v>2339.0</v>
      </c>
      <c r="E39" s="49">
        <v>2369.100098</v>
      </c>
      <c r="F39" s="49">
        <v>2369.100098</v>
      </c>
      <c r="G39" s="67">
        <f t="shared" si="1"/>
        <v>0.0150386024</v>
      </c>
      <c r="H39" s="68">
        <f>G39-FAMA!E42</f>
        <v>-0.003120573955</v>
      </c>
    </row>
    <row r="40">
      <c r="A40" s="48">
        <v>45197.0</v>
      </c>
      <c r="B40" s="49">
        <v>2384.0</v>
      </c>
      <c r="C40" s="49">
        <v>2384.0</v>
      </c>
      <c r="D40" s="49">
        <v>2325.649902</v>
      </c>
      <c r="E40" s="49">
        <v>2334.0</v>
      </c>
      <c r="F40" s="49">
        <v>2334.0</v>
      </c>
      <c r="G40" s="67">
        <f t="shared" si="1"/>
        <v>-0.005327082889</v>
      </c>
      <c r="H40" s="68">
        <f>G40-FAMA!E43</f>
        <v>-0.02348625924</v>
      </c>
    </row>
    <row r="41">
      <c r="A41" s="48">
        <v>45198.0</v>
      </c>
      <c r="B41" s="49">
        <v>2347.949951</v>
      </c>
      <c r="C41" s="49">
        <v>2369.5</v>
      </c>
      <c r="D41" s="49">
        <v>2334.100098</v>
      </c>
      <c r="E41" s="49">
        <v>2346.5</v>
      </c>
      <c r="F41" s="49">
        <v>2346.5</v>
      </c>
      <c r="G41" s="67">
        <f t="shared" si="1"/>
        <v>0.0121859161</v>
      </c>
      <c r="H41" s="68">
        <f>G41-FAMA!E44</f>
        <v>-0.04230150623</v>
      </c>
    </row>
    <row r="42">
      <c r="A42" s="48">
        <v>45202.0</v>
      </c>
      <c r="B42" s="49">
        <v>2337.0</v>
      </c>
      <c r="C42" s="49">
        <v>2337.0</v>
      </c>
      <c r="D42" s="49">
        <v>2316.0</v>
      </c>
      <c r="E42" s="49">
        <v>2318.25</v>
      </c>
      <c r="F42" s="49">
        <v>2318.25</v>
      </c>
      <c r="G42" s="67">
        <f t="shared" si="1"/>
        <v>0.001706758379</v>
      </c>
      <c r="H42" s="68">
        <f>G42-FAMA!E45</f>
        <v>-0.01645241798</v>
      </c>
    </row>
    <row r="43">
      <c r="A43" s="48">
        <v>45203.0</v>
      </c>
      <c r="B43" s="49">
        <v>2312.0</v>
      </c>
      <c r="C43" s="49">
        <v>2318.699951</v>
      </c>
      <c r="D43" s="49">
        <v>2295.149902</v>
      </c>
      <c r="E43" s="49">
        <v>2314.300049</v>
      </c>
      <c r="F43" s="49">
        <v>2314.300049</v>
      </c>
      <c r="G43" s="67">
        <f t="shared" si="1"/>
        <v>0.0001944598746</v>
      </c>
      <c r="H43" s="68">
        <f>G43-FAMA!E46</f>
        <v>-0.01796471648</v>
      </c>
    </row>
    <row r="44">
      <c r="A44" s="48">
        <v>45204.0</v>
      </c>
      <c r="B44" s="49">
        <v>2325.0</v>
      </c>
      <c r="C44" s="49">
        <v>2329.0</v>
      </c>
      <c r="D44" s="49">
        <v>2310.0</v>
      </c>
      <c r="E44" s="49">
        <v>2313.850098</v>
      </c>
      <c r="F44" s="49">
        <v>2313.850098</v>
      </c>
      <c r="G44" s="67">
        <f t="shared" si="1"/>
        <v>-0.001747186751</v>
      </c>
      <c r="H44" s="68">
        <f>G44-FAMA!E47</f>
        <v>-0.01981819445</v>
      </c>
    </row>
    <row r="45">
      <c r="A45" s="48">
        <v>45205.0</v>
      </c>
      <c r="B45" s="49">
        <v>2322.949951</v>
      </c>
      <c r="C45" s="49">
        <v>2325.0</v>
      </c>
      <c r="D45" s="49">
        <v>2312.0</v>
      </c>
      <c r="E45" s="49">
        <v>2317.899902</v>
      </c>
      <c r="F45" s="49">
        <v>2317.899902</v>
      </c>
      <c r="G45" s="67">
        <f t="shared" si="1"/>
        <v>0.008769405723</v>
      </c>
      <c r="H45" s="68">
        <f>G45-FAMA!E48</f>
        <v>-0.009301601974</v>
      </c>
    </row>
    <row r="46">
      <c r="A46" s="48">
        <v>45208.0</v>
      </c>
      <c r="B46" s="49">
        <v>2309.949951</v>
      </c>
      <c r="C46" s="49">
        <v>2312.550049</v>
      </c>
      <c r="D46" s="49">
        <v>2295.0</v>
      </c>
      <c r="E46" s="49">
        <v>2297.75</v>
      </c>
      <c r="F46" s="49">
        <v>2297.75</v>
      </c>
      <c r="G46" s="67">
        <f t="shared" si="1"/>
        <v>-0.004678282372</v>
      </c>
      <c r="H46" s="68">
        <f>G46-FAMA!E49</f>
        <v>-0.05890110289</v>
      </c>
    </row>
    <row r="47">
      <c r="A47" s="48">
        <v>45209.0</v>
      </c>
      <c r="B47" s="49">
        <v>2305.050049</v>
      </c>
      <c r="C47" s="49">
        <v>2317.899902</v>
      </c>
      <c r="D47" s="49">
        <v>2303.449951</v>
      </c>
      <c r="E47" s="49">
        <v>2308.550049</v>
      </c>
      <c r="F47" s="49">
        <v>2308.550049</v>
      </c>
      <c r="G47" s="67">
        <f t="shared" si="1"/>
        <v>-0.01554368913</v>
      </c>
      <c r="H47" s="68">
        <f>G47-FAMA!E50</f>
        <v>-0.03361469682</v>
      </c>
    </row>
    <row r="48">
      <c r="A48" s="48">
        <v>45210.0</v>
      </c>
      <c r="B48" s="49">
        <v>2314.899902</v>
      </c>
      <c r="C48" s="49">
        <v>2349.5</v>
      </c>
      <c r="D48" s="49">
        <v>2314.0</v>
      </c>
      <c r="E48" s="49">
        <v>2345.0</v>
      </c>
      <c r="F48" s="49">
        <v>2345.0</v>
      </c>
      <c r="G48" s="67">
        <f t="shared" si="1"/>
        <v>-0.001639141639</v>
      </c>
      <c r="H48" s="68">
        <f>G48-FAMA!E51</f>
        <v>-0.01971014934</v>
      </c>
    </row>
    <row r="49">
      <c r="A49" s="48">
        <v>45211.0</v>
      </c>
      <c r="B49" s="49">
        <v>2347.649902</v>
      </c>
      <c r="C49" s="49">
        <v>2359.0</v>
      </c>
      <c r="D49" s="49">
        <v>2338.050049</v>
      </c>
      <c r="E49" s="49">
        <v>2348.850098</v>
      </c>
      <c r="F49" s="49">
        <v>2348.850098</v>
      </c>
      <c r="G49" s="67">
        <f t="shared" si="1"/>
        <v>-0.000786937099</v>
      </c>
      <c r="H49" s="68">
        <f>G49-FAMA!E52</f>
        <v>-0.01880051742</v>
      </c>
    </row>
    <row r="50">
      <c r="A50" s="48">
        <v>45212.0</v>
      </c>
      <c r="B50" s="49">
        <v>2342.899902</v>
      </c>
      <c r="C50" s="49">
        <v>2358.0</v>
      </c>
      <c r="D50" s="49">
        <v>2330.0</v>
      </c>
      <c r="E50" s="49">
        <v>2350.699951</v>
      </c>
      <c r="F50" s="49">
        <v>2350.699951</v>
      </c>
      <c r="G50" s="67">
        <f t="shared" si="1"/>
        <v>0.003329228446</v>
      </c>
      <c r="H50" s="68">
        <f>G50-FAMA!E53</f>
        <v>-0.01468435188</v>
      </c>
    </row>
    <row r="51">
      <c r="A51" s="48">
        <v>45215.0</v>
      </c>
      <c r="B51" s="49">
        <v>2348.0</v>
      </c>
      <c r="C51" s="49">
        <v>2354.0</v>
      </c>
      <c r="D51" s="49">
        <v>2336.0</v>
      </c>
      <c r="E51" s="49">
        <v>2342.899902</v>
      </c>
      <c r="F51" s="49">
        <v>2342.899902</v>
      </c>
      <c r="G51" s="67">
        <f t="shared" si="1"/>
        <v>-0.005391490691</v>
      </c>
      <c r="H51" s="68">
        <f>G51-FAMA!E54</f>
        <v>-0.05944196692</v>
      </c>
    </row>
    <row r="52">
      <c r="A52" s="48">
        <v>45216.0</v>
      </c>
      <c r="B52" s="49">
        <v>2352.449951</v>
      </c>
      <c r="C52" s="49">
        <v>2360.0</v>
      </c>
      <c r="D52" s="49">
        <v>2342.0</v>
      </c>
      <c r="E52" s="49">
        <v>2355.600098</v>
      </c>
      <c r="F52" s="49">
        <v>2355.600098</v>
      </c>
      <c r="G52" s="67">
        <f t="shared" si="1"/>
        <v>0.01377173294</v>
      </c>
      <c r="H52" s="68">
        <f>G52-FAMA!E55</f>
        <v>-0.004241847389</v>
      </c>
    </row>
    <row r="53">
      <c r="A53" s="48">
        <v>45217.0</v>
      </c>
      <c r="B53" s="49">
        <v>2355.25</v>
      </c>
      <c r="C53" s="49">
        <v>2367.149902</v>
      </c>
      <c r="D53" s="49">
        <v>2320.199951</v>
      </c>
      <c r="E53" s="49">
        <v>2323.600098</v>
      </c>
      <c r="F53" s="49">
        <v>2323.600098</v>
      </c>
      <c r="G53" s="67">
        <f t="shared" si="1"/>
        <v>0.007828955614</v>
      </c>
      <c r="H53" s="68">
        <f>G53-FAMA!E56</f>
        <v>-0.01018462471</v>
      </c>
    </row>
    <row r="54">
      <c r="A54" s="48">
        <v>45218.0</v>
      </c>
      <c r="B54" s="49">
        <v>2314.949951</v>
      </c>
      <c r="C54" s="49">
        <v>2321.399902</v>
      </c>
      <c r="D54" s="49">
        <v>2301.550049</v>
      </c>
      <c r="E54" s="49">
        <v>2305.550049</v>
      </c>
      <c r="F54" s="49">
        <v>2305.550049</v>
      </c>
      <c r="G54" s="67">
        <f t="shared" si="1"/>
        <v>0.002783701487</v>
      </c>
      <c r="H54" s="68">
        <f>G54-FAMA!E57</f>
        <v>-0.0153511288</v>
      </c>
    </row>
    <row r="55">
      <c r="A55" s="48">
        <v>45219.0</v>
      </c>
      <c r="B55" s="49">
        <v>2302.449951</v>
      </c>
      <c r="C55" s="49">
        <v>2314.800049</v>
      </c>
      <c r="D55" s="49">
        <v>2296.050049</v>
      </c>
      <c r="E55" s="49">
        <v>2299.149902</v>
      </c>
      <c r="F55" s="49">
        <v>2299.149902</v>
      </c>
      <c r="G55" s="67">
        <f t="shared" si="1"/>
        <v>0.01613152789</v>
      </c>
      <c r="H55" s="68">
        <f>G55-FAMA!E58</f>
        <v>-0.002003302391</v>
      </c>
    </row>
    <row r="56">
      <c r="A56" s="48">
        <v>45222.0</v>
      </c>
      <c r="B56" s="49">
        <v>2292.0</v>
      </c>
      <c r="C56" s="49">
        <v>2306.699951</v>
      </c>
      <c r="D56" s="49">
        <v>2254.25</v>
      </c>
      <c r="E56" s="49">
        <v>2262.649902</v>
      </c>
      <c r="F56" s="49">
        <v>2262.649902</v>
      </c>
      <c r="G56" s="67">
        <f t="shared" si="1"/>
        <v>0.002059301151</v>
      </c>
      <c r="H56" s="68">
        <f>G56-FAMA!E59</f>
        <v>-0.05235505645</v>
      </c>
    </row>
    <row r="57">
      <c r="A57" s="48">
        <v>45224.0</v>
      </c>
      <c r="B57" s="49">
        <v>2252.949951</v>
      </c>
      <c r="C57" s="49">
        <v>2281.5</v>
      </c>
      <c r="D57" s="49">
        <v>2242.399902</v>
      </c>
      <c r="E57" s="49">
        <v>2258.0</v>
      </c>
      <c r="F57" s="49">
        <v>2258.0</v>
      </c>
      <c r="G57" s="67">
        <f t="shared" si="1"/>
        <v>0.01428445319</v>
      </c>
      <c r="H57" s="68">
        <f>G57-FAMA!E60</f>
        <v>-0.02198849609</v>
      </c>
    </row>
    <row r="58">
      <c r="A58" s="48">
        <v>45225.0</v>
      </c>
      <c r="B58" s="49">
        <v>2257.949951</v>
      </c>
      <c r="C58" s="49">
        <v>2258.0</v>
      </c>
      <c r="D58" s="49">
        <v>2221.050049</v>
      </c>
      <c r="E58" s="49">
        <v>2226.199951</v>
      </c>
      <c r="F58" s="49">
        <v>2226.199951</v>
      </c>
      <c r="G58" s="67">
        <f t="shared" si="1"/>
        <v>-0.017238737</v>
      </c>
      <c r="H58" s="68">
        <f>G58-FAMA!E61</f>
        <v>-0.03539253178</v>
      </c>
    </row>
    <row r="59">
      <c r="A59" s="48">
        <v>45226.0</v>
      </c>
      <c r="B59" s="49">
        <v>2242.0</v>
      </c>
      <c r="C59" s="49">
        <v>2274.050049</v>
      </c>
      <c r="D59" s="49">
        <v>2236.050049</v>
      </c>
      <c r="E59" s="49">
        <v>2265.25</v>
      </c>
      <c r="F59" s="49">
        <v>2265.25</v>
      </c>
      <c r="G59" s="67">
        <f t="shared" si="1"/>
        <v>-0.01994509531</v>
      </c>
      <c r="H59" s="68">
        <f>G59-FAMA!E62</f>
        <v>-0.03809889009</v>
      </c>
    </row>
    <row r="60">
      <c r="A60" s="48">
        <v>45229.0</v>
      </c>
      <c r="B60" s="49">
        <v>2283.949951</v>
      </c>
      <c r="C60" s="49">
        <v>2324.600098</v>
      </c>
      <c r="D60" s="49">
        <v>2272.0</v>
      </c>
      <c r="E60" s="49">
        <v>2311.350098</v>
      </c>
      <c r="F60" s="49">
        <v>2311.350098</v>
      </c>
      <c r="G60" s="67">
        <f t="shared" si="1"/>
        <v>0.009962661297</v>
      </c>
      <c r="H60" s="68">
        <f>G60-FAMA!E63</f>
        <v>-0.04450861044</v>
      </c>
    </row>
    <row r="61">
      <c r="A61" s="48">
        <v>45230.0</v>
      </c>
      <c r="B61" s="49">
        <v>2332.949951</v>
      </c>
      <c r="C61" s="49">
        <v>2332.949951</v>
      </c>
      <c r="D61" s="49">
        <v>2282.800049</v>
      </c>
      <c r="E61" s="49">
        <v>2288.550049</v>
      </c>
      <c r="F61" s="49">
        <v>2288.550049</v>
      </c>
      <c r="G61" s="67">
        <f t="shared" si="1"/>
        <v>-0.003526812246</v>
      </c>
      <c r="H61" s="68">
        <f>G61-FAMA!E64</f>
        <v>-0.02168060702</v>
      </c>
    </row>
    <row r="62">
      <c r="A62" s="48">
        <v>45231.0</v>
      </c>
      <c r="B62" s="49">
        <v>2289.899902</v>
      </c>
      <c r="C62" s="49">
        <v>2317.5</v>
      </c>
      <c r="D62" s="49">
        <v>2275.25</v>
      </c>
      <c r="E62" s="49">
        <v>2296.649902</v>
      </c>
      <c r="F62" s="49">
        <v>2296.649902</v>
      </c>
      <c r="G62" s="67">
        <f t="shared" si="1"/>
        <v>-0.01000073066</v>
      </c>
      <c r="H62" s="68">
        <f>G62-FAMA!E65</f>
        <v>-0.02815452544</v>
      </c>
    </row>
    <row r="63">
      <c r="A63" s="48">
        <v>45232.0</v>
      </c>
      <c r="B63" s="49">
        <v>2309.0</v>
      </c>
      <c r="C63" s="49">
        <v>2324.0</v>
      </c>
      <c r="D63" s="49">
        <v>2306.5</v>
      </c>
      <c r="E63" s="49">
        <v>2319.850098</v>
      </c>
      <c r="F63" s="49">
        <v>2319.850098</v>
      </c>
      <c r="G63" s="67">
        <f t="shared" si="1"/>
        <v>0.0003449899671</v>
      </c>
      <c r="H63" s="68">
        <f>G63-FAMA!E66</f>
        <v>-0.01780880481</v>
      </c>
    </row>
    <row r="64">
      <c r="A64" s="48">
        <v>45233.0</v>
      </c>
      <c r="B64" s="49">
        <v>2328.649902</v>
      </c>
      <c r="C64" s="49">
        <v>2335.0</v>
      </c>
      <c r="D64" s="49">
        <v>2314.899902</v>
      </c>
      <c r="E64" s="49">
        <v>2319.050049</v>
      </c>
      <c r="F64" s="49">
        <v>2319.050049</v>
      </c>
      <c r="G64" s="67">
        <f t="shared" si="1"/>
        <v>-0.008550479717</v>
      </c>
      <c r="H64" s="68">
        <f>G64-FAMA!E67</f>
        <v>-0.02672990011</v>
      </c>
    </row>
    <row r="65">
      <c r="A65" s="48">
        <v>45236.0</v>
      </c>
      <c r="B65" s="49">
        <v>2334.949951</v>
      </c>
      <c r="C65" s="49">
        <v>2340.0</v>
      </c>
      <c r="D65" s="49">
        <v>2326.050049</v>
      </c>
      <c r="E65" s="49">
        <v>2339.050049</v>
      </c>
      <c r="F65" s="49">
        <v>2339.050049</v>
      </c>
      <c r="G65" s="67">
        <f t="shared" si="1"/>
        <v>0.006389337541</v>
      </c>
      <c r="H65" s="68">
        <f>G65-FAMA!E68</f>
        <v>-0.06634817591</v>
      </c>
    </row>
    <row r="66">
      <c r="A66" s="48">
        <v>45237.0</v>
      </c>
      <c r="B66" s="49">
        <v>2337.75</v>
      </c>
      <c r="C66" s="49">
        <v>2339.449951</v>
      </c>
      <c r="D66" s="49">
        <v>2320.0</v>
      </c>
      <c r="E66" s="49">
        <v>2324.199951</v>
      </c>
      <c r="F66" s="49">
        <v>2324.199951</v>
      </c>
      <c r="G66" s="67">
        <f t="shared" si="1"/>
        <v>-0.005306918805</v>
      </c>
      <c r="H66" s="68">
        <f>G66-FAMA!E69</f>
        <v>-0.0234863392</v>
      </c>
    </row>
    <row r="67">
      <c r="A67" s="48">
        <v>45238.0</v>
      </c>
      <c r="B67" s="49">
        <v>2333.699951</v>
      </c>
      <c r="C67" s="49">
        <v>2341.0</v>
      </c>
      <c r="D67" s="49">
        <v>2322.600098</v>
      </c>
      <c r="E67" s="49">
        <v>2336.600098</v>
      </c>
      <c r="F67" s="49">
        <v>2336.600098</v>
      </c>
      <c r="G67" s="67">
        <f t="shared" si="1"/>
        <v>0.01123069141</v>
      </c>
      <c r="H67" s="68">
        <f>G67-FAMA!E70</f>
        <v>-0.006946679024</v>
      </c>
    </row>
    <row r="68">
      <c r="A68" s="48">
        <v>45239.0</v>
      </c>
      <c r="B68" s="49">
        <v>2330.550049</v>
      </c>
      <c r="C68" s="49">
        <v>2336.550049</v>
      </c>
      <c r="D68" s="49">
        <v>2305.0</v>
      </c>
      <c r="E68" s="49">
        <v>2310.649902</v>
      </c>
      <c r="F68" s="49">
        <v>2310.649902</v>
      </c>
      <c r="G68" s="67">
        <f t="shared" si="1"/>
        <v>-0.001577214243</v>
      </c>
      <c r="H68" s="68">
        <f>G68-FAMA!E71</f>
        <v>-0.01975458467</v>
      </c>
    </row>
    <row r="69">
      <c r="A69" s="48">
        <v>45240.0</v>
      </c>
      <c r="B69" s="49">
        <v>2308.0</v>
      </c>
      <c r="C69" s="49">
        <v>2317.0</v>
      </c>
      <c r="D69" s="49">
        <v>2298.149902</v>
      </c>
      <c r="E69" s="49">
        <v>2314.300049</v>
      </c>
      <c r="F69" s="49">
        <v>2314.300049</v>
      </c>
      <c r="G69" s="67">
        <f t="shared" si="1"/>
        <v>0</v>
      </c>
      <c r="H69" s="68">
        <f>G69-FAMA!E72</f>
        <v>-0.0545420244</v>
      </c>
    </row>
    <row r="70">
      <c r="A70" s="48">
        <v>45243.0</v>
      </c>
      <c r="B70" s="49">
        <v>2325.0</v>
      </c>
      <c r="C70" s="49">
        <v>2325.0</v>
      </c>
      <c r="D70" s="49">
        <v>2311.649902</v>
      </c>
      <c r="E70" s="49">
        <v>2314.300049</v>
      </c>
      <c r="F70" s="49">
        <v>2314.300049</v>
      </c>
      <c r="G70" s="67">
        <f t="shared" si="1"/>
        <v>-0.01807452788</v>
      </c>
      <c r="H70" s="68">
        <f>G70-FAMA!E73</f>
        <v>-0.03625189832</v>
      </c>
    </row>
    <row r="71">
      <c r="A71" s="48">
        <v>45245.0</v>
      </c>
      <c r="B71" s="49">
        <v>2335.5</v>
      </c>
      <c r="C71" s="49">
        <v>2362.350098</v>
      </c>
      <c r="D71" s="49">
        <v>2326.800049</v>
      </c>
      <c r="E71" s="49">
        <v>2356.899902</v>
      </c>
      <c r="F71" s="49">
        <v>2356.899902</v>
      </c>
      <c r="G71" s="67">
        <f t="shared" si="1"/>
        <v>-0.002729259624</v>
      </c>
      <c r="H71" s="68">
        <f>G71-FAMA!E74</f>
        <v>-0.02090663006</v>
      </c>
    </row>
    <row r="72">
      <c r="A72" s="48">
        <v>45246.0</v>
      </c>
      <c r="B72" s="49">
        <v>2349.949951</v>
      </c>
      <c r="C72" s="49">
        <v>2373.699951</v>
      </c>
      <c r="D72" s="49">
        <v>2346.800049</v>
      </c>
      <c r="E72" s="49">
        <v>2363.350098</v>
      </c>
      <c r="F72" s="49">
        <v>2363.350098</v>
      </c>
      <c r="G72" s="67">
        <f t="shared" si="1"/>
        <v>0.003183564186</v>
      </c>
      <c r="H72" s="68">
        <f>G72-FAMA!E75</f>
        <v>-0.01504684407</v>
      </c>
    </row>
    <row r="73">
      <c r="A73" s="48">
        <v>45247.0</v>
      </c>
      <c r="B73" s="49">
        <v>2357.350098</v>
      </c>
      <c r="C73" s="49">
        <v>2373.0</v>
      </c>
      <c r="D73" s="49">
        <v>2353.0</v>
      </c>
      <c r="E73" s="49">
        <v>2355.850098</v>
      </c>
      <c r="F73" s="49">
        <v>2355.850098</v>
      </c>
      <c r="G73" s="67">
        <f t="shared" si="1"/>
        <v>0.002788085329</v>
      </c>
      <c r="H73" s="68">
        <f>G73-FAMA!E76</f>
        <v>-0.01544232293</v>
      </c>
    </row>
    <row r="74">
      <c r="A74" s="48">
        <v>45250.0</v>
      </c>
      <c r="B74" s="49">
        <v>2349.0</v>
      </c>
      <c r="C74" s="49">
        <v>2358.0</v>
      </c>
      <c r="D74" s="49">
        <v>2336.850098</v>
      </c>
      <c r="E74" s="49">
        <v>2349.300049</v>
      </c>
      <c r="F74" s="49">
        <v>2349.300049</v>
      </c>
      <c r="G74" s="67">
        <f t="shared" si="1"/>
        <v>-0.01227662434</v>
      </c>
      <c r="H74" s="68">
        <f>G74-FAMA!E77</f>
        <v>-0.06697782014</v>
      </c>
    </row>
    <row r="75">
      <c r="A75" s="48">
        <v>45251.0</v>
      </c>
      <c r="B75" s="49">
        <v>2362.050049</v>
      </c>
      <c r="C75" s="49">
        <v>2387.649902</v>
      </c>
      <c r="D75" s="49">
        <v>2359.399902</v>
      </c>
      <c r="E75" s="49">
        <v>2378.5</v>
      </c>
      <c r="F75" s="49">
        <v>2378.5</v>
      </c>
      <c r="G75" s="67">
        <f t="shared" si="1"/>
        <v>-0.003873939902</v>
      </c>
      <c r="H75" s="68">
        <f>G75-FAMA!E78</f>
        <v>-0.02210434816</v>
      </c>
    </row>
    <row r="76">
      <c r="A76" s="48">
        <v>45252.0</v>
      </c>
      <c r="B76" s="49">
        <v>2372.699951</v>
      </c>
      <c r="C76" s="49">
        <v>2394.75</v>
      </c>
      <c r="D76" s="49">
        <v>2372.399902</v>
      </c>
      <c r="E76" s="49">
        <v>2387.75</v>
      </c>
      <c r="F76" s="49">
        <v>2387.75</v>
      </c>
      <c r="G76" s="67">
        <f t="shared" si="1"/>
        <v>-0.003089536064</v>
      </c>
      <c r="H76" s="68">
        <f>G76-FAMA!E79</f>
        <v>-0.02131994432</v>
      </c>
    </row>
    <row r="77">
      <c r="A77" s="48">
        <v>45253.0</v>
      </c>
      <c r="B77" s="49">
        <v>2387.75</v>
      </c>
      <c r="C77" s="49">
        <v>2401.25</v>
      </c>
      <c r="D77" s="49">
        <v>2387.75</v>
      </c>
      <c r="E77" s="49">
        <v>2395.149902</v>
      </c>
      <c r="F77" s="49">
        <v>2395.149902</v>
      </c>
      <c r="G77" s="67">
        <f t="shared" si="1"/>
        <v>0.0003549484119</v>
      </c>
      <c r="H77" s="68">
        <f>G77-FAMA!E80</f>
        <v>-0.01789672334</v>
      </c>
    </row>
    <row r="78">
      <c r="A78" s="48">
        <v>45254.0</v>
      </c>
      <c r="B78" s="49">
        <v>2390.199951</v>
      </c>
      <c r="C78" s="49">
        <v>2402.399902</v>
      </c>
      <c r="D78" s="49">
        <v>2390.199951</v>
      </c>
      <c r="E78" s="49">
        <v>2394.300049</v>
      </c>
      <c r="F78" s="49">
        <v>2394.300049</v>
      </c>
      <c r="G78" s="67">
        <f t="shared" si="1"/>
        <v>-0.000104403748</v>
      </c>
      <c r="H78" s="68">
        <f>G78-FAMA!E81</f>
        <v>-0.0183560755</v>
      </c>
    </row>
    <row r="79">
      <c r="A79" s="48">
        <v>45258.0</v>
      </c>
      <c r="B79" s="49">
        <v>2393.0</v>
      </c>
      <c r="C79" s="49">
        <v>2398.800049</v>
      </c>
      <c r="D79" s="49">
        <v>2375.0</v>
      </c>
      <c r="E79" s="49">
        <v>2394.550049</v>
      </c>
      <c r="F79" s="49">
        <v>2394.550049</v>
      </c>
      <c r="G79" s="67">
        <f t="shared" si="1"/>
        <v>-0.002478629869</v>
      </c>
      <c r="H79" s="68">
        <f>G79-FAMA!E82</f>
        <v>-0.05724363943</v>
      </c>
    </row>
    <row r="80">
      <c r="A80" s="48">
        <v>45259.0</v>
      </c>
      <c r="B80" s="49">
        <v>2405.149902</v>
      </c>
      <c r="C80" s="49">
        <v>2411.75</v>
      </c>
      <c r="D80" s="49">
        <v>2398.25</v>
      </c>
      <c r="E80" s="49">
        <v>2400.5</v>
      </c>
      <c r="F80" s="49">
        <v>2400.5</v>
      </c>
      <c r="G80" s="67">
        <f t="shared" si="1"/>
        <v>0.010141432</v>
      </c>
      <c r="H80" s="68">
        <f>G80-FAMA!E83</f>
        <v>-0.02636524274</v>
      </c>
    </row>
    <row r="81">
      <c r="A81" s="48">
        <v>45260.0</v>
      </c>
      <c r="B81" s="49">
        <v>2398.0</v>
      </c>
      <c r="C81" s="49">
        <v>2400.5</v>
      </c>
      <c r="D81" s="49">
        <v>2371.25</v>
      </c>
      <c r="E81" s="49">
        <v>2376.399902</v>
      </c>
      <c r="F81" s="49">
        <v>2376.399902</v>
      </c>
      <c r="G81" s="67">
        <f t="shared" si="1"/>
        <v>-0.007123628799</v>
      </c>
      <c r="H81" s="68">
        <f>G81-FAMA!E84</f>
        <v>-0.02548261765</v>
      </c>
    </row>
    <row r="82">
      <c r="A82" s="48">
        <v>45261.0</v>
      </c>
      <c r="B82" s="49">
        <v>2381.0</v>
      </c>
      <c r="C82" s="49">
        <v>2396.899902</v>
      </c>
      <c r="D82" s="49">
        <v>2380.0</v>
      </c>
      <c r="E82" s="49">
        <v>2393.449951</v>
      </c>
      <c r="F82" s="49">
        <v>2393.449951</v>
      </c>
      <c r="G82" s="67">
        <f t="shared" si="1"/>
        <v>-0.01137961545</v>
      </c>
      <c r="H82" s="68">
        <f>G82-FAMA!E85</f>
        <v>-0.0297386043</v>
      </c>
    </row>
    <row r="83">
      <c r="A83" s="48">
        <v>45264.0</v>
      </c>
      <c r="B83" s="49">
        <v>2440.050049</v>
      </c>
      <c r="C83" s="49">
        <v>2445.0</v>
      </c>
      <c r="D83" s="49">
        <v>2395.0</v>
      </c>
      <c r="E83" s="49">
        <v>2421.0</v>
      </c>
      <c r="F83" s="49">
        <v>2421.0</v>
      </c>
      <c r="G83" s="67">
        <f t="shared" si="1"/>
        <v>-0.006789624281</v>
      </c>
      <c r="H83" s="68">
        <f>G83-FAMA!E86</f>
        <v>-0.06187670302</v>
      </c>
    </row>
    <row r="84">
      <c r="A84" s="48">
        <v>45265.0</v>
      </c>
      <c r="B84" s="49">
        <v>2433.0</v>
      </c>
      <c r="C84" s="49">
        <v>2440.5</v>
      </c>
      <c r="D84" s="49">
        <v>2421.350098</v>
      </c>
      <c r="E84" s="49">
        <v>2437.550049</v>
      </c>
      <c r="F84" s="49">
        <v>2437.550049</v>
      </c>
      <c r="G84" s="67">
        <f t="shared" si="1"/>
        <v>-0.009407852425</v>
      </c>
      <c r="H84" s="68">
        <f>G84-FAMA!E87</f>
        <v>-0.02776684127</v>
      </c>
    </row>
    <row r="85">
      <c r="A85" s="48">
        <v>45266.0</v>
      </c>
      <c r="B85" s="49">
        <v>2443.25</v>
      </c>
      <c r="C85" s="49">
        <v>2473.600098</v>
      </c>
      <c r="D85" s="49">
        <v>2440.300049</v>
      </c>
      <c r="E85" s="49">
        <v>2460.699951</v>
      </c>
      <c r="F85" s="49">
        <v>2460.699951</v>
      </c>
      <c r="G85" s="67">
        <f t="shared" si="1"/>
        <v>0.001261333364</v>
      </c>
      <c r="H85" s="68">
        <f>G85-FAMA!E88</f>
        <v>-0.01709765548</v>
      </c>
    </row>
    <row r="86">
      <c r="A86" s="48">
        <v>45267.0</v>
      </c>
      <c r="B86" s="49">
        <v>2460.699951</v>
      </c>
      <c r="C86" s="49">
        <v>2461.050049</v>
      </c>
      <c r="D86" s="49">
        <v>2442.0</v>
      </c>
      <c r="E86" s="49">
        <v>2457.600098</v>
      </c>
      <c r="F86" s="49">
        <v>2457.600098</v>
      </c>
      <c r="G86" s="67">
        <f t="shared" si="1"/>
        <v>0.0005700460174</v>
      </c>
      <c r="H86" s="68">
        <f>G86-FAMA!E89</f>
        <v>-0.01778279692</v>
      </c>
    </row>
    <row r="87">
      <c r="A87" s="48">
        <v>45268.0</v>
      </c>
      <c r="B87" s="49">
        <v>2461.199951</v>
      </c>
      <c r="C87" s="49">
        <v>2475.699951</v>
      </c>
      <c r="D87" s="49">
        <v>2444.5</v>
      </c>
      <c r="E87" s="49">
        <v>2456.199951</v>
      </c>
      <c r="F87" s="49">
        <v>2456.199951</v>
      </c>
      <c r="G87" s="67">
        <f t="shared" si="1"/>
        <v>-0.00115902399</v>
      </c>
      <c r="H87" s="68">
        <f>G87-FAMA!E90</f>
        <v>-0.01951186693</v>
      </c>
    </row>
    <row r="88">
      <c r="A88" s="48">
        <v>45271.0</v>
      </c>
      <c r="B88" s="49">
        <v>2452.149902</v>
      </c>
      <c r="C88" s="49">
        <v>2467.399902</v>
      </c>
      <c r="D88" s="49">
        <v>2452.149902</v>
      </c>
      <c r="E88" s="49">
        <v>2459.050049</v>
      </c>
      <c r="F88" s="49">
        <v>2459.050049</v>
      </c>
      <c r="G88" s="67">
        <f t="shared" si="1"/>
        <v>0.01448053743</v>
      </c>
      <c r="H88" s="68">
        <f>G88-FAMA!E91</f>
        <v>-0.04058809681</v>
      </c>
    </row>
    <row r="89">
      <c r="A89" s="48">
        <v>45272.0</v>
      </c>
      <c r="B89" s="49">
        <v>2458.0</v>
      </c>
      <c r="C89" s="49">
        <v>2464.899902</v>
      </c>
      <c r="D89" s="49">
        <v>2420.25</v>
      </c>
      <c r="E89" s="49">
        <v>2423.949951</v>
      </c>
      <c r="F89" s="49">
        <v>2423.949951</v>
      </c>
      <c r="G89" s="67">
        <f t="shared" si="1"/>
        <v>-0.003883435268</v>
      </c>
      <c r="H89" s="68">
        <f>G89-FAMA!E92</f>
        <v>-0.02223627821</v>
      </c>
    </row>
    <row r="90">
      <c r="A90" s="48">
        <v>45273.0</v>
      </c>
      <c r="B90" s="49">
        <v>2427.75</v>
      </c>
      <c r="C90" s="49">
        <v>2438.0</v>
      </c>
      <c r="D90" s="49">
        <v>2406.300049</v>
      </c>
      <c r="E90" s="49">
        <v>2433.399902</v>
      </c>
      <c r="F90" s="49">
        <v>2433.399902</v>
      </c>
      <c r="G90" s="67">
        <f t="shared" si="1"/>
        <v>-0.0126192323</v>
      </c>
      <c r="H90" s="68">
        <f>G90-FAMA!E93</f>
        <v>-0.03097207524</v>
      </c>
    </row>
    <row r="91">
      <c r="A91" s="48">
        <v>45274.0</v>
      </c>
      <c r="B91" s="49">
        <v>2453.0</v>
      </c>
      <c r="C91" s="49">
        <v>2475.0</v>
      </c>
      <c r="D91" s="49">
        <v>2442.699951</v>
      </c>
      <c r="E91" s="49">
        <v>2464.5</v>
      </c>
      <c r="F91" s="49">
        <v>2464.5</v>
      </c>
      <c r="G91" s="67">
        <f t="shared" si="1"/>
        <v>-0.01230360356</v>
      </c>
      <c r="H91" s="68">
        <f>G91-FAMA!E94</f>
        <v>-0.03062981264</v>
      </c>
    </row>
    <row r="92">
      <c r="A92" s="48">
        <v>45275.0</v>
      </c>
      <c r="B92" s="49">
        <v>2472.149902</v>
      </c>
      <c r="C92" s="49">
        <v>2499.949951</v>
      </c>
      <c r="D92" s="49">
        <v>2469.050049</v>
      </c>
      <c r="E92" s="49">
        <v>2495.199951</v>
      </c>
      <c r="F92" s="49">
        <v>2495.199951</v>
      </c>
      <c r="G92" s="67">
        <f t="shared" si="1"/>
        <v>-0.009821623636</v>
      </c>
      <c r="H92" s="68">
        <f>G92-FAMA!E95</f>
        <v>-0.02814783271</v>
      </c>
    </row>
    <row r="93">
      <c r="A93" s="48">
        <v>45278.0</v>
      </c>
      <c r="B93" s="49">
        <v>2494.199951</v>
      </c>
      <c r="C93" s="49">
        <v>2534.399902</v>
      </c>
      <c r="D93" s="49">
        <v>2491.050049</v>
      </c>
      <c r="E93" s="49">
        <v>2519.949951</v>
      </c>
      <c r="F93" s="49">
        <v>2519.949951</v>
      </c>
      <c r="G93" s="67">
        <f t="shared" si="1"/>
        <v>-0.01504817399</v>
      </c>
      <c r="H93" s="68">
        <f>G93-FAMA!E96</f>
        <v>-0.05170395064</v>
      </c>
    </row>
    <row r="94">
      <c r="A94" s="48">
        <v>45279.0</v>
      </c>
      <c r="B94" s="49">
        <v>2537.699951</v>
      </c>
      <c r="C94" s="49">
        <v>2573.0</v>
      </c>
      <c r="D94" s="49">
        <v>2525.850098</v>
      </c>
      <c r="E94" s="49">
        <v>2558.449951</v>
      </c>
      <c r="F94" s="49">
        <v>2558.449951</v>
      </c>
      <c r="G94" s="67">
        <f t="shared" si="1"/>
        <v>0.01230532051</v>
      </c>
      <c r="H94" s="68">
        <f>G94-FAMA!E97</f>
        <v>-0.006020888566</v>
      </c>
    </row>
    <row r="95">
      <c r="A95" s="48">
        <v>45280.0</v>
      </c>
      <c r="B95" s="49">
        <v>2560.300049</v>
      </c>
      <c r="C95" s="49">
        <v>2597.850098</v>
      </c>
      <c r="D95" s="49">
        <v>2520.0</v>
      </c>
      <c r="E95" s="49">
        <v>2527.350098</v>
      </c>
      <c r="F95" s="49">
        <v>2527.350098</v>
      </c>
      <c r="G95" s="67">
        <f t="shared" si="1"/>
        <v>-0.01360153527</v>
      </c>
      <c r="H95" s="68">
        <f>G95-FAMA!E98</f>
        <v>-0.05025731192</v>
      </c>
    </row>
    <row r="96">
      <c r="A96" s="48">
        <v>45281.0</v>
      </c>
      <c r="B96" s="49">
        <v>2510.449951</v>
      </c>
      <c r="C96" s="49">
        <v>2572.5</v>
      </c>
      <c r="D96" s="49">
        <v>2510.449951</v>
      </c>
      <c r="E96" s="49">
        <v>2562.199951</v>
      </c>
      <c r="F96" s="49">
        <v>2562.199951</v>
      </c>
      <c r="G96" s="67">
        <f t="shared" si="1"/>
        <v>-0.0009747728965</v>
      </c>
      <c r="H96" s="68">
        <f>G96-FAMA!E99</f>
        <v>-0.01934016359</v>
      </c>
    </row>
    <row r="97">
      <c r="A97" s="48">
        <v>45282.0</v>
      </c>
      <c r="B97" s="49">
        <v>2562.199951</v>
      </c>
      <c r="C97" s="49">
        <v>2580.550049</v>
      </c>
      <c r="D97" s="49">
        <v>2548.0</v>
      </c>
      <c r="E97" s="49">
        <v>2564.699951</v>
      </c>
      <c r="F97" s="49">
        <v>2564.699951</v>
      </c>
      <c r="G97" s="67">
        <f t="shared" si="1"/>
        <v>-0.004966071387</v>
      </c>
      <c r="H97" s="68">
        <f>G97-FAMA!E100</f>
        <v>-0.02333146208</v>
      </c>
    </row>
    <row r="98">
      <c r="A98" s="48">
        <v>45286.0</v>
      </c>
      <c r="B98" s="49">
        <v>2570.0</v>
      </c>
      <c r="C98" s="49">
        <v>2592.899902</v>
      </c>
      <c r="D98" s="49">
        <v>2563.0</v>
      </c>
      <c r="E98" s="49">
        <v>2577.5</v>
      </c>
      <c r="F98" s="49">
        <v>2577.5</v>
      </c>
      <c r="G98" s="67">
        <f t="shared" si="1"/>
        <v>-0.003421848421</v>
      </c>
      <c r="H98" s="68">
        <f>G98-FAMA!E101</f>
        <v>-0.05852813974</v>
      </c>
    </row>
    <row r="99">
      <c r="A99" s="48">
        <v>45287.0</v>
      </c>
      <c r="B99" s="49">
        <v>2578.5</v>
      </c>
      <c r="C99" s="49">
        <v>2599.350098</v>
      </c>
      <c r="D99" s="49">
        <v>2572.25</v>
      </c>
      <c r="E99" s="49">
        <v>2586.350098</v>
      </c>
      <c r="F99" s="49">
        <v>2586.350098</v>
      </c>
      <c r="G99" s="67">
        <f t="shared" si="1"/>
        <v>-0.00746409956</v>
      </c>
      <c r="H99" s="68">
        <f>G99-FAMA!E102</f>
        <v>-0.02582949025</v>
      </c>
    </row>
    <row r="100">
      <c r="A100" s="48">
        <v>45288.0</v>
      </c>
      <c r="B100" s="49">
        <v>2587.0</v>
      </c>
      <c r="C100" s="49">
        <v>2611.350098</v>
      </c>
      <c r="D100" s="49">
        <v>2587.0</v>
      </c>
      <c r="E100" s="49">
        <v>2605.800049</v>
      </c>
      <c r="F100" s="49">
        <v>2605.800049</v>
      </c>
      <c r="G100" s="67">
        <f t="shared" si="1"/>
        <v>0.008104899784</v>
      </c>
      <c r="H100" s="68">
        <f>G100-FAMA!E103</f>
        <v>-0.01026049091</v>
      </c>
    </row>
    <row r="101">
      <c r="A101" s="48">
        <v>45289.0</v>
      </c>
      <c r="B101" s="49">
        <v>2608.050049</v>
      </c>
      <c r="C101" s="49">
        <v>2614.800049</v>
      </c>
      <c r="D101" s="49">
        <v>2579.149902</v>
      </c>
      <c r="E101" s="49">
        <v>2584.850098</v>
      </c>
      <c r="F101" s="49">
        <v>2584.850098</v>
      </c>
      <c r="G101" s="67">
        <f t="shared" si="1"/>
        <v>-0.001930613669</v>
      </c>
      <c r="H101" s="68">
        <f>G101-FAMA!E104</f>
        <v>-0.02032161024</v>
      </c>
    </row>
    <row r="102">
      <c r="A102" s="48">
        <v>45292.0</v>
      </c>
      <c r="B102" s="49">
        <v>2581.050049</v>
      </c>
      <c r="C102" s="49">
        <v>2606.0</v>
      </c>
      <c r="D102" s="49">
        <v>2573.550049</v>
      </c>
      <c r="E102" s="49">
        <v>2589.850098</v>
      </c>
      <c r="F102" s="49">
        <v>2589.850098</v>
      </c>
      <c r="G102" s="67">
        <f t="shared" si="1"/>
        <v>-0.00806227921</v>
      </c>
      <c r="H102" s="68">
        <f>G102-FAMA!E105</f>
        <v>-0.02645327578</v>
      </c>
    </row>
    <row r="103">
      <c r="A103" s="48">
        <v>45293.0</v>
      </c>
      <c r="B103" s="49">
        <v>2587.649902</v>
      </c>
      <c r="C103" s="49">
        <v>2614.899902</v>
      </c>
      <c r="D103" s="49">
        <v>2573.5</v>
      </c>
      <c r="E103" s="49">
        <v>2610.899902</v>
      </c>
      <c r="F103" s="49">
        <v>2610.899902</v>
      </c>
      <c r="G103" s="67">
        <f t="shared" si="1"/>
        <v>0.01082094176</v>
      </c>
      <c r="H103" s="68">
        <f>G103-FAMA!E106</f>
        <v>-0.06276334072</v>
      </c>
    </row>
    <row r="104">
      <c r="A104" s="48">
        <v>45294.0</v>
      </c>
      <c r="B104" s="49">
        <v>2608.100098</v>
      </c>
      <c r="C104" s="49">
        <v>2634.0</v>
      </c>
      <c r="D104" s="49">
        <v>2577.149902</v>
      </c>
      <c r="E104" s="49">
        <v>2582.949951</v>
      </c>
      <c r="F104" s="49">
        <v>2582.949951</v>
      </c>
      <c r="G104" s="67">
        <f t="shared" si="1"/>
        <v>-0.005563236908</v>
      </c>
      <c r="H104" s="68">
        <f>G104-FAMA!E107</f>
        <v>-0.02395423348</v>
      </c>
    </row>
    <row r="105">
      <c r="A105" s="48">
        <v>45295.0</v>
      </c>
      <c r="B105" s="49">
        <v>2589.399902</v>
      </c>
      <c r="C105" s="49">
        <v>2609.75</v>
      </c>
      <c r="D105" s="49">
        <v>2580.0</v>
      </c>
      <c r="E105" s="49">
        <v>2597.399902</v>
      </c>
      <c r="F105" s="49">
        <v>2597.399902</v>
      </c>
      <c r="G105" s="67">
        <f t="shared" si="1"/>
        <v>-0.003586879448</v>
      </c>
      <c r="H105" s="68">
        <f>G105-FAMA!E108</f>
        <v>-0.02200988</v>
      </c>
    </row>
    <row r="106">
      <c r="A106" s="48">
        <v>45296.0</v>
      </c>
      <c r="B106" s="49">
        <v>2600.149902</v>
      </c>
      <c r="C106" s="49">
        <v>2619.449951</v>
      </c>
      <c r="D106" s="49">
        <v>2597.949951</v>
      </c>
      <c r="E106" s="49">
        <v>2606.75</v>
      </c>
      <c r="F106" s="49">
        <v>2606.75</v>
      </c>
      <c r="G106" s="67">
        <f t="shared" si="1"/>
        <v>0.007984958516</v>
      </c>
      <c r="H106" s="68">
        <f>G106-FAMA!E109</f>
        <v>-0.01043804204</v>
      </c>
    </row>
    <row r="107">
      <c r="A107" s="48">
        <v>45299.0</v>
      </c>
      <c r="B107" s="49">
        <v>2612.399902</v>
      </c>
      <c r="C107" s="49">
        <v>2632.0</v>
      </c>
      <c r="D107" s="49">
        <v>2568.300049</v>
      </c>
      <c r="E107" s="49">
        <v>2586.100098</v>
      </c>
      <c r="F107" s="49">
        <v>2586.100098</v>
      </c>
      <c r="G107" s="67">
        <f t="shared" si="1"/>
        <v>0.002131287217</v>
      </c>
      <c r="H107" s="68">
        <f>G107-FAMA!E110</f>
        <v>-0.05314789729</v>
      </c>
    </row>
    <row r="108">
      <c r="A108" s="48">
        <v>45300.0</v>
      </c>
      <c r="B108" s="49">
        <v>2597.350098</v>
      </c>
      <c r="C108" s="49">
        <v>2607.050049</v>
      </c>
      <c r="D108" s="49">
        <v>2576.25</v>
      </c>
      <c r="E108" s="49">
        <v>2580.600098</v>
      </c>
      <c r="F108" s="49">
        <v>2580.600098</v>
      </c>
      <c r="G108" s="67">
        <f t="shared" si="1"/>
        <v>-0.02617025011</v>
      </c>
      <c r="H108" s="68">
        <f>G108-FAMA!E111</f>
        <v>-0.04459325067</v>
      </c>
    </row>
    <row r="109">
      <c r="A109" s="48">
        <v>45301.0</v>
      </c>
      <c r="B109" s="49">
        <v>2580.600098</v>
      </c>
      <c r="C109" s="49">
        <v>2658.949951</v>
      </c>
      <c r="D109" s="49">
        <v>2577.300049</v>
      </c>
      <c r="E109" s="49">
        <v>2649.949951</v>
      </c>
      <c r="F109" s="49">
        <v>2649.949951</v>
      </c>
      <c r="G109" s="67">
        <f t="shared" si="1"/>
        <v>-0.02518023597</v>
      </c>
      <c r="H109" s="68">
        <f>G109-FAMA!E112</f>
        <v>-0.04360323653</v>
      </c>
    </row>
    <row r="110">
      <c r="A110" s="48">
        <v>45302.0</v>
      </c>
      <c r="B110" s="49">
        <v>2655.699951</v>
      </c>
      <c r="C110" s="49">
        <v>2724.949951</v>
      </c>
      <c r="D110" s="49">
        <v>2655.699951</v>
      </c>
      <c r="E110" s="49">
        <v>2718.399902</v>
      </c>
      <c r="F110" s="49">
        <v>2718.399902</v>
      </c>
      <c r="G110" s="67">
        <f t="shared" si="1"/>
        <v>-0.007919490246</v>
      </c>
      <c r="H110" s="68">
        <f>G110-FAMA!E113</f>
        <v>-0.02632968966</v>
      </c>
    </row>
    <row r="111">
      <c r="A111" s="48">
        <v>45303.0</v>
      </c>
      <c r="B111" s="49">
        <v>2718.399902</v>
      </c>
      <c r="C111" s="49">
        <v>2746.449951</v>
      </c>
      <c r="D111" s="49">
        <v>2691.550049</v>
      </c>
      <c r="E111" s="49">
        <v>2740.100098</v>
      </c>
      <c r="F111" s="49">
        <v>2740.100098</v>
      </c>
      <c r="G111" s="67">
        <f t="shared" si="1"/>
        <v>-0.01700444915</v>
      </c>
      <c r="H111" s="68">
        <f>G111-FAMA!E114</f>
        <v>-0.03541464856</v>
      </c>
    </row>
    <row r="112">
      <c r="A112" s="48">
        <v>45306.0</v>
      </c>
      <c r="B112" s="49">
        <v>2746.899902</v>
      </c>
      <c r="C112" s="49">
        <v>2792.649902</v>
      </c>
      <c r="D112" s="49">
        <v>2732.0</v>
      </c>
      <c r="E112" s="49">
        <v>2787.5</v>
      </c>
      <c r="F112" s="49">
        <v>2787.5</v>
      </c>
      <c r="G112" s="67">
        <f t="shared" si="1"/>
        <v>0.01450333901</v>
      </c>
      <c r="H112" s="68">
        <f>G112-FAMA!E115</f>
        <v>-0.04073742791</v>
      </c>
    </row>
    <row r="113">
      <c r="A113" s="48">
        <v>45307.0</v>
      </c>
      <c r="B113" s="49">
        <v>2781.850098</v>
      </c>
      <c r="C113" s="49">
        <v>2792.5</v>
      </c>
      <c r="D113" s="49">
        <v>2741.0</v>
      </c>
      <c r="E113" s="49">
        <v>2747.649902</v>
      </c>
      <c r="F113" s="49">
        <v>2747.649902</v>
      </c>
      <c r="G113" s="67">
        <f t="shared" si="1"/>
        <v>0.009126580194</v>
      </c>
      <c r="H113" s="68">
        <f>G113-FAMA!E116</f>
        <v>-0.009283619215</v>
      </c>
    </row>
    <row r="114">
      <c r="A114" s="48">
        <v>45308.0</v>
      </c>
      <c r="B114" s="49">
        <v>2729.850098</v>
      </c>
      <c r="C114" s="49">
        <v>2772.0</v>
      </c>
      <c r="D114" s="49">
        <v>2711.0</v>
      </c>
      <c r="E114" s="49">
        <v>2722.800049</v>
      </c>
      <c r="F114" s="49">
        <v>2722.800049</v>
      </c>
      <c r="G114" s="67">
        <f t="shared" si="1"/>
        <v>-0.009044039047</v>
      </c>
      <c r="H114" s="68">
        <f>G114-FAMA!E117</f>
        <v>-0.02745423846</v>
      </c>
    </row>
    <row r="115">
      <c r="A115" s="48">
        <v>45309.0</v>
      </c>
      <c r="B115" s="49">
        <v>2781.850098</v>
      </c>
      <c r="C115" s="49">
        <v>2792.5</v>
      </c>
      <c r="D115" s="49">
        <v>2741.0</v>
      </c>
      <c r="E115" s="49">
        <v>2747.649902</v>
      </c>
      <c r="F115" s="49">
        <v>2747.649902</v>
      </c>
      <c r="G115" s="67">
        <f t="shared" si="1"/>
        <v>0.004606808934</v>
      </c>
      <c r="H115" s="68">
        <f>G115-FAMA!E118</f>
        <v>-0.01386278276</v>
      </c>
    </row>
    <row r="116">
      <c r="A116" s="48">
        <v>45310.0</v>
      </c>
      <c r="B116" s="49">
        <v>2753.0</v>
      </c>
      <c r="C116" s="49">
        <v>2753.0</v>
      </c>
      <c r="D116" s="49">
        <v>2716.850098</v>
      </c>
      <c r="E116" s="49">
        <v>2735.050049</v>
      </c>
      <c r="F116" s="49">
        <v>2735.050049</v>
      </c>
      <c r="G116" s="67">
        <f t="shared" si="1"/>
        <v>0.02976281965</v>
      </c>
      <c r="H116" s="68">
        <f>G116-FAMA!E119</f>
        <v>0.01129322796</v>
      </c>
    </row>
    <row r="117">
      <c r="A117" s="48">
        <v>45314.0</v>
      </c>
      <c r="B117" s="49">
        <v>2732.149902</v>
      </c>
      <c r="C117" s="49">
        <v>2742.75</v>
      </c>
      <c r="D117" s="49">
        <v>2645.0</v>
      </c>
      <c r="E117" s="49">
        <v>2656.0</v>
      </c>
      <c r="F117" s="49">
        <v>2656.0</v>
      </c>
      <c r="G117" s="67">
        <f t="shared" si="1"/>
        <v>-0.01216199338</v>
      </c>
      <c r="H117" s="68">
        <f>G117-FAMA!E120</f>
        <v>-0.06758100287</v>
      </c>
    </row>
    <row r="118">
      <c r="A118" s="48">
        <v>45315.0</v>
      </c>
      <c r="B118" s="49">
        <v>2660.0</v>
      </c>
      <c r="C118" s="49">
        <v>2699.0</v>
      </c>
      <c r="D118" s="49">
        <v>2649.0</v>
      </c>
      <c r="E118" s="49">
        <v>2688.699951</v>
      </c>
      <c r="F118" s="49">
        <v>2688.699951</v>
      </c>
      <c r="G118" s="67">
        <f t="shared" si="1"/>
        <v>-0.00798795219</v>
      </c>
      <c r="H118" s="68">
        <f>G118-FAMA!E121</f>
        <v>-0.02645754389</v>
      </c>
    </row>
    <row r="119">
      <c r="A119" s="48">
        <v>45316.0</v>
      </c>
      <c r="B119" s="49">
        <v>2684.5</v>
      </c>
      <c r="C119" s="49">
        <v>2725.0</v>
      </c>
      <c r="D119" s="49">
        <v>2670.050049</v>
      </c>
      <c r="E119" s="49">
        <v>2710.350098</v>
      </c>
      <c r="F119" s="49">
        <v>2710.350098</v>
      </c>
      <c r="G119" s="67">
        <f t="shared" si="1"/>
        <v>-0.06415407016</v>
      </c>
      <c r="H119" s="68">
        <f>G119-FAMA!E122</f>
        <v>-0.08262366185</v>
      </c>
    </row>
    <row r="120">
      <c r="A120" s="48">
        <v>45320.0</v>
      </c>
      <c r="B120" s="49">
        <v>2713.199951</v>
      </c>
      <c r="C120" s="49">
        <v>2905.0</v>
      </c>
      <c r="D120" s="49">
        <v>2713.199951</v>
      </c>
      <c r="E120" s="49">
        <v>2896.149902</v>
      </c>
      <c r="F120" s="49">
        <v>2896.149902</v>
      </c>
      <c r="G120" s="67">
        <f t="shared" si="1"/>
        <v>0.02888246307</v>
      </c>
      <c r="H120" s="68">
        <f>G120-FAMA!E123</f>
        <v>0.01049991618</v>
      </c>
    </row>
    <row r="121">
      <c r="A121" s="48">
        <v>45321.0</v>
      </c>
      <c r="B121" s="49">
        <v>2905.399902</v>
      </c>
      <c r="C121" s="49">
        <v>2917.949951</v>
      </c>
      <c r="D121" s="49">
        <v>2808.75</v>
      </c>
      <c r="E121" s="49">
        <v>2814.850098</v>
      </c>
      <c r="F121" s="49">
        <v>2814.850098</v>
      </c>
      <c r="G121" s="67">
        <f t="shared" si="1"/>
        <v>-0.01344099736</v>
      </c>
      <c r="H121" s="68">
        <f>G121-FAMA!E124</f>
        <v>-0.03182354425</v>
      </c>
    </row>
    <row r="122">
      <c r="A122" s="48">
        <v>45322.0</v>
      </c>
      <c r="B122" s="49">
        <v>2811.449951</v>
      </c>
      <c r="C122" s="49">
        <v>2869.449951</v>
      </c>
      <c r="D122" s="49">
        <v>2804.949951</v>
      </c>
      <c r="E122" s="49">
        <v>2853.199951</v>
      </c>
      <c r="F122" s="49">
        <v>2853.199951</v>
      </c>
      <c r="G122" s="67">
        <f t="shared" si="1"/>
        <v>0.0001752725518</v>
      </c>
      <c r="H122" s="68">
        <f>G122-FAMA!E125</f>
        <v>-0.07337519259</v>
      </c>
    </row>
    <row r="123">
      <c r="A123" s="48">
        <v>45323.0</v>
      </c>
      <c r="B123" s="49">
        <v>2871.199951</v>
      </c>
      <c r="C123" s="49">
        <v>2885.25</v>
      </c>
      <c r="D123" s="49">
        <v>2836.699951</v>
      </c>
      <c r="E123" s="49">
        <v>2852.699951</v>
      </c>
      <c r="F123" s="49">
        <v>2852.699951</v>
      </c>
      <c r="G123" s="67">
        <f t="shared" si="1"/>
        <v>-0.02128829196</v>
      </c>
      <c r="H123" s="68">
        <f>G123-FAMA!E126</f>
        <v>-0.03967083886</v>
      </c>
    </row>
    <row r="124">
      <c r="A124" s="48">
        <v>45324.0</v>
      </c>
      <c r="B124" s="49">
        <v>2864.449951</v>
      </c>
      <c r="C124" s="49">
        <v>2949.899902</v>
      </c>
      <c r="D124" s="49">
        <v>2864.449951</v>
      </c>
      <c r="E124" s="49">
        <v>2914.75</v>
      </c>
      <c r="F124" s="49">
        <v>2914.75</v>
      </c>
      <c r="G124" s="67">
        <f t="shared" si="1"/>
        <v>0.01310368272</v>
      </c>
      <c r="H124" s="68">
        <f>G124-FAMA!E127</f>
        <v>-0.005242758089</v>
      </c>
    </row>
    <row r="125">
      <c r="A125" s="48">
        <v>45327.0</v>
      </c>
      <c r="B125" s="49">
        <v>2921.199951</v>
      </c>
      <c r="C125" s="49">
        <v>2940.0</v>
      </c>
      <c r="D125" s="49">
        <v>2864.0</v>
      </c>
      <c r="E125" s="49">
        <v>2877.050049</v>
      </c>
      <c r="F125" s="49">
        <v>2877.050049</v>
      </c>
      <c r="G125" s="67">
        <f t="shared" si="1"/>
        <v>0.00708835048</v>
      </c>
      <c r="H125" s="68">
        <f>G125-FAMA!E128</f>
        <v>-0.01125809032</v>
      </c>
    </row>
    <row r="126">
      <c r="A126" s="48">
        <v>45328.0</v>
      </c>
      <c r="B126" s="49">
        <v>2887.399902</v>
      </c>
      <c r="C126" s="49">
        <v>2887.399902</v>
      </c>
      <c r="D126" s="49">
        <v>2840.800049</v>
      </c>
      <c r="E126" s="49">
        <v>2856.800049</v>
      </c>
      <c r="F126" s="49">
        <v>2856.800049</v>
      </c>
      <c r="G126" s="67">
        <f t="shared" si="1"/>
        <v>-0.009225169558</v>
      </c>
      <c r="H126" s="68">
        <f>G126-FAMA!E129</f>
        <v>-0.06427459035</v>
      </c>
    </row>
    <row r="127">
      <c r="A127" s="48">
        <v>45329.0</v>
      </c>
      <c r="B127" s="49">
        <v>2870.0</v>
      </c>
      <c r="C127" s="49">
        <v>2898.0</v>
      </c>
      <c r="D127" s="49">
        <v>2858.449951</v>
      </c>
      <c r="E127" s="49">
        <v>2883.399902</v>
      </c>
      <c r="F127" s="49">
        <v>2883.399902</v>
      </c>
      <c r="G127" s="67">
        <f t="shared" si="1"/>
        <v>-0.006734545662</v>
      </c>
      <c r="H127" s="68">
        <f>G127-FAMA!E130</f>
        <v>-0.02508098647</v>
      </c>
    </row>
    <row r="128">
      <c r="A128" s="48">
        <v>45330.0</v>
      </c>
      <c r="B128" s="49">
        <v>2895.600098</v>
      </c>
      <c r="C128" s="49">
        <v>2919.75</v>
      </c>
      <c r="D128" s="49">
        <v>2856.699951</v>
      </c>
      <c r="E128" s="49">
        <v>2902.949951</v>
      </c>
      <c r="F128" s="49">
        <v>2902.949951</v>
      </c>
      <c r="G128" s="67">
        <f t="shared" si="1"/>
        <v>-0.00662153019</v>
      </c>
      <c r="H128" s="68">
        <f>G128-FAMA!E131</f>
        <v>-0.02496797099</v>
      </c>
    </row>
    <row r="129">
      <c r="A129" s="48">
        <v>45331.0</v>
      </c>
      <c r="B129" s="49">
        <v>2905.0</v>
      </c>
      <c r="C129" s="49">
        <v>2944.149902</v>
      </c>
      <c r="D129" s="49">
        <v>2902.600098</v>
      </c>
      <c r="E129" s="49">
        <v>2922.300049</v>
      </c>
      <c r="F129" s="49">
        <v>2922.300049</v>
      </c>
      <c r="G129" s="67">
        <f t="shared" si="1"/>
        <v>0.006665667106</v>
      </c>
      <c r="H129" s="68">
        <f>G129-FAMA!E132</f>
        <v>-0.01170074787</v>
      </c>
    </row>
    <row r="130">
      <c r="A130" s="48">
        <v>45334.0</v>
      </c>
      <c r="B130" s="49">
        <v>2922.300049</v>
      </c>
      <c r="C130" s="49">
        <v>2922.350098</v>
      </c>
      <c r="D130" s="49">
        <v>2885.0</v>
      </c>
      <c r="E130" s="49">
        <v>2902.949951</v>
      </c>
      <c r="F130" s="49">
        <v>2902.949951</v>
      </c>
      <c r="G130" s="67">
        <f t="shared" si="1"/>
        <v>-0.008876901427</v>
      </c>
      <c r="H130" s="68">
        <f>G130-FAMA!E133</f>
        <v>-0.0272433164</v>
      </c>
    </row>
    <row r="131">
      <c r="A131" s="48">
        <v>45335.0</v>
      </c>
      <c r="B131" s="49">
        <v>2910.399902</v>
      </c>
      <c r="C131" s="49">
        <v>2957.800049</v>
      </c>
      <c r="D131" s="49">
        <v>2909.399902</v>
      </c>
      <c r="E131" s="49">
        <v>2928.949951</v>
      </c>
      <c r="F131" s="49">
        <v>2928.949951</v>
      </c>
      <c r="G131" s="67">
        <f t="shared" si="1"/>
        <v>-0.01135831563</v>
      </c>
      <c r="H131" s="68">
        <f>G131-FAMA!E134</f>
        <v>-0.06646768092</v>
      </c>
    </row>
    <row r="132">
      <c r="A132" s="48">
        <v>45336.0</v>
      </c>
      <c r="B132" s="49">
        <v>2911.399902</v>
      </c>
      <c r="C132" s="49">
        <v>2966.600098</v>
      </c>
      <c r="D132" s="49">
        <v>2911.399902</v>
      </c>
      <c r="E132" s="49">
        <v>2962.600098</v>
      </c>
      <c r="F132" s="49">
        <v>2962.600098</v>
      </c>
      <c r="G132" s="67">
        <f t="shared" si="1"/>
        <v>0.007036335936</v>
      </c>
      <c r="H132" s="68">
        <f>G132-FAMA!E135</f>
        <v>-0.01133007904</v>
      </c>
    </row>
    <row r="133">
      <c r="A133" s="48">
        <v>45337.0</v>
      </c>
      <c r="B133" s="49">
        <v>2963.399902</v>
      </c>
      <c r="C133" s="49">
        <v>2968.399902</v>
      </c>
      <c r="D133" s="49">
        <v>2932.899902</v>
      </c>
      <c r="E133" s="49">
        <v>2941.899902</v>
      </c>
      <c r="F133" s="49">
        <v>2941.899902</v>
      </c>
      <c r="G133" s="67">
        <f t="shared" si="1"/>
        <v>0.00703435169</v>
      </c>
      <c r="H133" s="68">
        <f>G133-FAMA!E136</f>
        <v>-0.01133206328</v>
      </c>
    </row>
    <row r="134">
      <c r="A134" s="48">
        <v>45338.0</v>
      </c>
      <c r="B134" s="49">
        <v>2945.050049</v>
      </c>
      <c r="C134" s="49">
        <v>2953.300049</v>
      </c>
      <c r="D134" s="49">
        <v>2917.350098</v>
      </c>
      <c r="E134" s="49">
        <v>2921.350098</v>
      </c>
      <c r="F134" s="49">
        <v>2921.350098</v>
      </c>
      <c r="G134" s="67">
        <f t="shared" si="1"/>
        <v>-0.008417699311</v>
      </c>
      <c r="H134" s="68">
        <f>G134-FAMA!E137</f>
        <v>-0.02675773783</v>
      </c>
    </row>
    <row r="135">
      <c r="A135" s="48">
        <v>45341.0</v>
      </c>
      <c r="B135" s="49">
        <v>2921.350098</v>
      </c>
      <c r="C135" s="49">
        <v>2958.800049</v>
      </c>
      <c r="D135" s="49">
        <v>2907.550049</v>
      </c>
      <c r="E135" s="49">
        <v>2946.149902</v>
      </c>
      <c r="F135" s="49">
        <v>2946.149902</v>
      </c>
      <c r="G135" s="67">
        <f t="shared" si="1"/>
        <v>0.001836232934</v>
      </c>
      <c r="H135" s="68">
        <f>G135-FAMA!E138</f>
        <v>-0.01650380559</v>
      </c>
    </row>
    <row r="136">
      <c r="A136" s="48">
        <v>45342.0</v>
      </c>
      <c r="B136" s="49">
        <v>2949.899902</v>
      </c>
      <c r="C136" s="49">
        <v>2949.899902</v>
      </c>
      <c r="D136" s="49">
        <v>2924.0</v>
      </c>
      <c r="E136" s="49">
        <v>2940.75</v>
      </c>
      <c r="F136" s="49">
        <v>2940.75</v>
      </c>
      <c r="G136" s="67">
        <f t="shared" si="1"/>
        <v>0.0008678949842</v>
      </c>
      <c r="H136" s="68">
        <f>G136-FAMA!E139</f>
        <v>-0.0541623119</v>
      </c>
    </row>
    <row r="137">
      <c r="A137" s="48">
        <v>45343.0</v>
      </c>
      <c r="B137" s="49">
        <v>2943.850098</v>
      </c>
      <c r="C137" s="49">
        <v>2977.0</v>
      </c>
      <c r="D137" s="49">
        <v>2916.149902</v>
      </c>
      <c r="E137" s="49">
        <v>2938.199951</v>
      </c>
      <c r="F137" s="49">
        <v>2938.199951</v>
      </c>
      <c r="G137" s="67">
        <f t="shared" si="1"/>
        <v>-0.008487065709</v>
      </c>
      <c r="H137" s="68">
        <f>G137-FAMA!E140</f>
        <v>-0.02682710423</v>
      </c>
    </row>
    <row r="138">
      <c r="A138" s="48">
        <v>45344.0</v>
      </c>
      <c r="B138" s="49">
        <v>2937.949951</v>
      </c>
      <c r="C138" s="49">
        <v>2969.100098</v>
      </c>
      <c r="D138" s="49">
        <v>2916.0</v>
      </c>
      <c r="E138" s="49">
        <v>2963.350098</v>
      </c>
      <c r="F138" s="49">
        <v>2963.350098</v>
      </c>
      <c r="G138" s="67">
        <f t="shared" si="1"/>
        <v>-0.007701709192</v>
      </c>
      <c r="H138" s="68">
        <f>G138-FAMA!E141</f>
        <v>-0.02604174771</v>
      </c>
    </row>
    <row r="139">
      <c r="A139" s="48">
        <v>45345.0</v>
      </c>
      <c r="B139" s="49">
        <v>2971.399902</v>
      </c>
      <c r="C139" s="49">
        <v>2996.149902</v>
      </c>
      <c r="D139" s="49">
        <v>2965.25</v>
      </c>
      <c r="E139" s="49">
        <v>2986.350098</v>
      </c>
      <c r="F139" s="49">
        <v>2986.350098</v>
      </c>
      <c r="G139" s="67">
        <f t="shared" si="1"/>
        <v>0.004034494799</v>
      </c>
      <c r="H139" s="68">
        <f>G139-FAMA!E142</f>
        <v>-0.01441385027</v>
      </c>
    </row>
    <row r="140">
      <c r="A140" s="48">
        <v>45348.0</v>
      </c>
      <c r="B140" s="49">
        <v>2989.75</v>
      </c>
      <c r="C140" s="49">
        <v>2989.75</v>
      </c>
      <c r="D140" s="49">
        <v>2964.550049</v>
      </c>
      <c r="E140" s="49">
        <v>2974.350098</v>
      </c>
      <c r="F140" s="49">
        <v>2974.350098</v>
      </c>
      <c r="G140" s="67">
        <f t="shared" si="1"/>
        <v>0.001329853262</v>
      </c>
      <c r="H140" s="68">
        <f>G140-FAMA!E143</f>
        <v>-0.01711849181</v>
      </c>
    </row>
    <row r="141">
      <c r="A141" s="48">
        <v>45349.0</v>
      </c>
      <c r="B141" s="49">
        <v>2968.800049</v>
      </c>
      <c r="C141" s="49">
        <v>2999.850098</v>
      </c>
      <c r="D141" s="49">
        <v>2956.0</v>
      </c>
      <c r="E141" s="49">
        <v>2970.399902</v>
      </c>
      <c r="F141" s="49">
        <v>2970.399902</v>
      </c>
      <c r="G141" s="67">
        <f t="shared" si="1"/>
        <v>0.0211068759</v>
      </c>
      <c r="H141" s="68">
        <f>G141-FAMA!E144</f>
        <v>0.002658530833</v>
      </c>
    </row>
    <row r="142">
      <c r="A142" s="48">
        <v>45350.0</v>
      </c>
      <c r="B142" s="49">
        <v>2964.899902</v>
      </c>
      <c r="C142" s="49">
        <v>2982.0</v>
      </c>
      <c r="D142" s="49">
        <v>2900.550049</v>
      </c>
      <c r="E142" s="49">
        <v>2909.0</v>
      </c>
      <c r="F142" s="49">
        <v>2909.0</v>
      </c>
      <c r="G142" s="67">
        <f t="shared" si="1"/>
        <v>-0.005385075647</v>
      </c>
      <c r="H142" s="68">
        <f>G142-FAMA!E145</f>
        <v>-0.06074032173</v>
      </c>
    </row>
    <row r="143">
      <c r="A143" s="48">
        <v>45351.0</v>
      </c>
      <c r="B143" s="49">
        <v>2931.050049</v>
      </c>
      <c r="C143" s="49">
        <v>2958.0</v>
      </c>
      <c r="D143" s="49">
        <v>2909.550049</v>
      </c>
      <c r="E143" s="49">
        <v>2924.75</v>
      </c>
      <c r="F143" s="49">
        <v>2924.75</v>
      </c>
      <c r="G143" s="67">
        <f t="shared" si="1"/>
        <v>-0.02051239116</v>
      </c>
      <c r="H143" s="68">
        <f>G143-FAMA!E146</f>
        <v>-0.03896073623</v>
      </c>
    </row>
    <row r="144">
      <c r="A144" s="48">
        <v>45352.0</v>
      </c>
      <c r="B144" s="49">
        <v>2916.699951</v>
      </c>
      <c r="C144" s="49">
        <v>2999.0</v>
      </c>
      <c r="D144" s="49">
        <v>2916.699951</v>
      </c>
      <c r="E144" s="49">
        <v>2986.0</v>
      </c>
      <c r="F144" s="49">
        <v>2986.0</v>
      </c>
      <c r="G144" s="67">
        <f t="shared" si="1"/>
        <v>-0.008500497133</v>
      </c>
      <c r="H144" s="68">
        <f>G144-FAMA!E147</f>
        <v>-0.02707757668</v>
      </c>
    </row>
    <row r="145">
      <c r="A145" s="48">
        <v>45355.0</v>
      </c>
      <c r="B145" s="49">
        <v>2981.0</v>
      </c>
      <c r="C145" s="49">
        <v>3024.800049</v>
      </c>
      <c r="D145" s="49">
        <v>2975.050049</v>
      </c>
      <c r="E145" s="49">
        <v>3011.600098</v>
      </c>
      <c r="F145" s="49">
        <v>3011.600098</v>
      </c>
      <c r="G145" s="67">
        <f t="shared" si="1"/>
        <v>0.00443586325</v>
      </c>
      <c r="H145" s="68">
        <f>G145-FAMA!E148</f>
        <v>-0.06989316398</v>
      </c>
    </row>
    <row r="146">
      <c r="A146" s="48">
        <v>45356.0</v>
      </c>
      <c r="B146" s="49">
        <v>3011.699951</v>
      </c>
      <c r="C146" s="49">
        <v>3011.699951</v>
      </c>
      <c r="D146" s="49">
        <v>2973.0</v>
      </c>
      <c r="E146" s="49">
        <v>2998.300049</v>
      </c>
      <c r="F146" s="49">
        <v>2998.300049</v>
      </c>
      <c r="G146" s="67">
        <f t="shared" si="1"/>
        <v>-0.00254491995</v>
      </c>
      <c r="H146" s="68">
        <f>G146-FAMA!E149</f>
        <v>-0.0211219995</v>
      </c>
    </row>
    <row r="147">
      <c r="A147" s="48">
        <v>45357.0</v>
      </c>
      <c r="B147" s="49">
        <v>2989.449951</v>
      </c>
      <c r="C147" s="49">
        <v>3019.0</v>
      </c>
      <c r="D147" s="49">
        <v>2957.0</v>
      </c>
      <c r="E147" s="49">
        <v>3005.949951</v>
      </c>
      <c r="F147" s="49">
        <v>3005.949951</v>
      </c>
      <c r="G147" s="67">
        <f t="shared" si="1"/>
        <v>0.0161758735</v>
      </c>
      <c r="H147" s="68">
        <f>G147-FAMA!E150</f>
        <v>-0.002401206044</v>
      </c>
    </row>
    <row r="148">
      <c r="A148" s="48">
        <v>45358.0</v>
      </c>
      <c r="B148" s="49">
        <v>3002.149902</v>
      </c>
      <c r="C148" s="49">
        <v>3005.899902</v>
      </c>
      <c r="D148" s="49">
        <v>2951.25</v>
      </c>
      <c r="E148" s="49">
        <v>2958.100098</v>
      </c>
      <c r="F148" s="49">
        <v>2958.100098</v>
      </c>
      <c r="G148" s="67">
        <f t="shared" si="1"/>
        <v>0.009177179124</v>
      </c>
      <c r="H148" s="68">
        <f>G148-FAMA!E151</f>
        <v>-0.009462582246</v>
      </c>
    </row>
    <row r="149">
      <c r="A149" s="48">
        <v>45362.0</v>
      </c>
      <c r="B149" s="49">
        <v>2984.699951</v>
      </c>
      <c r="C149" s="49">
        <v>2984.699951</v>
      </c>
      <c r="D149" s="49">
        <v>2927.350098</v>
      </c>
      <c r="E149" s="49">
        <v>2931.199951</v>
      </c>
      <c r="F149" s="49">
        <v>2931.199951</v>
      </c>
      <c r="G149" s="67">
        <f t="shared" si="1"/>
        <v>-0.006440241447</v>
      </c>
      <c r="H149" s="68">
        <f>G149-FAMA!E152</f>
        <v>-0.02508000282</v>
      </c>
    </row>
    <row r="150">
      <c r="A150" s="48">
        <v>45363.0</v>
      </c>
      <c r="B150" s="49">
        <v>2932.0</v>
      </c>
      <c r="C150" s="49">
        <v>2976.300049</v>
      </c>
      <c r="D150" s="49">
        <v>2932.0</v>
      </c>
      <c r="E150" s="49">
        <v>2950.199951</v>
      </c>
      <c r="F150" s="49">
        <v>2950.199951</v>
      </c>
      <c r="G150" s="67">
        <f t="shared" si="1"/>
        <v>0.02984605769</v>
      </c>
      <c r="H150" s="68">
        <f>G150-FAMA!E153</f>
        <v>-0.02608365029</v>
      </c>
    </row>
    <row r="151">
      <c r="A151" s="48">
        <v>45364.0</v>
      </c>
      <c r="B151" s="49">
        <v>2955.449951</v>
      </c>
      <c r="C151" s="49">
        <v>2965.949951</v>
      </c>
      <c r="D151" s="49">
        <v>2855.850098</v>
      </c>
      <c r="E151" s="49">
        <v>2864.699951</v>
      </c>
      <c r="F151" s="49">
        <v>2864.699951</v>
      </c>
      <c r="G151" s="67">
        <f t="shared" si="1"/>
        <v>-0.0001919724282</v>
      </c>
      <c r="H151" s="68">
        <f>G151-FAMA!E154</f>
        <v>-0.0188317338</v>
      </c>
    </row>
    <row r="152">
      <c r="A152" s="48">
        <v>45365.0</v>
      </c>
      <c r="B152" s="49">
        <v>2865.0</v>
      </c>
      <c r="C152" s="49">
        <v>2897.350098</v>
      </c>
      <c r="D152" s="49">
        <v>2851.0</v>
      </c>
      <c r="E152" s="49">
        <v>2865.25</v>
      </c>
      <c r="F152" s="49">
        <v>2865.25</v>
      </c>
      <c r="G152" s="67">
        <f t="shared" si="1"/>
        <v>0.0098687109</v>
      </c>
      <c r="H152" s="68">
        <f>G152-FAMA!E155</f>
        <v>-0.008771050471</v>
      </c>
    </row>
    <row r="153">
      <c r="A153" s="48">
        <v>45366.0</v>
      </c>
      <c r="B153" s="49">
        <v>2854.949951</v>
      </c>
      <c r="C153" s="49">
        <v>2866.449951</v>
      </c>
      <c r="D153" s="49">
        <v>2826.899902</v>
      </c>
      <c r="E153" s="49">
        <v>2837.25</v>
      </c>
      <c r="F153" s="49">
        <v>2837.25</v>
      </c>
      <c r="G153" s="67">
        <f t="shared" si="1"/>
        <v>-0.01427904758</v>
      </c>
      <c r="H153" s="68">
        <f>G153-FAMA!E156</f>
        <v>-0.03284230962</v>
      </c>
    </row>
    <row r="154">
      <c r="A154" s="48">
        <v>45369.0</v>
      </c>
      <c r="B154" s="49">
        <v>2837.199951</v>
      </c>
      <c r="C154" s="49">
        <v>2883.0</v>
      </c>
      <c r="D154" s="49">
        <v>2833.649902</v>
      </c>
      <c r="E154" s="49">
        <v>2878.350098</v>
      </c>
      <c r="F154" s="49">
        <v>2878.350098</v>
      </c>
      <c r="G154" s="67">
        <f t="shared" si="1"/>
        <v>0.009681697097</v>
      </c>
      <c r="H154" s="68">
        <f>G154-FAMA!E157</f>
        <v>-0.008881564942</v>
      </c>
    </row>
    <row r="155">
      <c r="A155" s="48">
        <v>45370.0</v>
      </c>
      <c r="B155" s="49">
        <v>2865.600098</v>
      </c>
      <c r="C155" s="49">
        <v>2873.600098</v>
      </c>
      <c r="D155" s="49">
        <v>2835.0</v>
      </c>
      <c r="E155" s="49">
        <v>2850.75</v>
      </c>
      <c r="F155" s="49">
        <v>2850.75</v>
      </c>
      <c r="G155" s="67">
        <f t="shared" si="1"/>
        <v>-0.01248789261</v>
      </c>
      <c r="H155" s="68">
        <f>G155-FAMA!E158</f>
        <v>-0.06818801721</v>
      </c>
    </row>
    <row r="156">
      <c r="A156" s="48">
        <v>45371.0</v>
      </c>
      <c r="B156" s="49">
        <v>2851.050049</v>
      </c>
      <c r="C156" s="49">
        <v>2890.199951</v>
      </c>
      <c r="D156" s="49">
        <v>2848.050049</v>
      </c>
      <c r="E156" s="49">
        <v>2886.800049</v>
      </c>
      <c r="F156" s="49">
        <v>2886.800049</v>
      </c>
      <c r="G156" s="67">
        <f t="shared" si="1"/>
        <v>-0.004997759541</v>
      </c>
      <c r="H156" s="68">
        <f>G156-FAMA!E159</f>
        <v>-0.02356102158</v>
      </c>
    </row>
    <row r="157">
      <c r="A157" s="48">
        <v>45372.0</v>
      </c>
      <c r="B157" s="49">
        <v>2891.399902</v>
      </c>
      <c r="C157" s="49">
        <v>2915.0</v>
      </c>
      <c r="D157" s="49">
        <v>2889.649902</v>
      </c>
      <c r="E157" s="49">
        <v>2901.300049</v>
      </c>
      <c r="F157" s="49">
        <v>2901.300049</v>
      </c>
      <c r="G157" s="67">
        <f t="shared" si="1"/>
        <v>-0.002955377604</v>
      </c>
      <c r="H157" s="68">
        <f>G157-FAMA!E160</f>
        <v>-0.02151863964</v>
      </c>
    </row>
    <row r="158">
      <c r="A158" s="48">
        <v>45373.0</v>
      </c>
      <c r="B158" s="49">
        <v>2897.050049</v>
      </c>
      <c r="C158" s="49">
        <v>2920.0</v>
      </c>
      <c r="D158" s="49">
        <v>2895.350098</v>
      </c>
      <c r="E158" s="49">
        <v>2909.899902</v>
      </c>
      <c r="F158" s="49">
        <v>2909.899902</v>
      </c>
      <c r="G158" s="67">
        <f t="shared" si="1"/>
        <v>0.008928107371</v>
      </c>
      <c r="H158" s="68">
        <f>G158-FAMA!E161</f>
        <v>-0.009727514069</v>
      </c>
    </row>
    <row r="159">
      <c r="A159" s="48">
        <v>45377.0</v>
      </c>
      <c r="B159" s="49">
        <v>2888.600098</v>
      </c>
      <c r="C159" s="49">
        <v>2905.25</v>
      </c>
      <c r="D159" s="49">
        <v>2877.0</v>
      </c>
      <c r="E159" s="49">
        <v>2884.149902</v>
      </c>
      <c r="F159" s="49">
        <v>2884.149902</v>
      </c>
      <c r="G159" s="67">
        <f t="shared" si="1"/>
        <v>-0.03470729541</v>
      </c>
      <c r="H159" s="68">
        <f>G159-FAMA!E162</f>
        <v>-0.05336291685</v>
      </c>
    </row>
    <row r="160">
      <c r="A160" s="48">
        <v>45378.0</v>
      </c>
      <c r="B160" s="49">
        <v>2899.649902</v>
      </c>
      <c r="C160" s="49">
        <v>2999.899902</v>
      </c>
      <c r="D160" s="49">
        <v>2897.899902</v>
      </c>
      <c r="E160" s="49">
        <v>2987.850098</v>
      </c>
      <c r="F160" s="49">
        <v>2987.850098</v>
      </c>
      <c r="G160" s="67">
        <f t="shared" si="1"/>
        <v>0.003712056174</v>
      </c>
      <c r="H160" s="68">
        <f>G160-FAMA!E163</f>
        <v>-0.05226524976</v>
      </c>
    </row>
    <row r="161">
      <c r="A161" s="48">
        <v>45379.0</v>
      </c>
      <c r="B161" s="49">
        <v>2994.350098</v>
      </c>
      <c r="C161" s="49">
        <v>3011.25</v>
      </c>
      <c r="D161" s="49">
        <v>2959.0</v>
      </c>
      <c r="E161" s="49">
        <v>2976.800049</v>
      </c>
      <c r="F161" s="49">
        <v>2976.800049</v>
      </c>
      <c r="G161" s="67">
        <f t="shared" si="1"/>
        <v>0.002458342819</v>
      </c>
      <c r="H161" s="68">
        <f>G161-FAMA!E164</f>
        <v>-0.01619727862</v>
      </c>
    </row>
    <row r="162">
      <c r="A162" s="48">
        <v>45383.0</v>
      </c>
      <c r="B162" s="49">
        <v>2985.0</v>
      </c>
      <c r="C162" s="49">
        <v>2988.5</v>
      </c>
      <c r="D162" s="49">
        <v>2965.0</v>
      </c>
      <c r="E162" s="49">
        <v>2969.5</v>
      </c>
      <c r="F162" s="49">
        <v>2969.5</v>
      </c>
      <c r="G162" s="67">
        <f t="shared" si="1"/>
        <v>-0.0006058119242</v>
      </c>
      <c r="H162" s="68">
        <f>G162-FAMA!E165</f>
        <v>-0.01926143336</v>
      </c>
    </row>
    <row r="163">
      <c r="A163" s="48">
        <v>45384.0</v>
      </c>
      <c r="B163" s="49">
        <v>2969.5</v>
      </c>
      <c r="C163" s="49">
        <v>2987.899902</v>
      </c>
      <c r="D163" s="49">
        <v>2950.0</v>
      </c>
      <c r="E163" s="49">
        <v>2971.300049</v>
      </c>
      <c r="F163" s="49">
        <v>2971.300049</v>
      </c>
      <c r="G163" s="67">
        <f t="shared" si="1"/>
        <v>0.00982196437</v>
      </c>
      <c r="H163" s="68">
        <f>G163-FAMA!E166</f>
        <v>-0.008750765297</v>
      </c>
    </row>
    <row r="164">
      <c r="A164" s="48">
        <v>45385.0</v>
      </c>
      <c r="B164" s="49">
        <v>2966.899902</v>
      </c>
      <c r="C164" s="49">
        <v>2966.899902</v>
      </c>
      <c r="D164" s="49">
        <v>2938.0</v>
      </c>
      <c r="E164" s="49">
        <v>2942.399902</v>
      </c>
      <c r="F164" s="49">
        <v>2942.399902</v>
      </c>
      <c r="G164" s="67">
        <f t="shared" si="1"/>
        <v>0.005450272947</v>
      </c>
      <c r="H164" s="68">
        <f>G164-FAMA!E167</f>
        <v>-0.01312245672</v>
      </c>
    </row>
    <row r="165">
      <c r="A165" s="48">
        <v>45386.0</v>
      </c>
      <c r="B165" s="49">
        <v>2958.550049</v>
      </c>
      <c r="C165" s="49">
        <v>2958.550049</v>
      </c>
      <c r="D165" s="49">
        <v>2900.5</v>
      </c>
      <c r="E165" s="49">
        <v>2926.449951</v>
      </c>
      <c r="F165" s="49">
        <v>2926.449951</v>
      </c>
      <c r="G165" s="67">
        <f t="shared" si="1"/>
        <v>0.002226065552</v>
      </c>
      <c r="H165" s="68">
        <f>G165-FAMA!E168</f>
        <v>-0.05350247248</v>
      </c>
    </row>
    <row r="166">
      <c r="A166" s="48">
        <v>45387.0</v>
      </c>
      <c r="B166" s="49">
        <v>2928.0</v>
      </c>
      <c r="C166" s="49">
        <v>2941.5</v>
      </c>
      <c r="D166" s="49">
        <v>2911.899902</v>
      </c>
      <c r="E166" s="49">
        <v>2919.949951</v>
      </c>
      <c r="F166" s="49">
        <v>2919.949951</v>
      </c>
      <c r="G166" s="67">
        <f t="shared" si="1"/>
        <v>-0.01718278324</v>
      </c>
      <c r="H166" s="68">
        <f>G166-FAMA!E169</f>
        <v>-0.0357555129</v>
      </c>
    </row>
    <row r="167">
      <c r="A167" s="48">
        <v>45390.0</v>
      </c>
      <c r="B167" s="49">
        <v>2923.399902</v>
      </c>
      <c r="C167" s="49">
        <v>2980.5</v>
      </c>
      <c r="D167" s="49">
        <v>2923.399902</v>
      </c>
      <c r="E167" s="49">
        <v>2971.0</v>
      </c>
      <c r="F167" s="49">
        <v>2971.0</v>
      </c>
      <c r="G167" s="67">
        <f t="shared" si="1"/>
        <v>0.01499774539</v>
      </c>
      <c r="H167" s="68">
        <f>G167-FAMA!E170</f>
        <v>-0.003574984277</v>
      </c>
    </row>
    <row r="168">
      <c r="A168" s="48">
        <v>45391.0</v>
      </c>
      <c r="B168" s="49">
        <v>2975.0</v>
      </c>
      <c r="C168" s="49">
        <v>2978.75</v>
      </c>
      <c r="D168" s="49">
        <v>2925.0</v>
      </c>
      <c r="E168" s="49">
        <v>2927.100098</v>
      </c>
      <c r="F168" s="49">
        <v>2927.100098</v>
      </c>
      <c r="G168" s="67">
        <f t="shared" si="1"/>
        <v>-0.01064692725</v>
      </c>
      <c r="H168" s="68">
        <f>G168-FAMA!E171</f>
        <v>-0.02906864772</v>
      </c>
    </row>
    <row r="169">
      <c r="A169" s="48">
        <v>45392.0</v>
      </c>
      <c r="B169" s="49">
        <v>2949.949951</v>
      </c>
      <c r="C169" s="49">
        <v>2974.0</v>
      </c>
      <c r="D169" s="49">
        <v>2934.550049</v>
      </c>
      <c r="E169" s="49">
        <v>2958.600098</v>
      </c>
      <c r="F169" s="49">
        <v>2958.600098</v>
      </c>
      <c r="G169" s="67">
        <f t="shared" si="1"/>
        <v>0.008006541247</v>
      </c>
      <c r="H169" s="68">
        <f>G169-FAMA!E172</f>
        <v>-0.01041517922</v>
      </c>
    </row>
    <row r="170">
      <c r="A170" s="48">
        <v>45394.0</v>
      </c>
      <c r="B170" s="49">
        <v>2955.0</v>
      </c>
      <c r="C170" s="49">
        <v>2973.0</v>
      </c>
      <c r="D170" s="49">
        <v>2925.699951</v>
      </c>
      <c r="E170" s="49">
        <v>2935.100098</v>
      </c>
      <c r="F170" s="49">
        <v>2935.100098</v>
      </c>
      <c r="G170" s="67">
        <f t="shared" si="1"/>
        <v>0.0007501776649</v>
      </c>
      <c r="H170" s="68">
        <f>G170-FAMA!E173</f>
        <v>-0.0176715428</v>
      </c>
    </row>
    <row r="171">
      <c r="A171" s="48">
        <v>45397.0</v>
      </c>
      <c r="B171" s="49">
        <v>2908.649902</v>
      </c>
      <c r="C171" s="49">
        <v>2964.5</v>
      </c>
      <c r="D171" s="49">
        <v>2893.149902</v>
      </c>
      <c r="E171" s="49">
        <v>2932.899902</v>
      </c>
      <c r="F171" s="49">
        <v>2932.899902</v>
      </c>
      <c r="G171" s="67">
        <f t="shared" si="1"/>
        <v>-0.0005282247187</v>
      </c>
      <c r="H171" s="68">
        <f>G171-FAMA!E174</f>
        <v>-0.03737505925</v>
      </c>
    </row>
    <row r="172">
      <c r="A172" s="48">
        <v>45398.0</v>
      </c>
      <c r="B172" s="49">
        <v>2909.949951</v>
      </c>
      <c r="C172" s="49">
        <v>2942.0</v>
      </c>
      <c r="D172" s="49">
        <v>2902.100098</v>
      </c>
      <c r="E172" s="49">
        <v>2934.449951</v>
      </c>
      <c r="F172" s="49">
        <v>2934.449951</v>
      </c>
      <c r="G172" s="67">
        <f t="shared" si="1"/>
        <v>0.002151545929</v>
      </c>
      <c r="H172" s="68">
        <f>G172-FAMA!E175</f>
        <v>-0.01627017454</v>
      </c>
    </row>
    <row r="173">
      <c r="A173" s="48">
        <v>45400.0</v>
      </c>
      <c r="B173" s="49">
        <v>2929.0</v>
      </c>
      <c r="C173" s="49">
        <v>2971.5</v>
      </c>
      <c r="D173" s="49">
        <v>2919.0</v>
      </c>
      <c r="E173" s="49">
        <v>2928.149902</v>
      </c>
      <c r="F173" s="49">
        <v>2928.149902</v>
      </c>
      <c r="G173" s="67">
        <f t="shared" si="1"/>
        <v>-0.004572408061</v>
      </c>
      <c r="H173" s="68">
        <f>G173-FAMA!E176</f>
        <v>-0.02299412853</v>
      </c>
    </row>
    <row r="174">
      <c r="A174" s="48">
        <v>45401.0</v>
      </c>
      <c r="B174" s="49">
        <v>2918.949951</v>
      </c>
      <c r="C174" s="49">
        <v>2947.0</v>
      </c>
      <c r="D174" s="49">
        <v>2886.75</v>
      </c>
      <c r="E174" s="49">
        <v>2941.600098</v>
      </c>
      <c r="F174" s="49">
        <v>2941.600098</v>
      </c>
      <c r="G174" s="67">
        <f t="shared" si="1"/>
        <v>-0.006417617838</v>
      </c>
      <c r="H174" s="68">
        <f>G174-FAMA!E177</f>
        <v>-0.02468414744</v>
      </c>
    </row>
    <row r="175">
      <c r="A175" s="48">
        <v>45404.0</v>
      </c>
      <c r="B175" s="49">
        <v>2950.0</v>
      </c>
      <c r="C175" s="49">
        <v>2964.300049</v>
      </c>
      <c r="D175" s="49">
        <v>2936.600098</v>
      </c>
      <c r="E175" s="49">
        <v>2960.600098</v>
      </c>
      <c r="F175" s="49">
        <v>2960.600098</v>
      </c>
      <c r="G175" s="67">
        <f t="shared" si="1"/>
        <v>0.01442525201</v>
      </c>
      <c r="H175" s="68">
        <f>G175-FAMA!E178</f>
        <v>-0.0586608888</v>
      </c>
    </row>
    <row r="176">
      <c r="A176" s="48">
        <v>45405.0</v>
      </c>
      <c r="B176" s="49">
        <v>2968.550049</v>
      </c>
      <c r="C176" s="49">
        <v>2986.050049</v>
      </c>
      <c r="D176" s="49">
        <v>2912.5</v>
      </c>
      <c r="E176" s="49">
        <v>2918.5</v>
      </c>
      <c r="F176" s="49">
        <v>2918.5</v>
      </c>
      <c r="G176" s="67">
        <f t="shared" si="1"/>
        <v>0.006171103012</v>
      </c>
      <c r="H176" s="68">
        <f>G176-FAMA!E179</f>
        <v>-0.01209542659</v>
      </c>
    </row>
    <row r="177">
      <c r="A177" s="48">
        <v>45406.0</v>
      </c>
      <c r="B177" s="49">
        <v>2922.300049</v>
      </c>
      <c r="C177" s="49">
        <v>2936.649902</v>
      </c>
      <c r="D177" s="49">
        <v>2898.699951</v>
      </c>
      <c r="E177" s="49">
        <v>2900.600098</v>
      </c>
      <c r="F177" s="49">
        <v>2900.600098</v>
      </c>
      <c r="G177" s="67">
        <f t="shared" si="1"/>
        <v>-0.006099165501</v>
      </c>
      <c r="H177" s="68">
        <f>G177-FAMA!E180</f>
        <v>-0.0243656951</v>
      </c>
    </row>
    <row r="178">
      <c r="A178" s="48">
        <v>45407.0</v>
      </c>
      <c r="B178" s="49">
        <v>2888.0</v>
      </c>
      <c r="C178" s="49">
        <v>2935.0</v>
      </c>
      <c r="D178" s="49">
        <v>2885.199951</v>
      </c>
      <c r="E178" s="49">
        <v>2918.399902</v>
      </c>
      <c r="F178" s="49">
        <v>2918.399902</v>
      </c>
      <c r="G178" s="67">
        <f t="shared" si="1"/>
        <v>0.005304823286</v>
      </c>
      <c r="H178" s="68">
        <f>G178-FAMA!E181</f>
        <v>-0.01290867547</v>
      </c>
    </row>
    <row r="179">
      <c r="A179" s="48">
        <v>45408.0</v>
      </c>
      <c r="B179" s="49">
        <v>2925.149902</v>
      </c>
      <c r="C179" s="49">
        <v>2930.0</v>
      </c>
      <c r="D179" s="49">
        <v>2900.0</v>
      </c>
      <c r="E179" s="49">
        <v>2903.0</v>
      </c>
      <c r="F179" s="49">
        <v>2903.0</v>
      </c>
      <c r="G179" s="67">
        <f t="shared" si="1"/>
        <v>-0.009384064153</v>
      </c>
      <c r="H179" s="68">
        <f>G179-FAMA!E182</f>
        <v>-0.02759756291</v>
      </c>
    </row>
    <row r="180">
      <c r="A180" s="48">
        <v>45411.0</v>
      </c>
      <c r="B180" s="49">
        <v>2902.949951</v>
      </c>
      <c r="C180" s="49">
        <v>2935.550049</v>
      </c>
      <c r="D180" s="49">
        <v>2900.100098</v>
      </c>
      <c r="E180" s="49">
        <v>2930.5</v>
      </c>
      <c r="F180" s="49">
        <v>2930.5</v>
      </c>
      <c r="G180" s="67">
        <f t="shared" si="1"/>
        <v>-0.0002217225395</v>
      </c>
      <c r="H180" s="68">
        <f>G180-FAMA!E183</f>
        <v>-0.05487217136</v>
      </c>
    </row>
    <row r="181">
      <c r="A181" s="48">
        <v>45412.0</v>
      </c>
      <c r="B181" s="49">
        <v>2930.899902</v>
      </c>
      <c r="C181" s="49">
        <v>2965.0</v>
      </c>
      <c r="D181" s="49">
        <v>2927.0</v>
      </c>
      <c r="E181" s="49">
        <v>2931.149902</v>
      </c>
      <c r="F181" s="49">
        <v>2931.149902</v>
      </c>
      <c r="G181" s="67">
        <f t="shared" si="1"/>
        <v>-0.000324066699</v>
      </c>
      <c r="H181" s="68">
        <f>G181-FAMA!E184</f>
        <v>-0.01853756546</v>
      </c>
    </row>
    <row r="182">
      <c r="A182" s="48">
        <v>45414.0</v>
      </c>
      <c r="B182" s="49">
        <v>2945.350098</v>
      </c>
      <c r="C182" s="49">
        <v>2953.899902</v>
      </c>
      <c r="D182" s="49">
        <v>2927.649902</v>
      </c>
      <c r="E182" s="49">
        <v>2932.100098</v>
      </c>
      <c r="F182" s="49">
        <v>2932.100098</v>
      </c>
      <c r="G182" s="67">
        <f t="shared" si="1"/>
        <v>0.02217190099</v>
      </c>
      <c r="H182" s="68">
        <f>G182-FAMA!E185</f>
        <v>0.003958402237</v>
      </c>
    </row>
    <row r="183">
      <c r="A183" s="48">
        <v>45415.0</v>
      </c>
      <c r="B183" s="49">
        <v>2938.550049</v>
      </c>
      <c r="C183" s="49">
        <v>2949.100098</v>
      </c>
      <c r="D183" s="49">
        <v>2832.699951</v>
      </c>
      <c r="E183" s="49">
        <v>2868.5</v>
      </c>
      <c r="F183" s="49">
        <v>2868.5</v>
      </c>
      <c r="G183" s="67">
        <f t="shared" si="1"/>
        <v>0.01039098274</v>
      </c>
      <c r="H183" s="68">
        <f>G183-FAMA!E186</f>
        <v>-0.007823540864</v>
      </c>
    </row>
    <row r="184">
      <c r="A184" s="48">
        <v>45418.0</v>
      </c>
      <c r="B184" s="49">
        <v>2875.0</v>
      </c>
      <c r="C184" s="49">
        <v>2881.449951</v>
      </c>
      <c r="D184" s="49">
        <v>2836.25</v>
      </c>
      <c r="E184" s="49">
        <v>2839.0</v>
      </c>
      <c r="F184" s="49">
        <v>2839.0</v>
      </c>
      <c r="G184" s="67">
        <f t="shared" si="1"/>
        <v>0.01250024059</v>
      </c>
      <c r="H184" s="68">
        <f>G184-FAMA!E187</f>
        <v>-0.00571428301</v>
      </c>
    </row>
    <row r="185">
      <c r="A185" s="48">
        <v>45419.0</v>
      </c>
      <c r="B185" s="49">
        <v>2832.0</v>
      </c>
      <c r="C185" s="49">
        <v>2840.75</v>
      </c>
      <c r="D185" s="49">
        <v>2785.0</v>
      </c>
      <c r="E185" s="49">
        <v>2803.949951</v>
      </c>
      <c r="F185" s="49">
        <v>2803.949951</v>
      </c>
      <c r="G185" s="67">
        <f t="shared" si="1"/>
        <v>-0.01163221085</v>
      </c>
      <c r="H185" s="68">
        <f>G185-FAMA!E188</f>
        <v>-0.08451021382</v>
      </c>
    </row>
    <row r="186">
      <c r="A186" s="48">
        <v>45420.0</v>
      </c>
      <c r="B186" s="49">
        <v>2795.0</v>
      </c>
      <c r="C186" s="49">
        <v>2866.949951</v>
      </c>
      <c r="D186" s="49">
        <v>2795.0</v>
      </c>
      <c r="E186" s="49">
        <v>2836.949951</v>
      </c>
      <c r="F186" s="49">
        <v>2836.949951</v>
      </c>
      <c r="G186" s="67">
        <f t="shared" si="1"/>
        <v>0.01799551497</v>
      </c>
      <c r="H186" s="68">
        <f>G186-FAMA!E189</f>
        <v>-0.0002190086342</v>
      </c>
    </row>
    <row r="187">
      <c r="A187" s="48">
        <v>45421.0</v>
      </c>
      <c r="B187" s="49">
        <v>2859.0</v>
      </c>
      <c r="C187" s="49">
        <v>2859.0</v>
      </c>
      <c r="D187" s="49">
        <v>2780.0</v>
      </c>
      <c r="E187" s="49">
        <v>2786.800049</v>
      </c>
      <c r="F187" s="49">
        <v>2786.800049</v>
      </c>
      <c r="G187" s="67">
        <f t="shared" si="1"/>
        <v>-0.01007045947</v>
      </c>
      <c r="H187" s="68">
        <f>G187-FAMA!E190</f>
        <v>-0.02828498308</v>
      </c>
    </row>
    <row r="188">
      <c r="A188" s="48">
        <v>45422.0</v>
      </c>
      <c r="B188" s="49">
        <v>2790.149902</v>
      </c>
      <c r="C188" s="49">
        <v>2821.350098</v>
      </c>
      <c r="D188" s="49">
        <v>2775.199951</v>
      </c>
      <c r="E188" s="49">
        <v>2815.149902</v>
      </c>
      <c r="F188" s="49">
        <v>2815.149902</v>
      </c>
      <c r="G188" s="67">
        <f t="shared" si="1"/>
        <v>0.00351115846</v>
      </c>
      <c r="H188" s="68">
        <f>G188-FAMA!E191</f>
        <v>-0.05153826233</v>
      </c>
    </row>
    <row r="189">
      <c r="A189" s="48">
        <v>45425.0</v>
      </c>
      <c r="B189" s="49">
        <v>2798.050049</v>
      </c>
      <c r="C189" s="49">
        <v>2813.149902</v>
      </c>
      <c r="D189" s="49">
        <v>2768.050049</v>
      </c>
      <c r="E189" s="49">
        <v>2805.300049</v>
      </c>
      <c r="F189" s="49">
        <v>2805.300049</v>
      </c>
      <c r="G189" s="67">
        <f t="shared" si="1"/>
        <v>-0.01214874266</v>
      </c>
      <c r="H189" s="68">
        <f>G189-FAMA!E192</f>
        <v>-0.03049518346</v>
      </c>
    </row>
    <row r="190">
      <c r="A190" s="48">
        <v>45426.0</v>
      </c>
      <c r="B190" s="49">
        <v>2805.0</v>
      </c>
      <c r="C190" s="49">
        <v>2854.050049</v>
      </c>
      <c r="D190" s="49">
        <v>2800.0</v>
      </c>
      <c r="E190" s="49">
        <v>2839.800049</v>
      </c>
      <c r="F190" s="49">
        <v>2839.800049</v>
      </c>
      <c r="G190" s="67">
        <f t="shared" si="1"/>
        <v>0.003055347579</v>
      </c>
      <c r="H190" s="68">
        <f>G190-FAMA!E193</f>
        <v>-0.01529109323</v>
      </c>
    </row>
    <row r="191">
      <c r="A191" s="48">
        <v>45427.0</v>
      </c>
      <c r="B191" s="49">
        <v>2845.0</v>
      </c>
      <c r="C191" s="49">
        <v>2859.399902</v>
      </c>
      <c r="D191" s="49">
        <v>2825.5</v>
      </c>
      <c r="E191" s="49">
        <v>2831.149902</v>
      </c>
      <c r="F191" s="49">
        <v>2831.149902</v>
      </c>
      <c r="G191" s="67">
        <f t="shared" si="1"/>
        <v>-0.006683758799</v>
      </c>
      <c r="H191" s="68">
        <f>G191-FAMA!E194</f>
        <v>-0.02505017377</v>
      </c>
    </row>
    <row r="192">
      <c r="A192" s="48">
        <v>45428.0</v>
      </c>
      <c r="B192" s="49">
        <v>2835.0</v>
      </c>
      <c r="C192" s="49">
        <v>2854.300049</v>
      </c>
      <c r="D192" s="49">
        <v>2796.600098</v>
      </c>
      <c r="E192" s="49">
        <v>2850.199951</v>
      </c>
      <c r="F192" s="49">
        <v>2850.199951</v>
      </c>
      <c r="G192" s="67">
        <f t="shared" si="1"/>
        <v>-0.007141115529</v>
      </c>
      <c r="H192" s="68">
        <f>G192-FAMA!E195</f>
        <v>-0.0255075305</v>
      </c>
    </row>
    <row r="193">
      <c r="A193" s="48">
        <v>45429.0</v>
      </c>
      <c r="B193" s="49">
        <v>2842.350098</v>
      </c>
      <c r="C193" s="49">
        <v>2874.850098</v>
      </c>
      <c r="D193" s="49">
        <v>2826.0</v>
      </c>
      <c r="E193" s="49">
        <v>2870.699951</v>
      </c>
      <c r="F193" s="49">
        <v>2870.699951</v>
      </c>
      <c r="G193" s="67">
        <f t="shared" si="1"/>
        <v>-0.0002089987078</v>
      </c>
      <c r="H193" s="68">
        <f>G193-FAMA!E196</f>
        <v>-0.055318364</v>
      </c>
    </row>
    <row r="194">
      <c r="A194" s="48">
        <v>45433.0</v>
      </c>
      <c r="B194" s="49">
        <v>2859.0</v>
      </c>
      <c r="C194" s="49">
        <v>2883.0</v>
      </c>
      <c r="D194" s="49">
        <v>2852.899902</v>
      </c>
      <c r="E194" s="49">
        <v>2871.300049</v>
      </c>
      <c r="F194" s="49">
        <v>2871.300049</v>
      </c>
      <c r="G194" s="67">
        <f t="shared" si="1"/>
        <v>-0.01693056612</v>
      </c>
      <c r="H194" s="68">
        <f>G194-FAMA!E197</f>
        <v>-0.03529698109</v>
      </c>
    </row>
    <row r="195">
      <c r="A195" s="48">
        <v>45434.0</v>
      </c>
      <c r="B195" s="49">
        <v>2872.899902</v>
      </c>
      <c r="C195" s="49">
        <v>2936.800049</v>
      </c>
      <c r="D195" s="49">
        <v>2872.899902</v>
      </c>
      <c r="E195" s="49">
        <v>2920.75</v>
      </c>
      <c r="F195" s="49">
        <v>2920.75</v>
      </c>
      <c r="G195" s="67">
        <f t="shared" si="1"/>
        <v>-0.01764090941</v>
      </c>
      <c r="H195" s="68">
        <f>G195-FAMA!E198</f>
        <v>-0.03600732438</v>
      </c>
    </row>
    <row r="196">
      <c r="A196" s="48">
        <v>45435.0</v>
      </c>
      <c r="B196" s="49">
        <v>2918.300049</v>
      </c>
      <c r="C196" s="49">
        <v>2983.550049</v>
      </c>
      <c r="D196" s="49">
        <v>2912.0</v>
      </c>
      <c r="E196" s="49">
        <v>2973.199951</v>
      </c>
      <c r="F196" s="49">
        <v>2973.199951</v>
      </c>
      <c r="G196" s="67">
        <f t="shared" si="1"/>
        <v>0.004527299743</v>
      </c>
      <c r="H196" s="68">
        <f>G196-FAMA!E199</f>
        <v>-0.01381273878</v>
      </c>
    </row>
    <row r="197">
      <c r="A197" s="48">
        <v>45436.0</v>
      </c>
      <c r="B197" s="49">
        <v>2966.0</v>
      </c>
      <c r="C197" s="49">
        <v>2977.0</v>
      </c>
      <c r="D197" s="49">
        <v>2951.199951</v>
      </c>
      <c r="E197" s="49">
        <v>2959.800049</v>
      </c>
      <c r="F197" s="49">
        <v>2959.800049</v>
      </c>
      <c r="G197" s="67">
        <f t="shared" si="1"/>
        <v>0.009326705812</v>
      </c>
      <c r="H197" s="68">
        <f>G197-FAMA!E200</f>
        <v>-0.009013332709</v>
      </c>
    </row>
    <row r="198">
      <c r="A198" s="48">
        <v>45439.0</v>
      </c>
      <c r="B198" s="49">
        <v>2960.800049</v>
      </c>
      <c r="C198" s="49">
        <v>2967.449951</v>
      </c>
      <c r="D198" s="49">
        <v>2924.0</v>
      </c>
      <c r="E198" s="49">
        <v>2932.449951</v>
      </c>
      <c r="F198" s="49">
        <v>2932.449951</v>
      </c>
      <c r="G198" s="67">
        <f t="shared" si="1"/>
        <v>0.007282078489</v>
      </c>
      <c r="H198" s="68">
        <f>G198-FAMA!E201</f>
        <v>-0.0477481284</v>
      </c>
    </row>
    <row r="199">
      <c r="A199" s="48">
        <v>45440.0</v>
      </c>
      <c r="B199" s="49">
        <v>2941.949951</v>
      </c>
      <c r="C199" s="49">
        <v>2957.0</v>
      </c>
      <c r="D199" s="49">
        <v>2905.399902</v>
      </c>
      <c r="E199" s="49">
        <v>2911.25</v>
      </c>
      <c r="F199" s="49">
        <v>2911.25</v>
      </c>
      <c r="G199" s="67">
        <f t="shared" si="1"/>
        <v>0.01034203249</v>
      </c>
      <c r="H199" s="68">
        <f>G199-FAMA!E202</f>
        <v>-0.007998006034</v>
      </c>
    </row>
    <row r="200">
      <c r="A200" s="48">
        <v>45441.0</v>
      </c>
      <c r="B200" s="49">
        <v>2897.0</v>
      </c>
      <c r="C200" s="49">
        <v>2916.100098</v>
      </c>
      <c r="D200" s="49">
        <v>2877.0</v>
      </c>
      <c r="E200" s="49">
        <v>2881.449951</v>
      </c>
      <c r="F200" s="49">
        <v>2881.449951</v>
      </c>
      <c r="G200" s="67">
        <f t="shared" si="1"/>
        <v>0.01103507053</v>
      </c>
      <c r="H200" s="68">
        <f>G200-FAMA!E203</f>
        <v>-0.007304967994</v>
      </c>
    </row>
    <row r="201">
      <c r="A201" s="48">
        <v>45442.0</v>
      </c>
      <c r="B201" s="49">
        <v>2884.0</v>
      </c>
      <c r="C201" s="49">
        <v>2884.0</v>
      </c>
      <c r="D201" s="49">
        <v>2841.5</v>
      </c>
      <c r="E201" s="49">
        <v>2850.0</v>
      </c>
      <c r="F201" s="49">
        <v>2850.0</v>
      </c>
      <c r="G201" s="67">
        <f t="shared" si="1"/>
        <v>-0.003357147038</v>
      </c>
      <c r="H201" s="68">
        <f>G201-FAMA!E204</f>
        <v>-0.02180549211</v>
      </c>
    </row>
    <row r="202">
      <c r="A202" s="48">
        <v>45443.0</v>
      </c>
      <c r="B202" s="49">
        <v>2864.649902</v>
      </c>
      <c r="C202" s="49">
        <v>2884.199951</v>
      </c>
      <c r="D202" s="49">
        <v>2843.25</v>
      </c>
      <c r="E202" s="49">
        <v>2859.600098</v>
      </c>
      <c r="F202" s="49">
        <v>2859.600098</v>
      </c>
      <c r="G202" s="67">
        <f t="shared" si="1"/>
        <v>-0.05350431179</v>
      </c>
      <c r="H202" s="68">
        <f>G202-FAMA!E205</f>
        <v>-0.07195265686</v>
      </c>
    </row>
    <row r="203">
      <c r="A203" s="48">
        <v>45446.0</v>
      </c>
      <c r="B203" s="49">
        <v>2974.899902</v>
      </c>
      <c r="C203" s="49">
        <v>3029.899902</v>
      </c>
      <c r="D203" s="49">
        <v>2918.0</v>
      </c>
      <c r="E203" s="49">
        <v>3021.25</v>
      </c>
      <c r="F203" s="49">
        <v>3021.25</v>
      </c>
      <c r="G203" s="67">
        <f t="shared" si="1"/>
        <v>0.08148979597</v>
      </c>
      <c r="H203" s="68">
        <f>G203-FAMA!E206</f>
        <v>0.0630414509</v>
      </c>
    </row>
    <row r="204">
      <c r="A204" s="48">
        <v>45447.0</v>
      </c>
      <c r="B204" s="49">
        <v>3007.949951</v>
      </c>
      <c r="C204" s="49">
        <v>3007.949951</v>
      </c>
      <c r="D204" s="49">
        <v>2719.149902</v>
      </c>
      <c r="E204" s="49">
        <v>2793.600098</v>
      </c>
      <c r="F204" s="49">
        <v>2793.600098</v>
      </c>
      <c r="G204" s="67">
        <f t="shared" si="1"/>
        <v>-0.01708207015</v>
      </c>
      <c r="H204" s="68">
        <f>G204-FAMA!E207</f>
        <v>-0.07243731623</v>
      </c>
    </row>
    <row r="205">
      <c r="A205" s="48">
        <v>45448.0</v>
      </c>
      <c r="B205" s="49">
        <v>2848.949951</v>
      </c>
      <c r="C205" s="49">
        <v>2861.350098</v>
      </c>
      <c r="D205" s="49">
        <v>2768.050049</v>
      </c>
      <c r="E205" s="49">
        <v>2842.149902</v>
      </c>
      <c r="F205" s="49">
        <v>2842.149902</v>
      </c>
      <c r="G205" s="67">
        <f t="shared" si="1"/>
        <v>-0.007542592056</v>
      </c>
      <c r="H205" s="68">
        <f>G205-FAMA!E208</f>
        <v>-0.02599093713</v>
      </c>
    </row>
    <row r="206">
      <c r="A206" s="48">
        <v>45449.0</v>
      </c>
      <c r="B206" s="49">
        <v>2869.0</v>
      </c>
      <c r="C206" s="49">
        <v>2886.0</v>
      </c>
      <c r="D206" s="49">
        <v>2843.0</v>
      </c>
      <c r="E206" s="49">
        <v>2863.75</v>
      </c>
      <c r="F206" s="49">
        <v>2863.75</v>
      </c>
      <c r="G206" s="67">
        <f t="shared" si="1"/>
        <v>-0.02575310084</v>
      </c>
      <c r="H206" s="68">
        <f>G206-FAMA!E209</f>
        <v>-0.04433018039</v>
      </c>
    </row>
    <row r="207">
      <c r="A207" s="48">
        <v>45450.0</v>
      </c>
      <c r="B207" s="49">
        <v>2858.0</v>
      </c>
      <c r="C207" s="49">
        <v>2944.5</v>
      </c>
      <c r="D207" s="49">
        <v>2852.949951</v>
      </c>
      <c r="E207" s="49">
        <v>2939.449951</v>
      </c>
      <c r="F207" s="49">
        <v>2939.449951</v>
      </c>
      <c r="G207" s="67">
        <f t="shared" si="1"/>
        <v>-0.0003911266278</v>
      </c>
      <c r="H207" s="68">
        <f>G207-FAMA!E210</f>
        <v>-0.07472015386</v>
      </c>
    </row>
    <row r="208">
      <c r="A208" s="48">
        <v>45453.0</v>
      </c>
      <c r="B208" s="49">
        <v>2943.75</v>
      </c>
      <c r="C208" s="49">
        <v>2986.550049</v>
      </c>
      <c r="D208" s="49">
        <v>2935.550049</v>
      </c>
      <c r="E208" s="49">
        <v>2940.600098</v>
      </c>
      <c r="F208" s="49">
        <v>2940.600098</v>
      </c>
      <c r="G208" s="67">
        <f t="shared" si="1"/>
        <v>0.009301561009</v>
      </c>
      <c r="H208" s="68">
        <f>G208-FAMA!E211</f>
        <v>-0.00927551854</v>
      </c>
    </row>
    <row r="209">
      <c r="A209" s="48">
        <v>45454.0</v>
      </c>
      <c r="B209" s="49">
        <v>2949.949951</v>
      </c>
      <c r="C209" s="49">
        <v>2949.949951</v>
      </c>
      <c r="D209" s="49">
        <v>2910.0</v>
      </c>
      <c r="E209" s="49">
        <v>2913.5</v>
      </c>
      <c r="F209" s="49">
        <v>2913.5</v>
      </c>
      <c r="G209" s="67">
        <f t="shared" si="1"/>
        <v>-0.004289075303</v>
      </c>
      <c r="H209" s="68">
        <f>G209-FAMA!E212</f>
        <v>-0.02286615485</v>
      </c>
    </row>
    <row r="210">
      <c r="A210" s="48">
        <v>45455.0</v>
      </c>
      <c r="B210" s="49">
        <v>2913.5</v>
      </c>
      <c r="C210" s="49">
        <v>2952.0</v>
      </c>
      <c r="D210" s="49">
        <v>2911.0</v>
      </c>
      <c r="E210" s="49">
        <v>2926.050049</v>
      </c>
      <c r="F210" s="49">
        <v>2926.050049</v>
      </c>
      <c r="G210" s="67">
        <f t="shared" si="1"/>
        <v>-0.0008877308955</v>
      </c>
      <c r="H210" s="68">
        <f>G210-FAMA!E213</f>
        <v>-0.01952749227</v>
      </c>
    </row>
    <row r="211">
      <c r="A211" s="48">
        <v>45456.0</v>
      </c>
      <c r="B211" s="49">
        <v>2946.0</v>
      </c>
      <c r="C211" s="49">
        <v>2946.0</v>
      </c>
      <c r="D211" s="49">
        <v>2920.550049</v>
      </c>
      <c r="E211" s="49">
        <v>2928.649902</v>
      </c>
      <c r="F211" s="49">
        <v>2928.649902</v>
      </c>
      <c r="G211" s="67">
        <f t="shared" si="1"/>
        <v>-0.008766189968</v>
      </c>
      <c r="H211" s="68">
        <f>G211-FAMA!E214</f>
        <v>-0.02740595134</v>
      </c>
    </row>
    <row r="212">
      <c r="A212" s="48">
        <v>45457.0</v>
      </c>
      <c r="B212" s="49">
        <v>2936.100098</v>
      </c>
      <c r="C212" s="49">
        <v>2958.699951</v>
      </c>
      <c r="D212" s="49">
        <v>2913.399902</v>
      </c>
      <c r="E212" s="49">
        <v>2954.550049</v>
      </c>
      <c r="F212" s="49">
        <v>2954.550049</v>
      </c>
      <c r="G212" s="67">
        <f t="shared" si="1"/>
        <v>-0.002313045596</v>
      </c>
      <c r="H212" s="68">
        <f>G212-FAMA!E215</f>
        <v>-0.05824275358</v>
      </c>
    </row>
    <row r="213">
      <c r="A213" s="48">
        <v>45461.0</v>
      </c>
      <c r="B213" s="49">
        <v>2970.199951</v>
      </c>
      <c r="C213" s="49">
        <v>2974.0</v>
      </c>
      <c r="D213" s="49">
        <v>2941.199951</v>
      </c>
      <c r="E213" s="49">
        <v>2961.399902</v>
      </c>
      <c r="F213" s="49">
        <v>2961.399902</v>
      </c>
      <c r="G213" s="67">
        <f t="shared" si="1"/>
        <v>0.01515149861</v>
      </c>
      <c r="H213" s="68">
        <f>G213-FAMA!E216</f>
        <v>-0.003488262761</v>
      </c>
    </row>
    <row r="214">
      <c r="A214" s="48">
        <v>45462.0</v>
      </c>
      <c r="B214" s="49">
        <v>2971.399902</v>
      </c>
      <c r="C214" s="49">
        <v>2975.199951</v>
      </c>
      <c r="D214" s="49">
        <v>2911.25</v>
      </c>
      <c r="E214" s="49">
        <v>2917.199951</v>
      </c>
      <c r="F214" s="49">
        <v>2917.199951</v>
      </c>
      <c r="G214" s="67">
        <f t="shared" si="1"/>
        <v>-0.00991038283</v>
      </c>
      <c r="H214" s="68">
        <f>G214-FAMA!E217</f>
        <v>-0.0285501442</v>
      </c>
    </row>
    <row r="215">
      <c r="A215" s="48">
        <v>45463.0</v>
      </c>
      <c r="B215" s="49">
        <v>2929.949951</v>
      </c>
      <c r="C215" s="49">
        <v>2964.899902</v>
      </c>
      <c r="D215" s="49">
        <v>2900.699951</v>
      </c>
      <c r="E215" s="49">
        <v>2946.399902</v>
      </c>
      <c r="F215" s="49">
        <v>2946.399902</v>
      </c>
      <c r="G215" s="67">
        <f t="shared" si="1"/>
        <v>0.01362317749</v>
      </c>
      <c r="H215" s="68">
        <f>G215-FAMA!E218</f>
        <v>-0.004940084547</v>
      </c>
    </row>
    <row r="216">
      <c r="A216" s="48">
        <v>45464.0</v>
      </c>
      <c r="B216" s="49">
        <v>2943.399902</v>
      </c>
      <c r="C216" s="49">
        <v>2949.050049</v>
      </c>
      <c r="D216" s="49">
        <v>2880.5</v>
      </c>
      <c r="E216" s="49">
        <v>2906.800049</v>
      </c>
      <c r="F216" s="49">
        <v>2906.800049</v>
      </c>
      <c r="G216" s="67">
        <f t="shared" si="1"/>
        <v>0.008255306625</v>
      </c>
      <c r="H216" s="68">
        <f>G216-FAMA!E219</f>
        <v>-0.01030795541</v>
      </c>
    </row>
    <row r="217">
      <c r="A217" s="48">
        <v>45467.0</v>
      </c>
      <c r="B217" s="49">
        <v>2892.0</v>
      </c>
      <c r="C217" s="49">
        <v>2899.0</v>
      </c>
      <c r="D217" s="49">
        <v>2874.399902</v>
      </c>
      <c r="E217" s="49">
        <v>2883.0</v>
      </c>
      <c r="F217" s="49">
        <v>2883.0</v>
      </c>
      <c r="G217" s="67">
        <f t="shared" si="1"/>
        <v>-0.008767405879</v>
      </c>
      <c r="H217" s="68">
        <f>G217-FAMA!E220</f>
        <v>-0.06446753048</v>
      </c>
    </row>
    <row r="218">
      <c r="A218" s="48">
        <v>45468.0</v>
      </c>
      <c r="B218" s="49">
        <v>2895.0</v>
      </c>
      <c r="C218" s="49">
        <v>2912.100098</v>
      </c>
      <c r="D218" s="49">
        <v>2883.399902</v>
      </c>
      <c r="E218" s="49">
        <v>2908.5</v>
      </c>
      <c r="F218" s="49">
        <v>2908.5</v>
      </c>
      <c r="G218" s="67">
        <f t="shared" si="1"/>
        <v>-0.03927459399</v>
      </c>
      <c r="H218" s="68">
        <f>G218-FAMA!E221</f>
        <v>-0.05783785603</v>
      </c>
    </row>
    <row r="219">
      <c r="A219" s="48">
        <v>45469.0</v>
      </c>
      <c r="B219" s="49">
        <v>2899.949951</v>
      </c>
      <c r="C219" s="49">
        <v>3037.0</v>
      </c>
      <c r="D219" s="49">
        <v>2890.149902</v>
      </c>
      <c r="E219" s="49">
        <v>3027.399902</v>
      </c>
      <c r="F219" s="49">
        <v>3027.399902</v>
      </c>
      <c r="G219" s="67">
        <f t="shared" si="1"/>
        <v>-0.01100917805</v>
      </c>
      <c r="H219" s="68">
        <f>G219-FAMA!E222</f>
        <v>-0.02957244009</v>
      </c>
    </row>
    <row r="220">
      <c r="A220" s="48">
        <v>45470.0</v>
      </c>
      <c r="B220" s="49">
        <v>3021.5</v>
      </c>
      <c r="C220" s="49">
        <v>3075.0</v>
      </c>
      <c r="D220" s="49">
        <v>3012.100098</v>
      </c>
      <c r="E220" s="49">
        <v>3061.100098</v>
      </c>
      <c r="F220" s="49">
        <v>3061.100098</v>
      </c>
      <c r="G220" s="67">
        <f t="shared" si="1"/>
        <v>-0.02259048096</v>
      </c>
      <c r="H220" s="68">
        <f>G220-FAMA!E223</f>
        <v>-0.0412461024</v>
      </c>
    </row>
    <row r="221">
      <c r="A221" s="48">
        <v>45471.0</v>
      </c>
      <c r="B221" s="49">
        <v>3060.949951</v>
      </c>
      <c r="C221" s="49">
        <v>3161.449951</v>
      </c>
      <c r="D221" s="49">
        <v>3060.949951</v>
      </c>
      <c r="E221" s="49">
        <v>3131.850098</v>
      </c>
      <c r="F221" s="49">
        <v>3131.850098</v>
      </c>
      <c r="G221" s="67">
        <f t="shared" si="1"/>
        <v>0.003685483884</v>
      </c>
      <c r="H221" s="68">
        <f>G221-FAMA!E224</f>
        <v>-0.01497013756</v>
      </c>
    </row>
    <row r="222">
      <c r="A222" s="48">
        <v>45474.0</v>
      </c>
      <c r="B222" s="49">
        <v>3129.949951</v>
      </c>
      <c r="C222" s="49">
        <v>3157.550049</v>
      </c>
      <c r="D222" s="49">
        <v>3110.399902</v>
      </c>
      <c r="E222" s="49">
        <v>3120.350098</v>
      </c>
      <c r="F222" s="49">
        <v>3120.350098</v>
      </c>
      <c r="G222" s="67">
        <f t="shared" si="1"/>
        <v>-0.003815072251</v>
      </c>
      <c r="H222" s="68">
        <f>G222-FAMA!E225</f>
        <v>-0.05979237819</v>
      </c>
    </row>
    <row r="223">
      <c r="A223" s="48">
        <v>45475.0</v>
      </c>
      <c r="B223" s="49">
        <v>3133.800049</v>
      </c>
      <c r="C223" s="49">
        <v>3150.0</v>
      </c>
      <c r="D223" s="49">
        <v>3113.350098</v>
      </c>
      <c r="E223" s="49">
        <v>3132.300049</v>
      </c>
      <c r="F223" s="49">
        <v>3132.300049</v>
      </c>
      <c r="G223" s="67">
        <f t="shared" si="1"/>
        <v>0.008694811958</v>
      </c>
      <c r="H223" s="68">
        <f>G223-FAMA!E226</f>
        <v>-0.009960809482</v>
      </c>
    </row>
    <row r="224">
      <c r="A224" s="48">
        <v>45476.0</v>
      </c>
      <c r="B224" s="49">
        <v>3130.350098</v>
      </c>
      <c r="C224" s="49">
        <v>3149.5</v>
      </c>
      <c r="D224" s="49">
        <v>3085.199951</v>
      </c>
      <c r="E224" s="49">
        <v>3105.300049</v>
      </c>
      <c r="F224" s="49">
        <v>3105.300049</v>
      </c>
      <c r="G224" s="67">
        <f t="shared" si="1"/>
        <v>-0.000836530481</v>
      </c>
      <c r="H224" s="68">
        <f>G224-FAMA!E227</f>
        <v>-0.01949215192</v>
      </c>
    </row>
    <row r="225">
      <c r="A225" s="48">
        <v>45477.0</v>
      </c>
      <c r="B225" s="49">
        <v>3116.949951</v>
      </c>
      <c r="C225" s="49">
        <v>3134.5</v>
      </c>
      <c r="D225" s="49">
        <v>3102.300049</v>
      </c>
      <c r="E225" s="49">
        <v>3107.899902</v>
      </c>
      <c r="F225" s="49">
        <v>3107.899902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118.25</v>
      </c>
      <c r="C2" s="49">
        <v>119.650002</v>
      </c>
      <c r="D2" s="49">
        <v>117.400002</v>
      </c>
      <c r="E2" s="49">
        <v>118.300003</v>
      </c>
      <c r="F2" s="49">
        <v>115.964493</v>
      </c>
      <c r="G2" s="67">
        <f t="shared" ref="G2:G225" si="1">(F2/F3-1)</f>
        <v>-0.00588234926</v>
      </c>
      <c r="H2" s="68">
        <f>G2-FAMA!E5</f>
        <v>-0.05962343912</v>
      </c>
    </row>
    <row r="3">
      <c r="A3" s="48">
        <v>45142.0</v>
      </c>
      <c r="B3" s="49">
        <v>119.199997</v>
      </c>
      <c r="C3" s="49">
        <v>119.800003</v>
      </c>
      <c r="D3" s="49">
        <v>118.0</v>
      </c>
      <c r="E3" s="49">
        <v>119.0</v>
      </c>
      <c r="F3" s="49">
        <v>116.650673</v>
      </c>
      <c r="G3" s="67">
        <f t="shared" si="1"/>
        <v>0.001683514145</v>
      </c>
      <c r="H3" s="68">
        <f>G3-FAMA!E6</f>
        <v>-0.01622697443</v>
      </c>
      <c r="J3" s="67">
        <f t="array" ref="J3:N7">LINEST(H2:H224,FAMA!B5:E227,true,true)</f>
        <v>-1.057579785</v>
      </c>
      <c r="K3" s="33">
        <v>-0.002046148043873671</v>
      </c>
      <c r="L3" s="33">
        <v>0.0015450951556166114</v>
      </c>
      <c r="M3" s="33">
        <v>8.690067762893735E-4</v>
      </c>
      <c r="N3" s="33">
        <v>-2.065234712389054E-4</v>
      </c>
    </row>
    <row r="4">
      <c r="A4" s="48">
        <v>45145.0</v>
      </c>
      <c r="B4" s="49">
        <v>119.300003</v>
      </c>
      <c r="C4" s="49">
        <v>119.5</v>
      </c>
      <c r="D4" s="49">
        <v>118.0</v>
      </c>
      <c r="E4" s="49">
        <v>118.800003</v>
      </c>
      <c r="F4" s="49">
        <v>116.45462</v>
      </c>
      <c r="G4" s="67">
        <f t="shared" si="1"/>
        <v>0.005927176699</v>
      </c>
      <c r="H4" s="68">
        <f>G4-FAMA!E7</f>
        <v>-0.01198331187</v>
      </c>
      <c r="J4" s="33">
        <v>0.07693201903285271</v>
      </c>
      <c r="K4" s="33">
        <v>0.0020582161465750853</v>
      </c>
      <c r="L4" s="33">
        <v>0.0015780600341093027</v>
      </c>
      <c r="M4" s="33">
        <v>0.0018461307400014664</v>
      </c>
      <c r="N4" s="33">
        <v>0.002393803510753694</v>
      </c>
    </row>
    <row r="5">
      <c r="A5" s="48">
        <v>45146.0</v>
      </c>
      <c r="B5" s="49">
        <v>118.849998</v>
      </c>
      <c r="C5" s="49">
        <v>119.5</v>
      </c>
      <c r="D5" s="49">
        <v>117.849998</v>
      </c>
      <c r="E5" s="49">
        <v>118.099998</v>
      </c>
      <c r="F5" s="49">
        <v>115.76844</v>
      </c>
      <c r="G5" s="67">
        <f t="shared" si="1"/>
        <v>-0.01706201098</v>
      </c>
      <c r="H5" s="68">
        <f>G5-FAMA!E8</f>
        <v>-0.03487013885</v>
      </c>
      <c r="J5" s="33">
        <v>0.47597734812020087</v>
      </c>
      <c r="K5" s="33">
        <v>0.018149797753065404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118.099998</v>
      </c>
      <c r="C6" s="49">
        <v>120.5</v>
      </c>
      <c r="D6" s="49">
        <v>116.900002</v>
      </c>
      <c r="E6" s="49">
        <v>120.150002</v>
      </c>
      <c r="F6" s="49">
        <v>117.777969</v>
      </c>
      <c r="G6" s="67">
        <f t="shared" si="1"/>
        <v>0.001250019893</v>
      </c>
      <c r="H6" s="68">
        <f>G6-FAMA!E9</f>
        <v>-0.01655810798</v>
      </c>
      <c r="J6" s="33">
        <v>49.50313765921185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120.150002</v>
      </c>
      <c r="C7" s="49">
        <v>120.599998</v>
      </c>
      <c r="D7" s="49">
        <v>119.25</v>
      </c>
      <c r="E7" s="49">
        <v>120.0</v>
      </c>
      <c r="F7" s="49">
        <v>117.630928</v>
      </c>
      <c r="G7" s="67">
        <f t="shared" si="1"/>
        <v>-0.002493813632</v>
      </c>
      <c r="H7" s="68">
        <f>G7-FAMA!E10</f>
        <v>-0.05592771171</v>
      </c>
      <c r="J7" s="33">
        <v>0.06522833574850731</v>
      </c>
      <c r="K7" s="33">
        <v>0.07181250454802479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120.099998</v>
      </c>
      <c r="C8" s="49">
        <v>121.5</v>
      </c>
      <c r="D8" s="49">
        <v>119.150002</v>
      </c>
      <c r="E8" s="49">
        <v>120.300003</v>
      </c>
      <c r="F8" s="49">
        <v>117.925011</v>
      </c>
      <c r="G8" s="67">
        <f t="shared" si="1"/>
        <v>0.01819725768</v>
      </c>
      <c r="H8" s="68">
        <f>G8-FAMA!E11</f>
        <v>0.0003891298065</v>
      </c>
    </row>
    <row r="9">
      <c r="A9" s="48">
        <v>45152.0</v>
      </c>
      <c r="B9" s="49">
        <v>120.099998</v>
      </c>
      <c r="C9" s="49">
        <v>120.300003</v>
      </c>
      <c r="D9" s="49">
        <v>117.349998</v>
      </c>
      <c r="E9" s="49">
        <v>118.150002</v>
      </c>
      <c r="F9" s="49">
        <v>115.817451</v>
      </c>
      <c r="G9" s="67">
        <f t="shared" si="1"/>
        <v>0.01941323441</v>
      </c>
      <c r="H9" s="68">
        <f>G9-FAMA!E12</f>
        <v>0.001605106534</v>
      </c>
    </row>
    <row r="10">
      <c r="A10" s="48">
        <v>45154.0</v>
      </c>
      <c r="B10" s="49">
        <v>117.900002</v>
      </c>
      <c r="C10" s="49">
        <v>118.0</v>
      </c>
      <c r="D10" s="49">
        <v>115.449997</v>
      </c>
      <c r="E10" s="49">
        <v>115.900002</v>
      </c>
      <c r="F10" s="49">
        <v>113.611877</v>
      </c>
      <c r="G10" s="67">
        <f t="shared" si="1"/>
        <v>-0.001292505341</v>
      </c>
      <c r="H10" s="68">
        <f>G10-FAMA!E13</f>
        <v>-0.01915169006</v>
      </c>
      <c r="J10" s="70">
        <f>FAMA!E3+FAMA!B3*K3+FAMA!C3*L3+FAMA!D3*M3+FAMA!E3*N3</f>
        <v>0.02723567256</v>
      </c>
      <c r="K10" s="50" t="s">
        <v>41</v>
      </c>
    </row>
    <row r="11">
      <c r="A11" s="48">
        <v>45155.0</v>
      </c>
      <c r="B11" s="49">
        <v>115.900002</v>
      </c>
      <c r="C11" s="49">
        <v>116.849998</v>
      </c>
      <c r="D11" s="49">
        <v>114.699997</v>
      </c>
      <c r="E11" s="49">
        <v>116.050003</v>
      </c>
      <c r="F11" s="49">
        <v>113.758911</v>
      </c>
      <c r="G11" s="67">
        <f t="shared" si="1"/>
        <v>0.002591772133</v>
      </c>
      <c r="H11" s="68">
        <f>G11-FAMA!E14</f>
        <v>-0.01526741259</v>
      </c>
    </row>
    <row r="12">
      <c r="A12" s="48">
        <v>45156.0</v>
      </c>
      <c r="B12" s="49">
        <v>116.150002</v>
      </c>
      <c r="C12" s="49">
        <v>116.449997</v>
      </c>
      <c r="D12" s="49">
        <v>114.800003</v>
      </c>
      <c r="E12" s="49">
        <v>115.75</v>
      </c>
      <c r="F12" s="49">
        <v>113.464836</v>
      </c>
      <c r="G12" s="67">
        <f t="shared" si="1"/>
        <v>-0.009413730449</v>
      </c>
      <c r="H12" s="68">
        <f>G12-FAMA!E15</f>
        <v>-0.0630008537</v>
      </c>
    </row>
    <row r="13">
      <c r="A13" s="48">
        <v>45159.0</v>
      </c>
      <c r="B13" s="49">
        <v>116.650002</v>
      </c>
      <c r="C13" s="49">
        <v>117.099998</v>
      </c>
      <c r="D13" s="49">
        <v>115.849998</v>
      </c>
      <c r="E13" s="49">
        <v>116.849998</v>
      </c>
      <c r="F13" s="49">
        <v>114.543114</v>
      </c>
      <c r="G13" s="67">
        <f t="shared" si="1"/>
        <v>-0.005954969735</v>
      </c>
      <c r="H13" s="68">
        <f>G13-FAMA!E16</f>
        <v>-0.02381415446</v>
      </c>
    </row>
    <row r="14">
      <c r="A14" s="48">
        <v>45160.0</v>
      </c>
      <c r="B14" s="49">
        <v>117.050003</v>
      </c>
      <c r="C14" s="49">
        <v>117.75</v>
      </c>
      <c r="D14" s="49">
        <v>116.5</v>
      </c>
      <c r="E14" s="49">
        <v>117.550003</v>
      </c>
      <c r="F14" s="49">
        <v>115.229301</v>
      </c>
      <c r="G14" s="67">
        <f t="shared" si="1"/>
        <v>-0.01135408762</v>
      </c>
      <c r="H14" s="68">
        <f>G14-FAMA!E17</f>
        <v>-0.02921327234</v>
      </c>
    </row>
    <row r="15">
      <c r="A15" s="48">
        <v>45161.0</v>
      </c>
      <c r="B15" s="49">
        <v>117.650002</v>
      </c>
      <c r="C15" s="49">
        <v>119.25</v>
      </c>
      <c r="D15" s="49">
        <v>117.650002</v>
      </c>
      <c r="E15" s="49">
        <v>118.900002</v>
      </c>
      <c r="F15" s="49">
        <v>116.55265</v>
      </c>
      <c r="G15" s="67">
        <f t="shared" si="1"/>
        <v>0.005496832597</v>
      </c>
      <c r="H15" s="68">
        <f>G15-FAMA!E18</f>
        <v>-0.01229538618</v>
      </c>
    </row>
    <row r="16">
      <c r="A16" s="48">
        <v>45162.0</v>
      </c>
      <c r="B16" s="49">
        <v>119.400002</v>
      </c>
      <c r="C16" s="49">
        <v>120.050003</v>
      </c>
      <c r="D16" s="49">
        <v>118.099998</v>
      </c>
      <c r="E16" s="49">
        <v>118.25</v>
      </c>
      <c r="F16" s="49">
        <v>115.915482</v>
      </c>
      <c r="G16" s="67">
        <f t="shared" si="1"/>
        <v>0.01154834076</v>
      </c>
      <c r="H16" s="68">
        <f>G16-FAMA!E19</f>
        <v>-0.006243878021</v>
      </c>
    </row>
    <row r="17">
      <c r="A17" s="48">
        <v>45163.0</v>
      </c>
      <c r="B17" s="49">
        <v>118.0</v>
      </c>
      <c r="C17" s="49">
        <v>118.099998</v>
      </c>
      <c r="D17" s="49">
        <v>116.650002</v>
      </c>
      <c r="E17" s="49">
        <v>116.900002</v>
      </c>
      <c r="F17" s="49">
        <v>114.592133</v>
      </c>
      <c r="G17" s="67">
        <f t="shared" si="1"/>
        <v>-0.005952377183</v>
      </c>
      <c r="H17" s="68">
        <f>G17-FAMA!E20</f>
        <v>-0.05933853097</v>
      </c>
    </row>
    <row r="18">
      <c r="A18" s="48">
        <v>45166.0</v>
      </c>
      <c r="B18" s="49">
        <v>116.949997</v>
      </c>
      <c r="C18" s="49">
        <v>118.25</v>
      </c>
      <c r="D18" s="49">
        <v>116.949997</v>
      </c>
      <c r="E18" s="49">
        <v>117.599998</v>
      </c>
      <c r="F18" s="49">
        <v>115.278313</v>
      </c>
      <c r="G18" s="67">
        <f t="shared" si="1"/>
        <v>-0.01631119509</v>
      </c>
      <c r="H18" s="68">
        <f>G18-FAMA!E21</f>
        <v>-0.03410341387</v>
      </c>
    </row>
    <row r="19">
      <c r="A19" s="48">
        <v>45167.0</v>
      </c>
      <c r="B19" s="49">
        <v>118.5</v>
      </c>
      <c r="C19" s="49">
        <v>120.150002</v>
      </c>
      <c r="D19" s="49">
        <v>117.699997</v>
      </c>
      <c r="E19" s="49">
        <v>119.550003</v>
      </c>
      <c r="F19" s="49">
        <v>117.189819</v>
      </c>
      <c r="G19" s="67">
        <f t="shared" si="1"/>
        <v>-0.02048342089</v>
      </c>
      <c r="H19" s="68">
        <f>G19-FAMA!E22</f>
        <v>-0.03827563967</v>
      </c>
    </row>
    <row r="20">
      <c r="A20" s="48">
        <v>45168.0</v>
      </c>
      <c r="B20" s="49">
        <v>120.150002</v>
      </c>
      <c r="C20" s="49">
        <v>122.699997</v>
      </c>
      <c r="D20" s="49">
        <v>120.150002</v>
      </c>
      <c r="E20" s="49">
        <v>122.050003</v>
      </c>
      <c r="F20" s="49">
        <v>119.640465</v>
      </c>
      <c r="G20" s="67">
        <f t="shared" si="1"/>
        <v>-0.007723503876</v>
      </c>
      <c r="H20" s="68">
        <f>G20-FAMA!E23</f>
        <v>-0.02553163175</v>
      </c>
    </row>
    <row r="21">
      <c r="A21" s="48">
        <v>45169.0</v>
      </c>
      <c r="B21" s="49">
        <v>122.699997</v>
      </c>
      <c r="C21" s="49">
        <v>123.349998</v>
      </c>
      <c r="D21" s="49">
        <v>122.150002</v>
      </c>
      <c r="E21" s="49">
        <v>123.0</v>
      </c>
      <c r="F21" s="49">
        <v>120.571701</v>
      </c>
      <c r="G21" s="67">
        <f t="shared" si="1"/>
        <v>-0.03225807461</v>
      </c>
      <c r="H21" s="68">
        <f>G21-FAMA!E24</f>
        <v>-0.05006620249</v>
      </c>
    </row>
    <row r="22">
      <c r="A22" s="48">
        <v>45170.0</v>
      </c>
      <c r="B22" s="49">
        <v>123.349998</v>
      </c>
      <c r="C22" s="49">
        <v>128.600006</v>
      </c>
      <c r="D22" s="49">
        <v>123.300003</v>
      </c>
      <c r="E22" s="49">
        <v>127.099998</v>
      </c>
      <c r="F22" s="49">
        <v>124.590759</v>
      </c>
      <c r="G22" s="67">
        <f t="shared" si="1"/>
        <v>-0.03492786926</v>
      </c>
      <c r="H22" s="68">
        <f>G22-FAMA!E25</f>
        <v>-0.08836176733</v>
      </c>
    </row>
    <row r="23">
      <c r="A23" s="48">
        <v>45173.0</v>
      </c>
      <c r="B23" s="49">
        <v>128.850006</v>
      </c>
      <c r="C23" s="49">
        <v>132.850006</v>
      </c>
      <c r="D23" s="49">
        <v>128.850006</v>
      </c>
      <c r="E23" s="49">
        <v>131.699997</v>
      </c>
      <c r="F23" s="49">
        <v>129.099945</v>
      </c>
      <c r="G23" s="67">
        <f t="shared" si="1"/>
        <v>0</v>
      </c>
      <c r="H23" s="68">
        <f>G23-FAMA!E26</f>
        <v>-0.01780812788</v>
      </c>
    </row>
    <row r="24">
      <c r="A24" s="48">
        <v>45174.0</v>
      </c>
      <c r="B24" s="49">
        <v>131.699997</v>
      </c>
      <c r="C24" s="49">
        <v>132.399994</v>
      </c>
      <c r="D24" s="49">
        <v>128.899994</v>
      </c>
      <c r="E24" s="49">
        <v>131.699997</v>
      </c>
      <c r="F24" s="49">
        <v>129.099945</v>
      </c>
      <c r="G24" s="67">
        <f t="shared" si="1"/>
        <v>0.01698838463</v>
      </c>
      <c r="H24" s="68">
        <f>G24-FAMA!E27</f>
        <v>-0.0008197432434</v>
      </c>
    </row>
    <row r="25">
      <c r="A25" s="48">
        <v>45175.0</v>
      </c>
      <c r="B25" s="49">
        <v>132.399994</v>
      </c>
      <c r="C25" s="49">
        <v>132.449997</v>
      </c>
      <c r="D25" s="49">
        <v>128.199997</v>
      </c>
      <c r="E25" s="49">
        <v>129.5</v>
      </c>
      <c r="F25" s="49">
        <v>126.943382</v>
      </c>
      <c r="G25" s="67">
        <f t="shared" si="1"/>
        <v>-0.004994194099</v>
      </c>
      <c r="H25" s="68">
        <f>G25-FAMA!E28</f>
        <v>-0.02279924287</v>
      </c>
    </row>
    <row r="26">
      <c r="A26" s="48">
        <v>45176.0</v>
      </c>
      <c r="B26" s="49">
        <v>129.850006</v>
      </c>
      <c r="C26" s="49">
        <v>130.800003</v>
      </c>
      <c r="D26" s="49">
        <v>128.600006</v>
      </c>
      <c r="E26" s="49">
        <v>130.149994</v>
      </c>
      <c r="F26" s="49">
        <v>127.580544</v>
      </c>
      <c r="G26" s="67">
        <f t="shared" si="1"/>
        <v>0.004631387645</v>
      </c>
      <c r="H26" s="68">
        <f>G26-FAMA!E29</f>
        <v>-0.01317366112</v>
      </c>
    </row>
    <row r="27">
      <c r="A27" s="48">
        <v>45177.0</v>
      </c>
      <c r="B27" s="49">
        <v>131.149994</v>
      </c>
      <c r="C27" s="49">
        <v>131.600006</v>
      </c>
      <c r="D27" s="49">
        <v>129.199997</v>
      </c>
      <c r="E27" s="49">
        <v>129.550003</v>
      </c>
      <c r="F27" s="49">
        <v>126.992393</v>
      </c>
      <c r="G27" s="67">
        <f t="shared" si="1"/>
        <v>-0.01144604651</v>
      </c>
      <c r="H27" s="68">
        <f>G27-FAMA!E30</f>
        <v>-0.06487070397</v>
      </c>
    </row>
    <row r="28">
      <c r="A28" s="48">
        <v>45180.0</v>
      </c>
      <c r="B28" s="49">
        <v>129.5</v>
      </c>
      <c r="C28" s="49">
        <v>131.850006</v>
      </c>
      <c r="D28" s="49">
        <v>129.199997</v>
      </c>
      <c r="E28" s="49">
        <v>131.050003</v>
      </c>
      <c r="F28" s="49">
        <v>128.462784</v>
      </c>
      <c r="G28" s="67">
        <f t="shared" si="1"/>
        <v>0.01707414821</v>
      </c>
      <c r="H28" s="68">
        <f>G28-FAMA!E31</f>
        <v>-0.0007309005626</v>
      </c>
    </row>
    <row r="29">
      <c r="A29" s="48">
        <v>45181.0</v>
      </c>
      <c r="B29" s="49">
        <v>132.649994</v>
      </c>
      <c r="C29" s="49">
        <v>133.199997</v>
      </c>
      <c r="D29" s="49">
        <v>128.649994</v>
      </c>
      <c r="E29" s="49">
        <v>128.850006</v>
      </c>
      <c r="F29" s="49">
        <v>126.306213</v>
      </c>
      <c r="G29" s="67">
        <f t="shared" si="1"/>
        <v>-0.005019316407</v>
      </c>
      <c r="H29" s="68">
        <f>G29-FAMA!E32</f>
        <v>-0.02282436517</v>
      </c>
    </row>
    <row r="30">
      <c r="A30" s="48">
        <v>45182.0</v>
      </c>
      <c r="B30" s="49">
        <v>129.800003</v>
      </c>
      <c r="C30" s="49">
        <v>130.449997</v>
      </c>
      <c r="D30" s="49">
        <v>127.75</v>
      </c>
      <c r="E30" s="49">
        <v>129.5</v>
      </c>
      <c r="F30" s="49">
        <v>126.943382</v>
      </c>
      <c r="G30" s="67">
        <f t="shared" si="1"/>
        <v>-0.01633116425</v>
      </c>
      <c r="H30" s="68">
        <f>G30-FAMA!E33</f>
        <v>-0.03421292385</v>
      </c>
    </row>
    <row r="31">
      <c r="A31" s="48">
        <v>45183.0</v>
      </c>
      <c r="B31" s="49">
        <v>131.0</v>
      </c>
      <c r="C31" s="49">
        <v>134.25</v>
      </c>
      <c r="D31" s="49">
        <v>130.649994</v>
      </c>
      <c r="E31" s="49">
        <v>131.649994</v>
      </c>
      <c r="F31" s="49">
        <v>129.050934</v>
      </c>
      <c r="G31" s="67">
        <f t="shared" si="1"/>
        <v>-0.003029170228</v>
      </c>
      <c r="H31" s="68">
        <f>G31-FAMA!E34</f>
        <v>-0.02091092983</v>
      </c>
    </row>
    <row r="32">
      <c r="A32" s="48">
        <v>45184.0</v>
      </c>
      <c r="B32" s="49">
        <v>132.800003</v>
      </c>
      <c r="C32" s="49">
        <v>133.300003</v>
      </c>
      <c r="D32" s="49">
        <v>129.899994</v>
      </c>
      <c r="E32" s="49">
        <v>132.050003</v>
      </c>
      <c r="F32" s="49">
        <v>129.443039</v>
      </c>
      <c r="G32" s="67">
        <f t="shared" si="1"/>
        <v>0.01226529559</v>
      </c>
      <c r="H32" s="68">
        <f>G32-FAMA!E35</f>
        <v>-0.0413895765</v>
      </c>
    </row>
    <row r="33">
      <c r="A33" s="48">
        <v>45187.0</v>
      </c>
      <c r="B33" s="49">
        <v>134.75</v>
      </c>
      <c r="C33" s="49">
        <v>134.850006</v>
      </c>
      <c r="D33" s="49">
        <v>130.100006</v>
      </c>
      <c r="E33" s="49">
        <v>130.449997</v>
      </c>
      <c r="F33" s="49">
        <v>127.874619</v>
      </c>
      <c r="G33" s="67">
        <f t="shared" si="1"/>
        <v>0.01675751782</v>
      </c>
      <c r="H33" s="68">
        <f>G33-FAMA!E36</f>
        <v>-0.01900919895</v>
      </c>
    </row>
    <row r="34">
      <c r="A34" s="48">
        <v>45189.0</v>
      </c>
      <c r="B34" s="49">
        <v>130.449997</v>
      </c>
      <c r="C34" s="49">
        <v>131.800003</v>
      </c>
      <c r="D34" s="49">
        <v>128.0</v>
      </c>
      <c r="E34" s="49">
        <v>128.300003</v>
      </c>
      <c r="F34" s="49">
        <v>125.767075</v>
      </c>
      <c r="G34" s="67">
        <f t="shared" si="1"/>
        <v>0.003912355878</v>
      </c>
      <c r="H34" s="68">
        <f>G34-FAMA!E37</f>
        <v>-0.01396940372</v>
      </c>
    </row>
    <row r="35">
      <c r="A35" s="48">
        <v>45190.0</v>
      </c>
      <c r="B35" s="49">
        <v>128.300003</v>
      </c>
      <c r="C35" s="49">
        <v>129.25</v>
      </c>
      <c r="D35" s="49">
        <v>127.25</v>
      </c>
      <c r="E35" s="49">
        <v>127.800003</v>
      </c>
      <c r="F35" s="49">
        <v>125.276947</v>
      </c>
      <c r="G35" s="67">
        <f t="shared" si="1"/>
        <v>0.008682002303</v>
      </c>
      <c r="H35" s="68">
        <f>G35-FAMA!E38</f>
        <v>-0.009531496454</v>
      </c>
    </row>
    <row r="36">
      <c r="A36" s="48">
        <v>45191.0</v>
      </c>
      <c r="B36" s="49">
        <v>127.25</v>
      </c>
      <c r="C36" s="49">
        <v>128.649994</v>
      </c>
      <c r="D36" s="49">
        <v>125.5</v>
      </c>
      <c r="E36" s="49">
        <v>126.699997</v>
      </c>
      <c r="F36" s="49">
        <v>124.198654</v>
      </c>
      <c r="G36" s="67">
        <f t="shared" si="1"/>
        <v>-0.005104055748</v>
      </c>
      <c r="H36" s="68">
        <f>G36-FAMA!E39</f>
        <v>-0.05975450457</v>
      </c>
    </row>
    <row r="37">
      <c r="A37" s="48">
        <v>45194.0</v>
      </c>
      <c r="B37" s="49">
        <v>127.050003</v>
      </c>
      <c r="C37" s="49">
        <v>128.300003</v>
      </c>
      <c r="D37" s="49">
        <v>126.150002</v>
      </c>
      <c r="E37" s="49">
        <v>127.349998</v>
      </c>
      <c r="F37" s="49">
        <v>124.835823</v>
      </c>
      <c r="G37" s="67">
        <f t="shared" si="1"/>
        <v>-0.01164147008</v>
      </c>
      <c r="H37" s="68">
        <f>G37-FAMA!E40</f>
        <v>-0.02985496884</v>
      </c>
    </row>
    <row r="38">
      <c r="A38" s="48">
        <v>45195.0</v>
      </c>
      <c r="B38" s="49">
        <v>129.699997</v>
      </c>
      <c r="C38" s="49">
        <v>130.550003</v>
      </c>
      <c r="D38" s="49">
        <v>128.5</v>
      </c>
      <c r="E38" s="49">
        <v>128.850006</v>
      </c>
      <c r="F38" s="49">
        <v>126.306213</v>
      </c>
      <c r="G38" s="67">
        <f t="shared" si="1"/>
        <v>0.005462401353</v>
      </c>
      <c r="H38" s="68">
        <f>G38-FAMA!E41</f>
        <v>-0.0127510974</v>
      </c>
    </row>
    <row r="39">
      <c r="A39" s="48">
        <v>45196.0</v>
      </c>
      <c r="B39" s="49">
        <v>128.949997</v>
      </c>
      <c r="C39" s="49">
        <v>128.949997</v>
      </c>
      <c r="D39" s="49">
        <v>126.699997</v>
      </c>
      <c r="E39" s="49">
        <v>128.149994</v>
      </c>
      <c r="F39" s="49">
        <v>125.620026</v>
      </c>
      <c r="G39" s="67">
        <f t="shared" si="1"/>
        <v>0.01104530143</v>
      </c>
      <c r="H39" s="68">
        <f>G39-FAMA!E42</f>
        <v>-0.007113874927</v>
      </c>
    </row>
    <row r="40">
      <c r="A40" s="48">
        <v>45197.0</v>
      </c>
      <c r="B40" s="49">
        <v>128.449997</v>
      </c>
      <c r="C40" s="49">
        <v>129.350006</v>
      </c>
      <c r="D40" s="49">
        <v>126.300003</v>
      </c>
      <c r="E40" s="49">
        <v>126.75</v>
      </c>
      <c r="F40" s="49">
        <v>124.247673</v>
      </c>
      <c r="G40" s="67">
        <f t="shared" si="1"/>
        <v>-0.01744181389</v>
      </c>
      <c r="H40" s="68">
        <f>G40-FAMA!E43</f>
        <v>-0.03560099024</v>
      </c>
    </row>
    <row r="41">
      <c r="A41" s="48">
        <v>45198.0</v>
      </c>
      <c r="B41" s="49">
        <v>128.050003</v>
      </c>
      <c r="C41" s="49">
        <v>129.600006</v>
      </c>
      <c r="D41" s="49">
        <v>127.599998</v>
      </c>
      <c r="E41" s="49">
        <v>129.0</v>
      </c>
      <c r="F41" s="49">
        <v>126.453247</v>
      </c>
      <c r="G41" s="67">
        <f t="shared" si="1"/>
        <v>0.007812478083</v>
      </c>
      <c r="H41" s="68">
        <f>G41-FAMA!E44</f>
        <v>-0.04667494425</v>
      </c>
    </row>
    <row r="42">
      <c r="A42" s="48">
        <v>45202.0</v>
      </c>
      <c r="B42" s="49">
        <v>129.0</v>
      </c>
      <c r="C42" s="49">
        <v>129.0</v>
      </c>
      <c r="D42" s="49">
        <v>127.25</v>
      </c>
      <c r="E42" s="49">
        <v>128.0</v>
      </c>
      <c r="F42" s="49">
        <v>125.472992</v>
      </c>
      <c r="G42" s="67">
        <f t="shared" si="1"/>
        <v>0.02154823484</v>
      </c>
      <c r="H42" s="68">
        <f>G42-FAMA!E45</f>
        <v>0.003389058485</v>
      </c>
    </row>
    <row r="43">
      <c r="A43" s="48">
        <v>45203.0</v>
      </c>
      <c r="B43" s="49">
        <v>127.699997</v>
      </c>
      <c r="C43" s="49">
        <v>127.699997</v>
      </c>
      <c r="D43" s="49">
        <v>124.550003</v>
      </c>
      <c r="E43" s="49">
        <v>125.300003</v>
      </c>
      <c r="F43" s="49">
        <v>122.826302</v>
      </c>
      <c r="G43" s="67">
        <f t="shared" si="1"/>
        <v>0.0003992513827</v>
      </c>
      <c r="H43" s="68">
        <f>G43-FAMA!E46</f>
        <v>-0.01775992497</v>
      </c>
    </row>
    <row r="44">
      <c r="A44" s="48">
        <v>45204.0</v>
      </c>
      <c r="B44" s="49">
        <v>126.449997</v>
      </c>
      <c r="C44" s="49">
        <v>126.449997</v>
      </c>
      <c r="D44" s="49">
        <v>124.5</v>
      </c>
      <c r="E44" s="49">
        <v>125.25</v>
      </c>
      <c r="F44" s="49">
        <v>122.777283</v>
      </c>
      <c r="G44" s="67">
        <f t="shared" si="1"/>
        <v>-0.005162839438</v>
      </c>
      <c r="H44" s="68">
        <f>G44-FAMA!E47</f>
        <v>-0.02323384714</v>
      </c>
    </row>
    <row r="45">
      <c r="A45" s="48">
        <v>45205.0</v>
      </c>
      <c r="B45" s="49">
        <v>126.150002</v>
      </c>
      <c r="C45" s="49">
        <v>127.0</v>
      </c>
      <c r="D45" s="49">
        <v>125.099998</v>
      </c>
      <c r="E45" s="49">
        <v>125.900002</v>
      </c>
      <c r="F45" s="49">
        <v>123.414452</v>
      </c>
      <c r="G45" s="67">
        <f t="shared" si="1"/>
        <v>0.01696284081</v>
      </c>
      <c r="H45" s="68">
        <f>G45-FAMA!E48</f>
        <v>-0.001108166884</v>
      </c>
    </row>
    <row r="46">
      <c r="A46" s="48">
        <v>45208.0</v>
      </c>
      <c r="B46" s="49">
        <v>124.650002</v>
      </c>
      <c r="C46" s="49">
        <v>124.849998</v>
      </c>
      <c r="D46" s="49">
        <v>122.5</v>
      </c>
      <c r="E46" s="49">
        <v>123.800003</v>
      </c>
      <c r="F46" s="49">
        <v>121.355911</v>
      </c>
      <c r="G46" s="67">
        <f t="shared" si="1"/>
        <v>-0.01157683217</v>
      </c>
      <c r="H46" s="68">
        <f>G46-FAMA!E49</f>
        <v>-0.0657996527</v>
      </c>
    </row>
    <row r="47">
      <c r="A47" s="48">
        <v>45209.0</v>
      </c>
      <c r="B47" s="49">
        <v>124.349998</v>
      </c>
      <c r="C47" s="49">
        <v>125.900002</v>
      </c>
      <c r="D47" s="49">
        <v>123.75</v>
      </c>
      <c r="E47" s="49">
        <v>125.25</v>
      </c>
      <c r="F47" s="49">
        <v>122.777283</v>
      </c>
      <c r="G47" s="67">
        <f t="shared" si="1"/>
        <v>0.002401006832</v>
      </c>
      <c r="H47" s="68">
        <f>G47-FAMA!E50</f>
        <v>-0.01567000087</v>
      </c>
    </row>
    <row r="48">
      <c r="A48" s="48">
        <v>45210.0</v>
      </c>
      <c r="B48" s="49">
        <v>126.0</v>
      </c>
      <c r="C48" s="49">
        <v>126.349998</v>
      </c>
      <c r="D48" s="49">
        <v>124.75</v>
      </c>
      <c r="E48" s="49">
        <v>124.949997</v>
      </c>
      <c r="F48" s="49">
        <v>122.4832</v>
      </c>
      <c r="G48" s="67">
        <f t="shared" si="1"/>
        <v>-0.007151379268</v>
      </c>
      <c r="H48" s="68">
        <f>G48-FAMA!E51</f>
        <v>-0.02522238697</v>
      </c>
    </row>
    <row r="49">
      <c r="A49" s="48">
        <v>45211.0</v>
      </c>
      <c r="B49" s="49">
        <v>125.849998</v>
      </c>
      <c r="C49" s="49">
        <v>126.900002</v>
      </c>
      <c r="D49" s="49">
        <v>125.150002</v>
      </c>
      <c r="E49" s="49">
        <v>125.849998</v>
      </c>
      <c r="F49" s="49">
        <v>123.365433</v>
      </c>
      <c r="G49" s="67">
        <f t="shared" si="1"/>
        <v>0.006799958466</v>
      </c>
      <c r="H49" s="68">
        <f>G49-FAMA!E52</f>
        <v>-0.01121362186</v>
      </c>
    </row>
    <row r="50">
      <c r="A50" s="48">
        <v>45212.0</v>
      </c>
      <c r="B50" s="49">
        <v>125.25</v>
      </c>
      <c r="C50" s="49">
        <v>125.75</v>
      </c>
      <c r="D50" s="49">
        <v>124.199997</v>
      </c>
      <c r="E50" s="49">
        <v>125.0</v>
      </c>
      <c r="F50" s="49">
        <v>122.532219</v>
      </c>
      <c r="G50" s="67">
        <f t="shared" si="1"/>
        <v>-0.01574805123</v>
      </c>
      <c r="H50" s="68">
        <f>G50-FAMA!E53</f>
        <v>-0.03376163155</v>
      </c>
    </row>
    <row r="51">
      <c r="A51" s="48">
        <v>45215.0</v>
      </c>
      <c r="B51" s="49">
        <v>125.099998</v>
      </c>
      <c r="C51" s="49">
        <v>127.25</v>
      </c>
      <c r="D51" s="49">
        <v>125.0</v>
      </c>
      <c r="E51" s="49">
        <v>127.0</v>
      </c>
      <c r="F51" s="49">
        <v>124.492737</v>
      </c>
      <c r="G51" s="67">
        <f t="shared" si="1"/>
        <v>-0.002748297658</v>
      </c>
      <c r="H51" s="68">
        <f>G51-FAMA!E54</f>
        <v>-0.05679877389</v>
      </c>
    </row>
    <row r="52">
      <c r="A52" s="48">
        <v>45216.0</v>
      </c>
      <c r="B52" s="49">
        <v>127.800003</v>
      </c>
      <c r="C52" s="49">
        <v>128.550003</v>
      </c>
      <c r="D52" s="49">
        <v>127.050003</v>
      </c>
      <c r="E52" s="49">
        <v>127.349998</v>
      </c>
      <c r="F52" s="49">
        <v>124.835823</v>
      </c>
      <c r="G52" s="67">
        <f t="shared" si="1"/>
        <v>0.001966951658</v>
      </c>
      <c r="H52" s="68">
        <f>G52-FAMA!E55</f>
        <v>-0.01604662867</v>
      </c>
    </row>
    <row r="53">
      <c r="A53" s="48">
        <v>45217.0</v>
      </c>
      <c r="B53" s="49">
        <v>128.25</v>
      </c>
      <c r="C53" s="49">
        <v>128.75</v>
      </c>
      <c r="D53" s="49">
        <v>126.650002</v>
      </c>
      <c r="E53" s="49">
        <v>127.099998</v>
      </c>
      <c r="F53" s="49">
        <v>124.590759</v>
      </c>
      <c r="G53" s="67">
        <f t="shared" si="1"/>
        <v>0.009531355372</v>
      </c>
      <c r="H53" s="68">
        <f>G53-FAMA!E56</f>
        <v>-0.008482224953</v>
      </c>
    </row>
    <row r="54">
      <c r="A54" s="48">
        <v>45218.0</v>
      </c>
      <c r="B54" s="49">
        <v>125.75</v>
      </c>
      <c r="C54" s="49">
        <v>126.449997</v>
      </c>
      <c r="D54" s="49">
        <v>124.349998</v>
      </c>
      <c r="E54" s="49">
        <v>125.900002</v>
      </c>
      <c r="F54" s="49">
        <v>123.414452</v>
      </c>
      <c r="G54" s="67">
        <f t="shared" si="1"/>
        <v>0.022745729</v>
      </c>
      <c r="H54" s="68">
        <f>G54-FAMA!E57</f>
        <v>0.00461089872</v>
      </c>
    </row>
    <row r="55">
      <c r="A55" s="48">
        <v>45219.0</v>
      </c>
      <c r="B55" s="49">
        <v>125.099998</v>
      </c>
      <c r="C55" s="49">
        <v>125.75</v>
      </c>
      <c r="D55" s="49">
        <v>122.800003</v>
      </c>
      <c r="E55" s="49">
        <v>123.099998</v>
      </c>
      <c r="F55" s="49">
        <v>120.669731</v>
      </c>
      <c r="G55" s="67">
        <f t="shared" si="1"/>
        <v>0.02583336756</v>
      </c>
      <c r="H55" s="68">
        <f>G55-FAMA!E58</f>
        <v>0.007698537283</v>
      </c>
    </row>
    <row r="56">
      <c r="A56" s="48">
        <v>45222.0</v>
      </c>
      <c r="B56" s="49">
        <v>123.650002</v>
      </c>
      <c r="C56" s="49">
        <v>123.650002</v>
      </c>
      <c r="D56" s="49">
        <v>119.699997</v>
      </c>
      <c r="E56" s="49">
        <v>120.0</v>
      </c>
      <c r="F56" s="49">
        <v>117.630928</v>
      </c>
      <c r="G56" s="67">
        <f t="shared" si="1"/>
        <v>-0.0111248543</v>
      </c>
      <c r="H56" s="68">
        <f>G56-FAMA!E59</f>
        <v>-0.0655392119</v>
      </c>
    </row>
    <row r="57">
      <c r="A57" s="48">
        <v>45224.0</v>
      </c>
      <c r="B57" s="49">
        <v>120.5</v>
      </c>
      <c r="C57" s="49">
        <v>122.800003</v>
      </c>
      <c r="D57" s="49">
        <v>120.5</v>
      </c>
      <c r="E57" s="49">
        <v>121.349998</v>
      </c>
      <c r="F57" s="49">
        <v>118.954277</v>
      </c>
      <c r="G57" s="67">
        <f t="shared" si="1"/>
        <v>0.0120933877</v>
      </c>
      <c r="H57" s="68">
        <f>G57-FAMA!E60</f>
        <v>-0.02417956158</v>
      </c>
    </row>
    <row r="58">
      <c r="A58" s="48">
        <v>45225.0</v>
      </c>
      <c r="B58" s="49">
        <v>121.199997</v>
      </c>
      <c r="C58" s="49">
        <v>121.199997</v>
      </c>
      <c r="D58" s="49">
        <v>118.849998</v>
      </c>
      <c r="E58" s="49">
        <v>119.900002</v>
      </c>
      <c r="F58" s="49">
        <v>117.532906</v>
      </c>
      <c r="G58" s="67">
        <f t="shared" si="1"/>
        <v>0</v>
      </c>
      <c r="H58" s="68">
        <f>G58-FAMA!E61</f>
        <v>-0.01815379478</v>
      </c>
    </row>
    <row r="59">
      <c r="A59" s="48">
        <v>45226.0</v>
      </c>
      <c r="B59" s="49">
        <v>120.300003</v>
      </c>
      <c r="C59" s="49">
        <v>121.650002</v>
      </c>
      <c r="D59" s="49">
        <v>119.5</v>
      </c>
      <c r="E59" s="49">
        <v>119.900002</v>
      </c>
      <c r="F59" s="49">
        <v>117.532906</v>
      </c>
      <c r="G59" s="67">
        <f t="shared" si="1"/>
        <v>0.006294575252</v>
      </c>
      <c r="H59" s="68">
        <f>G59-FAMA!E62</f>
        <v>-0.01185921953</v>
      </c>
    </row>
    <row r="60">
      <c r="A60" s="48">
        <v>45229.0</v>
      </c>
      <c r="B60" s="49">
        <v>121.050003</v>
      </c>
      <c r="C60" s="49">
        <v>121.25</v>
      </c>
      <c r="D60" s="49">
        <v>118.949997</v>
      </c>
      <c r="E60" s="49">
        <v>119.150002</v>
      </c>
      <c r="F60" s="49">
        <v>116.797714</v>
      </c>
      <c r="G60" s="67">
        <f t="shared" si="1"/>
        <v>0.003368437341</v>
      </c>
      <c r="H60" s="68">
        <f>G60-FAMA!E63</f>
        <v>-0.0511028344</v>
      </c>
    </row>
    <row r="61">
      <c r="A61" s="48">
        <v>45230.0</v>
      </c>
      <c r="B61" s="49">
        <v>119.75</v>
      </c>
      <c r="C61" s="49">
        <v>120.150002</v>
      </c>
      <c r="D61" s="49">
        <v>118.400002</v>
      </c>
      <c r="E61" s="49">
        <v>118.75</v>
      </c>
      <c r="F61" s="49">
        <v>116.405609</v>
      </c>
      <c r="G61" s="67">
        <f t="shared" si="1"/>
        <v>0.01843915097</v>
      </c>
      <c r="H61" s="68">
        <f>G61-FAMA!E64</f>
        <v>0.0002853561971</v>
      </c>
    </row>
    <row r="62">
      <c r="A62" s="48">
        <v>45231.0</v>
      </c>
      <c r="B62" s="49">
        <v>119.0</v>
      </c>
      <c r="C62" s="49">
        <v>119.099998</v>
      </c>
      <c r="D62" s="49">
        <v>116.0</v>
      </c>
      <c r="E62" s="49">
        <v>116.599998</v>
      </c>
      <c r="F62" s="49">
        <v>114.29805</v>
      </c>
      <c r="G62" s="67">
        <f t="shared" si="1"/>
        <v>-0.01311892972</v>
      </c>
      <c r="H62" s="68">
        <f>G62-FAMA!E65</f>
        <v>-0.0312727245</v>
      </c>
    </row>
    <row r="63">
      <c r="A63" s="48">
        <v>45232.0</v>
      </c>
      <c r="B63" s="49">
        <v>114.25</v>
      </c>
      <c r="C63" s="49">
        <v>118.599998</v>
      </c>
      <c r="D63" s="49">
        <v>114.25</v>
      </c>
      <c r="E63" s="49">
        <v>118.150002</v>
      </c>
      <c r="F63" s="49">
        <v>115.817451</v>
      </c>
      <c r="G63" s="67">
        <f t="shared" si="1"/>
        <v>0.007246323622</v>
      </c>
      <c r="H63" s="68">
        <f>G63-FAMA!E66</f>
        <v>-0.01090747115</v>
      </c>
    </row>
    <row r="64">
      <c r="A64" s="48">
        <v>45233.0</v>
      </c>
      <c r="B64" s="49">
        <v>118.300003</v>
      </c>
      <c r="C64" s="49">
        <v>118.599998</v>
      </c>
      <c r="D64" s="49">
        <v>117.050003</v>
      </c>
      <c r="E64" s="49">
        <v>117.300003</v>
      </c>
      <c r="F64" s="49">
        <v>114.984238</v>
      </c>
      <c r="G64" s="67">
        <f t="shared" si="1"/>
        <v>-0.01758792841</v>
      </c>
      <c r="H64" s="68">
        <f>G64-FAMA!E67</f>
        <v>-0.0357673488</v>
      </c>
    </row>
    <row r="65">
      <c r="A65" s="48">
        <v>45236.0</v>
      </c>
      <c r="B65" s="49">
        <v>118.900002</v>
      </c>
      <c r="C65" s="49">
        <v>119.650002</v>
      </c>
      <c r="D65" s="49">
        <v>117.5</v>
      </c>
      <c r="E65" s="49">
        <v>119.400002</v>
      </c>
      <c r="F65" s="49">
        <v>117.042778</v>
      </c>
      <c r="G65" s="67">
        <f t="shared" si="1"/>
        <v>-0.002922719894</v>
      </c>
      <c r="H65" s="68">
        <f>G65-FAMA!E68</f>
        <v>-0.07566023335</v>
      </c>
    </row>
    <row r="66">
      <c r="A66" s="48">
        <v>45237.0</v>
      </c>
      <c r="B66" s="49">
        <v>119.400002</v>
      </c>
      <c r="C66" s="49">
        <v>120.199997</v>
      </c>
      <c r="D66" s="49">
        <v>118.400002</v>
      </c>
      <c r="E66" s="49">
        <v>119.75</v>
      </c>
      <c r="F66" s="49">
        <v>117.385864</v>
      </c>
      <c r="G66" s="67">
        <f t="shared" si="1"/>
        <v>0.005879809863</v>
      </c>
      <c r="H66" s="68">
        <f>G66-FAMA!E69</f>
        <v>-0.01229961053</v>
      </c>
    </row>
    <row r="67">
      <c r="A67" s="48">
        <v>45238.0</v>
      </c>
      <c r="B67" s="49">
        <v>119.949997</v>
      </c>
      <c r="C67" s="49">
        <v>120.449997</v>
      </c>
      <c r="D67" s="49">
        <v>118.550003</v>
      </c>
      <c r="E67" s="49">
        <v>119.050003</v>
      </c>
      <c r="F67" s="49">
        <v>116.699692</v>
      </c>
      <c r="G67" s="67">
        <f t="shared" si="1"/>
        <v>-0.005430186542</v>
      </c>
      <c r="H67" s="68">
        <f>G67-FAMA!E70</f>
        <v>-0.02360755697</v>
      </c>
    </row>
    <row r="68">
      <c r="A68" s="48">
        <v>45239.0</v>
      </c>
      <c r="B68" s="49">
        <v>119.400002</v>
      </c>
      <c r="C68" s="49">
        <v>120.5</v>
      </c>
      <c r="D68" s="49">
        <v>118.849998</v>
      </c>
      <c r="E68" s="49">
        <v>119.699997</v>
      </c>
      <c r="F68" s="49">
        <v>117.336853</v>
      </c>
      <c r="G68" s="67">
        <f t="shared" si="1"/>
        <v>-0.003330514684</v>
      </c>
      <c r="H68" s="68">
        <f>G68-FAMA!E71</f>
        <v>-0.02150788512</v>
      </c>
    </row>
    <row r="69">
      <c r="A69" s="48">
        <v>45240.0</v>
      </c>
      <c r="B69" s="49">
        <v>119.650002</v>
      </c>
      <c r="C69" s="49">
        <v>120.449997</v>
      </c>
      <c r="D69" s="49">
        <v>118.800003</v>
      </c>
      <c r="E69" s="49">
        <v>120.099998</v>
      </c>
      <c r="F69" s="49">
        <v>117.728951</v>
      </c>
      <c r="G69" s="67">
        <f t="shared" si="1"/>
        <v>-0.007027713696</v>
      </c>
      <c r="H69" s="68">
        <f>G69-FAMA!E72</f>
        <v>-0.06156973809</v>
      </c>
    </row>
    <row r="70">
      <c r="A70" s="48">
        <v>45243.0</v>
      </c>
      <c r="B70" s="49">
        <v>121.0</v>
      </c>
      <c r="C70" s="49">
        <v>121.25</v>
      </c>
      <c r="D70" s="49">
        <v>119.949997</v>
      </c>
      <c r="E70" s="49">
        <v>120.949997</v>
      </c>
      <c r="F70" s="49">
        <v>118.562172</v>
      </c>
      <c r="G70" s="67">
        <f t="shared" si="1"/>
        <v>-0.02459682182</v>
      </c>
      <c r="H70" s="68">
        <f>G70-FAMA!E73</f>
        <v>-0.04277419225</v>
      </c>
    </row>
    <row r="71">
      <c r="A71" s="48">
        <v>45245.0</v>
      </c>
      <c r="B71" s="49">
        <v>121.550003</v>
      </c>
      <c r="C71" s="49">
        <v>124.349998</v>
      </c>
      <c r="D71" s="49">
        <v>121.550003</v>
      </c>
      <c r="E71" s="49">
        <v>124.0</v>
      </c>
      <c r="F71" s="49">
        <v>121.551964</v>
      </c>
      <c r="G71" s="67">
        <f t="shared" si="1"/>
        <v>-0.00561340366</v>
      </c>
      <c r="H71" s="68">
        <f>G71-FAMA!E74</f>
        <v>-0.02379077409</v>
      </c>
    </row>
    <row r="72">
      <c r="A72" s="48">
        <v>45246.0</v>
      </c>
      <c r="B72" s="49">
        <v>124.0</v>
      </c>
      <c r="C72" s="49">
        <v>125.25</v>
      </c>
      <c r="D72" s="49">
        <v>123.0</v>
      </c>
      <c r="E72" s="49">
        <v>124.699997</v>
      </c>
      <c r="F72" s="49">
        <v>122.238136</v>
      </c>
      <c r="G72" s="67">
        <f t="shared" si="1"/>
        <v>-0.003595750415</v>
      </c>
      <c r="H72" s="68">
        <f>G72-FAMA!E75</f>
        <v>-0.02182615867</v>
      </c>
    </row>
    <row r="73">
      <c r="A73" s="48">
        <v>45247.0</v>
      </c>
      <c r="B73" s="49">
        <v>124.699997</v>
      </c>
      <c r="C73" s="49">
        <v>126.0</v>
      </c>
      <c r="D73" s="49">
        <v>124.300003</v>
      </c>
      <c r="E73" s="49">
        <v>125.150002</v>
      </c>
      <c r="F73" s="49">
        <v>122.67926</v>
      </c>
      <c r="G73" s="67">
        <f t="shared" si="1"/>
        <v>0.005624802975</v>
      </c>
      <c r="H73" s="68">
        <f>G73-FAMA!E76</f>
        <v>-0.01260560528</v>
      </c>
    </row>
    <row r="74">
      <c r="A74" s="48">
        <v>45250.0</v>
      </c>
      <c r="B74" s="49">
        <v>125.150002</v>
      </c>
      <c r="C74" s="49">
        <v>125.650002</v>
      </c>
      <c r="D74" s="49">
        <v>124.050003</v>
      </c>
      <c r="E74" s="49">
        <v>124.449997</v>
      </c>
      <c r="F74" s="49">
        <v>121.993073</v>
      </c>
      <c r="G74" s="67">
        <f t="shared" si="1"/>
        <v>-0.01425743457</v>
      </c>
      <c r="H74" s="68">
        <f>G74-FAMA!E77</f>
        <v>-0.06895863037</v>
      </c>
    </row>
    <row r="75">
      <c r="A75" s="48">
        <v>45251.0</v>
      </c>
      <c r="B75" s="49">
        <v>124.949997</v>
      </c>
      <c r="C75" s="49">
        <v>126.349998</v>
      </c>
      <c r="D75" s="49">
        <v>124.949997</v>
      </c>
      <c r="E75" s="49">
        <v>126.25</v>
      </c>
      <c r="F75" s="49">
        <v>123.757538</v>
      </c>
      <c r="G75" s="67">
        <f t="shared" si="1"/>
        <v>0.001189494381</v>
      </c>
      <c r="H75" s="68">
        <f>G75-FAMA!E78</f>
        <v>-0.01704091387</v>
      </c>
    </row>
    <row r="76">
      <c r="A76" s="48">
        <v>45252.0</v>
      </c>
      <c r="B76" s="49">
        <v>126.5</v>
      </c>
      <c r="C76" s="49">
        <v>126.900002</v>
      </c>
      <c r="D76" s="49">
        <v>125.400002</v>
      </c>
      <c r="E76" s="49">
        <v>126.099998</v>
      </c>
      <c r="F76" s="49">
        <v>123.610504</v>
      </c>
      <c r="G76" s="67">
        <f t="shared" si="1"/>
        <v>-0.004735558567</v>
      </c>
      <c r="H76" s="68">
        <f>G76-FAMA!E79</f>
        <v>-0.02296596682</v>
      </c>
    </row>
    <row r="77">
      <c r="A77" s="48">
        <v>45253.0</v>
      </c>
      <c r="B77" s="49">
        <v>126.199997</v>
      </c>
      <c r="C77" s="49">
        <v>127.400002</v>
      </c>
      <c r="D77" s="49">
        <v>125.900002</v>
      </c>
      <c r="E77" s="49">
        <v>126.699997</v>
      </c>
      <c r="F77" s="49">
        <v>124.198654</v>
      </c>
      <c r="G77" s="67">
        <f t="shared" si="1"/>
        <v>0.006354215307</v>
      </c>
      <c r="H77" s="68">
        <f>G77-FAMA!E80</f>
        <v>-0.01189745644</v>
      </c>
    </row>
    <row r="78">
      <c r="A78" s="48">
        <v>45254.0</v>
      </c>
      <c r="B78" s="49">
        <v>126.599998</v>
      </c>
      <c r="C78" s="49">
        <v>127.050003</v>
      </c>
      <c r="D78" s="49">
        <v>125.550003</v>
      </c>
      <c r="E78" s="49">
        <v>125.900002</v>
      </c>
      <c r="F78" s="49">
        <v>123.414452</v>
      </c>
      <c r="G78" s="67">
        <f t="shared" si="1"/>
        <v>-0.007489145483</v>
      </c>
      <c r="H78" s="68">
        <f>G78-FAMA!E81</f>
        <v>-0.02574081723</v>
      </c>
    </row>
    <row r="79">
      <c r="A79" s="48">
        <v>45258.0</v>
      </c>
      <c r="B79" s="49">
        <v>126.75</v>
      </c>
      <c r="C79" s="49">
        <v>127.0</v>
      </c>
      <c r="D79" s="49">
        <v>126.0</v>
      </c>
      <c r="E79" s="49">
        <v>126.849998</v>
      </c>
      <c r="F79" s="49">
        <v>124.345695</v>
      </c>
      <c r="G79" s="67">
        <f t="shared" si="1"/>
        <v>-0.006656185189</v>
      </c>
      <c r="H79" s="68">
        <f>G79-FAMA!E82</f>
        <v>-0.06142119475</v>
      </c>
    </row>
    <row r="80">
      <c r="A80" s="48">
        <v>45259.0</v>
      </c>
      <c r="B80" s="49">
        <v>127.050003</v>
      </c>
      <c r="C80" s="49">
        <v>128.149994</v>
      </c>
      <c r="D80" s="49">
        <v>126.75</v>
      </c>
      <c r="E80" s="49">
        <v>127.699997</v>
      </c>
      <c r="F80" s="49">
        <v>125.178909</v>
      </c>
      <c r="G80" s="67">
        <f t="shared" si="1"/>
        <v>-0.001953884845</v>
      </c>
      <c r="H80" s="68">
        <f>G80-FAMA!E83</f>
        <v>-0.03846055958</v>
      </c>
    </row>
    <row r="81">
      <c r="A81" s="48">
        <v>45260.0</v>
      </c>
      <c r="B81" s="49">
        <v>127.949997</v>
      </c>
      <c r="C81" s="49">
        <v>128.800003</v>
      </c>
      <c r="D81" s="49">
        <v>126.5</v>
      </c>
      <c r="E81" s="49">
        <v>127.949997</v>
      </c>
      <c r="F81" s="49">
        <v>125.423973</v>
      </c>
      <c r="G81" s="67">
        <f t="shared" si="1"/>
        <v>-0.01539055488</v>
      </c>
      <c r="H81" s="68">
        <f>G81-FAMA!E84</f>
        <v>-0.03374954373</v>
      </c>
    </row>
    <row r="82">
      <c r="A82" s="48">
        <v>45261.0</v>
      </c>
      <c r="B82" s="49">
        <v>128.600006</v>
      </c>
      <c r="C82" s="49">
        <v>130.350006</v>
      </c>
      <c r="D82" s="49">
        <v>127.949997</v>
      </c>
      <c r="E82" s="49">
        <v>129.949997</v>
      </c>
      <c r="F82" s="49">
        <v>127.384491</v>
      </c>
      <c r="G82" s="67">
        <f t="shared" si="1"/>
        <v>-0.007636481437</v>
      </c>
      <c r="H82" s="68">
        <f>G82-FAMA!E85</f>
        <v>-0.02599547029</v>
      </c>
    </row>
    <row r="83">
      <c r="A83" s="48">
        <v>45264.0</v>
      </c>
      <c r="B83" s="49">
        <v>132.449997</v>
      </c>
      <c r="C83" s="49">
        <v>132.449997</v>
      </c>
      <c r="D83" s="49">
        <v>130.399994</v>
      </c>
      <c r="E83" s="49">
        <v>130.949997</v>
      </c>
      <c r="F83" s="49">
        <v>128.364746</v>
      </c>
      <c r="G83" s="67">
        <f t="shared" si="1"/>
        <v>-0.004939282959</v>
      </c>
      <c r="H83" s="68">
        <f>G83-FAMA!E86</f>
        <v>-0.0600263617</v>
      </c>
    </row>
    <row r="84">
      <c r="A84" s="48">
        <v>45265.0</v>
      </c>
      <c r="B84" s="49">
        <v>131.149994</v>
      </c>
      <c r="C84" s="49">
        <v>132.5</v>
      </c>
      <c r="D84" s="49">
        <v>130.0</v>
      </c>
      <c r="E84" s="49">
        <v>131.600006</v>
      </c>
      <c r="F84" s="49">
        <v>129.001923</v>
      </c>
      <c r="G84" s="67">
        <f t="shared" si="1"/>
        <v>-0.001517400026</v>
      </c>
      <c r="H84" s="68">
        <f>G84-FAMA!E87</f>
        <v>-0.01987638887</v>
      </c>
    </row>
    <row r="85">
      <c r="A85" s="48">
        <v>45266.0</v>
      </c>
      <c r="B85" s="49">
        <v>132.25</v>
      </c>
      <c r="C85" s="49">
        <v>133.350006</v>
      </c>
      <c r="D85" s="49">
        <v>130.800003</v>
      </c>
      <c r="E85" s="49">
        <v>131.800003</v>
      </c>
      <c r="F85" s="49">
        <v>129.197968</v>
      </c>
      <c r="G85" s="67">
        <f t="shared" si="1"/>
        <v>0.01384610688</v>
      </c>
      <c r="H85" s="68">
        <f>G85-FAMA!E88</f>
        <v>-0.004512881965</v>
      </c>
    </row>
    <row r="86">
      <c r="A86" s="48">
        <v>45267.0</v>
      </c>
      <c r="B86" s="49">
        <v>131.949997</v>
      </c>
      <c r="C86" s="49">
        <v>132.199997</v>
      </c>
      <c r="D86" s="49">
        <v>129.75</v>
      </c>
      <c r="E86" s="49">
        <v>130.0</v>
      </c>
      <c r="F86" s="49">
        <v>127.43351</v>
      </c>
      <c r="G86" s="67">
        <f t="shared" si="1"/>
        <v>0.006191980532</v>
      </c>
      <c r="H86" s="68">
        <f>G86-FAMA!E89</f>
        <v>-0.01216086241</v>
      </c>
    </row>
    <row r="87">
      <c r="A87" s="48">
        <v>45268.0</v>
      </c>
      <c r="B87" s="49">
        <v>130.350006</v>
      </c>
      <c r="C87" s="49">
        <v>131.399994</v>
      </c>
      <c r="D87" s="49">
        <v>127.900002</v>
      </c>
      <c r="E87" s="49">
        <v>129.199997</v>
      </c>
      <c r="F87" s="49">
        <v>126.6493</v>
      </c>
      <c r="G87" s="67">
        <f t="shared" si="1"/>
        <v>-0.006535962683</v>
      </c>
      <c r="H87" s="68">
        <f>G87-FAMA!E90</f>
        <v>-0.02488880562</v>
      </c>
    </row>
    <row r="88">
      <c r="A88" s="48">
        <v>45271.0</v>
      </c>
      <c r="B88" s="49">
        <v>129.699997</v>
      </c>
      <c r="C88" s="49">
        <v>130.5</v>
      </c>
      <c r="D88" s="49">
        <v>128.699997</v>
      </c>
      <c r="E88" s="49">
        <v>130.050003</v>
      </c>
      <c r="F88" s="49">
        <v>127.482521</v>
      </c>
      <c r="G88" s="67">
        <f t="shared" si="1"/>
        <v>-0.0007683224803</v>
      </c>
      <c r="H88" s="68">
        <f>G88-FAMA!E91</f>
        <v>-0.05583695672</v>
      </c>
    </row>
    <row r="89">
      <c r="A89" s="48">
        <v>45272.0</v>
      </c>
      <c r="B89" s="49">
        <v>130.100006</v>
      </c>
      <c r="C89" s="49">
        <v>132.100006</v>
      </c>
      <c r="D89" s="49">
        <v>129.699997</v>
      </c>
      <c r="E89" s="49">
        <v>130.149994</v>
      </c>
      <c r="F89" s="49">
        <v>127.580544</v>
      </c>
      <c r="G89" s="67">
        <f t="shared" si="1"/>
        <v>-0.009135994348</v>
      </c>
      <c r="H89" s="68">
        <f>G89-FAMA!E92</f>
        <v>-0.02748883729</v>
      </c>
    </row>
    <row r="90">
      <c r="A90" s="48">
        <v>45273.0</v>
      </c>
      <c r="B90" s="49">
        <v>130.699997</v>
      </c>
      <c r="C90" s="49">
        <v>131.550003</v>
      </c>
      <c r="D90" s="49">
        <v>129.149994</v>
      </c>
      <c r="E90" s="49">
        <v>131.350006</v>
      </c>
      <c r="F90" s="49">
        <v>128.756866</v>
      </c>
      <c r="G90" s="67">
        <f t="shared" si="1"/>
        <v>-0.004924199438</v>
      </c>
      <c r="H90" s="68">
        <f>G90-FAMA!E93</f>
        <v>-0.02327704238</v>
      </c>
    </row>
    <row r="91">
      <c r="A91" s="48">
        <v>45274.0</v>
      </c>
      <c r="B91" s="49">
        <v>131.649994</v>
      </c>
      <c r="C91" s="49">
        <v>133.25</v>
      </c>
      <c r="D91" s="49">
        <v>131.399994</v>
      </c>
      <c r="E91" s="49">
        <v>132.0</v>
      </c>
      <c r="F91" s="49">
        <v>129.394028</v>
      </c>
      <c r="G91" s="67">
        <f t="shared" si="1"/>
        <v>-0.03225799745</v>
      </c>
      <c r="H91" s="68">
        <f>G91-FAMA!E94</f>
        <v>-0.05058420652</v>
      </c>
    </row>
    <row r="92">
      <c r="A92" s="48">
        <v>45275.0</v>
      </c>
      <c r="B92" s="49">
        <v>133.050003</v>
      </c>
      <c r="C92" s="49">
        <v>136.699997</v>
      </c>
      <c r="D92" s="49">
        <v>133.050003</v>
      </c>
      <c r="E92" s="49">
        <v>136.399994</v>
      </c>
      <c r="F92" s="49">
        <v>133.707153</v>
      </c>
      <c r="G92" s="67">
        <f t="shared" si="1"/>
        <v>-0.001464199358</v>
      </c>
      <c r="H92" s="68">
        <f>G92-FAMA!E95</f>
        <v>-0.01979040844</v>
      </c>
    </row>
    <row r="93">
      <c r="A93" s="48">
        <v>45278.0</v>
      </c>
      <c r="B93" s="49">
        <v>137.199997</v>
      </c>
      <c r="C93" s="49">
        <v>137.649994</v>
      </c>
      <c r="D93" s="49">
        <v>135.100006</v>
      </c>
      <c r="E93" s="49">
        <v>136.600006</v>
      </c>
      <c r="F93" s="49">
        <v>133.903214</v>
      </c>
      <c r="G93" s="67">
        <f t="shared" si="1"/>
        <v>0.008862679816</v>
      </c>
      <c r="H93" s="68">
        <f>G93-FAMA!E96</f>
        <v>-0.02779309684</v>
      </c>
    </row>
    <row r="94">
      <c r="A94" s="48">
        <v>45279.0</v>
      </c>
      <c r="B94" s="49">
        <v>137.25</v>
      </c>
      <c r="C94" s="49">
        <v>137.550003</v>
      </c>
      <c r="D94" s="49">
        <v>134.800003</v>
      </c>
      <c r="E94" s="49">
        <v>135.399994</v>
      </c>
      <c r="F94" s="49">
        <v>132.726898</v>
      </c>
      <c r="G94" s="67">
        <f t="shared" si="1"/>
        <v>0.04394758677</v>
      </c>
      <c r="H94" s="68">
        <f>G94-FAMA!E97</f>
        <v>0.02562137769</v>
      </c>
    </row>
    <row r="95">
      <c r="A95" s="48">
        <v>45280.0</v>
      </c>
      <c r="B95" s="49">
        <v>135.899994</v>
      </c>
      <c r="C95" s="49">
        <v>136.0</v>
      </c>
      <c r="D95" s="49">
        <v>128.699997</v>
      </c>
      <c r="E95" s="49">
        <v>129.699997</v>
      </c>
      <c r="F95" s="49">
        <v>127.139427</v>
      </c>
      <c r="G95" s="67">
        <f t="shared" si="1"/>
        <v>-0.0099237486</v>
      </c>
      <c r="H95" s="68">
        <f>G95-FAMA!E98</f>
        <v>-0.04657952525</v>
      </c>
    </row>
    <row r="96">
      <c r="A96" s="48">
        <v>45281.0</v>
      </c>
      <c r="B96" s="49">
        <v>128.899994</v>
      </c>
      <c r="C96" s="49">
        <v>131.399994</v>
      </c>
      <c r="D96" s="49">
        <v>127.800003</v>
      </c>
      <c r="E96" s="49">
        <v>131.0</v>
      </c>
      <c r="F96" s="49">
        <v>128.413773</v>
      </c>
      <c r="G96" s="67">
        <f t="shared" si="1"/>
        <v>-0.01872653535</v>
      </c>
      <c r="H96" s="68">
        <f>G96-FAMA!E99</f>
        <v>-0.03709192604</v>
      </c>
    </row>
    <row r="97">
      <c r="A97" s="48">
        <v>45282.0</v>
      </c>
      <c r="B97" s="49">
        <v>132.5</v>
      </c>
      <c r="C97" s="49">
        <v>134.699997</v>
      </c>
      <c r="D97" s="49">
        <v>131.649994</v>
      </c>
      <c r="E97" s="49">
        <v>133.5</v>
      </c>
      <c r="F97" s="49">
        <v>130.86441</v>
      </c>
      <c r="G97" s="67">
        <f t="shared" si="1"/>
        <v>-0.01257388865</v>
      </c>
      <c r="H97" s="68">
        <f>G97-FAMA!E100</f>
        <v>-0.03093927934</v>
      </c>
    </row>
    <row r="98">
      <c r="A98" s="48">
        <v>45286.0</v>
      </c>
      <c r="B98" s="49">
        <v>134.949997</v>
      </c>
      <c r="C98" s="49">
        <v>136.100006</v>
      </c>
      <c r="D98" s="49">
        <v>134.5</v>
      </c>
      <c r="E98" s="49">
        <v>135.199997</v>
      </c>
      <c r="F98" s="49">
        <v>132.530838</v>
      </c>
      <c r="G98" s="67">
        <f t="shared" si="1"/>
        <v>-0.01421798403</v>
      </c>
      <c r="H98" s="68">
        <f>G98-FAMA!E101</f>
        <v>-0.06932427535</v>
      </c>
    </row>
    <row r="99">
      <c r="A99" s="48">
        <v>45287.0</v>
      </c>
      <c r="B99" s="49">
        <v>136.149994</v>
      </c>
      <c r="C99" s="49">
        <v>138.800003</v>
      </c>
      <c r="D99" s="49">
        <v>135.550003</v>
      </c>
      <c r="E99" s="49">
        <v>137.149994</v>
      </c>
      <c r="F99" s="49">
        <v>134.442337</v>
      </c>
      <c r="G99" s="67">
        <f t="shared" si="1"/>
        <v>-0.007238599387</v>
      </c>
      <c r="H99" s="68">
        <f>G99-FAMA!E102</f>
        <v>-0.02560399008</v>
      </c>
    </row>
    <row r="100">
      <c r="A100" s="48">
        <v>45288.0</v>
      </c>
      <c r="B100" s="49">
        <v>138.75</v>
      </c>
      <c r="C100" s="49">
        <v>138.800003</v>
      </c>
      <c r="D100" s="49">
        <v>136.899994</v>
      </c>
      <c r="E100" s="49">
        <v>138.149994</v>
      </c>
      <c r="F100" s="49">
        <v>135.422607</v>
      </c>
      <c r="G100" s="67">
        <f t="shared" si="1"/>
        <v>-0.009677426951</v>
      </c>
      <c r="H100" s="68">
        <f>G100-FAMA!E103</f>
        <v>-0.02804281764</v>
      </c>
    </row>
    <row r="101">
      <c r="A101" s="48">
        <v>45289.0</v>
      </c>
      <c r="B101" s="49">
        <v>138.850006</v>
      </c>
      <c r="C101" s="49">
        <v>141.199997</v>
      </c>
      <c r="D101" s="49">
        <v>137.149994</v>
      </c>
      <c r="E101" s="49">
        <v>139.5</v>
      </c>
      <c r="F101" s="49">
        <v>136.745956</v>
      </c>
      <c r="G101" s="67">
        <f t="shared" si="1"/>
        <v>-0.002859089884</v>
      </c>
      <c r="H101" s="68">
        <f>G101-FAMA!E104</f>
        <v>-0.02125008645</v>
      </c>
    </row>
    <row r="102">
      <c r="A102" s="48">
        <v>45292.0</v>
      </c>
      <c r="B102" s="49">
        <v>142.149994</v>
      </c>
      <c r="C102" s="49">
        <v>142.149994</v>
      </c>
      <c r="D102" s="49">
        <v>139.0</v>
      </c>
      <c r="E102" s="49">
        <v>139.899994</v>
      </c>
      <c r="F102" s="49">
        <v>137.138046</v>
      </c>
      <c r="G102" s="67">
        <f t="shared" si="1"/>
        <v>0.002507972369</v>
      </c>
      <c r="H102" s="68">
        <f>G102-FAMA!E105</f>
        <v>-0.0158830242</v>
      </c>
    </row>
    <row r="103">
      <c r="A103" s="48">
        <v>45293.0</v>
      </c>
      <c r="B103" s="49">
        <v>140.5</v>
      </c>
      <c r="C103" s="49">
        <v>140.5</v>
      </c>
      <c r="D103" s="49">
        <v>137.050003</v>
      </c>
      <c r="E103" s="49">
        <v>139.550003</v>
      </c>
      <c r="F103" s="49">
        <v>136.794968</v>
      </c>
      <c r="G103" s="67">
        <f t="shared" si="1"/>
        <v>0.03141165126</v>
      </c>
      <c r="H103" s="68">
        <f>G103-FAMA!E106</f>
        <v>-0.04217263123</v>
      </c>
    </row>
    <row r="104">
      <c r="A104" s="48">
        <v>45294.0</v>
      </c>
      <c r="B104" s="49">
        <v>139.649994</v>
      </c>
      <c r="C104" s="49">
        <v>139.649994</v>
      </c>
      <c r="D104" s="49">
        <v>134.350006</v>
      </c>
      <c r="E104" s="49">
        <v>135.300003</v>
      </c>
      <c r="F104" s="49">
        <v>132.628876</v>
      </c>
      <c r="G104" s="67">
        <f t="shared" si="1"/>
        <v>0.007821201049</v>
      </c>
      <c r="H104" s="68">
        <f>G104-FAMA!E107</f>
        <v>-0.01056979552</v>
      </c>
    </row>
    <row r="105">
      <c r="A105" s="48">
        <v>45295.0</v>
      </c>
      <c r="B105" s="49">
        <v>136.949997</v>
      </c>
      <c r="C105" s="49">
        <v>136.949997</v>
      </c>
      <c r="D105" s="49">
        <v>134.0</v>
      </c>
      <c r="E105" s="49">
        <v>134.25</v>
      </c>
      <c r="F105" s="49">
        <v>131.599609</v>
      </c>
      <c r="G105" s="67">
        <f t="shared" si="1"/>
        <v>0.00448941697</v>
      </c>
      <c r="H105" s="68">
        <f>G105-FAMA!E108</f>
        <v>-0.01393358359</v>
      </c>
    </row>
    <row r="106">
      <c r="A106" s="48">
        <v>45296.0</v>
      </c>
      <c r="B106" s="49">
        <v>135.149994</v>
      </c>
      <c r="C106" s="49">
        <v>135.949997</v>
      </c>
      <c r="D106" s="49">
        <v>132.899994</v>
      </c>
      <c r="E106" s="49">
        <v>133.649994</v>
      </c>
      <c r="F106" s="49">
        <v>131.011444</v>
      </c>
      <c r="G106" s="67">
        <f t="shared" si="1"/>
        <v>0.01211656503</v>
      </c>
      <c r="H106" s="68">
        <f>G106-FAMA!E109</f>
        <v>-0.006306435525</v>
      </c>
    </row>
    <row r="107">
      <c r="A107" s="48">
        <v>45299.0</v>
      </c>
      <c r="B107" s="49">
        <v>135.449997</v>
      </c>
      <c r="C107" s="49">
        <v>135.899994</v>
      </c>
      <c r="D107" s="49">
        <v>131.800003</v>
      </c>
      <c r="E107" s="49">
        <v>132.050003</v>
      </c>
      <c r="F107" s="49">
        <v>129.443039</v>
      </c>
      <c r="G107" s="67">
        <f t="shared" si="1"/>
        <v>-0.01197151144</v>
      </c>
      <c r="H107" s="68">
        <f>G107-FAMA!E110</f>
        <v>-0.06725069594</v>
      </c>
    </row>
    <row r="108">
      <c r="A108" s="48">
        <v>45300.0</v>
      </c>
      <c r="B108" s="49">
        <v>133.5</v>
      </c>
      <c r="C108" s="49">
        <v>134.699997</v>
      </c>
      <c r="D108" s="49">
        <v>132.5</v>
      </c>
      <c r="E108" s="49">
        <v>133.649994</v>
      </c>
      <c r="F108" s="49">
        <v>131.011444</v>
      </c>
      <c r="G108" s="67">
        <f t="shared" si="1"/>
        <v>-0.003355826211</v>
      </c>
      <c r="H108" s="68">
        <f>G108-FAMA!E111</f>
        <v>-0.02177882677</v>
      </c>
    </row>
    <row r="109">
      <c r="A109" s="48">
        <v>45301.0</v>
      </c>
      <c r="B109" s="49">
        <v>134.0</v>
      </c>
      <c r="C109" s="49">
        <v>134.75</v>
      </c>
      <c r="D109" s="49">
        <v>132.100006</v>
      </c>
      <c r="E109" s="49">
        <v>134.100006</v>
      </c>
      <c r="F109" s="49">
        <v>131.452576</v>
      </c>
      <c r="G109" s="67">
        <f t="shared" si="1"/>
        <v>-0.005930234035</v>
      </c>
      <c r="H109" s="68">
        <f>G109-FAMA!E112</f>
        <v>-0.02435323459</v>
      </c>
    </row>
    <row r="110">
      <c r="A110" s="48">
        <v>45302.0</v>
      </c>
      <c r="B110" s="49">
        <v>135.0</v>
      </c>
      <c r="C110" s="49">
        <v>135.75</v>
      </c>
      <c r="D110" s="49">
        <v>134.149994</v>
      </c>
      <c r="E110" s="49">
        <v>134.899994</v>
      </c>
      <c r="F110" s="49">
        <v>132.236771</v>
      </c>
      <c r="G110" s="67">
        <f t="shared" si="1"/>
        <v>-0.002956407472</v>
      </c>
      <c r="H110" s="68">
        <f>G110-FAMA!E113</f>
        <v>-0.02136660688</v>
      </c>
    </row>
    <row r="111">
      <c r="A111" s="48">
        <v>45303.0</v>
      </c>
      <c r="B111" s="49">
        <v>135.949997</v>
      </c>
      <c r="C111" s="49">
        <v>136.199997</v>
      </c>
      <c r="D111" s="49">
        <v>134.649994</v>
      </c>
      <c r="E111" s="49">
        <v>135.300003</v>
      </c>
      <c r="F111" s="49">
        <v>132.628876</v>
      </c>
      <c r="G111" s="67">
        <f t="shared" si="1"/>
        <v>0.002593581826</v>
      </c>
      <c r="H111" s="68">
        <f>G111-FAMA!E114</f>
        <v>-0.01581661758</v>
      </c>
    </row>
    <row r="112">
      <c r="A112" s="48">
        <v>45306.0</v>
      </c>
      <c r="B112" s="49">
        <v>136.25</v>
      </c>
      <c r="C112" s="49">
        <v>136.25</v>
      </c>
      <c r="D112" s="49">
        <v>134.0</v>
      </c>
      <c r="E112" s="49">
        <v>134.949997</v>
      </c>
      <c r="F112" s="49">
        <v>132.285782</v>
      </c>
      <c r="G112" s="67">
        <f t="shared" si="1"/>
        <v>-0.0167577428</v>
      </c>
      <c r="H112" s="68">
        <f>G112-FAMA!E115</f>
        <v>-0.07199850971</v>
      </c>
    </row>
    <row r="113">
      <c r="A113" s="48">
        <v>45307.0</v>
      </c>
      <c r="B113" s="49">
        <v>134.649994</v>
      </c>
      <c r="C113" s="49">
        <v>138.5</v>
      </c>
      <c r="D113" s="49">
        <v>134.050003</v>
      </c>
      <c r="E113" s="49">
        <v>137.25</v>
      </c>
      <c r="F113" s="49">
        <v>134.540375</v>
      </c>
      <c r="G113" s="67">
        <f t="shared" si="1"/>
        <v>0.04253701101</v>
      </c>
      <c r="H113" s="68">
        <f>G113-FAMA!E116</f>
        <v>0.0241268116</v>
      </c>
    </row>
    <row r="114">
      <c r="A114" s="48">
        <v>45308.0</v>
      </c>
      <c r="B114" s="49">
        <v>136.350006</v>
      </c>
      <c r="C114" s="49">
        <v>136.350006</v>
      </c>
      <c r="D114" s="49">
        <v>131.5</v>
      </c>
      <c r="E114" s="49">
        <v>131.649994</v>
      </c>
      <c r="F114" s="49">
        <v>129.050934</v>
      </c>
      <c r="G114" s="67">
        <f t="shared" si="1"/>
        <v>-0.02445348208</v>
      </c>
      <c r="H114" s="68">
        <f>G114-FAMA!E117</f>
        <v>-0.04286368149</v>
      </c>
    </row>
    <row r="115">
      <c r="A115" s="48">
        <v>45309.0</v>
      </c>
      <c r="B115" s="49">
        <v>136.25</v>
      </c>
      <c r="C115" s="49">
        <v>136.25</v>
      </c>
      <c r="D115" s="49">
        <v>134.0</v>
      </c>
      <c r="E115" s="49">
        <v>134.949997</v>
      </c>
      <c r="F115" s="49">
        <v>132.285782</v>
      </c>
      <c r="G115" s="67">
        <f t="shared" si="1"/>
        <v>0.005588717155</v>
      </c>
      <c r="H115" s="68">
        <f>G115-FAMA!E118</f>
        <v>-0.01288087454</v>
      </c>
    </row>
    <row r="116">
      <c r="A116" s="48">
        <v>45310.0</v>
      </c>
      <c r="B116" s="49">
        <v>132.600006</v>
      </c>
      <c r="C116" s="49">
        <v>134.699997</v>
      </c>
      <c r="D116" s="49">
        <v>131.699997</v>
      </c>
      <c r="E116" s="49">
        <v>134.199997</v>
      </c>
      <c r="F116" s="49">
        <v>131.550583</v>
      </c>
      <c r="G116" s="67">
        <f t="shared" si="1"/>
        <v>0.03151411016</v>
      </c>
      <c r="H116" s="68">
        <f>G116-FAMA!E119</f>
        <v>0.01304451846</v>
      </c>
    </row>
    <row r="117">
      <c r="A117" s="48">
        <v>45314.0</v>
      </c>
      <c r="B117" s="49">
        <v>135.100006</v>
      </c>
      <c r="C117" s="49">
        <v>135.199997</v>
      </c>
      <c r="D117" s="49">
        <v>129.5</v>
      </c>
      <c r="E117" s="49">
        <v>130.100006</v>
      </c>
      <c r="F117" s="49">
        <v>127.53154</v>
      </c>
      <c r="G117" s="67">
        <f t="shared" si="1"/>
        <v>-0.0373657815</v>
      </c>
      <c r="H117" s="68">
        <f>G117-FAMA!E120</f>
        <v>-0.09278479099</v>
      </c>
    </row>
    <row r="118">
      <c r="A118" s="48">
        <v>45315.0</v>
      </c>
      <c r="B118" s="49">
        <v>131.949997</v>
      </c>
      <c r="C118" s="49">
        <v>135.449997</v>
      </c>
      <c r="D118" s="49">
        <v>130.199997</v>
      </c>
      <c r="E118" s="49">
        <v>135.149994</v>
      </c>
      <c r="F118" s="49">
        <v>132.481827</v>
      </c>
      <c r="G118" s="67">
        <f t="shared" si="1"/>
        <v>0.01122331725</v>
      </c>
      <c r="H118" s="68">
        <f>G118-FAMA!E121</f>
        <v>-0.007246274442</v>
      </c>
    </row>
    <row r="119">
      <c r="A119" s="48">
        <v>45316.0</v>
      </c>
      <c r="B119" s="49">
        <v>136.300003</v>
      </c>
      <c r="C119" s="49">
        <v>136.300003</v>
      </c>
      <c r="D119" s="49">
        <v>132.0</v>
      </c>
      <c r="E119" s="49">
        <v>133.649994</v>
      </c>
      <c r="F119" s="49">
        <v>131.011444</v>
      </c>
      <c r="G119" s="67">
        <f t="shared" si="1"/>
        <v>-0.01000000809</v>
      </c>
      <c r="H119" s="68">
        <f>G119-FAMA!E122</f>
        <v>-0.02846959978</v>
      </c>
    </row>
    <row r="120">
      <c r="A120" s="48">
        <v>45320.0</v>
      </c>
      <c r="B120" s="49">
        <v>135.699997</v>
      </c>
      <c r="C120" s="49">
        <v>135.699997</v>
      </c>
      <c r="D120" s="49">
        <v>133.5</v>
      </c>
      <c r="E120" s="49">
        <v>135.0</v>
      </c>
      <c r="F120" s="49">
        <v>132.334793</v>
      </c>
      <c r="G120" s="67">
        <f t="shared" si="1"/>
        <v>0.002227214622</v>
      </c>
      <c r="H120" s="68">
        <f>G120-FAMA!E123</f>
        <v>-0.01615533227</v>
      </c>
    </row>
    <row r="121">
      <c r="A121" s="48">
        <v>45321.0</v>
      </c>
      <c r="B121" s="49">
        <v>135.5</v>
      </c>
      <c r="C121" s="49">
        <v>137.699997</v>
      </c>
      <c r="D121" s="49">
        <v>134.5</v>
      </c>
      <c r="E121" s="49">
        <v>134.699997</v>
      </c>
      <c r="F121" s="49">
        <v>132.04071</v>
      </c>
      <c r="G121" s="67">
        <f t="shared" si="1"/>
        <v>-0.008830072516</v>
      </c>
      <c r="H121" s="68">
        <f>G121-FAMA!E124</f>
        <v>-0.02721261941</v>
      </c>
    </row>
    <row r="122">
      <c r="A122" s="48">
        <v>45322.0</v>
      </c>
      <c r="B122" s="49">
        <v>135.0</v>
      </c>
      <c r="C122" s="49">
        <v>136.699997</v>
      </c>
      <c r="D122" s="49">
        <v>134.449997</v>
      </c>
      <c r="E122" s="49">
        <v>135.899994</v>
      </c>
      <c r="F122" s="49">
        <v>133.217026</v>
      </c>
      <c r="G122" s="67">
        <f t="shared" si="1"/>
        <v>0.008160195373</v>
      </c>
      <c r="H122" s="68">
        <f>G122-FAMA!E125</f>
        <v>-0.06539026976</v>
      </c>
    </row>
    <row r="123">
      <c r="A123" s="48">
        <v>45323.0</v>
      </c>
      <c r="B123" s="49">
        <v>136.800003</v>
      </c>
      <c r="C123" s="49">
        <v>136.800003</v>
      </c>
      <c r="D123" s="49">
        <v>134.5</v>
      </c>
      <c r="E123" s="49">
        <v>134.800003</v>
      </c>
      <c r="F123" s="49">
        <v>132.138748</v>
      </c>
      <c r="G123" s="67">
        <f t="shared" si="1"/>
        <v>-0.02811818848</v>
      </c>
      <c r="H123" s="68">
        <f>G123-FAMA!E126</f>
        <v>-0.04650073537</v>
      </c>
    </row>
    <row r="124">
      <c r="A124" s="48">
        <v>45324.0</v>
      </c>
      <c r="B124" s="49">
        <v>135.050003</v>
      </c>
      <c r="C124" s="49">
        <v>139.600006</v>
      </c>
      <c r="D124" s="49">
        <v>134.899994</v>
      </c>
      <c r="E124" s="49">
        <v>138.699997</v>
      </c>
      <c r="F124" s="49">
        <v>135.961746</v>
      </c>
      <c r="G124" s="67">
        <f t="shared" si="1"/>
        <v>-0.01978798148</v>
      </c>
      <c r="H124" s="68">
        <f>G124-FAMA!E127</f>
        <v>-0.03813442228</v>
      </c>
    </row>
    <row r="125">
      <c r="A125" s="48">
        <v>45327.0</v>
      </c>
      <c r="B125" s="49">
        <v>140.0</v>
      </c>
      <c r="C125" s="49">
        <v>143.300003</v>
      </c>
      <c r="D125" s="49">
        <v>139.399994</v>
      </c>
      <c r="E125" s="49">
        <v>141.5</v>
      </c>
      <c r="F125" s="49">
        <v>138.706467</v>
      </c>
      <c r="G125" s="67">
        <f t="shared" si="1"/>
        <v>-0.02211472221</v>
      </c>
      <c r="H125" s="68">
        <f>G125-FAMA!E128</f>
        <v>-0.04046116301</v>
      </c>
    </row>
    <row r="126">
      <c r="A126" s="48">
        <v>45328.0</v>
      </c>
      <c r="B126" s="49">
        <v>143.100006</v>
      </c>
      <c r="C126" s="49">
        <v>145.100006</v>
      </c>
      <c r="D126" s="49">
        <v>140.399994</v>
      </c>
      <c r="E126" s="49">
        <v>144.699997</v>
      </c>
      <c r="F126" s="49">
        <v>141.843292</v>
      </c>
      <c r="G126" s="67">
        <f t="shared" si="1"/>
        <v>0.002424575838</v>
      </c>
      <c r="H126" s="68">
        <f>G126-FAMA!E129</f>
        <v>-0.05262484495</v>
      </c>
    </row>
    <row r="127">
      <c r="A127" s="48">
        <v>45329.0</v>
      </c>
      <c r="B127" s="49">
        <v>147.0</v>
      </c>
      <c r="C127" s="49">
        <v>147.350006</v>
      </c>
      <c r="D127" s="49">
        <v>144.0</v>
      </c>
      <c r="E127" s="49">
        <v>144.350006</v>
      </c>
      <c r="F127" s="49">
        <v>141.500214</v>
      </c>
      <c r="G127" s="67">
        <f t="shared" si="1"/>
        <v>0.004523379685</v>
      </c>
      <c r="H127" s="68">
        <f>G127-FAMA!E130</f>
        <v>-0.01382306112</v>
      </c>
    </row>
    <row r="128">
      <c r="A128" s="48">
        <v>45330.0</v>
      </c>
      <c r="B128" s="49">
        <v>146.100006</v>
      </c>
      <c r="C128" s="49">
        <v>146.100006</v>
      </c>
      <c r="D128" s="49">
        <v>143.050003</v>
      </c>
      <c r="E128" s="49">
        <v>143.699997</v>
      </c>
      <c r="F128" s="49">
        <v>140.863037</v>
      </c>
      <c r="G128" s="67">
        <f t="shared" si="1"/>
        <v>0.01698511178</v>
      </c>
      <c r="H128" s="68">
        <f>G128-FAMA!E131</f>
        <v>-0.001361329027</v>
      </c>
    </row>
    <row r="129">
      <c r="A129" s="48">
        <v>45331.0</v>
      </c>
      <c r="B129" s="49">
        <v>144.449997</v>
      </c>
      <c r="C129" s="49">
        <v>144.449997</v>
      </c>
      <c r="D129" s="49">
        <v>139.100006</v>
      </c>
      <c r="E129" s="49">
        <v>141.300003</v>
      </c>
      <c r="F129" s="49">
        <v>138.510422</v>
      </c>
      <c r="G129" s="67">
        <f t="shared" si="1"/>
        <v>0.02838434607</v>
      </c>
      <c r="H129" s="68">
        <f>G129-FAMA!E132</f>
        <v>0.0100179311</v>
      </c>
    </row>
    <row r="130">
      <c r="A130" s="48">
        <v>45334.0</v>
      </c>
      <c r="B130" s="49">
        <v>142.25</v>
      </c>
      <c r="C130" s="49">
        <v>142.949997</v>
      </c>
      <c r="D130" s="49">
        <v>136.699997</v>
      </c>
      <c r="E130" s="49">
        <v>137.399994</v>
      </c>
      <c r="F130" s="49">
        <v>134.687408</v>
      </c>
      <c r="G130" s="67">
        <f t="shared" si="1"/>
        <v>-0.003625809543</v>
      </c>
      <c r="H130" s="68">
        <f>G130-FAMA!E133</f>
        <v>-0.02199222451</v>
      </c>
    </row>
    <row r="131">
      <c r="A131" s="48">
        <v>45335.0</v>
      </c>
      <c r="B131" s="49">
        <v>137.600006</v>
      </c>
      <c r="C131" s="49">
        <v>138.25</v>
      </c>
      <c r="D131" s="49">
        <v>134.100006</v>
      </c>
      <c r="E131" s="49">
        <v>137.899994</v>
      </c>
      <c r="F131" s="49">
        <v>135.177536</v>
      </c>
      <c r="G131" s="67">
        <f t="shared" si="1"/>
        <v>-0.02302514698</v>
      </c>
      <c r="H131" s="68">
        <f>G131-FAMA!E134</f>
        <v>-0.07813451227</v>
      </c>
    </row>
    <row r="132">
      <c r="A132" s="48">
        <v>45336.0</v>
      </c>
      <c r="B132" s="49">
        <v>136.800003</v>
      </c>
      <c r="C132" s="49">
        <v>141.5</v>
      </c>
      <c r="D132" s="49">
        <v>135.75</v>
      </c>
      <c r="E132" s="49">
        <v>141.149994</v>
      </c>
      <c r="F132" s="49">
        <v>138.363373</v>
      </c>
      <c r="G132" s="67">
        <f t="shared" si="1"/>
        <v>-0.0003540940383</v>
      </c>
      <c r="H132" s="68">
        <f>G132-FAMA!E135</f>
        <v>-0.01872050901</v>
      </c>
    </row>
    <row r="133">
      <c r="A133" s="48">
        <v>45337.0</v>
      </c>
      <c r="B133" s="49">
        <v>141.949997</v>
      </c>
      <c r="C133" s="49">
        <v>143.449997</v>
      </c>
      <c r="D133" s="49">
        <v>140.949997</v>
      </c>
      <c r="E133" s="49">
        <v>141.199997</v>
      </c>
      <c r="F133" s="49">
        <v>138.412384</v>
      </c>
      <c r="G133" s="67">
        <f t="shared" si="1"/>
        <v>-0.008078840472</v>
      </c>
      <c r="H133" s="68">
        <f>G133-FAMA!E136</f>
        <v>-0.02644525544</v>
      </c>
    </row>
    <row r="134">
      <c r="A134" s="48">
        <v>45338.0</v>
      </c>
      <c r="B134" s="49">
        <v>141.949997</v>
      </c>
      <c r="C134" s="49">
        <v>143.449997</v>
      </c>
      <c r="D134" s="49">
        <v>141.449997</v>
      </c>
      <c r="E134" s="49">
        <v>142.350006</v>
      </c>
      <c r="F134" s="49">
        <v>139.539703</v>
      </c>
      <c r="G134" s="67">
        <f t="shared" si="1"/>
        <v>0.003171355346</v>
      </c>
      <c r="H134" s="68">
        <f>G134-FAMA!E137</f>
        <v>-0.01516868317</v>
      </c>
    </row>
    <row r="135">
      <c r="A135" s="48">
        <v>45341.0</v>
      </c>
      <c r="B135" s="49">
        <v>143.050003</v>
      </c>
      <c r="C135" s="49">
        <v>143.199997</v>
      </c>
      <c r="D135" s="49">
        <v>141.300003</v>
      </c>
      <c r="E135" s="49">
        <v>141.899994</v>
      </c>
      <c r="F135" s="49">
        <v>139.098572</v>
      </c>
      <c r="G135" s="67">
        <f t="shared" si="1"/>
        <v>0.006026136726</v>
      </c>
      <c r="H135" s="68">
        <f>G135-FAMA!E138</f>
        <v>-0.01231390179</v>
      </c>
    </row>
    <row r="136">
      <c r="A136" s="48">
        <v>45342.0</v>
      </c>
      <c r="B136" s="49">
        <v>141.899994</v>
      </c>
      <c r="C136" s="49">
        <v>142.0</v>
      </c>
      <c r="D136" s="49">
        <v>140.050003</v>
      </c>
      <c r="E136" s="49">
        <v>141.050003</v>
      </c>
      <c r="F136" s="49">
        <v>138.265366</v>
      </c>
      <c r="G136" s="67">
        <f t="shared" si="1"/>
        <v>-0.01946470694</v>
      </c>
      <c r="H136" s="68">
        <f>G136-FAMA!E139</f>
        <v>-0.07449491383</v>
      </c>
    </row>
    <row r="137">
      <c r="A137" s="48">
        <v>45343.0</v>
      </c>
      <c r="B137" s="49">
        <v>141.699997</v>
      </c>
      <c r="C137" s="49">
        <v>146.0</v>
      </c>
      <c r="D137" s="49">
        <v>141.5</v>
      </c>
      <c r="E137" s="49">
        <v>143.850006</v>
      </c>
      <c r="F137" s="49">
        <v>141.010086</v>
      </c>
      <c r="G137" s="67">
        <f t="shared" si="1"/>
        <v>-0.01371267977</v>
      </c>
      <c r="H137" s="68">
        <f>G137-FAMA!E140</f>
        <v>-0.03205271829</v>
      </c>
    </row>
    <row r="138">
      <c r="A138" s="48">
        <v>45344.0</v>
      </c>
      <c r="B138" s="49">
        <v>145.149994</v>
      </c>
      <c r="C138" s="49">
        <v>146.149994</v>
      </c>
      <c r="D138" s="49">
        <v>143.5</v>
      </c>
      <c r="E138" s="49">
        <v>145.850006</v>
      </c>
      <c r="F138" s="49">
        <v>142.970596</v>
      </c>
      <c r="G138" s="67">
        <f t="shared" si="1"/>
        <v>0.002405524848</v>
      </c>
      <c r="H138" s="68">
        <f>G138-FAMA!E141</f>
        <v>-0.01593451367</v>
      </c>
    </row>
    <row r="139">
      <c r="A139" s="48">
        <v>45345.0</v>
      </c>
      <c r="B139" s="49">
        <v>146.899994</v>
      </c>
      <c r="C139" s="49">
        <v>147.100006</v>
      </c>
      <c r="D139" s="49">
        <v>144.949997</v>
      </c>
      <c r="E139" s="49">
        <v>145.5</v>
      </c>
      <c r="F139" s="49">
        <v>142.627502</v>
      </c>
      <c r="G139" s="67">
        <f t="shared" si="1"/>
        <v>0.02033656602</v>
      </c>
      <c r="H139" s="68">
        <f>G139-FAMA!E142</f>
        <v>0.001888220948</v>
      </c>
    </row>
    <row r="140">
      <c r="A140" s="48">
        <v>45348.0</v>
      </c>
      <c r="B140" s="49">
        <v>146.0</v>
      </c>
      <c r="C140" s="49">
        <v>146.0</v>
      </c>
      <c r="D140" s="49">
        <v>142.25</v>
      </c>
      <c r="E140" s="49">
        <v>142.600006</v>
      </c>
      <c r="F140" s="49">
        <v>139.78476</v>
      </c>
      <c r="G140" s="67">
        <f t="shared" si="1"/>
        <v>-0.01075264221</v>
      </c>
      <c r="H140" s="68">
        <f>G140-FAMA!E143</f>
        <v>-0.02920098728</v>
      </c>
    </row>
    <row r="141">
      <c r="A141" s="48">
        <v>45349.0</v>
      </c>
      <c r="B141" s="49">
        <v>143.800003</v>
      </c>
      <c r="C141" s="49">
        <v>145.850006</v>
      </c>
      <c r="D141" s="49">
        <v>142.0</v>
      </c>
      <c r="E141" s="49">
        <v>144.149994</v>
      </c>
      <c r="F141" s="49">
        <v>141.304153</v>
      </c>
      <c r="G141" s="67">
        <f t="shared" si="1"/>
        <v>0.02415625866</v>
      </c>
      <c r="H141" s="68">
        <f>G141-FAMA!E144</f>
        <v>0.005707913592</v>
      </c>
    </row>
    <row r="142">
      <c r="A142" s="48">
        <v>45350.0</v>
      </c>
      <c r="B142" s="49">
        <v>143.75</v>
      </c>
      <c r="C142" s="49">
        <v>144.949997</v>
      </c>
      <c r="D142" s="49">
        <v>140.100006</v>
      </c>
      <c r="E142" s="49">
        <v>140.75</v>
      </c>
      <c r="F142" s="49">
        <v>137.971283</v>
      </c>
      <c r="G142" s="67">
        <f t="shared" si="1"/>
        <v>-0.001064551054</v>
      </c>
      <c r="H142" s="68">
        <f>G142-FAMA!E145</f>
        <v>-0.05641979713</v>
      </c>
    </row>
    <row r="143">
      <c r="A143" s="48">
        <v>45351.0</v>
      </c>
      <c r="B143" s="49">
        <v>140.899994</v>
      </c>
      <c r="C143" s="49">
        <v>141.75</v>
      </c>
      <c r="D143" s="49">
        <v>139.350006</v>
      </c>
      <c r="E143" s="49">
        <v>140.899994</v>
      </c>
      <c r="F143" s="49">
        <v>138.118317</v>
      </c>
      <c r="G143" s="67">
        <f t="shared" si="1"/>
        <v>-0.06066668886</v>
      </c>
      <c r="H143" s="68">
        <f>G143-FAMA!E146</f>
        <v>-0.07911503393</v>
      </c>
    </row>
    <row r="144">
      <c r="A144" s="48">
        <v>45352.0</v>
      </c>
      <c r="B144" s="49">
        <v>142.050003</v>
      </c>
      <c r="C144" s="49">
        <v>150.649994</v>
      </c>
      <c r="D144" s="49">
        <v>142.050003</v>
      </c>
      <c r="E144" s="49">
        <v>150.0</v>
      </c>
      <c r="F144" s="49">
        <v>147.038666</v>
      </c>
      <c r="G144" s="67">
        <f t="shared" si="1"/>
        <v>-0.02024822927</v>
      </c>
      <c r="H144" s="68">
        <f>G144-FAMA!E147</f>
        <v>-0.03882530881</v>
      </c>
    </row>
    <row r="145">
      <c r="A145" s="48">
        <v>45355.0</v>
      </c>
      <c r="B145" s="49">
        <v>155.25</v>
      </c>
      <c r="C145" s="49">
        <v>155.25</v>
      </c>
      <c r="D145" s="49">
        <v>151.050003</v>
      </c>
      <c r="E145" s="49">
        <v>153.100006</v>
      </c>
      <c r="F145" s="49">
        <v>150.077469</v>
      </c>
      <c r="G145" s="67">
        <f t="shared" si="1"/>
        <v>0.008231839888</v>
      </c>
      <c r="H145" s="68">
        <f>G145-FAMA!E148</f>
        <v>-0.06609718734</v>
      </c>
    </row>
    <row r="146">
      <c r="A146" s="48">
        <v>45356.0</v>
      </c>
      <c r="B146" s="49">
        <v>153.850006</v>
      </c>
      <c r="C146" s="49">
        <v>154.0</v>
      </c>
      <c r="D146" s="49">
        <v>150.800003</v>
      </c>
      <c r="E146" s="49">
        <v>151.850006</v>
      </c>
      <c r="F146" s="49">
        <v>148.852142</v>
      </c>
      <c r="G146" s="67">
        <f t="shared" si="1"/>
        <v>0.003303588186</v>
      </c>
      <c r="H146" s="68">
        <f>G146-FAMA!E149</f>
        <v>-0.01527349136</v>
      </c>
    </row>
    <row r="147">
      <c r="A147" s="48">
        <v>45357.0</v>
      </c>
      <c r="B147" s="49">
        <v>151.949997</v>
      </c>
      <c r="C147" s="49">
        <v>152.649994</v>
      </c>
      <c r="D147" s="49">
        <v>147.899994</v>
      </c>
      <c r="E147" s="49">
        <v>151.350006</v>
      </c>
      <c r="F147" s="49">
        <v>148.362015</v>
      </c>
      <c r="G147" s="67">
        <f t="shared" si="1"/>
        <v>-0.03751988591</v>
      </c>
      <c r="H147" s="68">
        <f>G147-FAMA!E150</f>
        <v>-0.05609696546</v>
      </c>
    </row>
    <row r="148">
      <c r="A148" s="48">
        <v>45358.0</v>
      </c>
      <c r="B148" s="49">
        <v>152.5</v>
      </c>
      <c r="C148" s="49">
        <v>159.149994</v>
      </c>
      <c r="D148" s="49">
        <v>152.350006</v>
      </c>
      <c r="E148" s="49">
        <v>157.25</v>
      </c>
      <c r="F148" s="49">
        <v>154.145538</v>
      </c>
      <c r="G148" s="67">
        <f t="shared" si="1"/>
        <v>0.024430051</v>
      </c>
      <c r="H148" s="68">
        <f>G148-FAMA!E151</f>
        <v>0.005790289628</v>
      </c>
    </row>
    <row r="149">
      <c r="A149" s="48">
        <v>45362.0</v>
      </c>
      <c r="B149" s="49">
        <v>159.5</v>
      </c>
      <c r="C149" s="49">
        <v>159.5</v>
      </c>
      <c r="D149" s="49">
        <v>153.050003</v>
      </c>
      <c r="E149" s="49">
        <v>153.5</v>
      </c>
      <c r="F149" s="49">
        <v>150.469559</v>
      </c>
      <c r="G149" s="67">
        <f t="shared" si="1"/>
        <v>0.00688747985</v>
      </c>
      <c r="H149" s="68">
        <f>G149-FAMA!E152</f>
        <v>-0.01175228152</v>
      </c>
    </row>
    <row r="150">
      <c r="A150" s="48">
        <v>45363.0</v>
      </c>
      <c r="B150" s="49">
        <v>154.5</v>
      </c>
      <c r="C150" s="49">
        <v>154.5</v>
      </c>
      <c r="D150" s="49">
        <v>150.899994</v>
      </c>
      <c r="E150" s="49">
        <v>152.449997</v>
      </c>
      <c r="F150" s="49">
        <v>149.440292</v>
      </c>
      <c r="G150" s="67">
        <f t="shared" si="1"/>
        <v>0.06236928703</v>
      </c>
      <c r="H150" s="68">
        <f>G150-FAMA!E153</f>
        <v>0.006439579053</v>
      </c>
    </row>
    <row r="151">
      <c r="A151" s="48">
        <v>45364.0</v>
      </c>
      <c r="B151" s="49">
        <v>152.5</v>
      </c>
      <c r="C151" s="49">
        <v>153.0</v>
      </c>
      <c r="D151" s="49">
        <v>142.5</v>
      </c>
      <c r="E151" s="49">
        <v>143.5</v>
      </c>
      <c r="F151" s="49">
        <v>140.666992</v>
      </c>
      <c r="G151" s="67">
        <f t="shared" si="1"/>
        <v>0.007017631926</v>
      </c>
      <c r="H151" s="68">
        <f>G151-FAMA!E154</f>
        <v>-0.01162212944</v>
      </c>
    </row>
    <row r="152">
      <c r="A152" s="48">
        <v>45365.0</v>
      </c>
      <c r="B152" s="49">
        <v>143.800003</v>
      </c>
      <c r="C152" s="49">
        <v>143.800003</v>
      </c>
      <c r="D152" s="49">
        <v>138.399994</v>
      </c>
      <c r="E152" s="49">
        <v>142.5</v>
      </c>
      <c r="F152" s="49">
        <v>139.686722</v>
      </c>
      <c r="G152" s="67">
        <f t="shared" si="1"/>
        <v>0.006711294666</v>
      </c>
      <c r="H152" s="68">
        <f>G152-FAMA!E155</f>
        <v>-0.0119284667</v>
      </c>
    </row>
    <row r="153">
      <c r="A153" s="48">
        <v>45366.0</v>
      </c>
      <c r="B153" s="49">
        <v>143.300003</v>
      </c>
      <c r="C153" s="49">
        <v>143.649994</v>
      </c>
      <c r="D153" s="49">
        <v>139.850006</v>
      </c>
      <c r="E153" s="49">
        <v>141.550003</v>
      </c>
      <c r="F153" s="49">
        <v>138.755493</v>
      </c>
      <c r="G153" s="67">
        <f t="shared" si="1"/>
        <v>-0.05381011287</v>
      </c>
      <c r="H153" s="68">
        <f>G153-FAMA!E156</f>
        <v>-0.07237337491</v>
      </c>
    </row>
    <row r="154">
      <c r="A154" s="48">
        <v>45369.0</v>
      </c>
      <c r="B154" s="49">
        <v>143.850006</v>
      </c>
      <c r="C154" s="49">
        <v>150.25</v>
      </c>
      <c r="D154" s="49">
        <v>142.199997</v>
      </c>
      <c r="E154" s="49">
        <v>149.600006</v>
      </c>
      <c r="F154" s="49">
        <v>146.646561</v>
      </c>
      <c r="G154" s="67">
        <f t="shared" si="1"/>
        <v>0.006390948564</v>
      </c>
      <c r="H154" s="68">
        <f>G154-FAMA!E157</f>
        <v>-0.01217231348</v>
      </c>
    </row>
    <row r="155">
      <c r="A155" s="48">
        <v>45370.0</v>
      </c>
      <c r="B155" s="49">
        <v>149.550003</v>
      </c>
      <c r="C155" s="49">
        <v>152.550003</v>
      </c>
      <c r="D155" s="49">
        <v>147.550003</v>
      </c>
      <c r="E155" s="49">
        <v>148.649994</v>
      </c>
      <c r="F155" s="49">
        <v>145.715302</v>
      </c>
      <c r="G155" s="67">
        <f t="shared" si="1"/>
        <v>0.02024704652</v>
      </c>
      <c r="H155" s="68">
        <f>G155-FAMA!E158</f>
        <v>-0.03545307808</v>
      </c>
    </row>
    <row r="156">
      <c r="A156" s="48">
        <v>45371.0</v>
      </c>
      <c r="B156" s="49">
        <v>149.699997</v>
      </c>
      <c r="C156" s="49">
        <v>150.699997</v>
      </c>
      <c r="D156" s="49">
        <v>143.850006</v>
      </c>
      <c r="E156" s="49">
        <v>145.699997</v>
      </c>
      <c r="F156" s="49">
        <v>142.823547</v>
      </c>
      <c r="G156" s="67">
        <f t="shared" si="1"/>
        <v>-0.02899039598</v>
      </c>
      <c r="H156" s="68">
        <f>G156-FAMA!E159</f>
        <v>-0.04755365802</v>
      </c>
    </row>
    <row r="157">
      <c r="A157" s="48">
        <v>45372.0</v>
      </c>
      <c r="B157" s="49">
        <v>148.050003</v>
      </c>
      <c r="C157" s="49">
        <v>151.149994</v>
      </c>
      <c r="D157" s="49">
        <v>147.899994</v>
      </c>
      <c r="E157" s="49">
        <v>150.050003</v>
      </c>
      <c r="F157" s="49">
        <v>147.087677</v>
      </c>
      <c r="G157" s="67">
        <f t="shared" si="1"/>
        <v>-0.01250410162</v>
      </c>
      <c r="H157" s="68">
        <f>G157-FAMA!E160</f>
        <v>-0.03106736366</v>
      </c>
    </row>
    <row r="158">
      <c r="A158" s="48">
        <v>45373.0</v>
      </c>
      <c r="B158" s="49">
        <v>149.199997</v>
      </c>
      <c r="C158" s="49">
        <v>152.75</v>
      </c>
      <c r="D158" s="49">
        <v>148.550003</v>
      </c>
      <c r="E158" s="49">
        <v>151.949997</v>
      </c>
      <c r="F158" s="49">
        <v>148.950165</v>
      </c>
      <c r="G158" s="67">
        <f t="shared" si="1"/>
        <v>-0.002298121176</v>
      </c>
      <c r="H158" s="68">
        <f>G158-FAMA!E161</f>
        <v>-0.02095374262</v>
      </c>
    </row>
    <row r="159">
      <c r="A159" s="48">
        <v>45377.0</v>
      </c>
      <c r="B159" s="49">
        <v>151.399994</v>
      </c>
      <c r="C159" s="49">
        <v>153.399994</v>
      </c>
      <c r="D159" s="49">
        <v>150.600006</v>
      </c>
      <c r="E159" s="49">
        <v>152.300003</v>
      </c>
      <c r="F159" s="49">
        <v>149.293259</v>
      </c>
      <c r="G159" s="67">
        <f t="shared" si="1"/>
        <v>-0.003598273877</v>
      </c>
      <c r="H159" s="68">
        <f>G159-FAMA!E162</f>
        <v>-0.02225389532</v>
      </c>
    </row>
    <row r="160">
      <c r="A160" s="48">
        <v>45378.0</v>
      </c>
      <c r="B160" s="49">
        <v>152.649994</v>
      </c>
      <c r="C160" s="49">
        <v>154.050003</v>
      </c>
      <c r="D160" s="49">
        <v>152.050003</v>
      </c>
      <c r="E160" s="49">
        <v>152.850006</v>
      </c>
      <c r="F160" s="49">
        <v>149.832397</v>
      </c>
      <c r="G160" s="67">
        <f t="shared" si="1"/>
        <v>-0.01956376435</v>
      </c>
      <c r="H160" s="68">
        <f>G160-FAMA!E163</f>
        <v>-0.07554107029</v>
      </c>
    </row>
    <row r="161">
      <c r="A161" s="48">
        <v>45379.0</v>
      </c>
      <c r="B161" s="49">
        <v>152.899994</v>
      </c>
      <c r="C161" s="49">
        <v>156.600006</v>
      </c>
      <c r="D161" s="49">
        <v>152.699997</v>
      </c>
      <c r="E161" s="49">
        <v>155.899994</v>
      </c>
      <c r="F161" s="49">
        <v>152.822174</v>
      </c>
      <c r="G161" s="67">
        <f t="shared" si="1"/>
        <v>-0.0441448258</v>
      </c>
      <c r="H161" s="68">
        <f>G161-FAMA!E164</f>
        <v>-0.06280044724</v>
      </c>
    </row>
    <row r="162">
      <c r="A162" s="48">
        <v>45383.0</v>
      </c>
      <c r="B162" s="49">
        <v>156.850006</v>
      </c>
      <c r="C162" s="49">
        <v>163.899994</v>
      </c>
      <c r="D162" s="49">
        <v>156.550003</v>
      </c>
      <c r="E162" s="49">
        <v>163.100006</v>
      </c>
      <c r="F162" s="49">
        <v>159.880051</v>
      </c>
      <c r="G162" s="67">
        <f t="shared" si="1"/>
        <v>-0.009413775559</v>
      </c>
      <c r="H162" s="68">
        <f>G162-FAMA!E165</f>
        <v>-0.028069397</v>
      </c>
    </row>
    <row r="163">
      <c r="A163" s="48">
        <v>45384.0</v>
      </c>
      <c r="B163" s="49">
        <v>163.399994</v>
      </c>
      <c r="C163" s="49">
        <v>165.5</v>
      </c>
      <c r="D163" s="49">
        <v>161.850006</v>
      </c>
      <c r="E163" s="49">
        <v>164.649994</v>
      </c>
      <c r="F163" s="49">
        <v>161.399429</v>
      </c>
      <c r="G163" s="67">
        <f t="shared" si="1"/>
        <v>0.006417970054</v>
      </c>
      <c r="H163" s="68">
        <f>G163-FAMA!E166</f>
        <v>-0.01215475961</v>
      </c>
    </row>
    <row r="164">
      <c r="A164" s="48">
        <v>45385.0</v>
      </c>
      <c r="B164" s="49">
        <v>164.949997</v>
      </c>
      <c r="C164" s="49">
        <v>166.300003</v>
      </c>
      <c r="D164" s="49">
        <v>163.0</v>
      </c>
      <c r="E164" s="49">
        <v>163.600006</v>
      </c>
      <c r="F164" s="49">
        <v>160.370178</v>
      </c>
      <c r="G164" s="67">
        <f t="shared" si="1"/>
        <v>0.001224136713</v>
      </c>
      <c r="H164" s="68">
        <f>G164-FAMA!E167</f>
        <v>-0.01734859295</v>
      </c>
    </row>
    <row r="165">
      <c r="A165" s="48">
        <v>45386.0</v>
      </c>
      <c r="B165" s="49">
        <v>165.75</v>
      </c>
      <c r="C165" s="49">
        <v>165.949997</v>
      </c>
      <c r="D165" s="49">
        <v>161.0</v>
      </c>
      <c r="E165" s="49">
        <v>163.399994</v>
      </c>
      <c r="F165" s="49">
        <v>160.174103</v>
      </c>
      <c r="G165" s="67">
        <f t="shared" si="1"/>
        <v>0.000305985744</v>
      </c>
      <c r="H165" s="68">
        <f>G165-FAMA!E168</f>
        <v>-0.05542255229</v>
      </c>
    </row>
    <row r="166">
      <c r="A166" s="48">
        <v>45387.0</v>
      </c>
      <c r="B166" s="49">
        <v>163.649994</v>
      </c>
      <c r="C166" s="49">
        <v>164.100006</v>
      </c>
      <c r="D166" s="49">
        <v>160.850006</v>
      </c>
      <c r="E166" s="49">
        <v>163.350006</v>
      </c>
      <c r="F166" s="49">
        <v>160.125107</v>
      </c>
      <c r="G166" s="67">
        <f t="shared" si="1"/>
        <v>-0.01089909709</v>
      </c>
      <c r="H166" s="68">
        <f>G166-FAMA!E169</f>
        <v>-0.02947182676</v>
      </c>
    </row>
    <row r="167">
      <c r="A167" s="48">
        <v>45390.0</v>
      </c>
      <c r="B167" s="49">
        <v>166.649994</v>
      </c>
      <c r="C167" s="49">
        <v>166.850006</v>
      </c>
      <c r="D167" s="49">
        <v>164.199997</v>
      </c>
      <c r="E167" s="49">
        <v>165.149994</v>
      </c>
      <c r="F167" s="49">
        <v>161.889557</v>
      </c>
      <c r="G167" s="67">
        <f t="shared" si="1"/>
        <v>-0.004820752691</v>
      </c>
      <c r="H167" s="68">
        <f>G167-FAMA!E170</f>
        <v>-0.02339348236</v>
      </c>
    </row>
    <row r="168">
      <c r="A168" s="48">
        <v>45391.0</v>
      </c>
      <c r="B168" s="49">
        <v>166.149994</v>
      </c>
      <c r="C168" s="49">
        <v>169.75</v>
      </c>
      <c r="D168" s="49">
        <v>165.25</v>
      </c>
      <c r="E168" s="49">
        <v>165.949997</v>
      </c>
      <c r="F168" s="49">
        <v>162.673767</v>
      </c>
      <c r="G168" s="67">
        <f t="shared" si="1"/>
        <v>0.004844104923</v>
      </c>
      <c r="H168" s="68">
        <f>G168-FAMA!E171</f>
        <v>-0.01357761555</v>
      </c>
    </row>
    <row r="169">
      <c r="A169" s="48">
        <v>45392.0</v>
      </c>
      <c r="B169" s="49">
        <v>167.550003</v>
      </c>
      <c r="C169" s="49">
        <v>169.199997</v>
      </c>
      <c r="D169" s="49">
        <v>164.449997</v>
      </c>
      <c r="E169" s="49">
        <v>165.149994</v>
      </c>
      <c r="F169" s="49">
        <v>161.889557</v>
      </c>
      <c r="G169" s="67">
        <f t="shared" si="1"/>
        <v>0.01009168524</v>
      </c>
      <c r="H169" s="68">
        <f>G169-FAMA!E172</f>
        <v>-0.008330035227</v>
      </c>
    </row>
    <row r="170">
      <c r="A170" s="48">
        <v>45394.0</v>
      </c>
      <c r="B170" s="49">
        <v>166.949997</v>
      </c>
      <c r="C170" s="49">
        <v>166.949997</v>
      </c>
      <c r="D170" s="49">
        <v>163.0</v>
      </c>
      <c r="E170" s="49">
        <v>163.5</v>
      </c>
      <c r="F170" s="49">
        <v>160.272141</v>
      </c>
      <c r="G170" s="67">
        <f t="shared" si="1"/>
        <v>0.01615914284</v>
      </c>
      <c r="H170" s="68">
        <f>G170-FAMA!E173</f>
        <v>-0.00226257763</v>
      </c>
    </row>
    <row r="171">
      <c r="A171" s="48">
        <v>45397.0</v>
      </c>
      <c r="B171" s="49">
        <v>160.25</v>
      </c>
      <c r="C171" s="49">
        <v>164.699997</v>
      </c>
      <c r="D171" s="49">
        <v>158.649994</v>
      </c>
      <c r="E171" s="49">
        <v>160.899994</v>
      </c>
      <c r="F171" s="49">
        <v>157.723465</v>
      </c>
      <c r="G171" s="67">
        <f t="shared" si="1"/>
        <v>0.005310756737</v>
      </c>
      <c r="H171" s="68">
        <f>G171-FAMA!E174</f>
        <v>-0.0315360778</v>
      </c>
    </row>
    <row r="172">
      <c r="A172" s="48">
        <v>45398.0</v>
      </c>
      <c r="B172" s="49">
        <v>160.899994</v>
      </c>
      <c r="C172" s="49">
        <v>162.399994</v>
      </c>
      <c r="D172" s="49">
        <v>158.949997</v>
      </c>
      <c r="E172" s="49">
        <v>160.050003</v>
      </c>
      <c r="F172" s="49">
        <v>156.890259</v>
      </c>
      <c r="G172" s="67">
        <f t="shared" si="1"/>
        <v>0.0003124879496</v>
      </c>
      <c r="H172" s="68">
        <f>G172-FAMA!E175</f>
        <v>-0.01810923252</v>
      </c>
    </row>
    <row r="173">
      <c r="A173" s="48">
        <v>45400.0</v>
      </c>
      <c r="B173" s="49">
        <v>161.0</v>
      </c>
      <c r="C173" s="49">
        <v>164.0</v>
      </c>
      <c r="D173" s="49">
        <v>159.199997</v>
      </c>
      <c r="E173" s="49">
        <v>160.0</v>
      </c>
      <c r="F173" s="49">
        <v>156.841248</v>
      </c>
      <c r="G173" s="67">
        <f t="shared" si="1"/>
        <v>-0.0129549078</v>
      </c>
      <c r="H173" s="68">
        <f>G173-FAMA!E176</f>
        <v>-0.03137662827</v>
      </c>
    </row>
    <row r="174">
      <c r="A174" s="48">
        <v>45401.0</v>
      </c>
      <c r="B174" s="49">
        <v>160.149994</v>
      </c>
      <c r="C174" s="49">
        <v>162.5</v>
      </c>
      <c r="D174" s="49">
        <v>157.350006</v>
      </c>
      <c r="E174" s="49">
        <v>162.100006</v>
      </c>
      <c r="F174" s="49">
        <v>158.89978</v>
      </c>
      <c r="G174" s="67">
        <f t="shared" si="1"/>
        <v>0.001544586848</v>
      </c>
      <c r="H174" s="68">
        <f>G174-FAMA!E177</f>
        <v>-0.01672194275</v>
      </c>
    </row>
    <row r="175">
      <c r="A175" s="48">
        <v>45404.0</v>
      </c>
      <c r="B175" s="49">
        <v>164.149994</v>
      </c>
      <c r="C175" s="49">
        <v>164.699997</v>
      </c>
      <c r="D175" s="49">
        <v>161.550003</v>
      </c>
      <c r="E175" s="49">
        <v>161.850006</v>
      </c>
      <c r="F175" s="49">
        <v>158.654724</v>
      </c>
      <c r="G175" s="67">
        <f t="shared" si="1"/>
        <v>0.004655529454</v>
      </c>
      <c r="H175" s="68">
        <f>G175-FAMA!E178</f>
        <v>-0.06843061136</v>
      </c>
    </row>
    <row r="176">
      <c r="A176" s="48">
        <v>45405.0</v>
      </c>
      <c r="B176" s="49">
        <v>163.850006</v>
      </c>
      <c r="C176" s="49">
        <v>163.850006</v>
      </c>
      <c r="D176" s="49">
        <v>160.899994</v>
      </c>
      <c r="E176" s="49">
        <v>161.100006</v>
      </c>
      <c r="F176" s="49">
        <v>157.919525</v>
      </c>
      <c r="G176" s="67">
        <f t="shared" si="1"/>
        <v>-0.02658605388</v>
      </c>
      <c r="H176" s="68">
        <f>G176-FAMA!E179</f>
        <v>-0.04485258348</v>
      </c>
    </row>
    <row r="177">
      <c r="A177" s="48">
        <v>45406.0</v>
      </c>
      <c r="B177" s="49">
        <v>162.800003</v>
      </c>
      <c r="C177" s="49">
        <v>166.899994</v>
      </c>
      <c r="D177" s="49">
        <v>161.649994</v>
      </c>
      <c r="E177" s="49">
        <v>165.5</v>
      </c>
      <c r="F177" s="49">
        <v>162.232651</v>
      </c>
      <c r="G177" s="67">
        <f t="shared" si="1"/>
        <v>-0.01252987386</v>
      </c>
      <c r="H177" s="68">
        <f>G177-FAMA!E180</f>
        <v>-0.03079640346</v>
      </c>
    </row>
    <row r="178">
      <c r="A178" s="48">
        <v>45407.0</v>
      </c>
      <c r="B178" s="49">
        <v>165.5</v>
      </c>
      <c r="C178" s="49">
        <v>168.0</v>
      </c>
      <c r="D178" s="49">
        <v>164.149994</v>
      </c>
      <c r="E178" s="49">
        <v>167.600006</v>
      </c>
      <c r="F178" s="49">
        <v>164.291199</v>
      </c>
      <c r="G178" s="67">
        <f t="shared" si="1"/>
        <v>0.01055162836</v>
      </c>
      <c r="H178" s="68">
        <f>G178-FAMA!E181</f>
        <v>-0.007661870396</v>
      </c>
    </row>
    <row r="179">
      <c r="A179" s="48">
        <v>45408.0</v>
      </c>
      <c r="B179" s="49">
        <v>168.0</v>
      </c>
      <c r="C179" s="49">
        <v>170.699997</v>
      </c>
      <c r="D179" s="49">
        <v>165.300003</v>
      </c>
      <c r="E179" s="49">
        <v>165.850006</v>
      </c>
      <c r="F179" s="49">
        <v>162.57576</v>
      </c>
      <c r="G179" s="67">
        <f t="shared" si="1"/>
        <v>-0.009259134727</v>
      </c>
      <c r="H179" s="68">
        <f>G179-FAMA!E182</f>
        <v>-0.02747263348</v>
      </c>
    </row>
    <row r="180">
      <c r="A180" s="48">
        <v>45411.0</v>
      </c>
      <c r="B180" s="49">
        <v>168.25</v>
      </c>
      <c r="C180" s="49">
        <v>169.600006</v>
      </c>
      <c r="D180" s="49">
        <v>166.949997</v>
      </c>
      <c r="E180" s="49">
        <v>167.399994</v>
      </c>
      <c r="F180" s="49">
        <v>164.095139</v>
      </c>
      <c r="G180" s="67">
        <f t="shared" si="1"/>
        <v>0.01485295835</v>
      </c>
      <c r="H180" s="68">
        <f>G180-FAMA!E183</f>
        <v>-0.03979749046</v>
      </c>
    </row>
    <row r="181">
      <c r="A181" s="48">
        <v>45412.0</v>
      </c>
      <c r="B181" s="49">
        <v>168.600006</v>
      </c>
      <c r="C181" s="49">
        <v>168.600006</v>
      </c>
      <c r="D181" s="49">
        <v>164.550003</v>
      </c>
      <c r="E181" s="49">
        <v>164.949997</v>
      </c>
      <c r="F181" s="49">
        <v>161.693512</v>
      </c>
      <c r="G181" s="67">
        <f t="shared" si="1"/>
        <v>-0.01434127592</v>
      </c>
      <c r="H181" s="68">
        <f>G181-FAMA!E184</f>
        <v>-0.03255477467</v>
      </c>
    </row>
    <row r="182">
      <c r="A182" s="48">
        <v>45414.0</v>
      </c>
      <c r="B182" s="49">
        <v>165.199997</v>
      </c>
      <c r="C182" s="49">
        <v>168.850006</v>
      </c>
      <c r="D182" s="49">
        <v>165.100006</v>
      </c>
      <c r="E182" s="49">
        <v>167.350006</v>
      </c>
      <c r="F182" s="49">
        <v>164.046143</v>
      </c>
      <c r="G182" s="67">
        <f t="shared" si="1"/>
        <v>0.0054071276</v>
      </c>
      <c r="H182" s="68">
        <f>G182-FAMA!E185</f>
        <v>-0.01280637116</v>
      </c>
    </row>
    <row r="183">
      <c r="A183" s="48">
        <v>45415.0</v>
      </c>
      <c r="B183" s="49">
        <v>169.0</v>
      </c>
      <c r="C183" s="49">
        <v>170.699997</v>
      </c>
      <c r="D183" s="49">
        <v>165.100006</v>
      </c>
      <c r="E183" s="49">
        <v>166.449997</v>
      </c>
      <c r="F183" s="49">
        <v>163.163895</v>
      </c>
      <c r="G183" s="67">
        <f t="shared" si="1"/>
        <v>-0.006861621358</v>
      </c>
      <c r="H183" s="68">
        <f>G183-FAMA!E186</f>
        <v>-0.02507614496</v>
      </c>
    </row>
    <row r="184">
      <c r="A184" s="48">
        <v>45418.0</v>
      </c>
      <c r="B184" s="49">
        <v>168.199997</v>
      </c>
      <c r="C184" s="49">
        <v>168.600006</v>
      </c>
      <c r="D184" s="49">
        <v>164.699997</v>
      </c>
      <c r="E184" s="49">
        <v>167.600006</v>
      </c>
      <c r="F184" s="49">
        <v>164.291199</v>
      </c>
      <c r="G184" s="67">
        <f t="shared" si="1"/>
        <v>0.02070651672</v>
      </c>
      <c r="H184" s="68">
        <f>G184-FAMA!E187</f>
        <v>0.00249199312</v>
      </c>
    </row>
    <row r="185">
      <c r="A185" s="48">
        <v>45419.0</v>
      </c>
      <c r="B185" s="49">
        <v>168.149994</v>
      </c>
      <c r="C185" s="49">
        <v>168.149994</v>
      </c>
      <c r="D185" s="49">
        <v>162.449997</v>
      </c>
      <c r="E185" s="49">
        <v>164.199997</v>
      </c>
      <c r="F185" s="49">
        <v>160.958313</v>
      </c>
      <c r="G185" s="67">
        <f t="shared" si="1"/>
        <v>-0.01114131529</v>
      </c>
      <c r="H185" s="68">
        <f>G185-FAMA!E188</f>
        <v>-0.08401931826</v>
      </c>
    </row>
    <row r="186">
      <c r="A186" s="48">
        <v>45420.0</v>
      </c>
      <c r="B186" s="49">
        <v>164.399994</v>
      </c>
      <c r="C186" s="49">
        <v>167.100006</v>
      </c>
      <c r="D186" s="49">
        <v>163.399994</v>
      </c>
      <c r="E186" s="49">
        <v>166.050003</v>
      </c>
      <c r="F186" s="49">
        <v>162.771805</v>
      </c>
      <c r="G186" s="67">
        <f t="shared" si="1"/>
        <v>0.02500001921</v>
      </c>
      <c r="H186" s="68">
        <f>G186-FAMA!E189</f>
        <v>0.006785495602</v>
      </c>
    </row>
    <row r="187">
      <c r="A187" s="48">
        <v>45421.0</v>
      </c>
      <c r="B187" s="49">
        <v>166.149994</v>
      </c>
      <c r="C187" s="49">
        <v>166.75</v>
      </c>
      <c r="D187" s="49">
        <v>161.550003</v>
      </c>
      <c r="E187" s="49">
        <v>162.0</v>
      </c>
      <c r="F187" s="49">
        <v>158.801758</v>
      </c>
      <c r="G187" s="67">
        <f t="shared" si="1"/>
        <v>-0.00215585987</v>
      </c>
      <c r="H187" s="68">
        <f>G187-FAMA!E190</f>
        <v>-0.02037038347</v>
      </c>
    </row>
    <row r="188">
      <c r="A188" s="48">
        <v>45422.0</v>
      </c>
      <c r="B188" s="49">
        <v>163.0</v>
      </c>
      <c r="C188" s="49">
        <v>164.350006</v>
      </c>
      <c r="D188" s="49">
        <v>161.899994</v>
      </c>
      <c r="E188" s="49">
        <v>162.350006</v>
      </c>
      <c r="F188" s="49">
        <v>159.144852</v>
      </c>
      <c r="G188" s="67">
        <f t="shared" si="1"/>
        <v>-0.009154685788</v>
      </c>
      <c r="H188" s="68">
        <f>G188-FAMA!E191</f>
        <v>-0.06420410658</v>
      </c>
    </row>
    <row r="189">
      <c r="A189" s="48">
        <v>45425.0</v>
      </c>
      <c r="B189" s="49">
        <v>162.550003</v>
      </c>
      <c r="C189" s="49">
        <v>164.5</v>
      </c>
      <c r="D189" s="49">
        <v>158.149994</v>
      </c>
      <c r="E189" s="49">
        <v>163.850006</v>
      </c>
      <c r="F189" s="49">
        <v>160.615234</v>
      </c>
      <c r="G189" s="67">
        <f t="shared" si="1"/>
        <v>-0.006668653471</v>
      </c>
      <c r="H189" s="68">
        <f>G189-FAMA!E192</f>
        <v>-0.02501509428</v>
      </c>
    </row>
    <row r="190">
      <c r="A190" s="48">
        <v>45426.0</v>
      </c>
      <c r="B190" s="49">
        <v>163.899994</v>
      </c>
      <c r="C190" s="49">
        <v>166.449997</v>
      </c>
      <c r="D190" s="49">
        <v>163.600006</v>
      </c>
      <c r="E190" s="49">
        <v>164.949997</v>
      </c>
      <c r="F190" s="49">
        <v>161.693512</v>
      </c>
      <c r="G190" s="67">
        <f t="shared" si="1"/>
        <v>-0.003925172793</v>
      </c>
      <c r="H190" s="68">
        <f>G190-FAMA!E193</f>
        <v>-0.0222716136</v>
      </c>
    </row>
    <row r="191">
      <c r="A191" s="48">
        <v>45427.0</v>
      </c>
      <c r="B191" s="49">
        <v>165.25</v>
      </c>
      <c r="C191" s="49">
        <v>167.5</v>
      </c>
      <c r="D191" s="49">
        <v>165.0</v>
      </c>
      <c r="E191" s="49">
        <v>165.600006</v>
      </c>
      <c r="F191" s="49">
        <v>162.330688</v>
      </c>
      <c r="G191" s="67">
        <f t="shared" si="1"/>
        <v>-0.001808260976</v>
      </c>
      <c r="H191" s="68">
        <f>G191-FAMA!E194</f>
        <v>-0.02017467595</v>
      </c>
    </row>
    <row r="192">
      <c r="A192" s="48">
        <v>45428.0</v>
      </c>
      <c r="B192" s="49">
        <v>167.300003</v>
      </c>
      <c r="C192" s="49">
        <v>168.0</v>
      </c>
      <c r="D192" s="49">
        <v>162.25</v>
      </c>
      <c r="E192" s="49">
        <v>165.899994</v>
      </c>
      <c r="F192" s="49">
        <v>162.624756</v>
      </c>
      <c r="G192" s="67">
        <f t="shared" si="1"/>
        <v>-0.008071755389</v>
      </c>
      <c r="H192" s="68">
        <f>G192-FAMA!E195</f>
        <v>-0.02643817036</v>
      </c>
    </row>
    <row r="193">
      <c r="A193" s="48">
        <v>45429.0</v>
      </c>
      <c r="B193" s="49">
        <v>166.449997</v>
      </c>
      <c r="C193" s="49">
        <v>168.449997</v>
      </c>
      <c r="D193" s="49">
        <v>165.5</v>
      </c>
      <c r="E193" s="49">
        <v>167.25</v>
      </c>
      <c r="F193" s="49">
        <v>163.948105</v>
      </c>
      <c r="G193" s="67">
        <f t="shared" si="1"/>
        <v>-0.04044756056</v>
      </c>
      <c r="H193" s="68">
        <f>G193-FAMA!E196</f>
        <v>-0.09555692586</v>
      </c>
    </row>
    <row r="194">
      <c r="A194" s="48">
        <v>45433.0</v>
      </c>
      <c r="B194" s="49">
        <v>168.050003</v>
      </c>
      <c r="C194" s="49">
        <v>175.199997</v>
      </c>
      <c r="D194" s="49">
        <v>168.050003</v>
      </c>
      <c r="E194" s="49">
        <v>174.300003</v>
      </c>
      <c r="F194" s="49">
        <v>170.858932</v>
      </c>
      <c r="G194" s="67">
        <f t="shared" si="1"/>
        <v>0.005770323959</v>
      </c>
      <c r="H194" s="68">
        <f>G194-FAMA!E197</f>
        <v>-0.01259609101</v>
      </c>
    </row>
    <row r="195">
      <c r="A195" s="48">
        <v>45434.0</v>
      </c>
      <c r="B195" s="49">
        <v>175.550003</v>
      </c>
      <c r="C195" s="49">
        <v>175.550003</v>
      </c>
      <c r="D195" s="49">
        <v>171.5</v>
      </c>
      <c r="E195" s="49">
        <v>173.300003</v>
      </c>
      <c r="F195" s="49">
        <v>169.878677</v>
      </c>
      <c r="G195" s="67">
        <f t="shared" si="1"/>
        <v>-0.01225414448</v>
      </c>
      <c r="H195" s="68">
        <f>G195-FAMA!E198</f>
        <v>-0.03062055945</v>
      </c>
    </row>
    <row r="196">
      <c r="A196" s="48">
        <v>45435.0</v>
      </c>
      <c r="B196" s="49">
        <v>173.25</v>
      </c>
      <c r="C196" s="49">
        <v>175.699997</v>
      </c>
      <c r="D196" s="49">
        <v>170.5</v>
      </c>
      <c r="E196" s="49">
        <v>175.449997</v>
      </c>
      <c r="F196" s="49">
        <v>171.986221</v>
      </c>
      <c r="G196" s="67">
        <f t="shared" si="1"/>
        <v>0.003718497201</v>
      </c>
      <c r="H196" s="68">
        <f>G196-FAMA!E199</f>
        <v>-0.01462154132</v>
      </c>
    </row>
    <row r="197">
      <c r="A197" s="48">
        <v>45436.0</v>
      </c>
      <c r="B197" s="49">
        <v>175.75</v>
      </c>
      <c r="C197" s="49">
        <v>177.550003</v>
      </c>
      <c r="D197" s="49">
        <v>174.100006</v>
      </c>
      <c r="E197" s="49">
        <v>174.800003</v>
      </c>
      <c r="F197" s="49">
        <v>171.34906</v>
      </c>
      <c r="G197" s="67">
        <f t="shared" si="1"/>
        <v>-0.003988560878</v>
      </c>
      <c r="H197" s="68">
        <f>G197-FAMA!E200</f>
        <v>-0.0223285994</v>
      </c>
    </row>
    <row r="198">
      <c r="A198" s="48">
        <v>45439.0</v>
      </c>
      <c r="B198" s="49">
        <v>178.0</v>
      </c>
      <c r="C198" s="49">
        <v>178.0</v>
      </c>
      <c r="D198" s="49">
        <v>174.899994</v>
      </c>
      <c r="E198" s="49">
        <v>175.5</v>
      </c>
      <c r="F198" s="49">
        <v>172.035233</v>
      </c>
      <c r="G198" s="67">
        <f t="shared" si="1"/>
        <v>0.003717439737</v>
      </c>
      <c r="H198" s="68">
        <f>G198-FAMA!E201</f>
        <v>-0.05131276715</v>
      </c>
    </row>
    <row r="199">
      <c r="A199" s="48">
        <v>45440.0</v>
      </c>
      <c r="B199" s="49">
        <v>176.949997</v>
      </c>
      <c r="C199" s="49">
        <v>177.5</v>
      </c>
      <c r="D199" s="49">
        <v>173.550003</v>
      </c>
      <c r="E199" s="49">
        <v>174.850006</v>
      </c>
      <c r="F199" s="49">
        <v>171.398071</v>
      </c>
      <c r="G199" s="67">
        <f t="shared" si="1"/>
        <v>0.003731392952</v>
      </c>
      <c r="H199" s="68">
        <f>G199-FAMA!E202</f>
        <v>-0.01460864557</v>
      </c>
    </row>
    <row r="200">
      <c r="A200" s="48">
        <v>45441.0</v>
      </c>
      <c r="B200" s="49">
        <v>174.850006</v>
      </c>
      <c r="C200" s="49">
        <v>176.0</v>
      </c>
      <c r="D200" s="49">
        <v>173.449997</v>
      </c>
      <c r="E200" s="49">
        <v>174.199997</v>
      </c>
      <c r="F200" s="49">
        <v>170.760895</v>
      </c>
      <c r="G200" s="67">
        <f t="shared" si="1"/>
        <v>0.0609013714</v>
      </c>
      <c r="H200" s="68">
        <f>G200-FAMA!E203</f>
        <v>0.04256133288</v>
      </c>
    </row>
    <row r="201">
      <c r="A201" s="48">
        <v>45442.0</v>
      </c>
      <c r="B201" s="49">
        <v>172.899994</v>
      </c>
      <c r="C201" s="49">
        <v>172.899994</v>
      </c>
      <c r="D201" s="49">
        <v>163.399994</v>
      </c>
      <c r="E201" s="49">
        <v>164.199997</v>
      </c>
      <c r="F201" s="49">
        <v>160.958313</v>
      </c>
      <c r="G201" s="67">
        <f t="shared" si="1"/>
        <v>-0.01764887124</v>
      </c>
      <c r="H201" s="68">
        <f>G201-FAMA!E204</f>
        <v>-0.03609721631</v>
      </c>
    </row>
    <row r="202">
      <c r="A202" s="48">
        <v>45443.0</v>
      </c>
      <c r="B202" s="49">
        <v>166.0</v>
      </c>
      <c r="C202" s="49">
        <v>167.899994</v>
      </c>
      <c r="D202" s="49">
        <v>164.0</v>
      </c>
      <c r="E202" s="49">
        <v>167.149994</v>
      </c>
      <c r="F202" s="49">
        <v>163.850082</v>
      </c>
      <c r="G202" s="67">
        <f t="shared" si="1"/>
        <v>-0.0407460209</v>
      </c>
      <c r="H202" s="68">
        <f>G202-FAMA!E205</f>
        <v>-0.05919436597</v>
      </c>
    </row>
    <row r="203">
      <c r="A203" s="48">
        <v>45446.0</v>
      </c>
      <c r="B203" s="49">
        <v>173.600006</v>
      </c>
      <c r="C203" s="49">
        <v>175.0</v>
      </c>
      <c r="D203" s="49">
        <v>168.850006</v>
      </c>
      <c r="E203" s="49">
        <v>174.25</v>
      </c>
      <c r="F203" s="49">
        <v>170.809906</v>
      </c>
      <c r="G203" s="67">
        <f t="shared" si="1"/>
        <v>0.09729213771</v>
      </c>
      <c r="H203" s="68">
        <f>G203-FAMA!E206</f>
        <v>0.07884379264</v>
      </c>
    </row>
    <row r="204">
      <c r="A204" s="48">
        <v>45447.0</v>
      </c>
      <c r="B204" s="49">
        <v>175.949997</v>
      </c>
      <c r="C204" s="49">
        <v>175.949997</v>
      </c>
      <c r="D204" s="49">
        <v>148.149994</v>
      </c>
      <c r="E204" s="49">
        <v>158.800003</v>
      </c>
      <c r="F204" s="49">
        <v>155.664932</v>
      </c>
      <c r="G204" s="67">
        <f t="shared" si="1"/>
        <v>-0.06146567189</v>
      </c>
      <c r="H204" s="68">
        <f>G204-FAMA!E207</f>
        <v>-0.116820918</v>
      </c>
    </row>
    <row r="205">
      <c r="A205" s="48">
        <v>45448.0</v>
      </c>
      <c r="B205" s="49">
        <v>162.399994</v>
      </c>
      <c r="C205" s="49">
        <v>169.600006</v>
      </c>
      <c r="D205" s="49">
        <v>159.0</v>
      </c>
      <c r="E205" s="49">
        <v>169.199997</v>
      </c>
      <c r="F205" s="49">
        <v>165.859604</v>
      </c>
      <c r="G205" s="67">
        <f t="shared" si="1"/>
        <v>-0.01627915391</v>
      </c>
      <c r="H205" s="68">
        <f>G205-FAMA!E208</f>
        <v>-0.03472749897</v>
      </c>
    </row>
    <row r="206">
      <c r="A206" s="48">
        <v>45449.0</v>
      </c>
      <c r="B206" s="49">
        <v>170.949997</v>
      </c>
      <c r="C206" s="49">
        <v>174.699997</v>
      </c>
      <c r="D206" s="49">
        <v>169.449997</v>
      </c>
      <c r="E206" s="49">
        <v>172.0</v>
      </c>
      <c r="F206" s="49">
        <v>168.60434</v>
      </c>
      <c r="G206" s="67">
        <f t="shared" si="1"/>
        <v>-0.03883756747</v>
      </c>
      <c r="H206" s="68">
        <f>G206-FAMA!E209</f>
        <v>-0.05741464702</v>
      </c>
    </row>
    <row r="207">
      <c r="A207" s="48">
        <v>45450.0</v>
      </c>
      <c r="B207" s="49">
        <v>172.0</v>
      </c>
      <c r="C207" s="49">
        <v>179.649994</v>
      </c>
      <c r="D207" s="49">
        <v>170.75</v>
      </c>
      <c r="E207" s="49">
        <v>178.949997</v>
      </c>
      <c r="F207" s="49">
        <v>175.417114</v>
      </c>
      <c r="G207" s="67">
        <f t="shared" si="1"/>
        <v>-0.006936764421</v>
      </c>
      <c r="H207" s="68">
        <f>G207-FAMA!E210</f>
        <v>-0.08126579165</v>
      </c>
    </row>
    <row r="208">
      <c r="A208" s="48">
        <v>45453.0</v>
      </c>
      <c r="B208" s="49">
        <v>180.75</v>
      </c>
      <c r="C208" s="49">
        <v>182.100006</v>
      </c>
      <c r="D208" s="49">
        <v>177.300003</v>
      </c>
      <c r="E208" s="49">
        <v>180.199997</v>
      </c>
      <c r="F208" s="49">
        <v>176.642441</v>
      </c>
      <c r="G208" s="67">
        <f t="shared" si="1"/>
        <v>-0.006341371531</v>
      </c>
      <c r="H208" s="68">
        <f>G208-FAMA!E211</f>
        <v>-0.02491845108</v>
      </c>
    </row>
    <row r="209">
      <c r="A209" s="48">
        <v>45454.0</v>
      </c>
      <c r="B209" s="49">
        <v>180.800003</v>
      </c>
      <c r="C209" s="49">
        <v>183.800003</v>
      </c>
      <c r="D209" s="49">
        <v>180.550003</v>
      </c>
      <c r="E209" s="49">
        <v>181.350006</v>
      </c>
      <c r="F209" s="49">
        <v>177.769745</v>
      </c>
      <c r="G209" s="67">
        <f t="shared" si="1"/>
        <v>-0.004938277258</v>
      </c>
      <c r="H209" s="68">
        <f>G209-FAMA!E212</f>
        <v>-0.02351535681</v>
      </c>
    </row>
    <row r="210">
      <c r="A210" s="48">
        <v>45455.0</v>
      </c>
      <c r="B210" s="49">
        <v>182.399994</v>
      </c>
      <c r="C210" s="49">
        <v>183.850006</v>
      </c>
      <c r="D210" s="49">
        <v>181.550003</v>
      </c>
      <c r="E210" s="49">
        <v>182.25</v>
      </c>
      <c r="F210" s="49">
        <v>178.651978</v>
      </c>
      <c r="G210" s="67">
        <f t="shared" si="1"/>
        <v>-0.001369815891</v>
      </c>
      <c r="H210" s="68">
        <f>G210-FAMA!E213</f>
        <v>-0.02000957726</v>
      </c>
    </row>
    <row r="211">
      <c r="A211" s="48">
        <v>45456.0</v>
      </c>
      <c r="B211" s="49">
        <v>183.699997</v>
      </c>
      <c r="C211" s="49">
        <v>184.149994</v>
      </c>
      <c r="D211" s="49">
        <v>180.5</v>
      </c>
      <c r="E211" s="49">
        <v>182.5</v>
      </c>
      <c r="F211" s="49">
        <v>178.897034</v>
      </c>
      <c r="G211" s="67">
        <f t="shared" si="1"/>
        <v>-0.003004711625</v>
      </c>
      <c r="H211" s="68">
        <f>G211-FAMA!E214</f>
        <v>-0.021644473</v>
      </c>
    </row>
    <row r="212">
      <c r="A212" s="48">
        <v>45457.0</v>
      </c>
      <c r="B212" s="49">
        <v>183.0</v>
      </c>
      <c r="C212" s="49">
        <v>183.5</v>
      </c>
      <c r="D212" s="49">
        <v>181.449997</v>
      </c>
      <c r="E212" s="49">
        <v>183.050003</v>
      </c>
      <c r="F212" s="49">
        <v>179.436188</v>
      </c>
      <c r="G212" s="67">
        <f t="shared" si="1"/>
        <v>0.01048862054</v>
      </c>
      <c r="H212" s="68">
        <f>G212-FAMA!E215</f>
        <v>-0.04544108744</v>
      </c>
    </row>
    <row r="213">
      <c r="A213" s="48">
        <v>45461.0</v>
      </c>
      <c r="B213" s="49">
        <v>184.0</v>
      </c>
      <c r="C213" s="49">
        <v>184.600006</v>
      </c>
      <c r="D213" s="49">
        <v>180.600006</v>
      </c>
      <c r="E213" s="49">
        <v>181.149994</v>
      </c>
      <c r="F213" s="49">
        <v>177.573685</v>
      </c>
      <c r="G213" s="67">
        <f t="shared" si="1"/>
        <v>0.006109382778</v>
      </c>
      <c r="H213" s="68">
        <f>G213-FAMA!E216</f>
        <v>-0.01253037859</v>
      </c>
    </row>
    <row r="214">
      <c r="A214" s="48">
        <v>45462.0</v>
      </c>
      <c r="B214" s="49">
        <v>182.600006</v>
      </c>
      <c r="C214" s="49">
        <v>182.600006</v>
      </c>
      <c r="D214" s="49">
        <v>179.300003</v>
      </c>
      <c r="E214" s="49">
        <v>180.050003</v>
      </c>
      <c r="F214" s="49">
        <v>176.495407</v>
      </c>
      <c r="G214" s="67">
        <f t="shared" si="1"/>
        <v>-0.01261310769</v>
      </c>
      <c r="H214" s="68">
        <f>G214-FAMA!E217</f>
        <v>-0.03125286906</v>
      </c>
    </row>
    <row r="215">
      <c r="A215" s="48">
        <v>45463.0</v>
      </c>
      <c r="B215" s="49">
        <v>181.899994</v>
      </c>
      <c r="C215" s="49">
        <v>182.899994</v>
      </c>
      <c r="D215" s="49">
        <v>179.5</v>
      </c>
      <c r="E215" s="49">
        <v>182.350006</v>
      </c>
      <c r="F215" s="49">
        <v>178.75</v>
      </c>
      <c r="G215" s="67">
        <f t="shared" si="1"/>
        <v>-0.006116241108</v>
      </c>
      <c r="H215" s="68">
        <f>G215-FAMA!E218</f>
        <v>-0.02467950315</v>
      </c>
    </row>
    <row r="216">
      <c r="A216" s="48">
        <v>45464.0</v>
      </c>
      <c r="B216" s="49">
        <v>180.0</v>
      </c>
      <c r="C216" s="49">
        <v>180.949997</v>
      </c>
      <c r="D216" s="49">
        <v>178.199997</v>
      </c>
      <c r="E216" s="49">
        <v>179.850006</v>
      </c>
      <c r="F216" s="49">
        <v>179.850006</v>
      </c>
      <c r="G216" s="67">
        <f t="shared" si="1"/>
        <v>0.01096128199</v>
      </c>
      <c r="H216" s="68">
        <f>G216-FAMA!E219</f>
        <v>-0.00760198005</v>
      </c>
    </row>
    <row r="217">
      <c r="A217" s="48">
        <v>45467.0</v>
      </c>
      <c r="B217" s="49">
        <v>177.699997</v>
      </c>
      <c r="C217" s="49">
        <v>178.949997</v>
      </c>
      <c r="D217" s="49">
        <v>175.100006</v>
      </c>
      <c r="E217" s="49">
        <v>177.899994</v>
      </c>
      <c r="F217" s="49">
        <v>177.899994</v>
      </c>
      <c r="G217" s="67">
        <f t="shared" si="1"/>
        <v>0.01252132634</v>
      </c>
      <c r="H217" s="68">
        <f>G217-FAMA!E220</f>
        <v>-0.04317879826</v>
      </c>
    </row>
    <row r="218">
      <c r="A218" s="48">
        <v>45468.0</v>
      </c>
      <c r="B218" s="49">
        <v>177.850006</v>
      </c>
      <c r="C218" s="49">
        <v>179.0</v>
      </c>
      <c r="D218" s="49">
        <v>175.199997</v>
      </c>
      <c r="E218" s="49">
        <v>175.699997</v>
      </c>
      <c r="F218" s="49">
        <v>175.699997</v>
      </c>
      <c r="G218" s="67">
        <f t="shared" si="1"/>
        <v>0.018255543</v>
      </c>
      <c r="H218" s="68">
        <f>G218-FAMA!E221</f>
        <v>-0.0003077190355</v>
      </c>
    </row>
    <row r="219">
      <c r="A219" s="48">
        <v>45469.0</v>
      </c>
      <c r="B219" s="49">
        <v>175.5</v>
      </c>
      <c r="C219" s="49">
        <v>175.699997</v>
      </c>
      <c r="D219" s="49">
        <v>171.800003</v>
      </c>
      <c r="E219" s="49">
        <v>172.550003</v>
      </c>
      <c r="F219" s="49">
        <v>172.550003</v>
      </c>
      <c r="G219" s="67">
        <f t="shared" si="1"/>
        <v>-0.009187430693</v>
      </c>
      <c r="H219" s="68">
        <f>G219-FAMA!E222</f>
        <v>-0.02775069273</v>
      </c>
    </row>
    <row r="220">
      <c r="A220" s="48">
        <v>45470.0</v>
      </c>
      <c r="B220" s="49">
        <v>173.449997</v>
      </c>
      <c r="C220" s="49">
        <v>174.949997</v>
      </c>
      <c r="D220" s="49">
        <v>171.75</v>
      </c>
      <c r="E220" s="49">
        <v>174.149994</v>
      </c>
      <c r="F220" s="49">
        <v>174.149994</v>
      </c>
      <c r="G220" s="67">
        <f t="shared" si="1"/>
        <v>0.0008620344828</v>
      </c>
      <c r="H220" s="68">
        <f>G220-FAMA!E223</f>
        <v>-0.01779358696</v>
      </c>
    </row>
    <row r="221">
      <c r="A221" s="48">
        <v>45471.0</v>
      </c>
      <c r="B221" s="49">
        <v>174.550003</v>
      </c>
      <c r="C221" s="49">
        <v>177.100006</v>
      </c>
      <c r="D221" s="49">
        <v>173.550003</v>
      </c>
      <c r="E221" s="49">
        <v>174.0</v>
      </c>
      <c r="F221" s="49">
        <v>174.0</v>
      </c>
      <c r="G221" s="67">
        <f t="shared" si="1"/>
        <v>-0.0005744169819</v>
      </c>
      <c r="H221" s="68">
        <f>G221-FAMA!E224</f>
        <v>-0.01923003842</v>
      </c>
    </row>
    <row r="222">
      <c r="A222" s="48">
        <v>45474.0</v>
      </c>
      <c r="B222" s="49">
        <v>174.75</v>
      </c>
      <c r="C222" s="49">
        <v>176.0</v>
      </c>
      <c r="D222" s="49">
        <v>173.550003</v>
      </c>
      <c r="E222" s="49">
        <v>174.100006</v>
      </c>
      <c r="F222" s="49">
        <v>174.100006</v>
      </c>
      <c r="G222" s="67">
        <f t="shared" si="1"/>
        <v>-0.002292229226</v>
      </c>
      <c r="H222" s="68">
        <f>G222-FAMA!E225</f>
        <v>-0.05826953516</v>
      </c>
    </row>
    <row r="223">
      <c r="A223" s="48">
        <v>45475.0</v>
      </c>
      <c r="B223" s="49">
        <v>175.149994</v>
      </c>
      <c r="C223" s="49">
        <v>175.699997</v>
      </c>
      <c r="D223" s="49">
        <v>173.550003</v>
      </c>
      <c r="E223" s="49">
        <v>174.5</v>
      </c>
      <c r="F223" s="49">
        <v>174.5</v>
      </c>
      <c r="G223" s="67">
        <f t="shared" si="1"/>
        <v>-0.01049053551</v>
      </c>
      <c r="H223" s="68">
        <f>G223-FAMA!E226</f>
        <v>-0.02914615695</v>
      </c>
    </row>
    <row r="224">
      <c r="A224" s="48">
        <v>45476.0</v>
      </c>
      <c r="B224" s="49">
        <v>174.550003</v>
      </c>
      <c r="C224" s="49">
        <v>176.75</v>
      </c>
      <c r="D224" s="49">
        <v>174.5</v>
      </c>
      <c r="E224" s="49">
        <v>176.350006</v>
      </c>
      <c r="F224" s="49">
        <v>176.350006</v>
      </c>
      <c r="G224" s="67">
        <f t="shared" si="1"/>
        <v>0.0005674099291</v>
      </c>
      <c r="H224" s="68">
        <f>G224-FAMA!E227</f>
        <v>-0.01808821151</v>
      </c>
    </row>
    <row r="225">
      <c r="A225" s="48">
        <v>45477.0</v>
      </c>
      <c r="B225" s="49">
        <v>176.899994</v>
      </c>
      <c r="C225" s="49">
        <v>178.149994</v>
      </c>
      <c r="D225" s="49">
        <v>175.850006</v>
      </c>
      <c r="E225" s="49">
        <v>176.25</v>
      </c>
      <c r="F225" s="49">
        <v>176.25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4091.050049</v>
      </c>
      <c r="C2" s="49">
        <v>4221.0</v>
      </c>
      <c r="D2" s="49">
        <v>4076.949951</v>
      </c>
      <c r="E2" s="49">
        <v>4200.149902</v>
      </c>
      <c r="F2" s="49">
        <v>4154.736328</v>
      </c>
      <c r="G2" s="67">
        <f t="shared" ref="G2:G225" si="1">(F2/F3-1)</f>
        <v>-0.003050053711</v>
      </c>
      <c r="H2" s="68">
        <f>G2-FAMA!E5</f>
        <v>-0.05679114357</v>
      </c>
    </row>
    <row r="3">
      <c r="A3" s="48">
        <v>45142.0</v>
      </c>
      <c r="B3" s="49">
        <v>4220.049805</v>
      </c>
      <c r="C3" s="49">
        <v>4287.0</v>
      </c>
      <c r="D3" s="49">
        <v>4200.0</v>
      </c>
      <c r="E3" s="49">
        <v>4213.0</v>
      </c>
      <c r="F3" s="49">
        <v>4167.447266</v>
      </c>
      <c r="G3" s="67">
        <f t="shared" si="1"/>
        <v>-0.006332743612</v>
      </c>
      <c r="H3" s="68">
        <f>G3-FAMA!E6</f>
        <v>-0.02424323219</v>
      </c>
      <c r="J3" s="67">
        <f t="array" ref="J3:N7">LINEST(H2:H224,FAMA!B5:E227,true,true)</f>
        <v>-0.9840570632</v>
      </c>
      <c r="K3" s="33">
        <v>-6.43335086839661E-4</v>
      </c>
      <c r="L3" s="33">
        <v>0.0010134118995855975</v>
      </c>
      <c r="M3" s="33">
        <v>-9.495816518240799E-4</v>
      </c>
      <c r="N3" s="33">
        <v>-0.0013619634314048772</v>
      </c>
    </row>
    <row r="4">
      <c r="A4" s="48">
        <v>45145.0</v>
      </c>
      <c r="B4" s="49">
        <v>4253.399902</v>
      </c>
      <c r="C4" s="49">
        <v>4270.0</v>
      </c>
      <c r="D4" s="49">
        <v>4171.0</v>
      </c>
      <c r="E4" s="49">
        <v>4239.850098</v>
      </c>
      <c r="F4" s="49">
        <v>4194.006836</v>
      </c>
      <c r="G4" s="67">
        <f t="shared" si="1"/>
        <v>-0.008373036174</v>
      </c>
      <c r="H4" s="68">
        <f>G4-FAMA!E7</f>
        <v>-0.02628352475</v>
      </c>
      <c r="J4" s="33">
        <v>0.06800895993548485</v>
      </c>
      <c r="K4" s="33">
        <v>0.0018194913016804843</v>
      </c>
      <c r="L4" s="33">
        <v>0.0013950267129957815</v>
      </c>
      <c r="M4" s="33">
        <v>0.0016320048935516817</v>
      </c>
      <c r="N4" s="33">
        <v>0.0021161551341418654</v>
      </c>
    </row>
    <row r="5">
      <c r="A5" s="48">
        <v>45146.0</v>
      </c>
      <c r="B5" s="49">
        <v>4250.0</v>
      </c>
      <c r="C5" s="49">
        <v>4370.0</v>
      </c>
      <c r="D5" s="49">
        <v>4250.0</v>
      </c>
      <c r="E5" s="49">
        <v>4275.649902</v>
      </c>
      <c r="F5" s="49">
        <v>4229.419922</v>
      </c>
      <c r="G5" s="67">
        <f t="shared" si="1"/>
        <v>-0.0032520865</v>
      </c>
      <c r="H5" s="68">
        <f>G5-FAMA!E8</f>
        <v>-0.02106021438</v>
      </c>
      <c r="J5" s="33">
        <v>0.4962924226731217</v>
      </c>
      <c r="K5" s="33">
        <v>0.01604467013530825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4298.950195</v>
      </c>
      <c r="C6" s="49">
        <v>4301.049805</v>
      </c>
      <c r="D6" s="49">
        <v>4239.299805</v>
      </c>
      <c r="E6" s="49">
        <v>4289.600098</v>
      </c>
      <c r="F6" s="49">
        <v>4243.219238</v>
      </c>
      <c r="G6" s="67">
        <f t="shared" si="1"/>
        <v>0.01192495544</v>
      </c>
      <c r="H6" s="68">
        <f>G6-FAMA!E9</f>
        <v>-0.005883172432</v>
      </c>
      <c r="J6" s="33">
        <v>53.69769734103587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4280.0</v>
      </c>
      <c r="C7" s="49">
        <v>4326.0</v>
      </c>
      <c r="D7" s="49">
        <v>4215.450195</v>
      </c>
      <c r="E7" s="49">
        <v>4239.049805</v>
      </c>
      <c r="F7" s="49">
        <v>4193.215332</v>
      </c>
      <c r="G7" s="67">
        <f t="shared" si="1"/>
        <v>-0.003057449618</v>
      </c>
      <c r="H7" s="68">
        <f>G7-FAMA!E10</f>
        <v>-0.05649134769</v>
      </c>
      <c r="J7" s="33">
        <v>0.05529390215123355</v>
      </c>
      <c r="K7" s="33">
        <v>0.05612005386568585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4245.049805</v>
      </c>
      <c r="C8" s="49">
        <v>4305.200195</v>
      </c>
      <c r="D8" s="49">
        <v>4238.149902</v>
      </c>
      <c r="E8" s="49">
        <v>4252.049805</v>
      </c>
      <c r="F8" s="49">
        <v>4206.075195</v>
      </c>
      <c r="G8" s="67">
        <f t="shared" si="1"/>
        <v>0.0003174895298</v>
      </c>
      <c r="H8" s="68">
        <f>G8-FAMA!E11</f>
        <v>-0.01749063835</v>
      </c>
    </row>
    <row r="9">
      <c r="A9" s="48">
        <v>45152.0</v>
      </c>
      <c r="B9" s="49">
        <v>4205.049805</v>
      </c>
      <c r="C9" s="49">
        <v>4258.100098</v>
      </c>
      <c r="D9" s="49">
        <v>4154.5</v>
      </c>
      <c r="E9" s="49">
        <v>4250.700195</v>
      </c>
      <c r="F9" s="49">
        <v>4204.740234</v>
      </c>
      <c r="G9" s="67">
        <f t="shared" si="1"/>
        <v>-0.007726573302</v>
      </c>
      <c r="H9" s="68">
        <f>G9-FAMA!E12</f>
        <v>-0.02553470118</v>
      </c>
    </row>
    <row r="10">
      <c r="A10" s="48">
        <v>45154.0</v>
      </c>
      <c r="B10" s="49">
        <v>4234.549805</v>
      </c>
      <c r="C10" s="49">
        <v>4311.350098</v>
      </c>
      <c r="D10" s="49">
        <v>4211.600098</v>
      </c>
      <c r="E10" s="49">
        <v>4283.799805</v>
      </c>
      <c r="F10" s="49">
        <v>4237.481445</v>
      </c>
      <c r="G10" s="67">
        <f t="shared" si="1"/>
        <v>-0.004334829341</v>
      </c>
      <c r="H10" s="68">
        <f>G10-FAMA!E13</f>
        <v>-0.02219401406</v>
      </c>
      <c r="J10" s="70">
        <f>FAMA!E3+FAMA!B3*K3+FAMA!C3*L3+FAMA!D3*M3+FAMA!E3*N3</f>
        <v>0.02678345709</v>
      </c>
      <c r="K10" s="50" t="s">
        <v>41</v>
      </c>
    </row>
    <row r="11">
      <c r="A11" s="48">
        <v>45155.0</v>
      </c>
      <c r="B11" s="49">
        <v>4275.049805</v>
      </c>
      <c r="C11" s="49">
        <v>4344.0</v>
      </c>
      <c r="D11" s="49">
        <v>4241.0</v>
      </c>
      <c r="E11" s="49">
        <v>4302.450195</v>
      </c>
      <c r="F11" s="49">
        <v>4255.930176</v>
      </c>
      <c r="G11" s="67">
        <f t="shared" si="1"/>
        <v>0.009348828074</v>
      </c>
      <c r="H11" s="68">
        <f>G11-FAMA!E14</f>
        <v>-0.008510356649</v>
      </c>
    </row>
    <row r="12">
      <c r="A12" s="48">
        <v>45156.0</v>
      </c>
      <c r="B12" s="49">
        <v>4285.049805</v>
      </c>
      <c r="C12" s="49">
        <v>4299.049805</v>
      </c>
      <c r="D12" s="49">
        <v>4238.5</v>
      </c>
      <c r="E12" s="49">
        <v>4262.600098</v>
      </c>
      <c r="F12" s="49">
        <v>4216.510742</v>
      </c>
      <c r="G12" s="67">
        <f t="shared" si="1"/>
        <v>-0.01881757451</v>
      </c>
      <c r="H12" s="68">
        <f>G12-FAMA!E15</f>
        <v>-0.07240469776</v>
      </c>
    </row>
    <row r="13">
      <c r="A13" s="48">
        <v>45159.0</v>
      </c>
      <c r="B13" s="49">
        <v>4262.649902</v>
      </c>
      <c r="C13" s="49">
        <v>4397.350098</v>
      </c>
      <c r="D13" s="49">
        <v>4261.049805</v>
      </c>
      <c r="E13" s="49">
        <v>4344.350098</v>
      </c>
      <c r="F13" s="49">
        <v>4297.376953</v>
      </c>
      <c r="G13" s="67">
        <f t="shared" si="1"/>
        <v>-0.00322374164</v>
      </c>
      <c r="H13" s="68">
        <f>G13-FAMA!E16</f>
        <v>-0.02108292636</v>
      </c>
    </row>
    <row r="14">
      <c r="A14" s="48">
        <v>45160.0</v>
      </c>
      <c r="B14" s="49">
        <v>4359.0</v>
      </c>
      <c r="C14" s="49">
        <v>4385.549805</v>
      </c>
      <c r="D14" s="49">
        <v>4321.25</v>
      </c>
      <c r="E14" s="49">
        <v>4358.399902</v>
      </c>
      <c r="F14" s="49">
        <v>4311.275391</v>
      </c>
      <c r="G14" s="67">
        <f t="shared" si="1"/>
        <v>-0.001626436076</v>
      </c>
      <c r="H14" s="68">
        <f>G14-FAMA!E17</f>
        <v>-0.0194856208</v>
      </c>
    </row>
    <row r="15">
      <c r="A15" s="48">
        <v>45161.0</v>
      </c>
      <c r="B15" s="49">
        <v>4380.0</v>
      </c>
      <c r="C15" s="49">
        <v>4405.0</v>
      </c>
      <c r="D15" s="49">
        <v>4351.149902</v>
      </c>
      <c r="E15" s="49">
        <v>4365.5</v>
      </c>
      <c r="F15" s="49">
        <v>4318.298828</v>
      </c>
      <c r="G15" s="67">
        <f t="shared" si="1"/>
        <v>-0.007209172449</v>
      </c>
      <c r="H15" s="68">
        <f>G15-FAMA!E18</f>
        <v>-0.02500139123</v>
      </c>
    </row>
    <row r="16">
      <c r="A16" s="48">
        <v>45162.0</v>
      </c>
      <c r="B16" s="49">
        <v>4394.0</v>
      </c>
      <c r="C16" s="49">
        <v>4427.200195</v>
      </c>
      <c r="D16" s="49">
        <v>4367.950195</v>
      </c>
      <c r="E16" s="49">
        <v>4397.200195</v>
      </c>
      <c r="F16" s="49">
        <v>4349.65625</v>
      </c>
      <c r="G16" s="67">
        <f t="shared" si="1"/>
        <v>0.01274811945</v>
      </c>
      <c r="H16" s="68">
        <f>G16-FAMA!E19</f>
        <v>-0.005044099329</v>
      </c>
    </row>
    <row r="17">
      <c r="A17" s="48">
        <v>45163.0</v>
      </c>
      <c r="B17" s="49">
        <v>4360.0</v>
      </c>
      <c r="C17" s="49">
        <v>4380.549805</v>
      </c>
      <c r="D17" s="49">
        <v>4311.25</v>
      </c>
      <c r="E17" s="49">
        <v>4341.850098</v>
      </c>
      <c r="F17" s="49">
        <v>4294.904297</v>
      </c>
      <c r="G17" s="67">
        <f t="shared" si="1"/>
        <v>-0.003133975463</v>
      </c>
      <c r="H17" s="68">
        <f>G17-FAMA!E20</f>
        <v>-0.05652012925</v>
      </c>
    </row>
    <row r="18">
      <c r="A18" s="48">
        <v>45166.0</v>
      </c>
      <c r="B18" s="49">
        <v>4340.899902</v>
      </c>
      <c r="C18" s="49">
        <v>4377.0</v>
      </c>
      <c r="D18" s="49">
        <v>4325.0</v>
      </c>
      <c r="E18" s="49">
        <v>4355.5</v>
      </c>
      <c r="F18" s="49">
        <v>4308.406738</v>
      </c>
      <c r="G18" s="67">
        <f t="shared" si="1"/>
        <v>0.002243560015</v>
      </c>
      <c r="H18" s="68">
        <f>G18-FAMA!E21</f>
        <v>-0.01554865876</v>
      </c>
    </row>
    <row r="19">
      <c r="A19" s="48">
        <v>45167.0</v>
      </c>
      <c r="B19" s="49">
        <v>4360.0</v>
      </c>
      <c r="C19" s="49">
        <v>4408.5</v>
      </c>
      <c r="D19" s="49">
        <v>4338.950195</v>
      </c>
      <c r="E19" s="49">
        <v>4345.75</v>
      </c>
      <c r="F19" s="49">
        <v>4298.762207</v>
      </c>
      <c r="G19" s="67">
        <f t="shared" si="1"/>
        <v>-0.009030076128</v>
      </c>
      <c r="H19" s="68">
        <f>G19-FAMA!E22</f>
        <v>-0.02682229491</v>
      </c>
    </row>
    <row r="20">
      <c r="A20" s="48">
        <v>45168.0</v>
      </c>
      <c r="B20" s="49">
        <v>4408.950195</v>
      </c>
      <c r="C20" s="49">
        <v>4417.649902</v>
      </c>
      <c r="D20" s="49">
        <v>4370.0</v>
      </c>
      <c r="E20" s="49">
        <v>4385.350098</v>
      </c>
      <c r="F20" s="49">
        <v>4337.934082</v>
      </c>
      <c r="G20" s="67">
        <f t="shared" si="1"/>
        <v>-0.004856150276</v>
      </c>
      <c r="H20" s="68">
        <f>G20-FAMA!E23</f>
        <v>-0.02266427815</v>
      </c>
    </row>
    <row r="21">
      <c r="A21" s="48">
        <v>45169.0</v>
      </c>
      <c r="B21" s="49">
        <v>4390.0</v>
      </c>
      <c r="C21" s="49">
        <v>4465.0</v>
      </c>
      <c r="D21" s="49">
        <v>4379.049805</v>
      </c>
      <c r="E21" s="49">
        <v>4406.75</v>
      </c>
      <c r="F21" s="49">
        <v>4359.102539</v>
      </c>
      <c r="G21" s="67">
        <f t="shared" si="1"/>
        <v>-0.009463169482</v>
      </c>
      <c r="H21" s="68">
        <f>G21-FAMA!E24</f>
        <v>-0.02727129736</v>
      </c>
    </row>
    <row r="22">
      <c r="A22" s="48">
        <v>45170.0</v>
      </c>
      <c r="B22" s="49">
        <v>4430.0</v>
      </c>
      <c r="C22" s="49">
        <v>4460.0</v>
      </c>
      <c r="D22" s="49">
        <v>4411.200195</v>
      </c>
      <c r="E22" s="49">
        <v>4448.850098</v>
      </c>
      <c r="F22" s="49">
        <v>4400.747559</v>
      </c>
      <c r="G22" s="67">
        <f t="shared" si="1"/>
        <v>-0.01547970326</v>
      </c>
      <c r="H22" s="68">
        <f>G22-FAMA!E25</f>
        <v>-0.06891360134</v>
      </c>
    </row>
    <row r="23">
      <c r="A23" s="48">
        <v>45173.0</v>
      </c>
      <c r="B23" s="49">
        <v>4469.0</v>
      </c>
      <c r="C23" s="49">
        <v>4539.649902</v>
      </c>
      <c r="D23" s="49">
        <v>4453.799805</v>
      </c>
      <c r="E23" s="49">
        <v>4518.799805</v>
      </c>
      <c r="F23" s="49">
        <v>4469.940918</v>
      </c>
      <c r="G23" s="67">
        <f t="shared" si="1"/>
        <v>-0.01843103818</v>
      </c>
      <c r="H23" s="68">
        <f>G23-FAMA!E26</f>
        <v>-0.03623916606</v>
      </c>
    </row>
    <row r="24">
      <c r="A24" s="48">
        <v>45174.0</v>
      </c>
      <c r="B24" s="49">
        <v>4538.950195</v>
      </c>
      <c r="C24" s="49">
        <v>4623.950195</v>
      </c>
      <c r="D24" s="49">
        <v>4521.399902</v>
      </c>
      <c r="E24" s="49">
        <v>4603.649902</v>
      </c>
      <c r="F24" s="49">
        <v>4553.873535</v>
      </c>
      <c r="G24" s="67">
        <f t="shared" si="1"/>
        <v>-0.001366620584</v>
      </c>
      <c r="H24" s="68">
        <f>G24-FAMA!E27</f>
        <v>-0.01917474846</v>
      </c>
    </row>
    <row r="25">
      <c r="A25" s="48">
        <v>45175.0</v>
      </c>
      <c r="B25" s="49">
        <v>4610.049805</v>
      </c>
      <c r="C25" s="49">
        <v>4695.0</v>
      </c>
      <c r="D25" s="49">
        <v>4570.600098</v>
      </c>
      <c r="E25" s="49">
        <v>4609.950195</v>
      </c>
      <c r="F25" s="49">
        <v>4560.105469</v>
      </c>
      <c r="G25" s="67">
        <f t="shared" si="1"/>
        <v>-0.005876434997</v>
      </c>
      <c r="H25" s="68">
        <f>G25-FAMA!E28</f>
        <v>-0.02368148376</v>
      </c>
    </row>
    <row r="26">
      <c r="A26" s="48">
        <v>45176.0</v>
      </c>
      <c r="B26" s="49">
        <v>4590.0</v>
      </c>
      <c r="C26" s="49">
        <v>4685.149902</v>
      </c>
      <c r="D26" s="49">
        <v>4589.950195</v>
      </c>
      <c r="E26" s="49">
        <v>4637.200195</v>
      </c>
      <c r="F26" s="49">
        <v>4587.061035</v>
      </c>
      <c r="G26" s="67">
        <f t="shared" si="1"/>
        <v>-0.003481233224</v>
      </c>
      <c r="H26" s="68">
        <f>G26-FAMA!E29</f>
        <v>-0.02128628199</v>
      </c>
    </row>
    <row r="27">
      <c r="A27" s="48">
        <v>45177.0</v>
      </c>
      <c r="B27" s="49">
        <v>4640.049805</v>
      </c>
      <c r="C27" s="49">
        <v>4682.600098</v>
      </c>
      <c r="D27" s="49">
        <v>4622.75</v>
      </c>
      <c r="E27" s="49">
        <v>4653.399902</v>
      </c>
      <c r="F27" s="49">
        <v>4603.085449</v>
      </c>
      <c r="G27" s="67">
        <f t="shared" si="1"/>
        <v>0.0007096275692</v>
      </c>
      <c r="H27" s="68">
        <f>G27-FAMA!E30</f>
        <v>-0.05271502989</v>
      </c>
    </row>
    <row r="28">
      <c r="A28" s="48">
        <v>45180.0</v>
      </c>
      <c r="B28" s="49">
        <v>4654.950195</v>
      </c>
      <c r="C28" s="49">
        <v>4694.049805</v>
      </c>
      <c r="D28" s="49">
        <v>4627.75</v>
      </c>
      <c r="E28" s="49">
        <v>4650.100098</v>
      </c>
      <c r="F28" s="49">
        <v>4599.821289</v>
      </c>
      <c r="G28" s="67">
        <f t="shared" si="1"/>
        <v>0.000860891958</v>
      </c>
      <c r="H28" s="68">
        <f>G28-FAMA!E31</f>
        <v>-0.01694415681</v>
      </c>
    </row>
    <row r="29">
      <c r="A29" s="48">
        <v>45181.0</v>
      </c>
      <c r="B29" s="49">
        <v>4658.0</v>
      </c>
      <c r="C29" s="49">
        <v>4695.100098</v>
      </c>
      <c r="D29" s="49">
        <v>4576.649902</v>
      </c>
      <c r="E29" s="49">
        <v>4646.100098</v>
      </c>
      <c r="F29" s="49">
        <v>4595.864746</v>
      </c>
      <c r="G29" s="67">
        <f t="shared" si="1"/>
        <v>0.008333888557</v>
      </c>
      <c r="H29" s="68">
        <f>G29-FAMA!E32</f>
        <v>-0.009471160211</v>
      </c>
    </row>
    <row r="30">
      <c r="A30" s="48">
        <v>45182.0</v>
      </c>
      <c r="B30" s="49">
        <v>4621.049805</v>
      </c>
      <c r="C30" s="49">
        <v>4654.549805</v>
      </c>
      <c r="D30" s="49">
        <v>4564.350098</v>
      </c>
      <c r="E30" s="49">
        <v>4607.700195</v>
      </c>
      <c r="F30" s="49">
        <v>4557.879883</v>
      </c>
      <c r="G30" s="67">
        <f t="shared" si="1"/>
        <v>-0.0318228158</v>
      </c>
      <c r="H30" s="68">
        <f>G30-FAMA!E33</f>
        <v>-0.04970457539</v>
      </c>
    </row>
    <row r="31">
      <c r="A31" s="48">
        <v>45183.0</v>
      </c>
      <c r="B31" s="49">
        <v>4617.049805</v>
      </c>
      <c r="C31" s="49">
        <v>4768.899902</v>
      </c>
      <c r="D31" s="49">
        <v>4617.049805</v>
      </c>
      <c r="E31" s="49">
        <v>4759.149902</v>
      </c>
      <c r="F31" s="49">
        <v>4707.691895</v>
      </c>
      <c r="G31" s="67">
        <f t="shared" si="1"/>
        <v>0.008112915562</v>
      </c>
      <c r="H31" s="68">
        <f>G31-FAMA!E34</f>
        <v>-0.009768844037</v>
      </c>
    </row>
    <row r="32">
      <c r="A32" s="48">
        <v>45184.0</v>
      </c>
      <c r="B32" s="49">
        <v>4797.950195</v>
      </c>
      <c r="C32" s="49">
        <v>4797.950195</v>
      </c>
      <c r="D32" s="49">
        <v>4693.75</v>
      </c>
      <c r="E32" s="49">
        <v>4720.850098</v>
      </c>
      <c r="F32" s="49">
        <v>4669.806152</v>
      </c>
      <c r="G32" s="67">
        <f t="shared" si="1"/>
        <v>0.01321009092</v>
      </c>
      <c r="H32" s="68">
        <f>G32-FAMA!E35</f>
        <v>-0.04044478117</v>
      </c>
    </row>
    <row r="33">
      <c r="A33" s="48">
        <v>45187.0</v>
      </c>
      <c r="B33" s="49">
        <v>4715.0</v>
      </c>
      <c r="C33" s="49">
        <v>4715.049805</v>
      </c>
      <c r="D33" s="49">
        <v>4644.299805</v>
      </c>
      <c r="E33" s="49">
        <v>4659.299805</v>
      </c>
      <c r="F33" s="49">
        <v>4608.921875</v>
      </c>
      <c r="G33" s="67">
        <f t="shared" si="1"/>
        <v>0.01051877899</v>
      </c>
      <c r="H33" s="68">
        <f>G33-FAMA!E36</f>
        <v>-0.02524793778</v>
      </c>
    </row>
    <row r="34">
      <c r="A34" s="48">
        <v>45189.0</v>
      </c>
      <c r="B34" s="49">
        <v>4619.399902</v>
      </c>
      <c r="C34" s="49">
        <v>4669.049805</v>
      </c>
      <c r="D34" s="49">
        <v>4602.450195</v>
      </c>
      <c r="E34" s="49">
        <v>4610.799805</v>
      </c>
      <c r="F34" s="49">
        <v>4560.946289</v>
      </c>
      <c r="G34" s="67">
        <f t="shared" si="1"/>
        <v>-0.01106724235</v>
      </c>
      <c r="H34" s="68">
        <f>G34-FAMA!E37</f>
        <v>-0.02894900194</v>
      </c>
    </row>
    <row r="35">
      <c r="A35" s="48">
        <v>45190.0</v>
      </c>
      <c r="B35" s="49">
        <v>4589.399902</v>
      </c>
      <c r="C35" s="49">
        <v>4674.0</v>
      </c>
      <c r="D35" s="49">
        <v>4589.399902</v>
      </c>
      <c r="E35" s="49">
        <v>4662.399902</v>
      </c>
      <c r="F35" s="49">
        <v>4611.988281</v>
      </c>
      <c r="G35" s="67">
        <f t="shared" si="1"/>
        <v>0.002364834811</v>
      </c>
      <c r="H35" s="68">
        <f>G35-FAMA!E38</f>
        <v>-0.01584866395</v>
      </c>
    </row>
    <row r="36">
      <c r="A36" s="48">
        <v>45191.0</v>
      </c>
      <c r="B36" s="49">
        <v>4644.049805</v>
      </c>
      <c r="C36" s="49">
        <v>4685.399902</v>
      </c>
      <c r="D36" s="49">
        <v>4620.0</v>
      </c>
      <c r="E36" s="49">
        <v>4651.399902</v>
      </c>
      <c r="F36" s="49">
        <v>4601.107422</v>
      </c>
      <c r="G36" s="67">
        <f t="shared" si="1"/>
        <v>-0.01548281314</v>
      </c>
      <c r="H36" s="68">
        <f>G36-FAMA!E39</f>
        <v>-0.07013326196</v>
      </c>
    </row>
    <row r="37">
      <c r="A37" s="48">
        <v>45194.0</v>
      </c>
      <c r="B37" s="49">
        <v>4651.049805</v>
      </c>
      <c r="C37" s="49">
        <v>4753.350098</v>
      </c>
      <c r="D37" s="49">
        <v>4649.799805</v>
      </c>
      <c r="E37" s="49">
        <v>4724.549805</v>
      </c>
      <c r="F37" s="49">
        <v>4673.46582</v>
      </c>
      <c r="G37" s="67">
        <f t="shared" si="1"/>
        <v>0.00231234581</v>
      </c>
      <c r="H37" s="68">
        <f>G37-FAMA!E40</f>
        <v>-0.01590115295</v>
      </c>
    </row>
    <row r="38">
      <c r="A38" s="48">
        <v>45195.0</v>
      </c>
      <c r="B38" s="49">
        <v>4749.950195</v>
      </c>
      <c r="C38" s="49">
        <v>4749.950195</v>
      </c>
      <c r="D38" s="49">
        <v>4675.399902</v>
      </c>
      <c r="E38" s="49">
        <v>4713.649902</v>
      </c>
      <c r="F38" s="49">
        <v>4662.684082</v>
      </c>
      <c r="G38" s="67">
        <f t="shared" si="1"/>
        <v>-0.00475061494</v>
      </c>
      <c r="H38" s="68">
        <f>G38-FAMA!E41</f>
        <v>-0.0229641137</v>
      </c>
    </row>
    <row r="39">
      <c r="A39" s="48">
        <v>45196.0</v>
      </c>
      <c r="B39" s="49">
        <v>4705.0</v>
      </c>
      <c r="C39" s="49">
        <v>4759.450195</v>
      </c>
      <c r="D39" s="49">
        <v>4700.0</v>
      </c>
      <c r="E39" s="49">
        <v>4736.149902</v>
      </c>
      <c r="F39" s="49">
        <v>4684.94043</v>
      </c>
      <c r="G39" s="67">
        <f t="shared" si="1"/>
        <v>0.02479686458</v>
      </c>
      <c r="H39" s="68">
        <f>G39-FAMA!E42</f>
        <v>0.006637688223</v>
      </c>
    </row>
    <row r="40">
      <c r="A40" s="48">
        <v>45197.0</v>
      </c>
      <c r="B40" s="49">
        <v>4774.950195</v>
      </c>
      <c r="C40" s="49">
        <v>4774.950195</v>
      </c>
      <c r="D40" s="49">
        <v>4600.100098</v>
      </c>
      <c r="E40" s="49">
        <v>4621.549805</v>
      </c>
      <c r="F40" s="49">
        <v>4571.57959</v>
      </c>
      <c r="G40" s="67">
        <f t="shared" si="1"/>
        <v>0.01021894211</v>
      </c>
      <c r="H40" s="68">
        <f>G40-FAMA!E43</f>
        <v>-0.007940234241</v>
      </c>
    </row>
    <row r="41">
      <c r="A41" s="48">
        <v>45198.0</v>
      </c>
      <c r="B41" s="49">
        <v>4684.950195</v>
      </c>
      <c r="C41" s="49">
        <v>4684.950195</v>
      </c>
      <c r="D41" s="49">
        <v>4526.649902</v>
      </c>
      <c r="E41" s="49">
        <v>4574.799805</v>
      </c>
      <c r="F41" s="49">
        <v>4525.335449</v>
      </c>
      <c r="G41" s="67">
        <f t="shared" si="1"/>
        <v>0.000809360993</v>
      </c>
      <c r="H41" s="68">
        <f>G41-FAMA!E44</f>
        <v>-0.05367806134</v>
      </c>
    </row>
    <row r="42">
      <c r="A42" s="48">
        <v>45202.0</v>
      </c>
      <c r="B42" s="49">
        <v>4569.950195</v>
      </c>
      <c r="C42" s="49">
        <v>4638.200195</v>
      </c>
      <c r="D42" s="49">
        <v>4528.450195</v>
      </c>
      <c r="E42" s="49">
        <v>4571.100098</v>
      </c>
      <c r="F42" s="49">
        <v>4521.675781</v>
      </c>
      <c r="G42" s="67">
        <f t="shared" si="1"/>
        <v>0.004913558686</v>
      </c>
      <c r="H42" s="68">
        <f>G42-FAMA!E45</f>
        <v>-0.01324561767</v>
      </c>
    </row>
    <row r="43">
      <c r="A43" s="48">
        <v>45203.0</v>
      </c>
      <c r="B43" s="49">
        <v>4546.0</v>
      </c>
      <c r="C43" s="49">
        <v>4563.350098</v>
      </c>
      <c r="D43" s="49">
        <v>4489.0</v>
      </c>
      <c r="E43" s="49">
        <v>4548.75</v>
      </c>
      <c r="F43" s="49">
        <v>4499.566895</v>
      </c>
      <c r="G43" s="67">
        <f t="shared" si="1"/>
        <v>-0.01884131622</v>
      </c>
      <c r="H43" s="68">
        <f>G43-FAMA!E46</f>
        <v>-0.03700049258</v>
      </c>
    </row>
    <row r="44">
      <c r="A44" s="48">
        <v>45204.0</v>
      </c>
      <c r="B44" s="49">
        <v>4571.049805</v>
      </c>
      <c r="C44" s="49">
        <v>4653.049805</v>
      </c>
      <c r="D44" s="49">
        <v>4571.049805</v>
      </c>
      <c r="E44" s="49">
        <v>4636.100098</v>
      </c>
      <c r="F44" s="49">
        <v>4585.972656</v>
      </c>
      <c r="G44" s="67">
        <f t="shared" si="1"/>
        <v>-0.00384617221</v>
      </c>
      <c r="H44" s="68">
        <f>G44-FAMA!E47</f>
        <v>-0.02191717991</v>
      </c>
    </row>
    <row r="45">
      <c r="A45" s="48">
        <v>45205.0</v>
      </c>
      <c r="B45" s="49">
        <v>4655.049805</v>
      </c>
      <c r="C45" s="49">
        <v>4689.0</v>
      </c>
      <c r="D45" s="49">
        <v>4638.25</v>
      </c>
      <c r="E45" s="49">
        <v>4654.0</v>
      </c>
      <c r="F45" s="49">
        <v>4603.679199</v>
      </c>
      <c r="G45" s="67">
        <f t="shared" si="1"/>
        <v>-0.01798805317</v>
      </c>
      <c r="H45" s="68">
        <f>G45-FAMA!E48</f>
        <v>-0.03605906087</v>
      </c>
    </row>
    <row r="46">
      <c r="A46" s="48">
        <v>45208.0</v>
      </c>
      <c r="B46" s="49">
        <v>4605.0</v>
      </c>
      <c r="C46" s="49">
        <v>4762.75</v>
      </c>
      <c r="D46" s="49">
        <v>4605.0</v>
      </c>
      <c r="E46" s="49">
        <v>4739.25</v>
      </c>
      <c r="F46" s="49">
        <v>4688.007324</v>
      </c>
      <c r="G46" s="67">
        <f t="shared" si="1"/>
        <v>-0.009478267159</v>
      </c>
      <c r="H46" s="68">
        <f>G46-FAMA!E49</f>
        <v>-0.06370108768</v>
      </c>
    </row>
    <row r="47">
      <c r="A47" s="48">
        <v>45209.0</v>
      </c>
      <c r="B47" s="49">
        <v>4770.049805</v>
      </c>
      <c r="C47" s="49">
        <v>4825.0</v>
      </c>
      <c r="D47" s="49">
        <v>4742.100098</v>
      </c>
      <c r="E47" s="49">
        <v>4784.600098</v>
      </c>
      <c r="F47" s="49">
        <v>4732.866699</v>
      </c>
      <c r="G47" s="67">
        <f t="shared" si="1"/>
        <v>0.006595425782</v>
      </c>
      <c r="H47" s="68">
        <f>G47-FAMA!E50</f>
        <v>-0.01147558192</v>
      </c>
    </row>
    <row r="48">
      <c r="A48" s="48">
        <v>45210.0</v>
      </c>
      <c r="B48" s="49">
        <v>4825.0</v>
      </c>
      <c r="C48" s="49">
        <v>4859.75</v>
      </c>
      <c r="D48" s="49">
        <v>4747.600098</v>
      </c>
      <c r="E48" s="49">
        <v>4753.25</v>
      </c>
      <c r="F48" s="49">
        <v>4701.855957</v>
      </c>
      <c r="G48" s="67">
        <f t="shared" si="1"/>
        <v>0.004819782836</v>
      </c>
      <c r="H48" s="68">
        <f>G48-FAMA!E51</f>
        <v>-0.01325122486</v>
      </c>
    </row>
    <row r="49">
      <c r="A49" s="48">
        <v>45211.0</v>
      </c>
      <c r="B49" s="49">
        <v>4765.0</v>
      </c>
      <c r="C49" s="49">
        <v>4792.700195</v>
      </c>
      <c r="D49" s="49">
        <v>4715.0</v>
      </c>
      <c r="E49" s="49">
        <v>4730.450195</v>
      </c>
      <c r="F49" s="49">
        <v>4679.302734</v>
      </c>
      <c r="G49" s="67">
        <f t="shared" si="1"/>
        <v>0.0002643861847</v>
      </c>
      <c r="H49" s="68">
        <f>G49-FAMA!E52</f>
        <v>-0.01774919414</v>
      </c>
    </row>
    <row r="50">
      <c r="A50" s="48">
        <v>45212.0</v>
      </c>
      <c r="B50" s="49">
        <v>4681.100098</v>
      </c>
      <c r="C50" s="49">
        <v>4782.200195</v>
      </c>
      <c r="D50" s="49">
        <v>4677.049805</v>
      </c>
      <c r="E50" s="49">
        <v>4729.200195</v>
      </c>
      <c r="F50" s="49">
        <v>4678.065918</v>
      </c>
      <c r="G50" s="67">
        <f t="shared" si="1"/>
        <v>0.008562488635</v>
      </c>
      <c r="H50" s="68">
        <f>G50-FAMA!E53</f>
        <v>-0.00945109169</v>
      </c>
    </row>
    <row r="51">
      <c r="A51" s="48">
        <v>45215.0</v>
      </c>
      <c r="B51" s="49">
        <v>4660.049805</v>
      </c>
      <c r="C51" s="49">
        <v>4760.0</v>
      </c>
      <c r="D51" s="49">
        <v>4660.049805</v>
      </c>
      <c r="E51" s="49">
        <v>4689.049805</v>
      </c>
      <c r="F51" s="49">
        <v>4638.350098</v>
      </c>
      <c r="G51" s="67">
        <f t="shared" si="1"/>
        <v>0.01594643918</v>
      </c>
      <c r="H51" s="68">
        <f>G51-FAMA!E54</f>
        <v>-0.03810403705</v>
      </c>
    </row>
    <row r="52">
      <c r="A52" s="48">
        <v>45216.0</v>
      </c>
      <c r="B52" s="49">
        <v>4706.049805</v>
      </c>
      <c r="C52" s="49">
        <v>4731.149902</v>
      </c>
      <c r="D52" s="49">
        <v>4606.0</v>
      </c>
      <c r="E52" s="49">
        <v>4615.450195</v>
      </c>
      <c r="F52" s="49">
        <v>4565.545898</v>
      </c>
      <c r="G52" s="67">
        <f t="shared" si="1"/>
        <v>0.06006035722</v>
      </c>
      <c r="H52" s="68">
        <f>G52-FAMA!E55</f>
        <v>0.04204677689</v>
      </c>
    </row>
    <row r="53">
      <c r="A53" s="48">
        <v>45217.0</v>
      </c>
      <c r="B53" s="49">
        <v>4500.049805</v>
      </c>
      <c r="C53" s="49">
        <v>4523.149902</v>
      </c>
      <c r="D53" s="49">
        <v>4345.0</v>
      </c>
      <c r="E53" s="49">
        <v>4353.950195</v>
      </c>
      <c r="F53" s="49">
        <v>4306.873535</v>
      </c>
      <c r="G53" s="67">
        <f t="shared" si="1"/>
        <v>-0.002885484334</v>
      </c>
      <c r="H53" s="68">
        <f>G53-FAMA!E56</f>
        <v>-0.02089906466</v>
      </c>
    </row>
    <row r="54">
      <c r="A54" s="48">
        <v>45218.0</v>
      </c>
      <c r="B54" s="49">
        <v>4343.75</v>
      </c>
      <c r="C54" s="49">
        <v>4375.0</v>
      </c>
      <c r="D54" s="49">
        <v>4275.049805</v>
      </c>
      <c r="E54" s="49">
        <v>4366.549805</v>
      </c>
      <c r="F54" s="49">
        <v>4319.336914</v>
      </c>
      <c r="G54" s="67">
        <f t="shared" si="1"/>
        <v>0.01290903365</v>
      </c>
      <c r="H54" s="68">
        <f>G54-FAMA!E57</f>
        <v>-0.005225796633</v>
      </c>
    </row>
    <row r="55">
      <c r="A55" s="48">
        <v>45219.0</v>
      </c>
      <c r="B55" s="49">
        <v>4355.049805</v>
      </c>
      <c r="C55" s="49">
        <v>4374.100098</v>
      </c>
      <c r="D55" s="49">
        <v>4300.0</v>
      </c>
      <c r="E55" s="49">
        <v>4310.899902</v>
      </c>
      <c r="F55" s="49">
        <v>4264.289063</v>
      </c>
      <c r="G55" s="67">
        <f t="shared" si="1"/>
        <v>0.0221823127</v>
      </c>
      <c r="H55" s="68">
        <f>G55-FAMA!E58</f>
        <v>0.004047482417</v>
      </c>
    </row>
    <row r="56">
      <c r="A56" s="48">
        <v>45222.0</v>
      </c>
      <c r="B56" s="49">
        <v>4306.049805</v>
      </c>
      <c r="C56" s="49">
        <v>4355.0</v>
      </c>
      <c r="D56" s="49">
        <v>4200.0</v>
      </c>
      <c r="E56" s="49">
        <v>4217.350098</v>
      </c>
      <c r="F56" s="49">
        <v>4171.75</v>
      </c>
      <c r="G56" s="67">
        <f t="shared" si="1"/>
        <v>0.001733975518</v>
      </c>
      <c r="H56" s="68">
        <f>G56-FAMA!E59</f>
        <v>-0.05268038209</v>
      </c>
    </row>
    <row r="57">
      <c r="A57" s="48">
        <v>45224.0</v>
      </c>
      <c r="B57" s="49">
        <v>4220.049805</v>
      </c>
      <c r="C57" s="49">
        <v>4253.0</v>
      </c>
      <c r="D57" s="49">
        <v>4189.049805</v>
      </c>
      <c r="E57" s="49">
        <v>4210.049805</v>
      </c>
      <c r="F57" s="49">
        <v>4164.528809</v>
      </c>
      <c r="G57" s="67">
        <f t="shared" si="1"/>
        <v>0.01728869133</v>
      </c>
      <c r="H57" s="68">
        <f>G57-FAMA!E60</f>
        <v>-0.01898425796</v>
      </c>
    </row>
    <row r="58">
      <c r="A58" s="48">
        <v>45225.0</v>
      </c>
      <c r="B58" s="49">
        <v>4175.0</v>
      </c>
      <c r="C58" s="49">
        <v>4187.0</v>
      </c>
      <c r="D58" s="49">
        <v>4107.200195</v>
      </c>
      <c r="E58" s="49">
        <v>4138.5</v>
      </c>
      <c r="F58" s="49">
        <v>4093.753174</v>
      </c>
      <c r="G58" s="67">
        <f t="shared" si="1"/>
        <v>-0.01309804103</v>
      </c>
      <c r="H58" s="68">
        <f>G58-FAMA!E61</f>
        <v>-0.0312518358</v>
      </c>
    </row>
    <row r="59">
      <c r="A59" s="48">
        <v>45226.0</v>
      </c>
      <c r="B59" s="49">
        <v>4151.049805</v>
      </c>
      <c r="C59" s="49">
        <v>4183.0</v>
      </c>
      <c r="D59" s="49">
        <v>4136.299805</v>
      </c>
      <c r="E59" s="49">
        <v>4176.200195</v>
      </c>
      <c r="F59" s="49">
        <v>4148.084961</v>
      </c>
      <c r="G59" s="67">
        <f t="shared" si="1"/>
        <v>-0.0003590117314</v>
      </c>
      <c r="H59" s="68">
        <f>G59-FAMA!E62</f>
        <v>-0.01851280651</v>
      </c>
    </row>
    <row r="60">
      <c r="A60" s="48">
        <v>45229.0</v>
      </c>
      <c r="B60" s="49">
        <v>4198.25</v>
      </c>
      <c r="C60" s="49">
        <v>4198.25</v>
      </c>
      <c r="D60" s="49">
        <v>4138.600098</v>
      </c>
      <c r="E60" s="49">
        <v>4177.700195</v>
      </c>
      <c r="F60" s="49">
        <v>4149.574707</v>
      </c>
      <c r="G60" s="67">
        <f t="shared" si="1"/>
        <v>-0.002090034352</v>
      </c>
      <c r="H60" s="68">
        <f>G60-FAMA!E63</f>
        <v>-0.05656130609</v>
      </c>
    </row>
    <row r="61">
      <c r="A61" s="48">
        <v>45230.0</v>
      </c>
      <c r="B61" s="49">
        <v>4249.950195</v>
      </c>
      <c r="C61" s="49">
        <v>4249.950195</v>
      </c>
      <c r="D61" s="49">
        <v>4160.0</v>
      </c>
      <c r="E61" s="49">
        <v>4186.450195</v>
      </c>
      <c r="F61" s="49">
        <v>4158.265625</v>
      </c>
      <c r="G61" s="67">
        <f t="shared" si="1"/>
        <v>0.00471593537</v>
      </c>
      <c r="H61" s="68">
        <f>G61-FAMA!E64</f>
        <v>-0.01343785941</v>
      </c>
    </row>
    <row r="62">
      <c r="A62" s="48">
        <v>45231.0</v>
      </c>
      <c r="B62" s="49">
        <v>4192.700195</v>
      </c>
      <c r="C62" s="49">
        <v>4209.0</v>
      </c>
      <c r="D62" s="49">
        <v>4157.0</v>
      </c>
      <c r="E62" s="49">
        <v>4166.799805</v>
      </c>
      <c r="F62" s="49">
        <v>4138.747559</v>
      </c>
      <c r="G62" s="67">
        <f t="shared" si="1"/>
        <v>-0.0100733356</v>
      </c>
      <c r="H62" s="68">
        <f>G62-FAMA!E65</f>
        <v>-0.02822713037</v>
      </c>
    </row>
    <row r="63">
      <c r="A63" s="48">
        <v>45232.0</v>
      </c>
      <c r="B63" s="49">
        <v>4211.149902</v>
      </c>
      <c r="C63" s="49">
        <v>4231.0</v>
      </c>
      <c r="D63" s="49">
        <v>4172.0</v>
      </c>
      <c r="E63" s="49">
        <v>4209.200195</v>
      </c>
      <c r="F63" s="49">
        <v>4180.862793</v>
      </c>
      <c r="G63" s="67">
        <f t="shared" si="1"/>
        <v>-0.004928865934</v>
      </c>
      <c r="H63" s="68">
        <f>G63-FAMA!E66</f>
        <v>-0.02308266071</v>
      </c>
    </row>
    <row r="64">
      <c r="A64" s="48">
        <v>45233.0</v>
      </c>
      <c r="B64" s="49">
        <v>4234.75</v>
      </c>
      <c r="C64" s="49">
        <v>4253.700195</v>
      </c>
      <c r="D64" s="49">
        <v>4218.5</v>
      </c>
      <c r="E64" s="49">
        <v>4230.049805</v>
      </c>
      <c r="F64" s="49">
        <v>4201.571777</v>
      </c>
      <c r="G64" s="67">
        <f t="shared" si="1"/>
        <v>-0.007216952005</v>
      </c>
      <c r="H64" s="68">
        <f>G64-FAMA!E67</f>
        <v>-0.0253963724</v>
      </c>
    </row>
    <row r="65">
      <c r="A65" s="48">
        <v>45236.0</v>
      </c>
      <c r="B65" s="49">
        <v>4245.0</v>
      </c>
      <c r="C65" s="49">
        <v>4270.0</v>
      </c>
      <c r="D65" s="49">
        <v>4238.399902</v>
      </c>
      <c r="E65" s="49">
        <v>4260.799805</v>
      </c>
      <c r="F65" s="49">
        <v>4232.114746</v>
      </c>
      <c r="G65" s="67">
        <f t="shared" si="1"/>
        <v>-0.0003637611185</v>
      </c>
      <c r="H65" s="68">
        <f>G65-FAMA!E68</f>
        <v>-0.07310127457</v>
      </c>
    </row>
    <row r="66">
      <c r="A66" s="48">
        <v>45237.0</v>
      </c>
      <c r="B66" s="49">
        <v>4271.049805</v>
      </c>
      <c r="C66" s="49">
        <v>4304.0</v>
      </c>
      <c r="D66" s="49">
        <v>4251.450195</v>
      </c>
      <c r="E66" s="49">
        <v>4262.350098</v>
      </c>
      <c r="F66" s="49">
        <v>4233.654785</v>
      </c>
      <c r="G66" s="67">
        <f t="shared" si="1"/>
        <v>-0.004100514375</v>
      </c>
      <c r="H66" s="68">
        <f>G66-FAMA!E69</f>
        <v>-0.02227993477</v>
      </c>
    </row>
    <row r="67">
      <c r="A67" s="48">
        <v>45238.0</v>
      </c>
      <c r="B67" s="49">
        <v>4276.049805</v>
      </c>
      <c r="C67" s="49">
        <v>4303.149902</v>
      </c>
      <c r="D67" s="49">
        <v>4270.600098</v>
      </c>
      <c r="E67" s="49">
        <v>4279.899902</v>
      </c>
      <c r="F67" s="49">
        <v>4251.086426</v>
      </c>
      <c r="G67" s="67">
        <f t="shared" si="1"/>
        <v>0.006182907079</v>
      </c>
      <c r="H67" s="68">
        <f>G67-FAMA!E70</f>
        <v>-0.01199446335</v>
      </c>
    </row>
    <row r="68">
      <c r="A68" s="48">
        <v>45239.0</v>
      </c>
      <c r="B68" s="49">
        <v>4285.0</v>
      </c>
      <c r="C68" s="49">
        <v>4292.649902</v>
      </c>
      <c r="D68" s="49">
        <v>4240.899902</v>
      </c>
      <c r="E68" s="49">
        <v>4253.600098</v>
      </c>
      <c r="F68" s="49">
        <v>4224.963867</v>
      </c>
      <c r="G68" s="67">
        <f t="shared" si="1"/>
        <v>-0.00417882946</v>
      </c>
      <c r="H68" s="68">
        <f>G68-FAMA!E71</f>
        <v>-0.02235619989</v>
      </c>
    </row>
    <row r="69">
      <c r="A69" s="48">
        <v>45240.0</v>
      </c>
      <c r="B69" s="49">
        <v>4240.0</v>
      </c>
      <c r="C69" s="49">
        <v>4280.0</v>
      </c>
      <c r="D69" s="49">
        <v>4216.899902</v>
      </c>
      <c r="E69" s="49">
        <v>4271.450195</v>
      </c>
      <c r="F69" s="49">
        <v>4242.693359</v>
      </c>
      <c r="G69" s="67">
        <f t="shared" si="1"/>
        <v>0.003465052297</v>
      </c>
      <c r="H69" s="68">
        <f>G69-FAMA!E72</f>
        <v>-0.0510769721</v>
      </c>
    </row>
    <row r="70">
      <c r="A70" s="48">
        <v>45243.0</v>
      </c>
      <c r="B70" s="49">
        <v>4275.0</v>
      </c>
      <c r="C70" s="49">
        <v>4276.049805</v>
      </c>
      <c r="D70" s="49">
        <v>4245.0</v>
      </c>
      <c r="E70" s="49">
        <v>4256.700195</v>
      </c>
      <c r="F70" s="49">
        <v>4228.042969</v>
      </c>
      <c r="G70" s="67">
        <f t="shared" si="1"/>
        <v>-0.02953545631</v>
      </c>
      <c r="H70" s="68">
        <f>G70-FAMA!E73</f>
        <v>-0.04771282675</v>
      </c>
    </row>
    <row r="71">
      <c r="A71" s="48">
        <v>45245.0</v>
      </c>
      <c r="B71" s="49">
        <v>4280.049805</v>
      </c>
      <c r="C71" s="49">
        <v>4402.350098</v>
      </c>
      <c r="D71" s="49">
        <v>4280.049805</v>
      </c>
      <c r="E71" s="49">
        <v>4386.25</v>
      </c>
      <c r="F71" s="49">
        <v>4356.720703</v>
      </c>
      <c r="G71" s="67">
        <f t="shared" si="1"/>
        <v>-0.01009930012</v>
      </c>
      <c r="H71" s="68">
        <f>G71-FAMA!E74</f>
        <v>-0.02827667055</v>
      </c>
    </row>
    <row r="72">
      <c r="A72" s="48">
        <v>45246.0</v>
      </c>
      <c r="B72" s="49">
        <v>4395.049805</v>
      </c>
      <c r="C72" s="49">
        <v>4455.200195</v>
      </c>
      <c r="D72" s="49">
        <v>4371.899902</v>
      </c>
      <c r="E72" s="49">
        <v>4431.0</v>
      </c>
      <c r="F72" s="49">
        <v>4401.169434</v>
      </c>
      <c r="G72" s="67">
        <f t="shared" si="1"/>
        <v>-0.005108018467</v>
      </c>
      <c r="H72" s="68">
        <f>G72-FAMA!E75</f>
        <v>-0.02333842672</v>
      </c>
    </row>
    <row r="73">
      <c r="A73" s="48">
        <v>45247.0</v>
      </c>
      <c r="B73" s="49">
        <v>4452.399902</v>
      </c>
      <c r="C73" s="49">
        <v>4472.100098</v>
      </c>
      <c r="D73" s="49">
        <v>4431.0</v>
      </c>
      <c r="E73" s="49">
        <v>4453.75</v>
      </c>
      <c r="F73" s="49">
        <v>4423.766113</v>
      </c>
      <c r="G73" s="67">
        <f t="shared" si="1"/>
        <v>-0.01655008755</v>
      </c>
      <c r="H73" s="68">
        <f>G73-FAMA!E76</f>
        <v>-0.03478049581</v>
      </c>
    </row>
    <row r="74">
      <c r="A74" s="48">
        <v>45250.0</v>
      </c>
      <c r="B74" s="49">
        <v>4453.75</v>
      </c>
      <c r="C74" s="49">
        <v>4556.350098</v>
      </c>
      <c r="D74" s="49">
        <v>4453.700195</v>
      </c>
      <c r="E74" s="49">
        <v>4528.700195</v>
      </c>
      <c r="F74" s="49">
        <v>4498.211914</v>
      </c>
      <c r="G74" s="67">
        <f t="shared" si="1"/>
        <v>-0.01467525971</v>
      </c>
      <c r="H74" s="68">
        <f>G74-FAMA!E77</f>
        <v>-0.06937645551</v>
      </c>
    </row>
    <row r="75">
      <c r="A75" s="48">
        <v>45251.0</v>
      </c>
      <c r="B75" s="49">
        <v>4556.0</v>
      </c>
      <c r="C75" s="49">
        <v>4603.5</v>
      </c>
      <c r="D75" s="49">
        <v>4537.75</v>
      </c>
      <c r="E75" s="49">
        <v>4596.149902</v>
      </c>
      <c r="F75" s="49">
        <v>4565.20752</v>
      </c>
      <c r="G75" s="67">
        <f t="shared" si="1"/>
        <v>0.006680376158</v>
      </c>
      <c r="H75" s="68">
        <f>G75-FAMA!E78</f>
        <v>-0.0115500321</v>
      </c>
    </row>
    <row r="76">
      <c r="A76" s="48">
        <v>45252.0</v>
      </c>
      <c r="B76" s="49">
        <v>4606.75</v>
      </c>
      <c r="C76" s="49">
        <v>4610.0</v>
      </c>
      <c r="D76" s="49">
        <v>4546.299805</v>
      </c>
      <c r="E76" s="49">
        <v>4565.649902</v>
      </c>
      <c r="F76" s="49">
        <v>4534.912598</v>
      </c>
      <c r="G76" s="67">
        <f t="shared" si="1"/>
        <v>0.007580585429</v>
      </c>
      <c r="H76" s="68">
        <f>G76-FAMA!E79</f>
        <v>-0.01064982282</v>
      </c>
    </row>
    <row r="77">
      <c r="A77" s="48">
        <v>45253.0</v>
      </c>
      <c r="B77" s="49">
        <v>4580.049805</v>
      </c>
      <c r="C77" s="49">
        <v>4591.350098</v>
      </c>
      <c r="D77" s="49">
        <v>4507.0</v>
      </c>
      <c r="E77" s="49">
        <v>4531.299805</v>
      </c>
      <c r="F77" s="49">
        <v>4500.793945</v>
      </c>
      <c r="G77" s="67">
        <f t="shared" si="1"/>
        <v>-0.008023305769</v>
      </c>
      <c r="H77" s="68">
        <f>G77-FAMA!E80</f>
        <v>-0.02627497752</v>
      </c>
    </row>
    <row r="78">
      <c r="A78" s="48">
        <v>45254.0</v>
      </c>
      <c r="B78" s="49">
        <v>4559.950195</v>
      </c>
      <c r="C78" s="49">
        <v>4600.0</v>
      </c>
      <c r="D78" s="49">
        <v>4516.049805</v>
      </c>
      <c r="E78" s="49">
        <v>4567.950195</v>
      </c>
      <c r="F78" s="49">
        <v>4537.197266</v>
      </c>
      <c r="G78" s="67">
        <f t="shared" si="1"/>
        <v>-0.004044517025</v>
      </c>
      <c r="H78" s="68">
        <f>G78-FAMA!E81</f>
        <v>-0.02229618878</v>
      </c>
    </row>
    <row r="79">
      <c r="A79" s="48">
        <v>45258.0</v>
      </c>
      <c r="B79" s="49">
        <v>4599.899902</v>
      </c>
      <c r="C79" s="49">
        <v>4599.899902</v>
      </c>
      <c r="D79" s="49">
        <v>4543.850098</v>
      </c>
      <c r="E79" s="49">
        <v>4586.5</v>
      </c>
      <c r="F79" s="49">
        <v>4555.622559</v>
      </c>
      <c r="G79" s="67">
        <f t="shared" si="1"/>
        <v>-0.01950715127</v>
      </c>
      <c r="H79" s="68">
        <f>G79-FAMA!E82</f>
        <v>-0.07427216084</v>
      </c>
    </row>
    <row r="80">
      <c r="A80" s="48">
        <v>45259.0</v>
      </c>
      <c r="B80" s="49">
        <v>4610.049805</v>
      </c>
      <c r="C80" s="49">
        <v>4681.100098</v>
      </c>
      <c r="D80" s="49">
        <v>4600.0</v>
      </c>
      <c r="E80" s="49">
        <v>4677.75</v>
      </c>
      <c r="F80" s="49">
        <v>4646.257813</v>
      </c>
      <c r="G80" s="67">
        <f t="shared" si="1"/>
        <v>-0.01857840388</v>
      </c>
      <c r="H80" s="68">
        <f>G80-FAMA!E83</f>
        <v>-0.05508507862</v>
      </c>
    </row>
    <row r="81">
      <c r="A81" s="48">
        <v>45260.0</v>
      </c>
      <c r="B81" s="49">
        <v>4670.049805</v>
      </c>
      <c r="C81" s="49">
        <v>4803.0</v>
      </c>
      <c r="D81" s="49">
        <v>4660.75</v>
      </c>
      <c r="E81" s="49">
        <v>4766.299805</v>
      </c>
      <c r="F81" s="49">
        <v>4734.211914</v>
      </c>
      <c r="G81" s="67">
        <f t="shared" si="1"/>
        <v>-0.009641213497</v>
      </c>
      <c r="H81" s="68">
        <f>G81-FAMA!E84</f>
        <v>-0.02800020235</v>
      </c>
    </row>
    <row r="82">
      <c r="A82" s="48">
        <v>45261.0</v>
      </c>
      <c r="B82" s="49">
        <v>4775.049805</v>
      </c>
      <c r="C82" s="49">
        <v>4828.450195</v>
      </c>
      <c r="D82" s="49">
        <v>4739.100098</v>
      </c>
      <c r="E82" s="49">
        <v>4812.700195</v>
      </c>
      <c r="F82" s="49">
        <v>4780.299805</v>
      </c>
      <c r="G82" s="67">
        <f t="shared" si="1"/>
        <v>0.01373358101</v>
      </c>
      <c r="H82" s="68">
        <f>G82-FAMA!E85</f>
        <v>-0.004625407841</v>
      </c>
    </row>
    <row r="83">
      <c r="A83" s="48">
        <v>45264.0</v>
      </c>
      <c r="B83" s="49">
        <v>4886.200195</v>
      </c>
      <c r="C83" s="49">
        <v>4886.200195</v>
      </c>
      <c r="D83" s="49">
        <v>4718.799805</v>
      </c>
      <c r="E83" s="49">
        <v>4747.5</v>
      </c>
      <c r="F83" s="49">
        <v>4715.538574</v>
      </c>
      <c r="G83" s="67">
        <f t="shared" si="1"/>
        <v>0.01538860905</v>
      </c>
      <c r="H83" s="68">
        <f>G83-FAMA!E86</f>
        <v>-0.03969846969</v>
      </c>
    </row>
    <row r="84">
      <c r="A84" s="48">
        <v>45265.0</v>
      </c>
      <c r="B84" s="49">
        <v>4747.549805</v>
      </c>
      <c r="C84" s="49">
        <v>4756.75</v>
      </c>
      <c r="D84" s="49">
        <v>4623.649902</v>
      </c>
      <c r="E84" s="49">
        <v>4675.549805</v>
      </c>
      <c r="F84" s="49">
        <v>4644.072754</v>
      </c>
      <c r="G84" s="67">
        <f t="shared" si="1"/>
        <v>-0.03782406582</v>
      </c>
      <c r="H84" s="68">
        <f>G84-FAMA!E87</f>
        <v>-0.05618305467</v>
      </c>
    </row>
    <row r="85">
      <c r="A85" s="48">
        <v>45266.0</v>
      </c>
      <c r="B85" s="49">
        <v>4686.049805</v>
      </c>
      <c r="C85" s="49">
        <v>4878.399902</v>
      </c>
      <c r="D85" s="49">
        <v>4686.049805</v>
      </c>
      <c r="E85" s="49">
        <v>4859.350098</v>
      </c>
      <c r="F85" s="49">
        <v>4826.635742</v>
      </c>
      <c r="G85" s="67">
        <f t="shared" si="1"/>
        <v>-0.01343009389</v>
      </c>
      <c r="H85" s="68">
        <f>G85-FAMA!E88</f>
        <v>-0.03178908274</v>
      </c>
    </row>
    <row r="86">
      <c r="A86" s="48">
        <v>45267.0</v>
      </c>
      <c r="B86" s="49">
        <v>4878.0</v>
      </c>
      <c r="C86" s="49">
        <v>4974.25</v>
      </c>
      <c r="D86" s="49">
        <v>4855.549805</v>
      </c>
      <c r="E86" s="49">
        <v>4925.5</v>
      </c>
      <c r="F86" s="49">
        <v>4892.340332</v>
      </c>
      <c r="G86" s="67">
        <f t="shared" si="1"/>
        <v>-0.002935214857</v>
      </c>
      <c r="H86" s="68">
        <f>G86-FAMA!E89</f>
        <v>-0.0212880578</v>
      </c>
    </row>
    <row r="87">
      <c r="A87" s="48">
        <v>45268.0</v>
      </c>
      <c r="B87" s="49">
        <v>4968.299805</v>
      </c>
      <c r="C87" s="49">
        <v>4985.0</v>
      </c>
      <c r="D87" s="49">
        <v>4889.850098</v>
      </c>
      <c r="E87" s="49">
        <v>4940.0</v>
      </c>
      <c r="F87" s="49">
        <v>4906.742676</v>
      </c>
      <c r="G87" s="67">
        <f t="shared" si="1"/>
        <v>-0.0005866786457</v>
      </c>
      <c r="H87" s="68">
        <f>G87-FAMA!E90</f>
        <v>-0.01893952159</v>
      </c>
    </row>
    <row r="88">
      <c r="A88" s="48">
        <v>45271.0</v>
      </c>
      <c r="B88" s="49">
        <v>4965.0</v>
      </c>
      <c r="C88" s="49">
        <v>5014.649902</v>
      </c>
      <c r="D88" s="49">
        <v>4931.700195</v>
      </c>
      <c r="E88" s="49">
        <v>4942.899902</v>
      </c>
      <c r="F88" s="49">
        <v>4909.623047</v>
      </c>
      <c r="G88" s="67">
        <f t="shared" si="1"/>
        <v>-0.001000399722</v>
      </c>
      <c r="H88" s="68">
        <f>G88-FAMA!E91</f>
        <v>-0.05606903396</v>
      </c>
    </row>
    <row r="89">
      <c r="A89" s="48">
        <v>45272.0</v>
      </c>
      <c r="B89" s="49">
        <v>4976.850098</v>
      </c>
      <c r="C89" s="49">
        <v>5013.649902</v>
      </c>
      <c r="D89" s="49">
        <v>4933.25</v>
      </c>
      <c r="E89" s="49">
        <v>4947.850098</v>
      </c>
      <c r="F89" s="49">
        <v>4914.539551</v>
      </c>
      <c r="G89" s="67">
        <f t="shared" si="1"/>
        <v>0.005180411071</v>
      </c>
      <c r="H89" s="68">
        <f>G89-FAMA!E92</f>
        <v>-0.01317243187</v>
      </c>
    </row>
    <row r="90">
      <c r="A90" s="48">
        <v>45273.0</v>
      </c>
      <c r="B90" s="49">
        <v>4954.0</v>
      </c>
      <c r="C90" s="49">
        <v>4987.0</v>
      </c>
      <c r="D90" s="49">
        <v>4870.0</v>
      </c>
      <c r="E90" s="49">
        <v>4922.350098</v>
      </c>
      <c r="F90" s="49">
        <v>4889.211426</v>
      </c>
      <c r="G90" s="67">
        <f t="shared" si="1"/>
        <v>-0.03506978146</v>
      </c>
      <c r="H90" s="68">
        <f>G90-FAMA!E93</f>
        <v>-0.0534226244</v>
      </c>
    </row>
    <row r="91">
      <c r="A91" s="48">
        <v>45274.0</v>
      </c>
      <c r="B91" s="49">
        <v>4986.950195</v>
      </c>
      <c r="C91" s="49">
        <v>5150.0</v>
      </c>
      <c r="D91" s="49">
        <v>4986.950195</v>
      </c>
      <c r="E91" s="49">
        <v>5101.25</v>
      </c>
      <c r="F91" s="49">
        <v>5066.906738</v>
      </c>
      <c r="G91" s="67">
        <f t="shared" si="1"/>
        <v>-0.03038339619</v>
      </c>
      <c r="H91" s="68">
        <f>G91-FAMA!E94</f>
        <v>-0.04870960527</v>
      </c>
    </row>
    <row r="92">
      <c r="A92" s="48">
        <v>45275.0</v>
      </c>
      <c r="B92" s="49">
        <v>5160.049805</v>
      </c>
      <c r="C92" s="49">
        <v>5293.0</v>
      </c>
      <c r="D92" s="49">
        <v>5160.049805</v>
      </c>
      <c r="E92" s="49">
        <v>5261.100098</v>
      </c>
      <c r="F92" s="49">
        <v>5225.680664</v>
      </c>
      <c r="G92" s="67">
        <f t="shared" si="1"/>
        <v>-0.01391668009</v>
      </c>
      <c r="H92" s="68">
        <f>G92-FAMA!E95</f>
        <v>-0.03224288917</v>
      </c>
    </row>
    <row r="93">
      <c r="A93" s="48">
        <v>45278.0</v>
      </c>
      <c r="B93" s="49">
        <v>5299.950195</v>
      </c>
      <c r="C93" s="49">
        <v>5365.0</v>
      </c>
      <c r="D93" s="49">
        <v>5232.399902</v>
      </c>
      <c r="E93" s="49">
        <v>5335.350098</v>
      </c>
      <c r="F93" s="49">
        <v>5299.431152</v>
      </c>
      <c r="G93" s="67">
        <f t="shared" si="1"/>
        <v>0.0309756201</v>
      </c>
      <c r="H93" s="68">
        <f>G93-FAMA!E96</f>
        <v>-0.00568015655</v>
      </c>
    </row>
    <row r="94">
      <c r="A94" s="48">
        <v>45279.0</v>
      </c>
      <c r="B94" s="49">
        <v>5354.700195</v>
      </c>
      <c r="C94" s="49">
        <v>5359.950195</v>
      </c>
      <c r="D94" s="49">
        <v>5155.0</v>
      </c>
      <c r="E94" s="49">
        <v>5175.049805</v>
      </c>
      <c r="F94" s="49">
        <v>5140.209961</v>
      </c>
      <c r="G94" s="67">
        <f t="shared" si="1"/>
        <v>0.02817262235</v>
      </c>
      <c r="H94" s="68">
        <f>G94-FAMA!E97</f>
        <v>0.009846413277</v>
      </c>
    </row>
    <row r="95">
      <c r="A95" s="48">
        <v>45280.0</v>
      </c>
      <c r="B95" s="49">
        <v>5210.200195</v>
      </c>
      <c r="C95" s="49">
        <v>5343.649902</v>
      </c>
      <c r="D95" s="49">
        <v>5013.049805</v>
      </c>
      <c r="E95" s="49">
        <v>5033.25</v>
      </c>
      <c r="F95" s="49">
        <v>4999.364746</v>
      </c>
      <c r="G95" s="67">
        <f t="shared" si="1"/>
        <v>-0.02116839362</v>
      </c>
      <c r="H95" s="68">
        <f>G95-FAMA!E98</f>
        <v>-0.05782417028</v>
      </c>
    </row>
    <row r="96">
      <c r="A96" s="48">
        <v>45281.0</v>
      </c>
      <c r="B96" s="49">
        <v>4935.149902</v>
      </c>
      <c r="C96" s="49">
        <v>5164.850098</v>
      </c>
      <c r="D96" s="49">
        <v>4935.149902</v>
      </c>
      <c r="E96" s="49">
        <v>5142.100098</v>
      </c>
      <c r="F96" s="49">
        <v>5107.481934</v>
      </c>
      <c r="G96" s="67">
        <f t="shared" si="1"/>
        <v>-0.01067802548</v>
      </c>
      <c r="H96" s="68">
        <f>G96-FAMA!E99</f>
        <v>-0.02904341617</v>
      </c>
    </row>
    <row r="97">
      <c r="A97" s="48">
        <v>45282.0</v>
      </c>
      <c r="B97" s="49">
        <v>5183.25</v>
      </c>
      <c r="C97" s="49">
        <v>5242.700195</v>
      </c>
      <c r="D97" s="49">
        <v>5122.850098</v>
      </c>
      <c r="E97" s="49">
        <v>5197.600098</v>
      </c>
      <c r="F97" s="49">
        <v>5162.608398</v>
      </c>
      <c r="G97" s="67">
        <f t="shared" si="1"/>
        <v>-0.0001057297475</v>
      </c>
      <c r="H97" s="68">
        <f>G97-FAMA!E100</f>
        <v>-0.01847112044</v>
      </c>
    </row>
    <row r="98">
      <c r="A98" s="48">
        <v>45286.0</v>
      </c>
      <c r="B98" s="49">
        <v>5252.549805</v>
      </c>
      <c r="C98" s="49">
        <v>5252.549805</v>
      </c>
      <c r="D98" s="49">
        <v>5180.700195</v>
      </c>
      <c r="E98" s="49">
        <v>5198.149902</v>
      </c>
      <c r="F98" s="49">
        <v>5163.154297</v>
      </c>
      <c r="G98" s="67">
        <f t="shared" si="1"/>
        <v>-0.001373636145</v>
      </c>
      <c r="H98" s="68">
        <f>G98-FAMA!E101</f>
        <v>-0.05647992746</v>
      </c>
    </row>
    <row r="99">
      <c r="A99" s="48">
        <v>45287.0</v>
      </c>
      <c r="B99" s="49">
        <v>5230.299805</v>
      </c>
      <c r="C99" s="49">
        <v>5241.899902</v>
      </c>
      <c r="D99" s="49">
        <v>5169.799805</v>
      </c>
      <c r="E99" s="49">
        <v>5205.299805</v>
      </c>
      <c r="F99" s="49">
        <v>5170.256348</v>
      </c>
      <c r="G99" s="67">
        <f t="shared" si="1"/>
        <v>0.00533052765</v>
      </c>
      <c r="H99" s="68">
        <f>G99-FAMA!E102</f>
        <v>-0.01303486304</v>
      </c>
    </row>
    <row r="100">
      <c r="A100" s="48">
        <v>45288.0</v>
      </c>
      <c r="B100" s="49">
        <v>5220.0</v>
      </c>
      <c r="C100" s="49">
        <v>5223.399902</v>
      </c>
      <c r="D100" s="49">
        <v>5167.100098</v>
      </c>
      <c r="E100" s="49">
        <v>5177.700195</v>
      </c>
      <c r="F100" s="49">
        <v>5142.842285</v>
      </c>
      <c r="G100" s="67">
        <f t="shared" si="1"/>
        <v>-0.01494407951</v>
      </c>
      <c r="H100" s="68">
        <f>G100-FAMA!E103</f>
        <v>-0.0333094702</v>
      </c>
    </row>
    <row r="101">
      <c r="A101" s="48">
        <v>45289.0</v>
      </c>
      <c r="B101" s="49">
        <v>5198.100098</v>
      </c>
      <c r="C101" s="49">
        <v>5305.0</v>
      </c>
      <c r="D101" s="49">
        <v>5145.0</v>
      </c>
      <c r="E101" s="49">
        <v>5256.25</v>
      </c>
      <c r="F101" s="49">
        <v>5220.863281</v>
      </c>
      <c r="G101" s="67">
        <f t="shared" si="1"/>
        <v>0.00954563524</v>
      </c>
      <c r="H101" s="68">
        <f>G101-FAMA!E104</f>
        <v>-0.008845361328</v>
      </c>
    </row>
    <row r="102">
      <c r="A102" s="48">
        <v>45292.0</v>
      </c>
      <c r="B102" s="49">
        <v>5256.25</v>
      </c>
      <c r="C102" s="49">
        <v>5265.100098</v>
      </c>
      <c r="D102" s="49">
        <v>5200.0</v>
      </c>
      <c r="E102" s="49">
        <v>5206.549805</v>
      </c>
      <c r="F102" s="49">
        <v>5171.498047</v>
      </c>
      <c r="G102" s="67">
        <f t="shared" si="1"/>
        <v>0.004563071014</v>
      </c>
      <c r="H102" s="68">
        <f>G102-FAMA!E105</f>
        <v>-0.01382792555</v>
      </c>
    </row>
    <row r="103">
      <c r="A103" s="48">
        <v>45293.0</v>
      </c>
      <c r="B103" s="49">
        <v>5206.5</v>
      </c>
      <c r="C103" s="49">
        <v>5206.5</v>
      </c>
      <c r="D103" s="49">
        <v>5111.0</v>
      </c>
      <c r="E103" s="49">
        <v>5182.899902</v>
      </c>
      <c r="F103" s="49">
        <v>5148.007324</v>
      </c>
      <c r="G103" s="67">
        <f t="shared" si="1"/>
        <v>0.01380989072</v>
      </c>
      <c r="H103" s="68">
        <f>G103-FAMA!E106</f>
        <v>-0.05977439176</v>
      </c>
    </row>
    <row r="104">
      <c r="A104" s="48">
        <v>45294.0</v>
      </c>
      <c r="B104" s="49">
        <v>5177.899902</v>
      </c>
      <c r="C104" s="49">
        <v>5177.899902</v>
      </c>
      <c r="D104" s="49">
        <v>5061.950195</v>
      </c>
      <c r="E104" s="49">
        <v>5112.299805</v>
      </c>
      <c r="F104" s="49">
        <v>5077.882324</v>
      </c>
      <c r="G104" s="67">
        <f t="shared" si="1"/>
        <v>-0.02227109645</v>
      </c>
      <c r="H104" s="68">
        <f>G104-FAMA!E107</f>
        <v>-0.04066209302</v>
      </c>
    </row>
    <row r="105">
      <c r="A105" s="48">
        <v>45295.0</v>
      </c>
      <c r="B105" s="49">
        <v>5141.100098</v>
      </c>
      <c r="C105" s="49">
        <v>5292.799805</v>
      </c>
      <c r="D105" s="49">
        <v>5141.100098</v>
      </c>
      <c r="E105" s="49">
        <v>5228.75</v>
      </c>
      <c r="F105" s="49">
        <v>5193.54834</v>
      </c>
      <c r="G105" s="67">
        <f t="shared" si="1"/>
        <v>0.002184921095</v>
      </c>
      <c r="H105" s="68">
        <f>G105-FAMA!E108</f>
        <v>-0.01623807946</v>
      </c>
    </row>
    <row r="106">
      <c r="A106" s="48">
        <v>45296.0</v>
      </c>
      <c r="B106" s="49">
        <v>5215.25</v>
      </c>
      <c r="C106" s="49">
        <v>5277.0</v>
      </c>
      <c r="D106" s="49">
        <v>5175.700195</v>
      </c>
      <c r="E106" s="49">
        <v>5217.350098</v>
      </c>
      <c r="F106" s="49">
        <v>5182.225586</v>
      </c>
      <c r="G106" s="67">
        <f t="shared" si="1"/>
        <v>0.0115456831</v>
      </c>
      <c r="H106" s="68">
        <f>G106-FAMA!E109</f>
        <v>-0.006877317453</v>
      </c>
    </row>
    <row r="107">
      <c r="A107" s="48">
        <v>45299.0</v>
      </c>
      <c r="B107" s="49">
        <v>5221.149902</v>
      </c>
      <c r="C107" s="49">
        <v>5240.899902</v>
      </c>
      <c r="D107" s="49">
        <v>5151.200195</v>
      </c>
      <c r="E107" s="49">
        <v>5157.799805</v>
      </c>
      <c r="F107" s="49">
        <v>5123.076172</v>
      </c>
      <c r="G107" s="67">
        <f t="shared" si="1"/>
        <v>-0.01700021504</v>
      </c>
      <c r="H107" s="68">
        <f>G107-FAMA!E110</f>
        <v>-0.07227939955</v>
      </c>
    </row>
    <row r="108">
      <c r="A108" s="48">
        <v>45300.0</v>
      </c>
      <c r="B108" s="49">
        <v>5240.0</v>
      </c>
      <c r="C108" s="49">
        <v>5371.950195</v>
      </c>
      <c r="D108" s="49">
        <v>5225.100098</v>
      </c>
      <c r="E108" s="49">
        <v>5247.0</v>
      </c>
      <c r="F108" s="49">
        <v>5211.675781</v>
      </c>
      <c r="G108" s="67">
        <f t="shared" si="1"/>
        <v>-0.01771922653</v>
      </c>
      <c r="H108" s="68">
        <f>G108-FAMA!E111</f>
        <v>-0.03614222708</v>
      </c>
    </row>
    <row r="109">
      <c r="A109" s="48">
        <v>45301.0</v>
      </c>
      <c r="B109" s="49">
        <v>5261.799805</v>
      </c>
      <c r="C109" s="49">
        <v>5355.0</v>
      </c>
      <c r="D109" s="49">
        <v>5220.149902</v>
      </c>
      <c r="E109" s="49">
        <v>5341.649902</v>
      </c>
      <c r="F109" s="49">
        <v>5305.688477</v>
      </c>
      <c r="G109" s="67">
        <f t="shared" si="1"/>
        <v>-0.001318150908</v>
      </c>
      <c r="H109" s="68">
        <f>G109-FAMA!E112</f>
        <v>-0.01974115146</v>
      </c>
    </row>
    <row r="110">
      <c r="A110" s="48">
        <v>45302.0</v>
      </c>
      <c r="B110" s="49">
        <v>5385.0</v>
      </c>
      <c r="C110" s="49">
        <v>5390.0</v>
      </c>
      <c r="D110" s="49">
        <v>5301.0</v>
      </c>
      <c r="E110" s="49">
        <v>5348.700195</v>
      </c>
      <c r="F110" s="49">
        <v>5312.691406</v>
      </c>
      <c r="G110" s="67">
        <f t="shared" si="1"/>
        <v>-0.02260424719</v>
      </c>
      <c r="H110" s="68">
        <f>G110-FAMA!E113</f>
        <v>-0.0410144466</v>
      </c>
    </row>
    <row r="111">
      <c r="A111" s="48">
        <v>45303.0</v>
      </c>
      <c r="B111" s="49">
        <v>5374.600098</v>
      </c>
      <c r="C111" s="49">
        <v>5540.0</v>
      </c>
      <c r="D111" s="49">
        <v>5374.600098</v>
      </c>
      <c r="E111" s="49">
        <v>5472.399902</v>
      </c>
      <c r="F111" s="49">
        <v>5435.558105</v>
      </c>
      <c r="G111" s="67">
        <f t="shared" si="1"/>
        <v>0.005207527572</v>
      </c>
      <c r="H111" s="68">
        <f>G111-FAMA!E114</f>
        <v>-0.01320267184</v>
      </c>
    </row>
    <row r="112">
      <c r="A112" s="48">
        <v>45306.0</v>
      </c>
      <c r="B112" s="49">
        <v>5523.5</v>
      </c>
      <c r="C112" s="49">
        <v>5567.850098</v>
      </c>
      <c r="D112" s="49">
        <v>5355.149902</v>
      </c>
      <c r="E112" s="49">
        <v>5444.049805</v>
      </c>
      <c r="F112" s="49">
        <v>5407.398926</v>
      </c>
      <c r="G112" s="67">
        <f t="shared" si="1"/>
        <v>0.01763641683</v>
      </c>
      <c r="H112" s="68">
        <f>G112-FAMA!E115</f>
        <v>-0.03760435008</v>
      </c>
    </row>
    <row r="113">
      <c r="A113" s="48">
        <v>45307.0</v>
      </c>
      <c r="B113" s="49">
        <v>5516.399902</v>
      </c>
      <c r="C113" s="49">
        <v>5516.399902</v>
      </c>
      <c r="D113" s="49">
        <v>5335.549805</v>
      </c>
      <c r="E113" s="49">
        <v>5349.700195</v>
      </c>
      <c r="F113" s="49">
        <v>5313.68457</v>
      </c>
      <c r="G113" s="67">
        <f t="shared" si="1"/>
        <v>-0.03462022248</v>
      </c>
      <c r="H113" s="68">
        <f>G113-FAMA!E116</f>
        <v>-0.05303042188</v>
      </c>
    </row>
    <row r="114">
      <c r="A114" s="48">
        <v>45308.0</v>
      </c>
      <c r="B114" s="49">
        <v>5325.049805</v>
      </c>
      <c r="C114" s="49">
        <v>5565.0</v>
      </c>
      <c r="D114" s="49">
        <v>5325.049805</v>
      </c>
      <c r="E114" s="49">
        <v>5541.549805</v>
      </c>
      <c r="F114" s="49">
        <v>5504.242676</v>
      </c>
      <c r="G114" s="67">
        <f t="shared" si="1"/>
        <v>0.03586176475</v>
      </c>
      <c r="H114" s="68">
        <f>G114-FAMA!E117</f>
        <v>0.01745156534</v>
      </c>
    </row>
    <row r="115">
      <c r="A115" s="48">
        <v>45309.0</v>
      </c>
      <c r="B115" s="49">
        <v>5516.399902</v>
      </c>
      <c r="C115" s="49">
        <v>5516.399902</v>
      </c>
      <c r="D115" s="49">
        <v>5335.549805</v>
      </c>
      <c r="E115" s="49">
        <v>5349.700195</v>
      </c>
      <c r="F115" s="49">
        <v>5313.68457</v>
      </c>
      <c r="G115" s="67">
        <f t="shared" si="1"/>
        <v>-0.00732943857</v>
      </c>
      <c r="H115" s="68">
        <f>G115-FAMA!E118</f>
        <v>-0.02579903027</v>
      </c>
    </row>
    <row r="116">
      <c r="A116" s="48">
        <v>45310.0</v>
      </c>
      <c r="B116" s="49">
        <v>5480.049805</v>
      </c>
      <c r="C116" s="49">
        <v>5516.0</v>
      </c>
      <c r="D116" s="49">
        <v>5354.75</v>
      </c>
      <c r="E116" s="49">
        <v>5389.200195</v>
      </c>
      <c r="F116" s="49">
        <v>5352.918457</v>
      </c>
      <c r="G116" s="67">
        <f t="shared" si="1"/>
        <v>0.005072773253</v>
      </c>
      <c r="H116" s="68">
        <f>G116-FAMA!E119</f>
        <v>-0.01339681844</v>
      </c>
    </row>
    <row r="117">
      <c r="A117" s="48">
        <v>45314.0</v>
      </c>
      <c r="B117" s="49">
        <v>5435.0</v>
      </c>
      <c r="C117" s="49">
        <v>5468.75</v>
      </c>
      <c r="D117" s="49">
        <v>5313.0</v>
      </c>
      <c r="E117" s="49">
        <v>5362.0</v>
      </c>
      <c r="F117" s="49">
        <v>5325.901367</v>
      </c>
      <c r="G117" s="67">
        <f t="shared" si="1"/>
        <v>-0.02486043788</v>
      </c>
      <c r="H117" s="68">
        <f>G117-FAMA!E120</f>
        <v>-0.08027944737</v>
      </c>
    </row>
    <row r="118">
      <c r="A118" s="48">
        <v>45315.0</v>
      </c>
      <c r="B118" s="49">
        <v>5311.950195</v>
      </c>
      <c r="C118" s="49">
        <v>5508.799805</v>
      </c>
      <c r="D118" s="49">
        <v>5304.049805</v>
      </c>
      <c r="E118" s="49">
        <v>5498.700195</v>
      </c>
      <c r="F118" s="49">
        <v>5461.681152</v>
      </c>
      <c r="G118" s="67">
        <f t="shared" si="1"/>
        <v>0.0213038495</v>
      </c>
      <c r="H118" s="68">
        <f>G118-FAMA!E121</f>
        <v>0.002834257807</v>
      </c>
    </row>
    <row r="119">
      <c r="A119" s="48">
        <v>45316.0</v>
      </c>
      <c r="B119" s="49">
        <v>5530.299805</v>
      </c>
      <c r="C119" s="49">
        <v>5530.299805</v>
      </c>
      <c r="D119" s="49">
        <v>5333.700195</v>
      </c>
      <c r="E119" s="49">
        <v>5384.0</v>
      </c>
      <c r="F119" s="49">
        <v>5347.753418</v>
      </c>
      <c r="G119" s="67">
        <f t="shared" si="1"/>
        <v>-0.01107580393</v>
      </c>
      <c r="H119" s="68">
        <f>G119-FAMA!E122</f>
        <v>-0.02954539563</v>
      </c>
    </row>
    <row r="120">
      <c r="A120" s="48">
        <v>45320.0</v>
      </c>
      <c r="B120" s="49">
        <v>5385.100098</v>
      </c>
      <c r="C120" s="49">
        <v>5456.850098</v>
      </c>
      <c r="D120" s="49">
        <v>5364.799805</v>
      </c>
      <c r="E120" s="49">
        <v>5444.299805</v>
      </c>
      <c r="F120" s="49">
        <v>5407.647461</v>
      </c>
      <c r="G120" s="67">
        <f t="shared" si="1"/>
        <v>-0.005380174507</v>
      </c>
      <c r="H120" s="68">
        <f>G120-FAMA!E123</f>
        <v>-0.0237627214</v>
      </c>
    </row>
    <row r="121">
      <c r="A121" s="48">
        <v>45321.0</v>
      </c>
      <c r="B121" s="49">
        <v>5443.149902</v>
      </c>
      <c r="C121" s="49">
        <v>5544.899902</v>
      </c>
      <c r="D121" s="49">
        <v>5443.149902</v>
      </c>
      <c r="E121" s="49">
        <v>5473.75</v>
      </c>
      <c r="F121" s="49">
        <v>5436.898926</v>
      </c>
      <c r="G121" s="67">
        <f t="shared" si="1"/>
        <v>-0.01951569677</v>
      </c>
      <c r="H121" s="68">
        <f>G121-FAMA!E124</f>
        <v>-0.03789824366</v>
      </c>
    </row>
    <row r="122">
      <c r="A122" s="48">
        <v>45322.0</v>
      </c>
      <c r="B122" s="49">
        <v>5468.049805</v>
      </c>
      <c r="C122" s="49">
        <v>5630.0</v>
      </c>
      <c r="D122" s="49">
        <v>5421.399902</v>
      </c>
      <c r="E122" s="49">
        <v>5582.700195</v>
      </c>
      <c r="F122" s="49">
        <v>5545.115723</v>
      </c>
      <c r="G122" s="67">
        <f t="shared" si="1"/>
        <v>0.01364499134</v>
      </c>
      <c r="H122" s="68">
        <f>G122-FAMA!E125</f>
        <v>-0.0599054738</v>
      </c>
    </row>
    <row r="123">
      <c r="A123" s="48">
        <v>45323.0</v>
      </c>
      <c r="B123" s="49">
        <v>5582.700195</v>
      </c>
      <c r="C123" s="49">
        <v>5601.0</v>
      </c>
      <c r="D123" s="49">
        <v>5486.549805</v>
      </c>
      <c r="E123" s="49">
        <v>5507.549805</v>
      </c>
      <c r="F123" s="49">
        <v>5470.471191</v>
      </c>
      <c r="G123" s="67">
        <f t="shared" si="1"/>
        <v>-0.003095305059</v>
      </c>
      <c r="H123" s="68">
        <f>G123-FAMA!E126</f>
        <v>-0.02147785195</v>
      </c>
    </row>
    <row r="124">
      <c r="A124" s="48">
        <v>45324.0</v>
      </c>
      <c r="B124" s="49">
        <v>5578.950195</v>
      </c>
      <c r="C124" s="49">
        <v>5609.0</v>
      </c>
      <c r="D124" s="49">
        <v>5512.600098</v>
      </c>
      <c r="E124" s="49">
        <v>5524.649902</v>
      </c>
      <c r="F124" s="49">
        <v>5487.456543</v>
      </c>
      <c r="G124" s="67">
        <f t="shared" si="1"/>
        <v>0.01263816392</v>
      </c>
      <c r="H124" s="68">
        <f>G124-FAMA!E127</f>
        <v>-0.005708276889</v>
      </c>
    </row>
    <row r="125">
      <c r="A125" s="48">
        <v>45327.0</v>
      </c>
      <c r="B125" s="49">
        <v>5524.75</v>
      </c>
      <c r="C125" s="49">
        <v>5565.200195</v>
      </c>
      <c r="D125" s="49">
        <v>5435.0</v>
      </c>
      <c r="E125" s="49">
        <v>5455.700195</v>
      </c>
      <c r="F125" s="49">
        <v>5418.970703</v>
      </c>
      <c r="G125" s="67">
        <f t="shared" si="1"/>
        <v>-0.02203934765</v>
      </c>
      <c r="H125" s="68">
        <f>G125-FAMA!E128</f>
        <v>-0.04038578846</v>
      </c>
    </row>
    <row r="126">
      <c r="A126" s="48">
        <v>45328.0</v>
      </c>
      <c r="B126" s="49">
        <v>5496.200195</v>
      </c>
      <c r="C126" s="49">
        <v>5590.5</v>
      </c>
      <c r="D126" s="49">
        <v>5444.5</v>
      </c>
      <c r="E126" s="49">
        <v>5578.649902</v>
      </c>
      <c r="F126" s="49">
        <v>5541.092773</v>
      </c>
      <c r="G126" s="67">
        <f t="shared" si="1"/>
        <v>0.002290716343</v>
      </c>
      <c r="H126" s="68">
        <f>G126-FAMA!E129</f>
        <v>-0.05275870444</v>
      </c>
    </row>
    <row r="127">
      <c r="A127" s="48">
        <v>45329.0</v>
      </c>
      <c r="B127" s="49">
        <v>5578.799805</v>
      </c>
      <c r="C127" s="49">
        <v>5625.299805</v>
      </c>
      <c r="D127" s="49">
        <v>5524.350098</v>
      </c>
      <c r="E127" s="49">
        <v>5565.899902</v>
      </c>
      <c r="F127" s="49">
        <v>5528.428711</v>
      </c>
      <c r="G127" s="67">
        <f t="shared" si="1"/>
        <v>0.0005302123822</v>
      </c>
      <c r="H127" s="68">
        <f>G127-FAMA!E130</f>
        <v>-0.01781622842</v>
      </c>
    </row>
    <row r="128">
      <c r="A128" s="48">
        <v>45330.0</v>
      </c>
      <c r="B128" s="49">
        <v>5599.899902</v>
      </c>
      <c r="C128" s="49">
        <v>5605.25</v>
      </c>
      <c r="D128" s="49">
        <v>5540.450195</v>
      </c>
      <c r="E128" s="49">
        <v>5562.950195</v>
      </c>
      <c r="F128" s="49">
        <v>5525.499023</v>
      </c>
      <c r="G128" s="67">
        <f t="shared" si="1"/>
        <v>-0.000870998162</v>
      </c>
      <c r="H128" s="68">
        <f>G128-FAMA!E131</f>
        <v>-0.01921743897</v>
      </c>
    </row>
    <row r="129">
      <c r="A129" s="48">
        <v>45331.0</v>
      </c>
      <c r="B129" s="49">
        <v>5517.200195</v>
      </c>
      <c r="C129" s="49">
        <v>5620.0</v>
      </c>
      <c r="D129" s="49">
        <v>5462.5</v>
      </c>
      <c r="E129" s="49">
        <v>5567.799805</v>
      </c>
      <c r="F129" s="49">
        <v>5530.315918</v>
      </c>
      <c r="G129" s="67">
        <f t="shared" si="1"/>
        <v>-0.0005564580134</v>
      </c>
      <c r="H129" s="68">
        <f>G129-FAMA!E132</f>
        <v>-0.01892287299</v>
      </c>
    </row>
    <row r="130">
      <c r="A130" s="48">
        <v>45334.0</v>
      </c>
      <c r="B130" s="49">
        <v>5551.75</v>
      </c>
      <c r="C130" s="49">
        <v>5675.0</v>
      </c>
      <c r="D130" s="49">
        <v>5543.799805</v>
      </c>
      <c r="E130" s="49">
        <v>5570.899902</v>
      </c>
      <c r="F130" s="49">
        <v>5533.39502</v>
      </c>
      <c r="G130" s="67">
        <f t="shared" si="1"/>
        <v>-0.007252882162</v>
      </c>
      <c r="H130" s="68">
        <f>G130-FAMA!E133</f>
        <v>-0.02561929713</v>
      </c>
    </row>
    <row r="131">
      <c r="A131" s="48">
        <v>45335.0</v>
      </c>
      <c r="B131" s="49">
        <v>5575.0</v>
      </c>
      <c r="C131" s="49">
        <v>5629.5</v>
      </c>
      <c r="D131" s="49">
        <v>5481.100098</v>
      </c>
      <c r="E131" s="49">
        <v>5611.600098</v>
      </c>
      <c r="F131" s="49">
        <v>5573.821289</v>
      </c>
      <c r="G131" s="67">
        <f t="shared" si="1"/>
        <v>0.03987848517</v>
      </c>
      <c r="H131" s="68">
        <f>G131-FAMA!E134</f>
        <v>-0.01523088012</v>
      </c>
    </row>
    <row r="132">
      <c r="A132" s="48">
        <v>45336.0</v>
      </c>
      <c r="B132" s="49">
        <v>5529.850098</v>
      </c>
      <c r="C132" s="49">
        <v>5530.0</v>
      </c>
      <c r="D132" s="49">
        <v>5295.0</v>
      </c>
      <c r="E132" s="49">
        <v>5396.399902</v>
      </c>
      <c r="F132" s="49">
        <v>5360.069824</v>
      </c>
      <c r="G132" s="67">
        <f t="shared" si="1"/>
        <v>-0.006562839883</v>
      </c>
      <c r="H132" s="68">
        <f>G132-FAMA!E135</f>
        <v>-0.02492925486</v>
      </c>
    </row>
    <row r="133">
      <c r="A133" s="48">
        <v>45337.0</v>
      </c>
      <c r="B133" s="49">
        <v>5487.850098</v>
      </c>
      <c r="C133" s="49">
        <v>5500.0</v>
      </c>
      <c r="D133" s="49">
        <v>5380.899902</v>
      </c>
      <c r="E133" s="49">
        <v>5432.049805</v>
      </c>
      <c r="F133" s="49">
        <v>5395.479492</v>
      </c>
      <c r="G133" s="67">
        <f t="shared" si="1"/>
        <v>-0.004718021596</v>
      </c>
      <c r="H133" s="68">
        <f>G133-FAMA!E136</f>
        <v>-0.02308443657</v>
      </c>
    </row>
    <row r="134">
      <c r="A134" s="48">
        <v>45338.0</v>
      </c>
      <c r="B134" s="49">
        <v>5499.850098</v>
      </c>
      <c r="C134" s="49">
        <v>5499.850098</v>
      </c>
      <c r="D134" s="49">
        <v>5428.0</v>
      </c>
      <c r="E134" s="49">
        <v>5457.799805</v>
      </c>
      <c r="F134" s="49">
        <v>5421.056152</v>
      </c>
      <c r="G134" s="67">
        <f t="shared" si="1"/>
        <v>0.002185118801</v>
      </c>
      <c r="H134" s="68">
        <f>G134-FAMA!E137</f>
        <v>-0.01615491972</v>
      </c>
    </row>
    <row r="135">
      <c r="A135" s="48">
        <v>45341.0</v>
      </c>
      <c r="B135" s="49">
        <v>5462.75</v>
      </c>
      <c r="C135" s="49">
        <v>5490.0</v>
      </c>
      <c r="D135" s="49">
        <v>5390.049805</v>
      </c>
      <c r="E135" s="49">
        <v>5445.899902</v>
      </c>
      <c r="F135" s="49">
        <v>5409.236328</v>
      </c>
      <c r="G135" s="67">
        <f t="shared" si="1"/>
        <v>0.006477621311</v>
      </c>
      <c r="H135" s="68">
        <f>G135-FAMA!E138</f>
        <v>-0.01186241721</v>
      </c>
    </row>
    <row r="136">
      <c r="A136" s="48">
        <v>45342.0</v>
      </c>
      <c r="B136" s="49">
        <v>5549.899902</v>
      </c>
      <c r="C136" s="49">
        <v>5549.899902</v>
      </c>
      <c r="D136" s="49">
        <v>5374.399902</v>
      </c>
      <c r="E136" s="49">
        <v>5410.850098</v>
      </c>
      <c r="F136" s="49">
        <v>5374.422852</v>
      </c>
      <c r="G136" s="67">
        <f t="shared" si="1"/>
        <v>0.02484043112</v>
      </c>
      <c r="H136" s="68">
        <f>G136-FAMA!E139</f>
        <v>-0.03018977577</v>
      </c>
    </row>
    <row r="137">
      <c r="A137" s="48">
        <v>45343.0</v>
      </c>
      <c r="B137" s="49">
        <v>5444.950195</v>
      </c>
      <c r="C137" s="49">
        <v>5444.950195</v>
      </c>
      <c r="D137" s="49">
        <v>5251.049805</v>
      </c>
      <c r="E137" s="49">
        <v>5279.700195</v>
      </c>
      <c r="F137" s="49">
        <v>5244.155762</v>
      </c>
      <c r="G137" s="67">
        <f t="shared" si="1"/>
        <v>-0.0134443992</v>
      </c>
      <c r="H137" s="68">
        <f>G137-FAMA!E140</f>
        <v>-0.03178443772</v>
      </c>
    </row>
    <row r="138">
      <c r="A138" s="48">
        <v>45344.0</v>
      </c>
      <c r="B138" s="49">
        <v>5285.0</v>
      </c>
      <c r="C138" s="49">
        <v>5374.950195</v>
      </c>
      <c r="D138" s="49">
        <v>5234.549805</v>
      </c>
      <c r="E138" s="49">
        <v>5351.649902</v>
      </c>
      <c r="F138" s="49">
        <v>5315.621094</v>
      </c>
      <c r="G138" s="67">
        <f t="shared" si="1"/>
        <v>-0.01639452085</v>
      </c>
      <c r="H138" s="68">
        <f>G138-FAMA!E141</f>
        <v>-0.03473455937</v>
      </c>
    </row>
    <row r="139">
      <c r="A139" s="48">
        <v>45345.0</v>
      </c>
      <c r="B139" s="49">
        <v>5400.549805</v>
      </c>
      <c r="C139" s="49">
        <v>5523.549805</v>
      </c>
      <c r="D139" s="49">
        <v>5397.149902</v>
      </c>
      <c r="E139" s="49">
        <v>5440.850098</v>
      </c>
      <c r="F139" s="49">
        <v>5404.220703</v>
      </c>
      <c r="G139" s="67">
        <f t="shared" si="1"/>
        <v>0.0003309779366</v>
      </c>
      <c r="H139" s="68">
        <f>G139-FAMA!E142</f>
        <v>-0.01811736713</v>
      </c>
    </row>
    <row r="140">
      <c r="A140" s="48">
        <v>45348.0</v>
      </c>
      <c r="B140" s="49">
        <v>5441.75</v>
      </c>
      <c r="C140" s="49">
        <v>5466.25</v>
      </c>
      <c r="D140" s="49">
        <v>5397.0</v>
      </c>
      <c r="E140" s="49">
        <v>5439.049805</v>
      </c>
      <c r="F140" s="49">
        <v>5402.432617</v>
      </c>
      <c r="G140" s="67">
        <f t="shared" si="1"/>
        <v>0.008417283884</v>
      </c>
      <c r="H140" s="68">
        <f>G140-FAMA!E143</f>
        <v>-0.01003106119</v>
      </c>
    </row>
    <row r="141">
      <c r="A141" s="48">
        <v>45349.0</v>
      </c>
      <c r="B141" s="49">
        <v>5454.950195</v>
      </c>
      <c r="C141" s="49">
        <v>5484.299805</v>
      </c>
      <c r="D141" s="49">
        <v>5384.200195</v>
      </c>
      <c r="E141" s="49">
        <v>5393.649902</v>
      </c>
      <c r="F141" s="49">
        <v>5357.338379</v>
      </c>
      <c r="G141" s="67">
        <f t="shared" si="1"/>
        <v>0.01474051021</v>
      </c>
      <c r="H141" s="68">
        <f>G141-FAMA!E144</f>
        <v>-0.003707834855</v>
      </c>
    </row>
    <row r="142">
      <c r="A142" s="48">
        <v>45350.0</v>
      </c>
      <c r="B142" s="49">
        <v>5400.0</v>
      </c>
      <c r="C142" s="49">
        <v>5413.549805</v>
      </c>
      <c r="D142" s="49">
        <v>5289.399902</v>
      </c>
      <c r="E142" s="49">
        <v>5315.299805</v>
      </c>
      <c r="F142" s="49">
        <v>5279.515625</v>
      </c>
      <c r="G142" s="67">
        <f t="shared" si="1"/>
        <v>0.002754306932</v>
      </c>
      <c r="H142" s="68">
        <f>G142-FAMA!E145</f>
        <v>-0.05260093915</v>
      </c>
    </row>
    <row r="143">
      <c r="A143" s="48">
        <v>45351.0</v>
      </c>
      <c r="B143" s="49">
        <v>5308.049805</v>
      </c>
      <c r="C143" s="49">
        <v>5335.649902</v>
      </c>
      <c r="D143" s="49">
        <v>5267.100098</v>
      </c>
      <c r="E143" s="49">
        <v>5300.700195</v>
      </c>
      <c r="F143" s="49">
        <v>5265.01416</v>
      </c>
      <c r="G143" s="67">
        <f t="shared" si="1"/>
        <v>0.002951628032</v>
      </c>
      <c r="H143" s="68">
        <f>G143-FAMA!E146</f>
        <v>-0.01549671704</v>
      </c>
    </row>
    <row r="144">
      <c r="A144" s="48">
        <v>45352.0</v>
      </c>
      <c r="B144" s="49">
        <v>5390.950195</v>
      </c>
      <c r="C144" s="49">
        <v>5390.950195</v>
      </c>
      <c r="D144" s="49">
        <v>5271.5</v>
      </c>
      <c r="E144" s="49">
        <v>5285.100098</v>
      </c>
      <c r="F144" s="49">
        <v>5249.519531</v>
      </c>
      <c r="G144" s="67">
        <f t="shared" si="1"/>
        <v>0.005900193273</v>
      </c>
      <c r="H144" s="68">
        <f>G144-FAMA!E147</f>
        <v>-0.01267688628</v>
      </c>
    </row>
    <row r="145">
      <c r="A145" s="48">
        <v>45355.0</v>
      </c>
      <c r="B145" s="49">
        <v>5315.350098</v>
      </c>
      <c r="C145" s="49">
        <v>5347.899902</v>
      </c>
      <c r="D145" s="49">
        <v>5233.25</v>
      </c>
      <c r="E145" s="49">
        <v>5254.100098</v>
      </c>
      <c r="F145" s="49">
        <v>5218.728027</v>
      </c>
      <c r="G145" s="67">
        <f t="shared" si="1"/>
        <v>-0.00131153173</v>
      </c>
      <c r="H145" s="68">
        <f>G145-FAMA!E148</f>
        <v>-0.07564055896</v>
      </c>
    </row>
    <row r="146">
      <c r="A146" s="48">
        <v>45356.0</v>
      </c>
      <c r="B146" s="49">
        <v>5254.0</v>
      </c>
      <c r="C146" s="49">
        <v>5278.649902</v>
      </c>
      <c r="D146" s="49">
        <v>5218.350098</v>
      </c>
      <c r="E146" s="49">
        <v>5261.0</v>
      </c>
      <c r="F146" s="49">
        <v>5225.581543</v>
      </c>
      <c r="G146" s="67">
        <f t="shared" si="1"/>
        <v>-0.004861231775</v>
      </c>
      <c r="H146" s="68">
        <f>G146-FAMA!E149</f>
        <v>-0.02343831132</v>
      </c>
    </row>
    <row r="147">
      <c r="A147" s="48">
        <v>45357.0</v>
      </c>
      <c r="B147" s="49">
        <v>5254.799805</v>
      </c>
      <c r="C147" s="49">
        <v>5295.700195</v>
      </c>
      <c r="D147" s="49">
        <v>5138.700195</v>
      </c>
      <c r="E147" s="49">
        <v>5286.700195</v>
      </c>
      <c r="F147" s="49">
        <v>5251.108398</v>
      </c>
      <c r="G147" s="67">
        <f t="shared" si="1"/>
        <v>-0.003045575748</v>
      </c>
      <c r="H147" s="68">
        <f>G147-FAMA!E150</f>
        <v>-0.0216226553</v>
      </c>
    </row>
    <row r="148">
      <c r="A148" s="48">
        <v>45358.0</v>
      </c>
      <c r="B148" s="49">
        <v>5300.0</v>
      </c>
      <c r="C148" s="49">
        <v>5330.0</v>
      </c>
      <c r="D148" s="49">
        <v>5236.450195</v>
      </c>
      <c r="E148" s="49">
        <v>5302.850098</v>
      </c>
      <c r="F148" s="49">
        <v>5267.149902</v>
      </c>
      <c r="G148" s="67">
        <f t="shared" si="1"/>
        <v>0.006902152802</v>
      </c>
      <c r="H148" s="68">
        <f>G148-FAMA!E151</f>
        <v>-0.01173760857</v>
      </c>
    </row>
    <row r="149">
      <c r="A149" s="48">
        <v>45362.0</v>
      </c>
      <c r="B149" s="49">
        <v>5287.649902</v>
      </c>
      <c r="C149" s="49">
        <v>5299.549805</v>
      </c>
      <c r="D149" s="49">
        <v>5222.350098</v>
      </c>
      <c r="E149" s="49">
        <v>5266.5</v>
      </c>
      <c r="F149" s="49">
        <v>5231.044434</v>
      </c>
      <c r="G149" s="67">
        <f t="shared" si="1"/>
        <v>0.0001043684453</v>
      </c>
      <c r="H149" s="68">
        <f>G149-FAMA!E152</f>
        <v>-0.01853539293</v>
      </c>
    </row>
    <row r="150">
      <c r="A150" s="48">
        <v>45363.0</v>
      </c>
      <c r="B150" s="49">
        <v>5270.200195</v>
      </c>
      <c r="C150" s="49">
        <v>5318.649902</v>
      </c>
      <c r="D150" s="49">
        <v>5200.0</v>
      </c>
      <c r="E150" s="49">
        <v>5265.950195</v>
      </c>
      <c r="F150" s="49">
        <v>5230.498535</v>
      </c>
      <c r="G150" s="67">
        <f t="shared" si="1"/>
        <v>0.02210782202</v>
      </c>
      <c r="H150" s="68">
        <f>G150-FAMA!E153</f>
        <v>-0.03382188596</v>
      </c>
    </row>
    <row r="151">
      <c r="A151" s="48">
        <v>45364.0</v>
      </c>
      <c r="B151" s="49">
        <v>5280.350098</v>
      </c>
      <c r="C151" s="49">
        <v>5316.950195</v>
      </c>
      <c r="D151" s="49">
        <v>5123.25</v>
      </c>
      <c r="E151" s="49">
        <v>5152.049805</v>
      </c>
      <c r="F151" s="49">
        <v>5117.364746</v>
      </c>
      <c r="G151" s="67">
        <f t="shared" si="1"/>
        <v>-0.02143441914</v>
      </c>
      <c r="H151" s="68">
        <f>G151-FAMA!E154</f>
        <v>-0.04007418051</v>
      </c>
    </row>
    <row r="152">
      <c r="A152" s="48">
        <v>45365.0</v>
      </c>
      <c r="B152" s="49">
        <v>5102.049805</v>
      </c>
      <c r="C152" s="49">
        <v>5276.950195</v>
      </c>
      <c r="D152" s="49">
        <v>5102.049805</v>
      </c>
      <c r="E152" s="49">
        <v>5264.899902</v>
      </c>
      <c r="F152" s="49">
        <v>5229.455078</v>
      </c>
      <c r="G152" s="67">
        <f t="shared" si="1"/>
        <v>-0.02823977046</v>
      </c>
      <c r="H152" s="68">
        <f>G152-FAMA!E155</f>
        <v>-0.04687953183</v>
      </c>
    </row>
    <row r="153">
      <c r="A153" s="48">
        <v>45366.0</v>
      </c>
      <c r="B153" s="49">
        <v>5319.950195</v>
      </c>
      <c r="C153" s="49">
        <v>5438.649902</v>
      </c>
      <c r="D153" s="49">
        <v>5247.200195</v>
      </c>
      <c r="E153" s="49">
        <v>5417.899902</v>
      </c>
      <c r="F153" s="49">
        <v>5381.425293</v>
      </c>
      <c r="G153" s="67">
        <f t="shared" si="1"/>
        <v>0.006175000679</v>
      </c>
      <c r="H153" s="68">
        <f>G153-FAMA!E156</f>
        <v>-0.01238826136</v>
      </c>
    </row>
    <row r="154">
      <c r="A154" s="48">
        <v>45369.0</v>
      </c>
      <c r="B154" s="49">
        <v>5469.75</v>
      </c>
      <c r="C154" s="49">
        <v>5469.75</v>
      </c>
      <c r="D154" s="49">
        <v>5305.0</v>
      </c>
      <c r="E154" s="49">
        <v>5384.649902</v>
      </c>
      <c r="F154" s="49">
        <v>5348.398926</v>
      </c>
      <c r="G154" s="67">
        <f t="shared" si="1"/>
        <v>0.03947758133</v>
      </c>
      <c r="H154" s="68">
        <f>G154-FAMA!E157</f>
        <v>0.0209143193</v>
      </c>
    </row>
    <row r="155">
      <c r="A155" s="48">
        <v>45370.0</v>
      </c>
      <c r="B155" s="49">
        <v>5420.350098</v>
      </c>
      <c r="C155" s="49">
        <v>5420.350098</v>
      </c>
      <c r="D155" s="49">
        <v>5160.100098</v>
      </c>
      <c r="E155" s="49">
        <v>5180.149902</v>
      </c>
      <c r="F155" s="49">
        <v>5145.275879</v>
      </c>
      <c r="G155" s="67">
        <f t="shared" si="1"/>
        <v>-0.002896914598</v>
      </c>
      <c r="H155" s="68">
        <f>G155-FAMA!E158</f>
        <v>-0.0585970392</v>
      </c>
    </row>
    <row r="156">
      <c r="A156" s="48">
        <v>45371.0</v>
      </c>
      <c r="B156" s="49">
        <v>5230.0</v>
      </c>
      <c r="C156" s="49">
        <v>5230.350098</v>
      </c>
      <c r="D156" s="49">
        <v>5128.0</v>
      </c>
      <c r="E156" s="49">
        <v>5195.200195</v>
      </c>
      <c r="F156" s="49">
        <v>5160.224609</v>
      </c>
      <c r="G156" s="67">
        <f t="shared" si="1"/>
        <v>-0.04844587117</v>
      </c>
      <c r="H156" s="68">
        <f>G156-FAMA!E159</f>
        <v>-0.0670091332</v>
      </c>
    </row>
    <row r="157">
      <c r="A157" s="48">
        <v>45372.0</v>
      </c>
      <c r="B157" s="49">
        <v>5250.600098</v>
      </c>
      <c r="C157" s="49">
        <v>5479.799805</v>
      </c>
      <c r="D157" s="49">
        <v>5250.600098</v>
      </c>
      <c r="E157" s="49">
        <v>5459.700195</v>
      </c>
      <c r="F157" s="49">
        <v>5422.943848</v>
      </c>
      <c r="G157" s="67">
        <f t="shared" si="1"/>
        <v>0.01661867731</v>
      </c>
      <c r="H157" s="68">
        <f>G157-FAMA!E160</f>
        <v>-0.001944584726</v>
      </c>
    </row>
    <row r="158">
      <c r="A158" s="48">
        <v>45373.0</v>
      </c>
      <c r="B158" s="49">
        <v>5349.950195</v>
      </c>
      <c r="C158" s="49">
        <v>5399.0</v>
      </c>
      <c r="D158" s="49">
        <v>5233.75</v>
      </c>
      <c r="E158" s="49">
        <v>5370.450195</v>
      </c>
      <c r="F158" s="49">
        <v>5334.294922</v>
      </c>
      <c r="G158" s="67">
        <f t="shared" si="1"/>
        <v>-0.008419322267</v>
      </c>
      <c r="H158" s="68">
        <f>G158-FAMA!E161</f>
        <v>-0.02707494371</v>
      </c>
    </row>
    <row r="159">
      <c r="A159" s="48">
        <v>45377.0</v>
      </c>
      <c r="B159" s="49">
        <v>5360.0</v>
      </c>
      <c r="C159" s="49">
        <v>5428.75</v>
      </c>
      <c r="D159" s="49">
        <v>5323.100098</v>
      </c>
      <c r="E159" s="49">
        <v>5416.049805</v>
      </c>
      <c r="F159" s="49">
        <v>5379.587402</v>
      </c>
      <c r="G159" s="67">
        <f t="shared" si="1"/>
        <v>-0.005645514416</v>
      </c>
      <c r="H159" s="68">
        <f>G159-FAMA!E162</f>
        <v>-0.02430113586</v>
      </c>
    </row>
    <row r="160">
      <c r="A160" s="48">
        <v>45378.0</v>
      </c>
      <c r="B160" s="49">
        <v>5430.049805</v>
      </c>
      <c r="C160" s="49">
        <v>5470.0</v>
      </c>
      <c r="D160" s="49">
        <v>5410.0</v>
      </c>
      <c r="E160" s="49">
        <v>5446.799805</v>
      </c>
      <c r="F160" s="49">
        <v>5410.130371</v>
      </c>
      <c r="G160" s="67">
        <f t="shared" si="1"/>
        <v>-0.006103789875</v>
      </c>
      <c r="H160" s="68">
        <f>G160-FAMA!E163</f>
        <v>-0.06208109581</v>
      </c>
    </row>
    <row r="161">
      <c r="A161" s="48">
        <v>45379.0</v>
      </c>
      <c r="B161" s="49">
        <v>5456.299805</v>
      </c>
      <c r="C161" s="49">
        <v>5552.0</v>
      </c>
      <c r="D161" s="49">
        <v>5428.399902</v>
      </c>
      <c r="E161" s="49">
        <v>5480.25</v>
      </c>
      <c r="F161" s="49">
        <v>5443.355469</v>
      </c>
      <c r="G161" s="67">
        <f t="shared" si="1"/>
        <v>-0.02165463872</v>
      </c>
      <c r="H161" s="68">
        <f>G161-FAMA!E164</f>
        <v>-0.04031026016</v>
      </c>
    </row>
    <row r="162">
      <c r="A162" s="48">
        <v>45383.0</v>
      </c>
      <c r="B162" s="49">
        <v>5547.450195</v>
      </c>
      <c r="C162" s="49">
        <v>5615.0</v>
      </c>
      <c r="D162" s="49">
        <v>5492.100098</v>
      </c>
      <c r="E162" s="49">
        <v>5601.549805</v>
      </c>
      <c r="F162" s="49">
        <v>5563.838379</v>
      </c>
      <c r="G162" s="67">
        <f t="shared" si="1"/>
        <v>0.003070989959</v>
      </c>
      <c r="H162" s="68">
        <f>G162-FAMA!E165</f>
        <v>-0.01558463148</v>
      </c>
    </row>
    <row r="163">
      <c r="A163" s="48">
        <v>45384.0</v>
      </c>
      <c r="B163" s="49">
        <v>5602.600098</v>
      </c>
      <c r="C163" s="49">
        <v>5648.0</v>
      </c>
      <c r="D163" s="49">
        <v>5537.850098</v>
      </c>
      <c r="E163" s="49">
        <v>5584.399902</v>
      </c>
      <c r="F163" s="49">
        <v>5546.804199</v>
      </c>
      <c r="G163" s="67">
        <f t="shared" si="1"/>
        <v>-0.02966064592</v>
      </c>
      <c r="H163" s="68">
        <f>G163-FAMA!E166</f>
        <v>-0.04823337558</v>
      </c>
    </row>
    <row r="164">
      <c r="A164" s="48">
        <v>45385.0</v>
      </c>
      <c r="B164" s="49">
        <v>5579.649902</v>
      </c>
      <c r="C164" s="49">
        <v>5815.0</v>
      </c>
      <c r="D164" s="49">
        <v>5541.100098</v>
      </c>
      <c r="E164" s="49">
        <v>5755.100098</v>
      </c>
      <c r="F164" s="49">
        <v>5716.35498</v>
      </c>
      <c r="G164" s="67">
        <f t="shared" si="1"/>
        <v>-0.01281342109</v>
      </c>
      <c r="H164" s="68">
        <f>G164-FAMA!E167</f>
        <v>-0.03138615075</v>
      </c>
    </row>
    <row r="165">
      <c r="A165" s="48">
        <v>45386.0</v>
      </c>
      <c r="B165" s="49">
        <v>5815.549805</v>
      </c>
      <c r="C165" s="49">
        <v>5869.049805</v>
      </c>
      <c r="D165" s="49">
        <v>5755.200195</v>
      </c>
      <c r="E165" s="49">
        <v>5829.799805</v>
      </c>
      <c r="F165" s="49">
        <v>5790.551758</v>
      </c>
      <c r="G165" s="67">
        <f t="shared" si="1"/>
        <v>0.004237442471</v>
      </c>
      <c r="H165" s="68">
        <f>G165-FAMA!E168</f>
        <v>-0.05149109556</v>
      </c>
    </row>
    <row r="166">
      <c r="A166" s="48">
        <v>45387.0</v>
      </c>
      <c r="B166" s="49">
        <v>5825.0</v>
      </c>
      <c r="C166" s="49">
        <v>5829.0</v>
      </c>
      <c r="D166" s="49">
        <v>5758.649902</v>
      </c>
      <c r="E166" s="49">
        <v>5805.200195</v>
      </c>
      <c r="F166" s="49">
        <v>5766.118164</v>
      </c>
      <c r="G166" s="67">
        <f t="shared" si="1"/>
        <v>0.01865282955</v>
      </c>
      <c r="H166" s="68">
        <f>G166-FAMA!E169</f>
        <v>0.00008009988349</v>
      </c>
    </row>
    <row r="167">
      <c r="A167" s="48">
        <v>45390.0</v>
      </c>
      <c r="B167" s="49">
        <v>5884.950195</v>
      </c>
      <c r="C167" s="49">
        <v>5884.950195</v>
      </c>
      <c r="D167" s="49">
        <v>5684.75</v>
      </c>
      <c r="E167" s="49">
        <v>5698.899902</v>
      </c>
      <c r="F167" s="49">
        <v>5660.533203</v>
      </c>
      <c r="G167" s="67">
        <f t="shared" si="1"/>
        <v>0.01216605084</v>
      </c>
      <c r="H167" s="68">
        <f>G167-FAMA!E170</f>
        <v>-0.006406678823</v>
      </c>
    </row>
    <row r="168">
      <c r="A168" s="48">
        <v>45391.0</v>
      </c>
      <c r="B168" s="49">
        <v>5739.5</v>
      </c>
      <c r="C168" s="49">
        <v>5774.75</v>
      </c>
      <c r="D168" s="49">
        <v>5617.850098</v>
      </c>
      <c r="E168" s="49">
        <v>5630.399902</v>
      </c>
      <c r="F168" s="49">
        <v>5592.494629</v>
      </c>
      <c r="G168" s="67">
        <f t="shared" si="1"/>
        <v>-0.002374248106</v>
      </c>
      <c r="H168" s="68">
        <f>G168-FAMA!E171</f>
        <v>-0.02079596857</v>
      </c>
    </row>
    <row r="169">
      <c r="A169" s="48">
        <v>45392.0</v>
      </c>
      <c r="B169" s="49">
        <v>5645.0</v>
      </c>
      <c r="C169" s="49">
        <v>5660.899902</v>
      </c>
      <c r="D169" s="49">
        <v>5603.100098</v>
      </c>
      <c r="E169" s="49">
        <v>5643.799805</v>
      </c>
      <c r="F169" s="49">
        <v>5605.804199</v>
      </c>
      <c r="G169" s="67">
        <f t="shared" si="1"/>
        <v>-0.0002656800258</v>
      </c>
      <c r="H169" s="68">
        <f>G169-FAMA!E172</f>
        <v>-0.01868740049</v>
      </c>
    </row>
    <row r="170">
      <c r="A170" s="48">
        <v>45394.0</v>
      </c>
      <c r="B170" s="49">
        <v>5650.0</v>
      </c>
      <c r="C170" s="49">
        <v>5754.149902</v>
      </c>
      <c r="D170" s="49">
        <v>5632.950195</v>
      </c>
      <c r="E170" s="49">
        <v>5645.299805</v>
      </c>
      <c r="F170" s="49">
        <v>5607.293945</v>
      </c>
      <c r="G170" s="67">
        <f t="shared" si="1"/>
        <v>0.03552133829</v>
      </c>
      <c r="H170" s="68">
        <f>G170-FAMA!E173</f>
        <v>0.01709961782</v>
      </c>
    </row>
    <row r="171">
      <c r="A171" s="48">
        <v>45397.0</v>
      </c>
      <c r="B171" s="49">
        <v>5205.049805</v>
      </c>
      <c r="C171" s="49">
        <v>5607.950195</v>
      </c>
      <c r="D171" s="49">
        <v>5205.049805</v>
      </c>
      <c r="E171" s="49">
        <v>5451.649902</v>
      </c>
      <c r="F171" s="49">
        <v>5414.947754</v>
      </c>
      <c r="G171" s="67">
        <f t="shared" si="1"/>
        <v>0.02523763455</v>
      </c>
      <c r="H171" s="68">
        <f>G171-FAMA!E174</f>
        <v>-0.01160919999</v>
      </c>
    </row>
    <row r="172">
      <c r="A172" s="48">
        <v>45398.0</v>
      </c>
      <c r="B172" s="49">
        <v>5421.0</v>
      </c>
      <c r="C172" s="49">
        <v>5465.149902</v>
      </c>
      <c r="D172" s="49">
        <v>5310.899902</v>
      </c>
      <c r="E172" s="49">
        <v>5317.450195</v>
      </c>
      <c r="F172" s="49">
        <v>5281.651367</v>
      </c>
      <c r="G172" s="67">
        <f t="shared" si="1"/>
        <v>0.007846836806</v>
      </c>
      <c r="H172" s="68">
        <f>G172-FAMA!E175</f>
        <v>-0.01057488366</v>
      </c>
    </row>
    <row r="173">
      <c r="A173" s="48">
        <v>45400.0</v>
      </c>
      <c r="B173" s="49">
        <v>5357.549805</v>
      </c>
      <c r="C173" s="49">
        <v>5400.0</v>
      </c>
      <c r="D173" s="49">
        <v>5250.0</v>
      </c>
      <c r="E173" s="49">
        <v>5276.049805</v>
      </c>
      <c r="F173" s="49">
        <v>5240.529785</v>
      </c>
      <c r="G173" s="67">
        <f t="shared" si="1"/>
        <v>0.007995417487</v>
      </c>
      <c r="H173" s="68">
        <f>G173-FAMA!E176</f>
        <v>-0.01042630298</v>
      </c>
    </row>
    <row r="174">
      <c r="A174" s="48">
        <v>45401.0</v>
      </c>
      <c r="B174" s="49">
        <v>5250.600098</v>
      </c>
      <c r="C174" s="49">
        <v>5270.0</v>
      </c>
      <c r="D174" s="49">
        <v>5180.299805</v>
      </c>
      <c r="E174" s="49">
        <v>5234.200195</v>
      </c>
      <c r="F174" s="49">
        <v>5198.961914</v>
      </c>
      <c r="G174" s="67">
        <f t="shared" si="1"/>
        <v>0.009090030326</v>
      </c>
      <c r="H174" s="68">
        <f>G174-FAMA!E177</f>
        <v>-0.009176499276</v>
      </c>
    </row>
    <row r="175">
      <c r="A175" s="48">
        <v>45404.0</v>
      </c>
      <c r="B175" s="49">
        <v>5230.450195</v>
      </c>
      <c r="C175" s="49">
        <v>5281.399902</v>
      </c>
      <c r="D175" s="49">
        <v>5163.049805</v>
      </c>
      <c r="E175" s="49">
        <v>5187.049805</v>
      </c>
      <c r="F175" s="49">
        <v>5152.128906</v>
      </c>
      <c r="G175" s="67">
        <f t="shared" si="1"/>
        <v>-0.004376416202</v>
      </c>
      <c r="H175" s="68">
        <f>G175-FAMA!E178</f>
        <v>-0.07746255701</v>
      </c>
    </row>
    <row r="176">
      <c r="A176" s="48">
        <v>45405.0</v>
      </c>
      <c r="B176" s="49">
        <v>5236.350098</v>
      </c>
      <c r="C176" s="49">
        <v>5249.0</v>
      </c>
      <c r="D176" s="49">
        <v>5158.649902</v>
      </c>
      <c r="E176" s="49">
        <v>5209.850098</v>
      </c>
      <c r="F176" s="49">
        <v>5174.775879</v>
      </c>
      <c r="G176" s="67">
        <f t="shared" si="1"/>
        <v>-0.004205044366</v>
      </c>
      <c r="H176" s="68">
        <f>G176-FAMA!E179</f>
        <v>-0.02247157397</v>
      </c>
    </row>
    <row r="177">
      <c r="A177" s="48">
        <v>45406.0</v>
      </c>
      <c r="B177" s="49">
        <v>5254.649902</v>
      </c>
      <c r="C177" s="49">
        <v>5273.450195</v>
      </c>
      <c r="D177" s="49">
        <v>5195.0</v>
      </c>
      <c r="E177" s="49">
        <v>5231.850098</v>
      </c>
      <c r="F177" s="49">
        <v>5196.62793</v>
      </c>
      <c r="G177" s="67">
        <f t="shared" si="1"/>
        <v>0.009824413801</v>
      </c>
      <c r="H177" s="68">
        <f>G177-FAMA!E180</f>
        <v>-0.008442115801</v>
      </c>
    </row>
    <row r="178">
      <c r="A178" s="48">
        <v>45407.0</v>
      </c>
      <c r="B178" s="49">
        <v>5245.0</v>
      </c>
      <c r="C178" s="49">
        <v>5245.0</v>
      </c>
      <c r="D178" s="49">
        <v>5090.950195</v>
      </c>
      <c r="E178" s="49">
        <v>5180.950195</v>
      </c>
      <c r="F178" s="49">
        <v>5146.070801</v>
      </c>
      <c r="G178" s="67">
        <f t="shared" si="1"/>
        <v>0.08440262938</v>
      </c>
      <c r="H178" s="68">
        <f>G178-FAMA!E181</f>
        <v>0.06618913063</v>
      </c>
    </row>
    <row r="179">
      <c r="A179" s="48">
        <v>45408.0</v>
      </c>
      <c r="B179" s="49">
        <v>4935.0</v>
      </c>
      <c r="C179" s="49">
        <v>4935.0</v>
      </c>
      <c r="D179" s="49">
        <v>4689.5</v>
      </c>
      <c r="E179" s="49">
        <v>4777.700195</v>
      </c>
      <c r="F179" s="49">
        <v>4745.535156</v>
      </c>
      <c r="G179" s="67">
        <f t="shared" si="1"/>
        <v>0.01357738241</v>
      </c>
      <c r="H179" s="68">
        <f>G179-FAMA!E182</f>
        <v>-0.004636116348</v>
      </c>
    </row>
    <row r="180">
      <c r="A180" s="48">
        <v>45411.0</v>
      </c>
      <c r="B180" s="49">
        <v>4849.299805</v>
      </c>
      <c r="C180" s="49">
        <v>4849.299805</v>
      </c>
      <c r="D180" s="49">
        <v>4675.75</v>
      </c>
      <c r="E180" s="49">
        <v>4713.700195</v>
      </c>
      <c r="F180" s="49">
        <v>4681.966309</v>
      </c>
      <c r="G180" s="67">
        <f t="shared" si="1"/>
        <v>0.0163217035</v>
      </c>
      <c r="H180" s="68">
        <f>G180-FAMA!E183</f>
        <v>-0.03832874532</v>
      </c>
    </row>
    <row r="181">
      <c r="A181" s="48">
        <v>45412.0</v>
      </c>
      <c r="B181" s="49">
        <v>4715.0</v>
      </c>
      <c r="C181" s="49">
        <v>4739.5</v>
      </c>
      <c r="D181" s="49">
        <v>4621.899902</v>
      </c>
      <c r="E181" s="49">
        <v>4638.0</v>
      </c>
      <c r="F181" s="49">
        <v>4606.775879</v>
      </c>
      <c r="G181" s="67">
        <f t="shared" si="1"/>
        <v>0.002908480955</v>
      </c>
      <c r="H181" s="68">
        <f>G181-FAMA!E184</f>
        <v>-0.0153050178</v>
      </c>
    </row>
    <row r="182">
      <c r="A182" s="48">
        <v>45414.0</v>
      </c>
      <c r="B182" s="49">
        <v>4646.25</v>
      </c>
      <c r="C182" s="49">
        <v>4656.0</v>
      </c>
      <c r="D182" s="49">
        <v>4613.0</v>
      </c>
      <c r="E182" s="49">
        <v>4624.549805</v>
      </c>
      <c r="F182" s="49">
        <v>4593.416016</v>
      </c>
      <c r="G182" s="67">
        <f t="shared" si="1"/>
        <v>0.01147170594</v>
      </c>
      <c r="H182" s="68">
        <f>G182-FAMA!E185</f>
        <v>-0.006741792817</v>
      </c>
    </row>
    <row r="183">
      <c r="A183" s="48">
        <v>45415.0</v>
      </c>
      <c r="B183" s="49">
        <v>4636.850098</v>
      </c>
      <c r="C183" s="49">
        <v>4660.850098</v>
      </c>
      <c r="D183" s="49">
        <v>4551.25</v>
      </c>
      <c r="E183" s="49">
        <v>4572.100098</v>
      </c>
      <c r="F183" s="49">
        <v>4541.319336</v>
      </c>
      <c r="G183" s="67">
        <f t="shared" si="1"/>
        <v>0.01679046078</v>
      </c>
      <c r="H183" s="68">
        <f>G183-FAMA!E186</f>
        <v>-0.001424062828</v>
      </c>
    </row>
    <row r="184">
      <c r="A184" s="48">
        <v>45418.0</v>
      </c>
      <c r="B184" s="49">
        <v>4575.049805</v>
      </c>
      <c r="C184" s="49">
        <v>4612.75</v>
      </c>
      <c r="D184" s="49">
        <v>4489.100098</v>
      </c>
      <c r="E184" s="49">
        <v>4496.600098</v>
      </c>
      <c r="F184" s="49">
        <v>4466.327637</v>
      </c>
      <c r="G184" s="67">
        <f t="shared" si="1"/>
        <v>-0.001232757565</v>
      </c>
      <c r="H184" s="68">
        <f>G184-FAMA!E187</f>
        <v>-0.01944728117</v>
      </c>
    </row>
    <row r="185">
      <c r="A185" s="48">
        <v>45419.0</v>
      </c>
      <c r="B185" s="49">
        <v>4550.0</v>
      </c>
      <c r="C185" s="49">
        <v>4559.350098</v>
      </c>
      <c r="D185" s="49">
        <v>4449.100098</v>
      </c>
      <c r="E185" s="49">
        <v>4502.149902</v>
      </c>
      <c r="F185" s="49">
        <v>4471.840332</v>
      </c>
      <c r="G185" s="67">
        <f t="shared" si="1"/>
        <v>0.0003777225148</v>
      </c>
      <c r="H185" s="68">
        <f>G185-FAMA!E188</f>
        <v>-0.07250028045</v>
      </c>
    </row>
    <row r="186">
      <c r="A186" s="48">
        <v>45420.0</v>
      </c>
      <c r="B186" s="49">
        <v>4505.149902</v>
      </c>
      <c r="C186" s="49">
        <v>4536.649902</v>
      </c>
      <c r="D186" s="49">
        <v>4462.100098</v>
      </c>
      <c r="E186" s="49">
        <v>4500.450195</v>
      </c>
      <c r="F186" s="49">
        <v>4470.151855</v>
      </c>
      <c r="G186" s="67">
        <f t="shared" si="1"/>
        <v>0.02238810203</v>
      </c>
      <c r="H186" s="68">
        <f>G186-FAMA!E189</f>
        <v>0.004173578428</v>
      </c>
    </row>
    <row r="187">
      <c r="A187" s="48">
        <v>45421.0</v>
      </c>
      <c r="B187" s="49">
        <v>4499.950195</v>
      </c>
      <c r="C187" s="49">
        <v>4515.0</v>
      </c>
      <c r="D187" s="49">
        <v>4386.0</v>
      </c>
      <c r="E187" s="49">
        <v>4401.899902</v>
      </c>
      <c r="F187" s="49">
        <v>4372.265137</v>
      </c>
      <c r="G187" s="67">
        <f t="shared" si="1"/>
        <v>0.009401762756</v>
      </c>
      <c r="H187" s="68">
        <f>G187-FAMA!E190</f>
        <v>-0.008812760848</v>
      </c>
    </row>
    <row r="188">
      <c r="A188" s="48">
        <v>45422.0</v>
      </c>
      <c r="B188" s="49">
        <v>4394.450195</v>
      </c>
      <c r="C188" s="49">
        <v>4425.200195</v>
      </c>
      <c r="D188" s="49">
        <v>4340.0</v>
      </c>
      <c r="E188" s="49">
        <v>4360.899902</v>
      </c>
      <c r="F188" s="49">
        <v>4331.541016</v>
      </c>
      <c r="G188" s="67">
        <f t="shared" si="1"/>
        <v>-0.01188445894</v>
      </c>
      <c r="H188" s="68">
        <f>G188-FAMA!E191</f>
        <v>-0.06693387973</v>
      </c>
    </row>
    <row r="189">
      <c r="A189" s="48">
        <v>45425.0</v>
      </c>
      <c r="B189" s="49">
        <v>4371.549805</v>
      </c>
      <c r="C189" s="49">
        <v>4425.149902</v>
      </c>
      <c r="D189" s="49">
        <v>4321.049805</v>
      </c>
      <c r="E189" s="49">
        <v>4413.350098</v>
      </c>
      <c r="F189" s="49">
        <v>4383.638184</v>
      </c>
      <c r="G189" s="67">
        <f t="shared" si="1"/>
        <v>-0.01528391621</v>
      </c>
      <c r="H189" s="68">
        <f>G189-FAMA!E192</f>
        <v>-0.03363035701</v>
      </c>
    </row>
    <row r="190">
      <c r="A190" s="48">
        <v>45426.0</v>
      </c>
      <c r="B190" s="49">
        <v>4451.0</v>
      </c>
      <c r="C190" s="49">
        <v>4496.0</v>
      </c>
      <c r="D190" s="49">
        <v>4405.0</v>
      </c>
      <c r="E190" s="49">
        <v>4481.850098</v>
      </c>
      <c r="F190" s="49">
        <v>4451.677246</v>
      </c>
      <c r="G190" s="67">
        <f t="shared" si="1"/>
        <v>0.005993122859</v>
      </c>
      <c r="H190" s="68">
        <f>G190-FAMA!E193</f>
        <v>-0.01235331795</v>
      </c>
    </row>
    <row r="191">
      <c r="A191" s="48">
        <v>45427.0</v>
      </c>
      <c r="B191" s="49">
        <v>4490.0</v>
      </c>
      <c r="C191" s="49">
        <v>4542.0</v>
      </c>
      <c r="D191" s="49">
        <v>4440.0</v>
      </c>
      <c r="E191" s="49">
        <v>4455.149902</v>
      </c>
      <c r="F191" s="49">
        <v>4425.156738</v>
      </c>
      <c r="G191" s="67">
        <f t="shared" si="1"/>
        <v>-0.01200845161</v>
      </c>
      <c r="H191" s="68">
        <f>G191-FAMA!E194</f>
        <v>-0.03037486658</v>
      </c>
    </row>
    <row r="192">
      <c r="A192" s="48">
        <v>45428.0</v>
      </c>
      <c r="B192" s="49">
        <v>4475.049805</v>
      </c>
      <c r="C192" s="49">
        <v>4569.299805</v>
      </c>
      <c r="D192" s="49">
        <v>4475.049805</v>
      </c>
      <c r="E192" s="49">
        <v>4509.299805</v>
      </c>
      <c r="F192" s="49">
        <v>4478.941895</v>
      </c>
      <c r="G192" s="67">
        <f t="shared" si="1"/>
        <v>0.01201817199</v>
      </c>
      <c r="H192" s="68">
        <f>G192-FAMA!E195</f>
        <v>-0.006348242987</v>
      </c>
    </row>
    <row r="193">
      <c r="A193" s="48">
        <v>45429.0</v>
      </c>
      <c r="B193" s="49">
        <v>4534.600098</v>
      </c>
      <c r="C193" s="49">
        <v>4548.950195</v>
      </c>
      <c r="D193" s="49">
        <v>4445.299805</v>
      </c>
      <c r="E193" s="49">
        <v>4455.75</v>
      </c>
      <c r="F193" s="49">
        <v>4425.752441</v>
      </c>
      <c r="G193" s="67">
        <f t="shared" si="1"/>
        <v>-0.00626700525</v>
      </c>
      <c r="H193" s="68">
        <f>G193-FAMA!E196</f>
        <v>-0.06137637054</v>
      </c>
    </row>
    <row r="194">
      <c r="A194" s="48">
        <v>45433.0</v>
      </c>
      <c r="B194" s="49">
        <v>4480.0</v>
      </c>
      <c r="C194" s="49">
        <v>4499.549805</v>
      </c>
      <c r="D194" s="49">
        <v>4425.0</v>
      </c>
      <c r="E194" s="49">
        <v>4483.850098</v>
      </c>
      <c r="F194" s="49">
        <v>4453.663574</v>
      </c>
      <c r="G194" s="67">
        <f t="shared" si="1"/>
        <v>-0.02315820399</v>
      </c>
      <c r="H194" s="68">
        <f>G194-FAMA!E197</f>
        <v>-0.04152461896</v>
      </c>
    </row>
    <row r="195">
      <c r="A195" s="48">
        <v>45434.0</v>
      </c>
      <c r="B195" s="49">
        <v>4494.950195</v>
      </c>
      <c r="C195" s="49">
        <v>4635.0</v>
      </c>
      <c r="D195" s="49">
        <v>4483.850098</v>
      </c>
      <c r="E195" s="49">
        <v>4590.149902</v>
      </c>
      <c r="F195" s="49">
        <v>4559.247559</v>
      </c>
      <c r="G195" s="67">
        <f t="shared" si="1"/>
        <v>-0.005621755123</v>
      </c>
      <c r="H195" s="68">
        <f>G195-FAMA!E198</f>
        <v>-0.02398817009</v>
      </c>
    </row>
    <row r="196">
      <c r="A196" s="48">
        <v>45435.0</v>
      </c>
      <c r="B196" s="49">
        <v>4629.850098</v>
      </c>
      <c r="C196" s="49">
        <v>4639.149902</v>
      </c>
      <c r="D196" s="49">
        <v>4563.75</v>
      </c>
      <c r="E196" s="49">
        <v>4616.100098</v>
      </c>
      <c r="F196" s="49">
        <v>4585.023438</v>
      </c>
      <c r="G196" s="67">
        <f t="shared" si="1"/>
        <v>0.005576859743</v>
      </c>
      <c r="H196" s="68">
        <f>G196-FAMA!E199</f>
        <v>-0.01276317878</v>
      </c>
    </row>
    <row r="197">
      <c r="A197" s="48">
        <v>45436.0</v>
      </c>
      <c r="B197" s="49">
        <v>4608.149902</v>
      </c>
      <c r="C197" s="49">
        <v>4639.850098</v>
      </c>
      <c r="D197" s="49">
        <v>4558.549805</v>
      </c>
      <c r="E197" s="49">
        <v>4590.5</v>
      </c>
      <c r="F197" s="49">
        <v>4559.595215</v>
      </c>
      <c r="G197" s="67">
        <f t="shared" si="1"/>
        <v>-0.002130266125</v>
      </c>
      <c r="H197" s="68">
        <f>G197-FAMA!E200</f>
        <v>-0.02047030465</v>
      </c>
    </row>
    <row r="198">
      <c r="A198" s="48">
        <v>45439.0</v>
      </c>
      <c r="B198" s="49">
        <v>4596.0</v>
      </c>
      <c r="C198" s="49">
        <v>4632.799805</v>
      </c>
      <c r="D198" s="49">
        <v>4575.0</v>
      </c>
      <c r="E198" s="49">
        <v>4600.299805</v>
      </c>
      <c r="F198" s="49">
        <v>4569.329102</v>
      </c>
      <c r="G198" s="67">
        <f t="shared" si="1"/>
        <v>-0.009015242553</v>
      </c>
      <c r="H198" s="68">
        <f>G198-FAMA!E201</f>
        <v>-0.06404544944</v>
      </c>
    </row>
    <row r="199">
      <c r="A199" s="48">
        <v>45440.0</v>
      </c>
      <c r="B199" s="49">
        <v>4645.25</v>
      </c>
      <c r="C199" s="49">
        <v>4686.0</v>
      </c>
      <c r="D199" s="49">
        <v>4592.899902</v>
      </c>
      <c r="E199" s="49">
        <v>4642.149902</v>
      </c>
      <c r="F199" s="49">
        <v>4610.897461</v>
      </c>
      <c r="G199" s="67">
        <f t="shared" si="1"/>
        <v>-0.004962166355</v>
      </c>
      <c r="H199" s="68">
        <f>G199-FAMA!E202</f>
        <v>-0.02330220488</v>
      </c>
    </row>
    <row r="200">
      <c r="A200" s="48">
        <v>45441.0</v>
      </c>
      <c r="B200" s="49">
        <v>4655.0</v>
      </c>
      <c r="C200" s="49">
        <v>4697.600098</v>
      </c>
      <c r="D200" s="49">
        <v>4599.850098</v>
      </c>
      <c r="E200" s="49">
        <v>4665.299805</v>
      </c>
      <c r="F200" s="49">
        <v>4633.891602</v>
      </c>
      <c r="G200" s="67">
        <f t="shared" si="1"/>
        <v>0.02706744442</v>
      </c>
      <c r="H200" s="68">
        <f>G200-FAMA!E203</f>
        <v>0.008727405896</v>
      </c>
    </row>
    <row r="201">
      <c r="A201" s="48">
        <v>45442.0</v>
      </c>
      <c r="B201" s="49">
        <v>4643.899902</v>
      </c>
      <c r="C201" s="49">
        <v>4654.899902</v>
      </c>
      <c r="D201" s="49">
        <v>4524.899902</v>
      </c>
      <c r="E201" s="49">
        <v>4542.350098</v>
      </c>
      <c r="F201" s="49">
        <v>4511.769531</v>
      </c>
      <c r="G201" s="67">
        <f t="shared" si="1"/>
        <v>0.01195218159</v>
      </c>
      <c r="H201" s="68">
        <f>G201-FAMA!E204</f>
        <v>-0.006496163483</v>
      </c>
    </row>
    <row r="202">
      <c r="A202" s="48">
        <v>45443.0</v>
      </c>
      <c r="B202" s="49">
        <v>4542.399902</v>
      </c>
      <c r="C202" s="49">
        <v>4588.0</v>
      </c>
      <c r="D202" s="49">
        <v>4435.0</v>
      </c>
      <c r="E202" s="49">
        <v>4488.700195</v>
      </c>
      <c r="F202" s="49">
        <v>4458.480957</v>
      </c>
      <c r="G202" s="67">
        <f t="shared" si="1"/>
        <v>0.001193300186</v>
      </c>
      <c r="H202" s="68">
        <f>G202-FAMA!E205</f>
        <v>-0.01725504488</v>
      </c>
    </row>
    <row r="203">
      <c r="A203" s="48">
        <v>45446.0</v>
      </c>
      <c r="B203" s="49">
        <v>4629.899902</v>
      </c>
      <c r="C203" s="49">
        <v>4629.899902</v>
      </c>
      <c r="D203" s="49">
        <v>4468.100098</v>
      </c>
      <c r="E203" s="49">
        <v>4483.350098</v>
      </c>
      <c r="F203" s="49">
        <v>4453.166992</v>
      </c>
      <c r="G203" s="67">
        <f t="shared" si="1"/>
        <v>0.01599916225</v>
      </c>
      <c r="H203" s="68">
        <f>G203-FAMA!E206</f>
        <v>-0.002449182815</v>
      </c>
    </row>
    <row r="204">
      <c r="A204" s="48">
        <v>45447.0</v>
      </c>
      <c r="B204" s="49">
        <v>4519.799805</v>
      </c>
      <c r="C204" s="49">
        <v>4519.799805</v>
      </c>
      <c r="D204" s="49">
        <v>4228.0</v>
      </c>
      <c r="E204" s="49">
        <v>4412.75</v>
      </c>
      <c r="F204" s="49">
        <v>4383.041992</v>
      </c>
      <c r="G204" s="67">
        <f t="shared" si="1"/>
        <v>-0.04628373463</v>
      </c>
      <c r="H204" s="68">
        <f>G204-FAMA!E207</f>
        <v>-0.1016389807</v>
      </c>
    </row>
    <row r="205">
      <c r="A205" s="48">
        <v>45448.0</v>
      </c>
      <c r="B205" s="49">
        <v>4400.0</v>
      </c>
      <c r="C205" s="49">
        <v>4648.350098</v>
      </c>
      <c r="D205" s="49">
        <v>4400.0</v>
      </c>
      <c r="E205" s="49">
        <v>4626.899902</v>
      </c>
      <c r="F205" s="49">
        <v>4595.750488</v>
      </c>
      <c r="G205" s="67">
        <f t="shared" si="1"/>
        <v>-0.01200062577</v>
      </c>
      <c r="H205" s="68">
        <f>G205-FAMA!E208</f>
        <v>-0.03044897084</v>
      </c>
    </row>
    <row r="206">
      <c r="A206" s="48">
        <v>45449.0</v>
      </c>
      <c r="B206" s="49">
        <v>4700.0</v>
      </c>
      <c r="C206" s="49">
        <v>4706.600098</v>
      </c>
      <c r="D206" s="49">
        <v>4640.299805</v>
      </c>
      <c r="E206" s="49">
        <v>4683.100098</v>
      </c>
      <c r="F206" s="49">
        <v>4651.572266</v>
      </c>
      <c r="G206" s="67">
        <f t="shared" si="1"/>
        <v>-0.02427278187</v>
      </c>
      <c r="H206" s="68">
        <f>G206-FAMA!E209</f>
        <v>-0.04284986142</v>
      </c>
    </row>
    <row r="207">
      <c r="A207" s="48">
        <v>45450.0</v>
      </c>
      <c r="B207" s="49">
        <v>4705.950195</v>
      </c>
      <c r="C207" s="49">
        <v>4875.0</v>
      </c>
      <c r="D207" s="49">
        <v>4705.950195</v>
      </c>
      <c r="E207" s="49">
        <v>4799.600098</v>
      </c>
      <c r="F207" s="49">
        <v>4767.287598</v>
      </c>
      <c r="G207" s="67">
        <f t="shared" si="1"/>
        <v>0.001356077177</v>
      </c>
      <c r="H207" s="68">
        <f>G207-FAMA!E210</f>
        <v>-0.07297295006</v>
      </c>
    </row>
    <row r="208">
      <c r="A208" s="48">
        <v>45453.0</v>
      </c>
      <c r="B208" s="49">
        <v>4788.200195</v>
      </c>
      <c r="C208" s="49">
        <v>4864.0</v>
      </c>
      <c r="D208" s="49">
        <v>4715.0</v>
      </c>
      <c r="E208" s="49">
        <v>4793.100098</v>
      </c>
      <c r="F208" s="49">
        <v>4760.831543</v>
      </c>
      <c r="G208" s="67">
        <f t="shared" si="1"/>
        <v>-0.01665879834</v>
      </c>
      <c r="H208" s="68">
        <f>G208-FAMA!E211</f>
        <v>-0.03523587789</v>
      </c>
    </row>
    <row r="209">
      <c r="A209" s="48">
        <v>45454.0</v>
      </c>
      <c r="B209" s="49">
        <v>4802.600098</v>
      </c>
      <c r="C209" s="49">
        <v>4895.0</v>
      </c>
      <c r="D209" s="49">
        <v>4798.0</v>
      </c>
      <c r="E209" s="49">
        <v>4874.299805</v>
      </c>
      <c r="F209" s="49">
        <v>4841.484863</v>
      </c>
      <c r="G209" s="67">
        <f t="shared" si="1"/>
        <v>-0.002690575588</v>
      </c>
      <c r="H209" s="68">
        <f>G209-FAMA!E212</f>
        <v>-0.02126765514</v>
      </c>
    </row>
    <row r="210">
      <c r="A210" s="48">
        <v>45455.0</v>
      </c>
      <c r="B210" s="49">
        <v>4910.0</v>
      </c>
      <c r="C210" s="49">
        <v>4940.0</v>
      </c>
      <c r="D210" s="49">
        <v>4855.0</v>
      </c>
      <c r="E210" s="49">
        <v>4887.450195</v>
      </c>
      <c r="F210" s="49">
        <v>4854.546387</v>
      </c>
      <c r="G210" s="67">
        <f t="shared" si="1"/>
        <v>-0.002917301772</v>
      </c>
      <c r="H210" s="68">
        <f>G210-FAMA!E213</f>
        <v>-0.02155706314</v>
      </c>
    </row>
    <row r="211">
      <c r="A211" s="48">
        <v>45456.0</v>
      </c>
      <c r="B211" s="49">
        <v>4910.0</v>
      </c>
      <c r="C211" s="49">
        <v>4956.0</v>
      </c>
      <c r="D211" s="49">
        <v>4885.0</v>
      </c>
      <c r="E211" s="49">
        <v>4901.75</v>
      </c>
      <c r="F211" s="49">
        <v>4868.75</v>
      </c>
      <c r="G211" s="67">
        <f t="shared" si="1"/>
        <v>0.004736100525</v>
      </c>
      <c r="H211" s="68">
        <f>G211-FAMA!E214</f>
        <v>-0.01390366085</v>
      </c>
    </row>
    <row r="212">
      <c r="A212" s="48">
        <v>45457.0</v>
      </c>
      <c r="B212" s="49">
        <v>4899.950195</v>
      </c>
      <c r="C212" s="49">
        <v>4899.950195</v>
      </c>
      <c r="D212" s="49">
        <v>4831.549805</v>
      </c>
      <c r="E212" s="49">
        <v>4845.799805</v>
      </c>
      <c r="F212" s="49">
        <v>4845.799805</v>
      </c>
      <c r="G212" s="67">
        <f t="shared" si="1"/>
        <v>-0.003383247468</v>
      </c>
      <c r="H212" s="68">
        <f>G212-FAMA!E215</f>
        <v>-0.05931295545</v>
      </c>
    </row>
    <row r="213">
      <c r="A213" s="48">
        <v>45461.0</v>
      </c>
      <c r="B213" s="49">
        <v>4880.0</v>
      </c>
      <c r="C213" s="49">
        <v>4896.0</v>
      </c>
      <c r="D213" s="49">
        <v>4839.5</v>
      </c>
      <c r="E213" s="49">
        <v>4862.25</v>
      </c>
      <c r="F213" s="49">
        <v>4862.25</v>
      </c>
      <c r="G213" s="67">
        <f t="shared" si="1"/>
        <v>-0.0009040925665</v>
      </c>
      <c r="H213" s="68">
        <f>G213-FAMA!E216</f>
        <v>-0.01954385394</v>
      </c>
    </row>
    <row r="214">
      <c r="A214" s="48">
        <v>45462.0</v>
      </c>
      <c r="B214" s="49">
        <v>4885.0</v>
      </c>
      <c r="C214" s="49">
        <v>4893.049805</v>
      </c>
      <c r="D214" s="49">
        <v>4815.799805</v>
      </c>
      <c r="E214" s="49">
        <v>4866.649902</v>
      </c>
      <c r="F214" s="49">
        <v>4866.649902</v>
      </c>
      <c r="G214" s="67">
        <f t="shared" si="1"/>
        <v>-0.001149386423</v>
      </c>
      <c r="H214" s="68">
        <f>G214-FAMA!E217</f>
        <v>-0.01978914779</v>
      </c>
    </row>
    <row r="215">
      <c r="A215" s="48">
        <v>45463.0</v>
      </c>
      <c r="B215" s="49">
        <v>4875.0</v>
      </c>
      <c r="C215" s="49">
        <v>4887.850098</v>
      </c>
      <c r="D215" s="49">
        <v>4848.850098</v>
      </c>
      <c r="E215" s="49">
        <v>4872.25</v>
      </c>
      <c r="F215" s="49">
        <v>4872.25</v>
      </c>
      <c r="G215" s="67">
        <f t="shared" si="1"/>
        <v>-0.001986950832</v>
      </c>
      <c r="H215" s="68">
        <f>G215-FAMA!E218</f>
        <v>-0.02055021287</v>
      </c>
    </row>
    <row r="216">
      <c r="A216" s="48">
        <v>45464.0</v>
      </c>
      <c r="B216" s="49">
        <v>4900.0</v>
      </c>
      <c r="C216" s="49">
        <v>5023.149902</v>
      </c>
      <c r="D216" s="49">
        <v>4860.700195</v>
      </c>
      <c r="E216" s="49">
        <v>4881.950195</v>
      </c>
      <c r="F216" s="49">
        <v>4881.950195</v>
      </c>
      <c r="G216" s="67">
        <f t="shared" si="1"/>
        <v>0.0122647409</v>
      </c>
      <c r="H216" s="68">
        <f>G216-FAMA!E219</f>
        <v>-0.006298521143</v>
      </c>
    </row>
    <row r="217">
      <c r="A217" s="48">
        <v>45467.0</v>
      </c>
      <c r="B217" s="49">
        <v>4876.049805</v>
      </c>
      <c r="C217" s="49">
        <v>4878.899902</v>
      </c>
      <c r="D217" s="49">
        <v>4805.0</v>
      </c>
      <c r="E217" s="49">
        <v>4822.799805</v>
      </c>
      <c r="F217" s="49">
        <v>4822.799805</v>
      </c>
      <c r="G217" s="67">
        <f t="shared" si="1"/>
        <v>-0.002151864103</v>
      </c>
      <c r="H217" s="68">
        <f>G217-FAMA!E220</f>
        <v>-0.0578519887</v>
      </c>
    </row>
    <row r="218">
      <c r="A218" s="48">
        <v>45468.0</v>
      </c>
      <c r="B218" s="49">
        <v>4822.200195</v>
      </c>
      <c r="C218" s="49">
        <v>4891.0</v>
      </c>
      <c r="D218" s="49">
        <v>4822.200195</v>
      </c>
      <c r="E218" s="49">
        <v>4833.200195</v>
      </c>
      <c r="F218" s="49">
        <v>4833.200195</v>
      </c>
      <c r="G218" s="67">
        <f t="shared" si="1"/>
        <v>-0.002332501806</v>
      </c>
      <c r="H218" s="68">
        <f>G218-FAMA!E221</f>
        <v>-0.02089576385</v>
      </c>
    </row>
    <row r="219">
      <c r="A219" s="48">
        <v>45469.0</v>
      </c>
      <c r="B219" s="49">
        <v>4835.149902</v>
      </c>
      <c r="C219" s="49">
        <v>4866.0</v>
      </c>
      <c r="D219" s="49">
        <v>4826.399902</v>
      </c>
      <c r="E219" s="49">
        <v>4844.5</v>
      </c>
      <c r="F219" s="49">
        <v>4844.5</v>
      </c>
      <c r="G219" s="67">
        <f t="shared" si="1"/>
        <v>-0.009891864328</v>
      </c>
      <c r="H219" s="68">
        <f>G219-FAMA!E222</f>
        <v>-0.02845512637</v>
      </c>
    </row>
    <row r="220">
      <c r="A220" s="48">
        <v>45470.0</v>
      </c>
      <c r="B220" s="49">
        <v>4870.0</v>
      </c>
      <c r="C220" s="49">
        <v>4932.950195</v>
      </c>
      <c r="D220" s="49">
        <v>4824.0</v>
      </c>
      <c r="E220" s="49">
        <v>4892.899902</v>
      </c>
      <c r="F220" s="49">
        <v>4892.899902</v>
      </c>
      <c r="G220" s="67">
        <f t="shared" si="1"/>
        <v>-0.003188294633</v>
      </c>
      <c r="H220" s="68">
        <f>G220-FAMA!E223</f>
        <v>-0.02184391607</v>
      </c>
    </row>
    <row r="221">
      <c r="A221" s="48">
        <v>45471.0</v>
      </c>
      <c r="B221" s="49">
        <v>4936.350098</v>
      </c>
      <c r="C221" s="49">
        <v>4955.950195</v>
      </c>
      <c r="D221" s="49">
        <v>4891.0</v>
      </c>
      <c r="E221" s="49">
        <v>4908.549805</v>
      </c>
      <c r="F221" s="49">
        <v>4908.549805</v>
      </c>
      <c r="G221" s="67">
        <f t="shared" si="1"/>
        <v>-0.02575273505</v>
      </c>
      <c r="H221" s="68">
        <f>G221-FAMA!E224</f>
        <v>-0.04440835649</v>
      </c>
    </row>
    <row r="222">
      <c r="A222" s="48">
        <v>45474.0</v>
      </c>
      <c r="B222" s="49">
        <v>4948.649902</v>
      </c>
      <c r="C222" s="49">
        <v>5055.200195</v>
      </c>
      <c r="D222" s="49">
        <v>4893.850098</v>
      </c>
      <c r="E222" s="49">
        <v>5038.299805</v>
      </c>
      <c r="F222" s="49">
        <v>5038.299805</v>
      </c>
      <c r="G222" s="67">
        <f t="shared" si="1"/>
        <v>0.002537035846</v>
      </c>
      <c r="H222" s="68">
        <f>G222-FAMA!E225</f>
        <v>-0.05344027009</v>
      </c>
    </row>
    <row r="223">
      <c r="A223" s="48">
        <v>45475.0</v>
      </c>
      <c r="B223" s="49">
        <v>5084.75</v>
      </c>
      <c r="C223" s="49">
        <v>5106.100098</v>
      </c>
      <c r="D223" s="49">
        <v>4994.950195</v>
      </c>
      <c r="E223" s="49">
        <v>5025.549805</v>
      </c>
      <c r="F223" s="49">
        <v>5025.549805</v>
      </c>
      <c r="G223" s="67">
        <f t="shared" si="1"/>
        <v>-0.002283082448</v>
      </c>
      <c r="H223" s="68">
        <f>G223-FAMA!E226</f>
        <v>-0.02093870389</v>
      </c>
    </row>
    <row r="224">
      <c r="A224" s="48">
        <v>45476.0</v>
      </c>
      <c r="B224" s="49">
        <v>5059.950195</v>
      </c>
      <c r="C224" s="49">
        <v>5060.0</v>
      </c>
      <c r="D224" s="49">
        <v>4986.799805</v>
      </c>
      <c r="E224" s="49">
        <v>5037.049805</v>
      </c>
      <c r="F224" s="49">
        <v>5037.049805</v>
      </c>
      <c r="G224" s="67">
        <f t="shared" si="1"/>
        <v>-0.005046871668</v>
      </c>
      <c r="H224" s="68">
        <f>G224-FAMA!E227</f>
        <v>-0.02370249311</v>
      </c>
    </row>
    <row r="225">
      <c r="A225" s="48">
        <v>45477.0</v>
      </c>
      <c r="B225" s="49">
        <v>5070.0</v>
      </c>
      <c r="C225" s="49">
        <v>5097.149902</v>
      </c>
      <c r="D225" s="49">
        <v>5050.0</v>
      </c>
      <c r="E225" s="49">
        <v>5062.600098</v>
      </c>
      <c r="F225" s="49">
        <v>5062.600098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317.950012</v>
      </c>
      <c r="C2" s="49">
        <v>321.649994</v>
      </c>
      <c r="D2" s="49">
        <v>314.75</v>
      </c>
      <c r="E2" s="49">
        <v>318.200012</v>
      </c>
      <c r="F2" s="49">
        <v>318.200012</v>
      </c>
      <c r="G2" s="67">
        <f t="shared" ref="G2:G225" si="1">(F2/F3-1)</f>
        <v>0</v>
      </c>
      <c r="H2" s="68">
        <f>G2-FAMA!E5</f>
        <v>-0.05374108986</v>
      </c>
    </row>
    <row r="3">
      <c r="A3" s="48">
        <v>45142.0</v>
      </c>
      <c r="B3" s="49">
        <v>319.549988</v>
      </c>
      <c r="C3" s="49">
        <v>325.450012</v>
      </c>
      <c r="D3" s="49">
        <v>317.450012</v>
      </c>
      <c r="E3" s="49">
        <v>318.200012</v>
      </c>
      <c r="F3" s="49">
        <v>318.200012</v>
      </c>
      <c r="G3" s="67">
        <f t="shared" si="1"/>
        <v>-0.007021375927</v>
      </c>
      <c r="H3" s="68">
        <f>G3-FAMA!E6</f>
        <v>-0.0249318645</v>
      </c>
      <c r="J3" s="67">
        <f t="array" ref="J3:N7">LINEST(H2:H224,FAMA!B5:E227,true,true)</f>
        <v>-1.09084511</v>
      </c>
      <c r="K3" s="33">
        <v>-7.94321227931065E-4</v>
      </c>
      <c r="L3" s="33">
        <v>0.001709352424549086</v>
      </c>
      <c r="M3" s="33">
        <v>-3.978215305746185E-4</v>
      </c>
      <c r="N3" s="33">
        <v>1.9977038998858021E-4</v>
      </c>
    </row>
    <row r="4">
      <c r="A4" s="48">
        <v>45145.0</v>
      </c>
      <c r="B4" s="49">
        <v>319.049988</v>
      </c>
      <c r="C4" s="49">
        <v>322.399994</v>
      </c>
      <c r="D4" s="49">
        <v>317.399994</v>
      </c>
      <c r="E4" s="49">
        <v>320.450012</v>
      </c>
      <c r="F4" s="49">
        <v>320.450012</v>
      </c>
      <c r="G4" s="67">
        <f t="shared" si="1"/>
        <v>-0.00743377406</v>
      </c>
      <c r="H4" s="68">
        <f>G4-FAMA!E7</f>
        <v>-0.02534426263</v>
      </c>
      <c r="J4" s="33">
        <v>0.08608842543558498</v>
      </c>
      <c r="K4" s="33">
        <v>0.0023031838952397754</v>
      </c>
      <c r="L4" s="33">
        <v>0.001765879867539697</v>
      </c>
      <c r="M4" s="33">
        <v>0.0020658562007463835</v>
      </c>
      <c r="N4" s="33">
        <v>0.002678712682101297</v>
      </c>
    </row>
    <row r="5">
      <c r="A5" s="48">
        <v>45146.0</v>
      </c>
      <c r="B5" s="49">
        <v>321.75</v>
      </c>
      <c r="C5" s="49">
        <v>324.75</v>
      </c>
      <c r="D5" s="49">
        <v>320.049988</v>
      </c>
      <c r="E5" s="49">
        <v>322.850006</v>
      </c>
      <c r="F5" s="49">
        <v>322.850006</v>
      </c>
      <c r="G5" s="67">
        <f t="shared" si="1"/>
        <v>0.001551109014</v>
      </c>
      <c r="H5" s="68">
        <f>G5-FAMA!E8</f>
        <v>-0.01625701886</v>
      </c>
      <c r="J5" s="33">
        <v>0.4327937921859383</v>
      </c>
      <c r="K5" s="33">
        <v>0.020309976654434105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325.0</v>
      </c>
      <c r="C6" s="49">
        <v>327.299988</v>
      </c>
      <c r="D6" s="49">
        <v>321.0</v>
      </c>
      <c r="E6" s="49">
        <v>322.350006</v>
      </c>
      <c r="F6" s="49">
        <v>322.350006</v>
      </c>
      <c r="G6" s="67">
        <f t="shared" si="1"/>
        <v>0.06738412583</v>
      </c>
      <c r="H6" s="68">
        <f>G6-FAMA!E9</f>
        <v>0.04957599795</v>
      </c>
      <c r="J6" s="33">
        <v>41.58498505338269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304.049988</v>
      </c>
      <c r="C7" s="49">
        <v>314.899994</v>
      </c>
      <c r="D7" s="49">
        <v>301.100006</v>
      </c>
      <c r="E7" s="49">
        <v>302.0</v>
      </c>
      <c r="F7" s="49">
        <v>302.0</v>
      </c>
      <c r="G7" s="67">
        <f t="shared" si="1"/>
        <v>0.008010660721</v>
      </c>
      <c r="H7" s="68">
        <f>G7-FAMA!E10</f>
        <v>-0.04542323736</v>
      </c>
      <c r="J7" s="33">
        <v>0.06861441887275782</v>
      </c>
      <c r="K7" s="33">
        <v>0.0899239430713975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301.049988</v>
      </c>
      <c r="C8" s="49">
        <v>302.850006</v>
      </c>
      <c r="D8" s="49">
        <v>296.850006</v>
      </c>
      <c r="E8" s="49">
        <v>299.600006</v>
      </c>
      <c r="F8" s="49">
        <v>299.600006</v>
      </c>
      <c r="G8" s="67">
        <f t="shared" si="1"/>
        <v>0.02708259745</v>
      </c>
      <c r="H8" s="68">
        <f>G8-FAMA!E11</f>
        <v>0.00927446957</v>
      </c>
    </row>
    <row r="9">
      <c r="A9" s="48">
        <v>45152.0</v>
      </c>
      <c r="B9" s="49">
        <v>298.950012</v>
      </c>
      <c r="C9" s="49">
        <v>298.950012</v>
      </c>
      <c r="D9" s="49">
        <v>287.850006</v>
      </c>
      <c r="E9" s="49">
        <v>291.700012</v>
      </c>
      <c r="F9" s="49">
        <v>291.700012</v>
      </c>
      <c r="G9" s="67">
        <f t="shared" si="1"/>
        <v>-0.00849762032</v>
      </c>
      <c r="H9" s="68">
        <f>G9-FAMA!E12</f>
        <v>-0.0263057482</v>
      </c>
    </row>
    <row r="10">
      <c r="A10" s="48">
        <v>45154.0</v>
      </c>
      <c r="B10" s="49">
        <v>291.700012</v>
      </c>
      <c r="C10" s="49">
        <v>295.950012</v>
      </c>
      <c r="D10" s="49">
        <v>288.049988</v>
      </c>
      <c r="E10" s="49">
        <v>294.200012</v>
      </c>
      <c r="F10" s="49">
        <v>294.200012</v>
      </c>
      <c r="G10" s="67">
        <f t="shared" si="1"/>
        <v>0.0008504847416</v>
      </c>
      <c r="H10" s="68">
        <f>G10-FAMA!E13</f>
        <v>-0.01700869998</v>
      </c>
      <c r="J10" s="70">
        <f>FAMA!E3+FAMA!B3*K3+FAMA!C3*L3+FAMA!D3*M3+FAMA!E3*N3</f>
        <v>0.02705810373</v>
      </c>
      <c r="K10" s="50" t="s">
        <v>41</v>
      </c>
    </row>
    <row r="11">
      <c r="A11" s="48">
        <v>45155.0</v>
      </c>
      <c r="B11" s="49">
        <v>294.0</v>
      </c>
      <c r="C11" s="49">
        <v>296.549988</v>
      </c>
      <c r="D11" s="49">
        <v>287.549988</v>
      </c>
      <c r="E11" s="49">
        <v>293.950012</v>
      </c>
      <c r="F11" s="49">
        <v>293.950012</v>
      </c>
      <c r="G11" s="67">
        <f t="shared" si="1"/>
        <v>0.01205026633</v>
      </c>
      <c r="H11" s="68">
        <f>G11-FAMA!E14</f>
        <v>-0.005808918394</v>
      </c>
    </row>
    <row r="12">
      <c r="A12" s="48">
        <v>45156.0</v>
      </c>
      <c r="B12" s="49">
        <v>292.149994</v>
      </c>
      <c r="C12" s="49">
        <v>297.049988</v>
      </c>
      <c r="D12" s="49">
        <v>288.299988</v>
      </c>
      <c r="E12" s="49">
        <v>290.450012</v>
      </c>
      <c r="F12" s="49">
        <v>290.450012</v>
      </c>
      <c r="G12" s="67">
        <f t="shared" si="1"/>
        <v>-0.02615251635</v>
      </c>
      <c r="H12" s="68">
        <f>G12-FAMA!E15</f>
        <v>-0.0797396396</v>
      </c>
    </row>
    <row r="13">
      <c r="A13" s="48">
        <v>45159.0</v>
      </c>
      <c r="B13" s="49">
        <v>291.049988</v>
      </c>
      <c r="C13" s="49">
        <v>299.799988</v>
      </c>
      <c r="D13" s="49">
        <v>290.149994</v>
      </c>
      <c r="E13" s="49">
        <v>298.25</v>
      </c>
      <c r="F13" s="49">
        <v>298.25</v>
      </c>
      <c r="G13" s="67">
        <f t="shared" si="1"/>
        <v>0.009135551039</v>
      </c>
      <c r="H13" s="68">
        <f>G13-FAMA!E16</f>
        <v>-0.008723633684</v>
      </c>
    </row>
    <row r="14">
      <c r="A14" s="48">
        <v>45160.0</v>
      </c>
      <c r="B14" s="49">
        <v>298.25</v>
      </c>
      <c r="C14" s="49">
        <v>298.950012</v>
      </c>
      <c r="D14" s="49">
        <v>294.649994</v>
      </c>
      <c r="E14" s="49">
        <v>295.549988</v>
      </c>
      <c r="F14" s="49">
        <v>295.549988</v>
      </c>
      <c r="G14" s="67">
        <f t="shared" si="1"/>
        <v>0.003395009475</v>
      </c>
      <c r="H14" s="68">
        <f>G14-FAMA!E17</f>
        <v>-0.01446417525</v>
      </c>
    </row>
    <row r="15">
      <c r="A15" s="48">
        <v>45161.0</v>
      </c>
      <c r="B15" s="49">
        <v>295.149994</v>
      </c>
      <c r="C15" s="49">
        <v>296.75</v>
      </c>
      <c r="D15" s="49">
        <v>294.0</v>
      </c>
      <c r="E15" s="49">
        <v>294.549988</v>
      </c>
      <c r="F15" s="49">
        <v>294.549988</v>
      </c>
      <c r="G15" s="67">
        <f t="shared" si="1"/>
        <v>-0.000848032599</v>
      </c>
      <c r="H15" s="68">
        <f>G15-FAMA!E18</f>
        <v>-0.01864025138</v>
      </c>
    </row>
    <row r="16">
      <c r="A16" s="48">
        <v>45162.0</v>
      </c>
      <c r="B16" s="49">
        <v>295.049988</v>
      </c>
      <c r="C16" s="49">
        <v>299.5</v>
      </c>
      <c r="D16" s="49">
        <v>294.0</v>
      </c>
      <c r="E16" s="49">
        <v>294.799988</v>
      </c>
      <c r="F16" s="49">
        <v>294.799988</v>
      </c>
      <c r="G16" s="67">
        <f t="shared" si="1"/>
        <v>0.001869118097</v>
      </c>
      <c r="H16" s="68">
        <f>G16-FAMA!E19</f>
        <v>-0.01592310068</v>
      </c>
    </row>
    <row r="17">
      <c r="A17" s="48">
        <v>45163.0</v>
      </c>
      <c r="B17" s="49">
        <v>296.850006</v>
      </c>
      <c r="C17" s="49">
        <v>300.600006</v>
      </c>
      <c r="D17" s="49">
        <v>292.850006</v>
      </c>
      <c r="E17" s="49">
        <v>294.25</v>
      </c>
      <c r="F17" s="49">
        <v>294.25</v>
      </c>
      <c r="G17" s="67">
        <f t="shared" si="1"/>
        <v>-0.01588628763</v>
      </c>
      <c r="H17" s="68">
        <f>G17-FAMA!E20</f>
        <v>-0.06927244141</v>
      </c>
    </row>
    <row r="18">
      <c r="A18" s="48">
        <v>45166.0</v>
      </c>
      <c r="B18" s="49">
        <v>294.899994</v>
      </c>
      <c r="C18" s="49">
        <v>302.450012</v>
      </c>
      <c r="D18" s="49">
        <v>294.149994</v>
      </c>
      <c r="E18" s="49">
        <v>299.0</v>
      </c>
      <c r="F18" s="49">
        <v>299.0</v>
      </c>
      <c r="G18" s="67">
        <f t="shared" si="1"/>
        <v>-0.008620709378</v>
      </c>
      <c r="H18" s="68">
        <f>G18-FAMA!E21</f>
        <v>-0.02641292816</v>
      </c>
    </row>
    <row r="19">
      <c r="A19" s="48">
        <v>45167.0</v>
      </c>
      <c r="B19" s="49">
        <v>299.0</v>
      </c>
      <c r="C19" s="49">
        <v>302.899994</v>
      </c>
      <c r="D19" s="49">
        <v>298.899994</v>
      </c>
      <c r="E19" s="49">
        <v>301.600006</v>
      </c>
      <c r="F19" s="49">
        <v>301.600006</v>
      </c>
      <c r="G19" s="67">
        <f t="shared" si="1"/>
        <v>-0.0004970803645</v>
      </c>
      <c r="H19" s="68">
        <f>G19-FAMA!E22</f>
        <v>-0.01828929914</v>
      </c>
    </row>
    <row r="20">
      <c r="A20" s="48">
        <v>45168.0</v>
      </c>
      <c r="B20" s="49">
        <v>300.049988</v>
      </c>
      <c r="C20" s="49">
        <v>305.049988</v>
      </c>
      <c r="D20" s="49">
        <v>300.049988</v>
      </c>
      <c r="E20" s="49">
        <v>301.75</v>
      </c>
      <c r="F20" s="49">
        <v>301.75</v>
      </c>
      <c r="G20" s="67">
        <f t="shared" si="1"/>
        <v>0.01411531564</v>
      </c>
      <c r="H20" s="68">
        <f>G20-FAMA!E23</f>
        <v>-0.003692812234</v>
      </c>
    </row>
    <row r="21">
      <c r="A21" s="48">
        <v>45169.0</v>
      </c>
      <c r="B21" s="49">
        <v>300.200012</v>
      </c>
      <c r="C21" s="49">
        <v>303.200012</v>
      </c>
      <c r="D21" s="49">
        <v>296.75</v>
      </c>
      <c r="E21" s="49">
        <v>297.549988</v>
      </c>
      <c r="F21" s="49">
        <v>297.549988</v>
      </c>
      <c r="G21" s="67">
        <f t="shared" si="1"/>
        <v>-0.01571286864</v>
      </c>
      <c r="H21" s="68">
        <f>G21-FAMA!E24</f>
        <v>-0.03352099651</v>
      </c>
    </row>
    <row r="22">
      <c r="A22" s="48">
        <v>45170.0</v>
      </c>
      <c r="B22" s="49">
        <v>302.950012</v>
      </c>
      <c r="C22" s="49">
        <v>303.350006</v>
      </c>
      <c r="D22" s="49">
        <v>298.149994</v>
      </c>
      <c r="E22" s="49">
        <v>302.299988</v>
      </c>
      <c r="F22" s="49">
        <v>302.299988</v>
      </c>
      <c r="G22" s="67">
        <f t="shared" si="1"/>
        <v>-0.01015064198</v>
      </c>
      <c r="H22" s="68">
        <f>G22-FAMA!E25</f>
        <v>-0.06358454006</v>
      </c>
    </row>
    <row r="23">
      <c r="A23" s="48">
        <v>45173.0</v>
      </c>
      <c r="B23" s="49">
        <v>301.850006</v>
      </c>
      <c r="C23" s="49">
        <v>307.899994</v>
      </c>
      <c r="D23" s="49">
        <v>301.799988</v>
      </c>
      <c r="E23" s="49">
        <v>305.399994</v>
      </c>
      <c r="F23" s="49">
        <v>305.399994</v>
      </c>
      <c r="G23" s="67">
        <f t="shared" si="1"/>
        <v>-0.01895276013</v>
      </c>
      <c r="H23" s="68">
        <f>G23-FAMA!E26</f>
        <v>-0.036760888</v>
      </c>
    </row>
    <row r="24">
      <c r="A24" s="48">
        <v>45174.0</v>
      </c>
      <c r="B24" s="49">
        <v>305.049988</v>
      </c>
      <c r="C24" s="49">
        <v>314.049988</v>
      </c>
      <c r="D24" s="49">
        <v>305.049988</v>
      </c>
      <c r="E24" s="49">
        <v>311.299988</v>
      </c>
      <c r="F24" s="49">
        <v>311.299988</v>
      </c>
      <c r="G24" s="67">
        <f t="shared" si="1"/>
        <v>-0.0001606487844</v>
      </c>
      <c r="H24" s="68">
        <f>G24-FAMA!E27</f>
        <v>-0.01796877666</v>
      </c>
    </row>
    <row r="25">
      <c r="A25" s="48">
        <v>45175.0</v>
      </c>
      <c r="B25" s="49">
        <v>314.200012</v>
      </c>
      <c r="C25" s="49">
        <v>314.899994</v>
      </c>
      <c r="D25" s="49">
        <v>309.5</v>
      </c>
      <c r="E25" s="49">
        <v>311.350006</v>
      </c>
      <c r="F25" s="49">
        <v>311.350006</v>
      </c>
      <c r="G25" s="67">
        <f t="shared" si="1"/>
        <v>-0.01549405217</v>
      </c>
      <c r="H25" s="68">
        <f>G25-FAMA!E28</f>
        <v>-0.03329910094</v>
      </c>
    </row>
    <row r="26">
      <c r="A26" s="48">
        <v>45176.0</v>
      </c>
      <c r="B26" s="49">
        <v>309.799988</v>
      </c>
      <c r="C26" s="49">
        <v>323.5</v>
      </c>
      <c r="D26" s="49">
        <v>309.799988</v>
      </c>
      <c r="E26" s="49">
        <v>316.25</v>
      </c>
      <c r="F26" s="49">
        <v>316.25</v>
      </c>
      <c r="G26" s="67">
        <f t="shared" si="1"/>
        <v>0.01119104716</v>
      </c>
      <c r="H26" s="68">
        <f>G26-FAMA!E29</f>
        <v>-0.006614001606</v>
      </c>
    </row>
    <row r="27">
      <c r="A27" s="48">
        <v>45177.0</v>
      </c>
      <c r="B27" s="49">
        <v>317.0</v>
      </c>
      <c r="C27" s="49">
        <v>319.0</v>
      </c>
      <c r="D27" s="49">
        <v>311.850006</v>
      </c>
      <c r="E27" s="49">
        <v>312.75</v>
      </c>
      <c r="F27" s="49">
        <v>312.75</v>
      </c>
      <c r="G27" s="67">
        <f t="shared" si="1"/>
        <v>-0.00398089172</v>
      </c>
      <c r="H27" s="68">
        <f>G27-FAMA!E30</f>
        <v>-0.05740554918</v>
      </c>
    </row>
    <row r="28">
      <c r="A28" s="48">
        <v>45180.0</v>
      </c>
      <c r="B28" s="49">
        <v>312.049988</v>
      </c>
      <c r="C28" s="49">
        <v>317.549988</v>
      </c>
      <c r="D28" s="49">
        <v>312.049988</v>
      </c>
      <c r="E28" s="49">
        <v>314.0</v>
      </c>
      <c r="F28" s="49">
        <v>314.0</v>
      </c>
      <c r="G28" s="67">
        <f t="shared" si="1"/>
        <v>0.02047444834</v>
      </c>
      <c r="H28" s="68">
        <f>G28-FAMA!E31</f>
        <v>0.002669399572</v>
      </c>
    </row>
    <row r="29">
      <c r="A29" s="48">
        <v>45181.0</v>
      </c>
      <c r="B29" s="49">
        <v>316.399994</v>
      </c>
      <c r="C29" s="49">
        <v>318.0</v>
      </c>
      <c r="D29" s="49">
        <v>306.049988</v>
      </c>
      <c r="E29" s="49">
        <v>307.700012</v>
      </c>
      <c r="F29" s="49">
        <v>307.700012</v>
      </c>
      <c r="G29" s="67">
        <f t="shared" si="1"/>
        <v>-0.03993756006</v>
      </c>
      <c r="H29" s="68">
        <f>G29-FAMA!E32</f>
        <v>-0.05774260883</v>
      </c>
    </row>
    <row r="30">
      <c r="A30" s="48">
        <v>45182.0</v>
      </c>
      <c r="B30" s="49">
        <v>314.0</v>
      </c>
      <c r="C30" s="49">
        <v>325.799988</v>
      </c>
      <c r="D30" s="49">
        <v>313.0</v>
      </c>
      <c r="E30" s="49">
        <v>320.5</v>
      </c>
      <c r="F30" s="49">
        <v>320.5</v>
      </c>
      <c r="G30" s="67">
        <f t="shared" si="1"/>
        <v>-0.04185351271</v>
      </c>
      <c r="H30" s="68">
        <f>G30-FAMA!E33</f>
        <v>-0.0597352723</v>
      </c>
    </row>
    <row r="31">
      <c r="A31" s="48">
        <v>45183.0</v>
      </c>
      <c r="B31" s="49">
        <v>323.649994</v>
      </c>
      <c r="C31" s="49">
        <v>335.399994</v>
      </c>
      <c r="D31" s="49">
        <v>321.25</v>
      </c>
      <c r="E31" s="49">
        <v>334.5</v>
      </c>
      <c r="F31" s="49">
        <v>334.5</v>
      </c>
      <c r="G31" s="67">
        <f t="shared" si="1"/>
        <v>0.01026878266</v>
      </c>
      <c r="H31" s="68">
        <f>G31-FAMA!E34</f>
        <v>-0.007612976939</v>
      </c>
    </row>
    <row r="32">
      <c r="A32" s="48">
        <v>45184.0</v>
      </c>
      <c r="B32" s="49">
        <v>337.75</v>
      </c>
      <c r="C32" s="49">
        <v>338.350006</v>
      </c>
      <c r="D32" s="49">
        <v>330.5</v>
      </c>
      <c r="E32" s="49">
        <v>331.100006</v>
      </c>
      <c r="F32" s="49">
        <v>331.100006</v>
      </c>
      <c r="G32" s="67">
        <f t="shared" si="1"/>
        <v>0.01377832185</v>
      </c>
      <c r="H32" s="68">
        <f>G32-FAMA!E35</f>
        <v>-0.03987655023</v>
      </c>
    </row>
    <row r="33">
      <c r="A33" s="48">
        <v>45187.0</v>
      </c>
      <c r="B33" s="49">
        <v>333.0</v>
      </c>
      <c r="C33" s="49">
        <v>334.700012</v>
      </c>
      <c r="D33" s="49">
        <v>325.899994</v>
      </c>
      <c r="E33" s="49">
        <v>326.600006</v>
      </c>
      <c r="F33" s="49">
        <v>326.600006</v>
      </c>
      <c r="G33" s="67">
        <f t="shared" si="1"/>
        <v>-0.01552371967</v>
      </c>
      <c r="H33" s="68">
        <f>G33-FAMA!E36</f>
        <v>-0.05129043644</v>
      </c>
    </row>
    <row r="34">
      <c r="A34" s="48">
        <v>45189.0</v>
      </c>
      <c r="B34" s="49">
        <v>325.450012</v>
      </c>
      <c r="C34" s="49">
        <v>333.950012</v>
      </c>
      <c r="D34" s="49">
        <v>321.100006</v>
      </c>
      <c r="E34" s="49">
        <v>331.75</v>
      </c>
      <c r="F34" s="49">
        <v>331.75</v>
      </c>
      <c r="G34" s="67">
        <f t="shared" si="1"/>
        <v>0.02629543697</v>
      </c>
      <c r="H34" s="68">
        <f>G34-FAMA!E37</f>
        <v>0.00841367737</v>
      </c>
    </row>
    <row r="35">
      <c r="A35" s="48">
        <v>45190.0</v>
      </c>
      <c r="B35" s="49">
        <v>333.450012</v>
      </c>
      <c r="C35" s="49">
        <v>333.75</v>
      </c>
      <c r="D35" s="49">
        <v>322.600006</v>
      </c>
      <c r="E35" s="49">
        <v>323.25</v>
      </c>
      <c r="F35" s="49">
        <v>323.25</v>
      </c>
      <c r="G35" s="67">
        <f t="shared" si="1"/>
        <v>-0.03980393358</v>
      </c>
      <c r="H35" s="68">
        <f>G35-FAMA!E38</f>
        <v>-0.05801743233</v>
      </c>
    </row>
    <row r="36">
      <c r="A36" s="48">
        <v>45191.0</v>
      </c>
      <c r="B36" s="49">
        <v>320.799988</v>
      </c>
      <c r="C36" s="49">
        <v>338.5</v>
      </c>
      <c r="D36" s="49">
        <v>320.799988</v>
      </c>
      <c r="E36" s="49">
        <v>336.649994</v>
      </c>
      <c r="F36" s="49">
        <v>336.649994</v>
      </c>
      <c r="G36" s="67">
        <f t="shared" si="1"/>
        <v>0.00823599895</v>
      </c>
      <c r="H36" s="68">
        <f>G36-FAMA!E39</f>
        <v>-0.04641444987</v>
      </c>
    </row>
    <row r="37">
      <c r="A37" s="48">
        <v>45194.0</v>
      </c>
      <c r="B37" s="49">
        <v>339.0</v>
      </c>
      <c r="C37" s="49">
        <v>340.75</v>
      </c>
      <c r="D37" s="49">
        <v>330.0</v>
      </c>
      <c r="E37" s="49">
        <v>333.899994</v>
      </c>
      <c r="F37" s="49">
        <v>333.899994</v>
      </c>
      <c r="G37" s="67">
        <f t="shared" si="1"/>
        <v>-0.008021425882</v>
      </c>
      <c r="H37" s="68">
        <f>G37-FAMA!E40</f>
        <v>-0.02623492464</v>
      </c>
    </row>
    <row r="38">
      <c r="A38" s="48">
        <v>45195.0</v>
      </c>
      <c r="B38" s="49">
        <v>330.799988</v>
      </c>
      <c r="C38" s="49">
        <v>338.0</v>
      </c>
      <c r="D38" s="49">
        <v>329.299988</v>
      </c>
      <c r="E38" s="49">
        <v>336.600006</v>
      </c>
      <c r="F38" s="49">
        <v>336.600006</v>
      </c>
      <c r="G38" s="67">
        <f t="shared" si="1"/>
        <v>-0.03732300364</v>
      </c>
      <c r="H38" s="68">
        <f>G38-FAMA!E41</f>
        <v>-0.0555365024</v>
      </c>
    </row>
    <row r="39">
      <c r="A39" s="48">
        <v>45196.0</v>
      </c>
      <c r="B39" s="49">
        <v>336.350006</v>
      </c>
      <c r="C39" s="49">
        <v>351.25</v>
      </c>
      <c r="D39" s="49">
        <v>335.0</v>
      </c>
      <c r="E39" s="49">
        <v>349.649994</v>
      </c>
      <c r="F39" s="49">
        <v>349.649994</v>
      </c>
      <c r="G39" s="67">
        <f t="shared" si="1"/>
        <v>0.02356553823</v>
      </c>
      <c r="H39" s="68">
        <f>G39-FAMA!E42</f>
        <v>0.005406361873</v>
      </c>
    </row>
    <row r="40">
      <c r="A40" s="48">
        <v>45197.0</v>
      </c>
      <c r="B40" s="49">
        <v>350.0</v>
      </c>
      <c r="C40" s="49">
        <v>350.25</v>
      </c>
      <c r="D40" s="49">
        <v>340.149994</v>
      </c>
      <c r="E40" s="49">
        <v>341.600006</v>
      </c>
      <c r="F40" s="49">
        <v>341.600006</v>
      </c>
      <c r="G40" s="67">
        <f t="shared" si="1"/>
        <v>-0.03706834109</v>
      </c>
      <c r="H40" s="68">
        <f>G40-FAMA!E43</f>
        <v>-0.05522751744</v>
      </c>
    </row>
    <row r="41">
      <c r="A41" s="48">
        <v>45198.0</v>
      </c>
      <c r="B41" s="49">
        <v>342.649994</v>
      </c>
      <c r="C41" s="49">
        <v>356.0</v>
      </c>
      <c r="D41" s="49">
        <v>342.649994</v>
      </c>
      <c r="E41" s="49">
        <v>354.75</v>
      </c>
      <c r="F41" s="49">
        <v>354.75</v>
      </c>
      <c r="G41" s="67">
        <f t="shared" si="1"/>
        <v>-0.004629612873</v>
      </c>
      <c r="H41" s="68">
        <f>G41-FAMA!E44</f>
        <v>-0.05911703521</v>
      </c>
    </row>
    <row r="42">
      <c r="A42" s="48">
        <v>45202.0</v>
      </c>
      <c r="B42" s="49">
        <v>359.75</v>
      </c>
      <c r="C42" s="49">
        <v>359.75</v>
      </c>
      <c r="D42" s="49">
        <v>353.0</v>
      </c>
      <c r="E42" s="49">
        <v>356.399994</v>
      </c>
      <c r="F42" s="49">
        <v>356.399994</v>
      </c>
      <c r="G42" s="67">
        <f t="shared" si="1"/>
        <v>-0.008347245548</v>
      </c>
      <c r="H42" s="68">
        <f>G42-FAMA!E45</f>
        <v>-0.0265064219</v>
      </c>
    </row>
    <row r="43">
      <c r="A43" s="48">
        <v>45203.0</v>
      </c>
      <c r="B43" s="49">
        <v>356.399994</v>
      </c>
      <c r="C43" s="49">
        <v>360.5</v>
      </c>
      <c r="D43" s="49">
        <v>348.850006</v>
      </c>
      <c r="E43" s="49">
        <v>359.399994</v>
      </c>
      <c r="F43" s="49">
        <v>359.399994</v>
      </c>
      <c r="G43" s="67">
        <f t="shared" si="1"/>
        <v>0.0142514122</v>
      </c>
      <c r="H43" s="68">
        <f>G43-FAMA!E46</f>
        <v>-0.003907764151</v>
      </c>
    </row>
    <row r="44">
      <c r="A44" s="48">
        <v>45204.0</v>
      </c>
      <c r="B44" s="49">
        <v>361.0</v>
      </c>
      <c r="C44" s="49">
        <v>361.75</v>
      </c>
      <c r="D44" s="49">
        <v>352.399994</v>
      </c>
      <c r="E44" s="49">
        <v>354.350006</v>
      </c>
      <c r="F44" s="49">
        <v>354.350006</v>
      </c>
      <c r="G44" s="67">
        <f t="shared" si="1"/>
        <v>-0.02086208379</v>
      </c>
      <c r="H44" s="68">
        <f>G44-FAMA!E47</f>
        <v>-0.03893309149</v>
      </c>
    </row>
    <row r="45">
      <c r="A45" s="48">
        <v>45205.0</v>
      </c>
      <c r="B45" s="49">
        <v>353.850006</v>
      </c>
      <c r="C45" s="49">
        <v>365.0</v>
      </c>
      <c r="D45" s="49">
        <v>352.450012</v>
      </c>
      <c r="E45" s="49">
        <v>361.899994</v>
      </c>
      <c r="F45" s="49">
        <v>361.899994</v>
      </c>
      <c r="G45" s="67">
        <f t="shared" si="1"/>
        <v>0.01643029405</v>
      </c>
      <c r="H45" s="68">
        <f>G45-FAMA!E48</f>
        <v>-0.001640713645</v>
      </c>
    </row>
    <row r="46">
      <c r="A46" s="48">
        <v>45208.0</v>
      </c>
      <c r="B46" s="49">
        <v>360.0</v>
      </c>
      <c r="C46" s="49">
        <v>364.450012</v>
      </c>
      <c r="D46" s="49">
        <v>353.600006</v>
      </c>
      <c r="E46" s="49">
        <v>356.049988</v>
      </c>
      <c r="F46" s="49">
        <v>356.049988</v>
      </c>
      <c r="G46" s="67">
        <f t="shared" si="1"/>
        <v>-0.004334502164</v>
      </c>
      <c r="H46" s="68">
        <f>G46-FAMA!E49</f>
        <v>-0.05855732269</v>
      </c>
    </row>
    <row r="47">
      <c r="A47" s="48">
        <v>45209.0</v>
      </c>
      <c r="B47" s="49">
        <v>352.600006</v>
      </c>
      <c r="C47" s="49">
        <v>362.25</v>
      </c>
      <c r="D47" s="49">
        <v>352.600006</v>
      </c>
      <c r="E47" s="49">
        <v>357.600006</v>
      </c>
      <c r="F47" s="49">
        <v>357.600006</v>
      </c>
      <c r="G47" s="67">
        <f t="shared" si="1"/>
        <v>0.01374913111</v>
      </c>
      <c r="H47" s="68">
        <f>G47-FAMA!E50</f>
        <v>-0.004321876585</v>
      </c>
    </row>
    <row r="48">
      <c r="A48" s="48">
        <v>45210.0</v>
      </c>
      <c r="B48" s="49">
        <v>355.049988</v>
      </c>
      <c r="C48" s="49">
        <v>359.899994</v>
      </c>
      <c r="D48" s="49">
        <v>352.049988</v>
      </c>
      <c r="E48" s="49">
        <v>352.75</v>
      </c>
      <c r="F48" s="49">
        <v>352.75</v>
      </c>
      <c r="G48" s="67">
        <f t="shared" si="1"/>
        <v>-0.008572198153</v>
      </c>
      <c r="H48" s="68">
        <f>G48-FAMA!E51</f>
        <v>-0.02664320585</v>
      </c>
    </row>
    <row r="49">
      <c r="A49" s="48">
        <v>45211.0</v>
      </c>
      <c r="B49" s="49">
        <v>352.549988</v>
      </c>
      <c r="C49" s="49">
        <v>358.25</v>
      </c>
      <c r="D49" s="49">
        <v>352.549988</v>
      </c>
      <c r="E49" s="49">
        <v>355.799988</v>
      </c>
      <c r="F49" s="49">
        <v>355.799988</v>
      </c>
      <c r="G49" s="67">
        <f t="shared" si="1"/>
        <v>0.007931977337</v>
      </c>
      <c r="H49" s="68">
        <f>G49-FAMA!E52</f>
        <v>-0.01008160299</v>
      </c>
    </row>
    <row r="50">
      <c r="A50" s="48">
        <v>45212.0</v>
      </c>
      <c r="B50" s="49">
        <v>358.450012</v>
      </c>
      <c r="C50" s="49">
        <v>358.450012</v>
      </c>
      <c r="D50" s="49">
        <v>352.049988</v>
      </c>
      <c r="E50" s="49">
        <v>353.0</v>
      </c>
      <c r="F50" s="49">
        <v>353.0</v>
      </c>
      <c r="G50" s="67">
        <f t="shared" si="1"/>
        <v>0.001702627725</v>
      </c>
      <c r="H50" s="68">
        <f>G50-FAMA!E53</f>
        <v>-0.0163109526</v>
      </c>
    </row>
    <row r="51">
      <c r="A51" s="48">
        <v>45215.0</v>
      </c>
      <c r="B51" s="49">
        <v>355.950012</v>
      </c>
      <c r="C51" s="49">
        <v>357.0</v>
      </c>
      <c r="D51" s="49">
        <v>350.75</v>
      </c>
      <c r="E51" s="49">
        <v>352.399994</v>
      </c>
      <c r="F51" s="49">
        <v>352.399994</v>
      </c>
      <c r="G51" s="67">
        <f t="shared" si="1"/>
        <v>-0.006064008103</v>
      </c>
      <c r="H51" s="68">
        <f>G51-FAMA!E54</f>
        <v>-0.06011448433</v>
      </c>
    </row>
    <row r="52">
      <c r="A52" s="48">
        <v>45216.0</v>
      </c>
      <c r="B52" s="49">
        <v>351.549988</v>
      </c>
      <c r="C52" s="49">
        <v>356.0</v>
      </c>
      <c r="D52" s="49">
        <v>351.25</v>
      </c>
      <c r="E52" s="49">
        <v>354.549988</v>
      </c>
      <c r="F52" s="49">
        <v>354.549988</v>
      </c>
      <c r="G52" s="67">
        <f t="shared" si="1"/>
        <v>-0.003233128932</v>
      </c>
      <c r="H52" s="68">
        <f>G52-FAMA!E55</f>
        <v>-0.02124670926</v>
      </c>
    </row>
    <row r="53">
      <c r="A53" s="48">
        <v>45217.0</v>
      </c>
      <c r="B53" s="49">
        <v>353.049988</v>
      </c>
      <c r="C53" s="49">
        <v>358.75</v>
      </c>
      <c r="D53" s="49">
        <v>351.200012</v>
      </c>
      <c r="E53" s="49">
        <v>355.700012</v>
      </c>
      <c r="F53" s="49">
        <v>355.700012</v>
      </c>
      <c r="G53" s="67">
        <f t="shared" si="1"/>
        <v>0.007078142455</v>
      </c>
      <c r="H53" s="68">
        <f>G53-FAMA!E56</f>
        <v>-0.01093543787</v>
      </c>
    </row>
    <row r="54">
      <c r="A54" s="48">
        <v>45218.0</v>
      </c>
      <c r="B54" s="49">
        <v>355.649994</v>
      </c>
      <c r="C54" s="49">
        <v>355.649994</v>
      </c>
      <c r="D54" s="49">
        <v>350.049988</v>
      </c>
      <c r="E54" s="49">
        <v>353.200012</v>
      </c>
      <c r="F54" s="49">
        <v>353.200012</v>
      </c>
      <c r="G54" s="67">
        <f t="shared" si="1"/>
        <v>0.02659504235</v>
      </c>
      <c r="H54" s="68">
        <f>G54-FAMA!E57</f>
        <v>0.008460212064</v>
      </c>
    </row>
    <row r="55">
      <c r="A55" s="48">
        <v>45219.0</v>
      </c>
      <c r="B55" s="49">
        <v>350.549988</v>
      </c>
      <c r="C55" s="49">
        <v>353.299988</v>
      </c>
      <c r="D55" s="49">
        <v>342.75</v>
      </c>
      <c r="E55" s="49">
        <v>344.049988</v>
      </c>
      <c r="F55" s="49">
        <v>344.049988</v>
      </c>
      <c r="G55" s="67">
        <f t="shared" si="1"/>
        <v>0.03504811736</v>
      </c>
      <c r="H55" s="68">
        <f>G55-FAMA!E58</f>
        <v>0.01691328708</v>
      </c>
    </row>
    <row r="56">
      <c r="A56" s="48">
        <v>45222.0</v>
      </c>
      <c r="B56" s="49">
        <v>342.0</v>
      </c>
      <c r="C56" s="49">
        <v>345.899994</v>
      </c>
      <c r="D56" s="49">
        <v>330.399994</v>
      </c>
      <c r="E56" s="49">
        <v>332.399994</v>
      </c>
      <c r="F56" s="49">
        <v>332.399994</v>
      </c>
      <c r="G56" s="67">
        <f t="shared" si="1"/>
        <v>0.00895426284</v>
      </c>
      <c r="H56" s="68">
        <f>G56-FAMA!E59</f>
        <v>-0.04546009476</v>
      </c>
    </row>
    <row r="57">
      <c r="A57" s="48">
        <v>45224.0</v>
      </c>
      <c r="B57" s="49">
        <v>330.200012</v>
      </c>
      <c r="C57" s="49">
        <v>335.100006</v>
      </c>
      <c r="D57" s="49">
        <v>325.899994</v>
      </c>
      <c r="E57" s="49">
        <v>329.450012</v>
      </c>
      <c r="F57" s="49">
        <v>329.450012</v>
      </c>
      <c r="G57" s="67">
        <f t="shared" si="1"/>
        <v>0.01588043229</v>
      </c>
      <c r="H57" s="68">
        <f>G57-FAMA!E60</f>
        <v>-0.020392517</v>
      </c>
    </row>
    <row r="58">
      <c r="A58" s="48">
        <v>45225.0</v>
      </c>
      <c r="B58" s="49">
        <v>326.049988</v>
      </c>
      <c r="C58" s="49">
        <v>328.0</v>
      </c>
      <c r="D58" s="49">
        <v>319.200012</v>
      </c>
      <c r="E58" s="49">
        <v>324.299988</v>
      </c>
      <c r="F58" s="49">
        <v>324.299988</v>
      </c>
      <c r="G58" s="67">
        <f t="shared" si="1"/>
        <v>-0.00643384203</v>
      </c>
      <c r="H58" s="68">
        <f>G58-FAMA!E61</f>
        <v>-0.02458763681</v>
      </c>
    </row>
    <row r="59">
      <c r="A59" s="48">
        <v>45226.0</v>
      </c>
      <c r="B59" s="49">
        <v>322.049988</v>
      </c>
      <c r="C59" s="49">
        <v>330.0</v>
      </c>
      <c r="D59" s="49">
        <v>322.049988</v>
      </c>
      <c r="E59" s="49">
        <v>326.399994</v>
      </c>
      <c r="F59" s="49">
        <v>326.399994</v>
      </c>
      <c r="G59" s="67">
        <f t="shared" si="1"/>
        <v>0.00138052457</v>
      </c>
      <c r="H59" s="68">
        <f>G59-FAMA!E62</f>
        <v>-0.01677327021</v>
      </c>
    </row>
    <row r="60">
      <c r="A60" s="48">
        <v>45229.0</v>
      </c>
      <c r="B60" s="49">
        <v>327.25</v>
      </c>
      <c r="C60" s="49">
        <v>327.25</v>
      </c>
      <c r="D60" s="49">
        <v>322.5</v>
      </c>
      <c r="E60" s="49">
        <v>325.950012</v>
      </c>
      <c r="F60" s="49">
        <v>325.950012</v>
      </c>
      <c r="G60" s="67">
        <f t="shared" si="1"/>
        <v>0</v>
      </c>
      <c r="H60" s="68">
        <f>G60-FAMA!E63</f>
        <v>-0.05447127174</v>
      </c>
    </row>
    <row r="61">
      <c r="A61" s="48">
        <v>45230.0</v>
      </c>
      <c r="B61" s="49">
        <v>327.0</v>
      </c>
      <c r="C61" s="49">
        <v>327.299988</v>
      </c>
      <c r="D61" s="49">
        <v>321.049988</v>
      </c>
      <c r="E61" s="49">
        <v>325.950012</v>
      </c>
      <c r="F61" s="49">
        <v>325.950012</v>
      </c>
      <c r="G61" s="67">
        <f t="shared" si="1"/>
        <v>-0.03393592829</v>
      </c>
      <c r="H61" s="68">
        <f>G61-FAMA!E64</f>
        <v>-0.05208972306</v>
      </c>
    </row>
    <row r="62">
      <c r="A62" s="48">
        <v>45231.0</v>
      </c>
      <c r="B62" s="49">
        <v>326.0</v>
      </c>
      <c r="C62" s="49">
        <v>340.350006</v>
      </c>
      <c r="D62" s="49">
        <v>322.399994</v>
      </c>
      <c r="E62" s="49">
        <v>337.399994</v>
      </c>
      <c r="F62" s="49">
        <v>337.399994</v>
      </c>
      <c r="G62" s="67">
        <f t="shared" si="1"/>
        <v>-0.01229511688</v>
      </c>
      <c r="H62" s="68">
        <f>G62-FAMA!E65</f>
        <v>-0.03044891166</v>
      </c>
    </row>
    <row r="63">
      <c r="A63" s="48">
        <v>45232.0</v>
      </c>
      <c r="B63" s="49">
        <v>341.0</v>
      </c>
      <c r="C63" s="49">
        <v>346.200012</v>
      </c>
      <c r="D63" s="49">
        <v>338.700012</v>
      </c>
      <c r="E63" s="49">
        <v>341.600006</v>
      </c>
      <c r="F63" s="49">
        <v>341.600006</v>
      </c>
      <c r="G63" s="67">
        <f t="shared" si="1"/>
        <v>-0.02913173178</v>
      </c>
      <c r="H63" s="68">
        <f>G63-FAMA!E66</f>
        <v>-0.04728552655</v>
      </c>
    </row>
    <row r="64">
      <c r="A64" s="48">
        <v>45233.0</v>
      </c>
      <c r="B64" s="49">
        <v>340.200012</v>
      </c>
      <c r="C64" s="49">
        <v>353.299988</v>
      </c>
      <c r="D64" s="49">
        <v>340.200012</v>
      </c>
      <c r="E64" s="49">
        <v>351.850006</v>
      </c>
      <c r="F64" s="49">
        <v>351.850006</v>
      </c>
      <c r="G64" s="67">
        <f t="shared" si="1"/>
        <v>0.003708509612</v>
      </c>
      <c r="H64" s="68">
        <f>G64-FAMA!E67</f>
        <v>-0.01447091078</v>
      </c>
    </row>
    <row r="65">
      <c r="A65" s="48">
        <v>45236.0</v>
      </c>
      <c r="B65" s="49">
        <v>352.950012</v>
      </c>
      <c r="C65" s="49">
        <v>353.0</v>
      </c>
      <c r="D65" s="49">
        <v>346.549988</v>
      </c>
      <c r="E65" s="49">
        <v>350.549988</v>
      </c>
      <c r="F65" s="49">
        <v>350.549988</v>
      </c>
      <c r="G65" s="67">
        <f t="shared" si="1"/>
        <v>-0.01072391121</v>
      </c>
      <c r="H65" s="68">
        <f>G65-FAMA!E68</f>
        <v>-0.08346142466</v>
      </c>
    </row>
    <row r="66">
      <c r="A66" s="48">
        <v>45237.0</v>
      </c>
      <c r="B66" s="49">
        <v>350.0</v>
      </c>
      <c r="C66" s="49">
        <v>355.5</v>
      </c>
      <c r="D66" s="49">
        <v>348.049988</v>
      </c>
      <c r="E66" s="49">
        <v>354.350006</v>
      </c>
      <c r="F66" s="49">
        <v>354.350006</v>
      </c>
      <c r="G66" s="67">
        <f t="shared" si="1"/>
        <v>-0.01074820176</v>
      </c>
      <c r="H66" s="68">
        <f>G66-FAMA!E69</f>
        <v>-0.02892762215</v>
      </c>
    </row>
    <row r="67">
      <c r="A67" s="48">
        <v>45238.0</v>
      </c>
      <c r="B67" s="49">
        <v>356.950012</v>
      </c>
      <c r="C67" s="49">
        <v>366.700012</v>
      </c>
      <c r="D67" s="49">
        <v>355.799988</v>
      </c>
      <c r="E67" s="49">
        <v>358.200012</v>
      </c>
      <c r="F67" s="49">
        <v>358.200012</v>
      </c>
      <c r="G67" s="67">
        <f t="shared" si="1"/>
        <v>-0.03202263582</v>
      </c>
      <c r="H67" s="68">
        <f>G67-FAMA!E70</f>
        <v>-0.05020000625</v>
      </c>
    </row>
    <row r="68">
      <c r="A68" s="48">
        <v>45239.0</v>
      </c>
      <c r="B68" s="49">
        <v>360.100006</v>
      </c>
      <c r="C68" s="49">
        <v>374.649994</v>
      </c>
      <c r="D68" s="49">
        <v>353.049988</v>
      </c>
      <c r="E68" s="49">
        <v>370.049988</v>
      </c>
      <c r="F68" s="49">
        <v>370.049988</v>
      </c>
      <c r="G68" s="67">
        <f t="shared" si="1"/>
        <v>0.009686188267</v>
      </c>
      <c r="H68" s="68">
        <f>G68-FAMA!E71</f>
        <v>-0.008491182164</v>
      </c>
    </row>
    <row r="69">
      <c r="A69" s="48">
        <v>45240.0</v>
      </c>
      <c r="B69" s="49">
        <v>369.950012</v>
      </c>
      <c r="C69" s="49">
        <v>371.850006</v>
      </c>
      <c r="D69" s="49">
        <v>364.600006</v>
      </c>
      <c r="E69" s="49">
        <v>366.5</v>
      </c>
      <c r="F69" s="49">
        <v>366.5</v>
      </c>
      <c r="G69" s="67">
        <f t="shared" si="1"/>
        <v>-0.006640498497</v>
      </c>
      <c r="H69" s="68">
        <f>G69-FAMA!E72</f>
        <v>-0.0611825229</v>
      </c>
    </row>
    <row r="70">
      <c r="A70" s="48">
        <v>45243.0</v>
      </c>
      <c r="B70" s="49">
        <v>369.200012</v>
      </c>
      <c r="C70" s="49">
        <v>371.0</v>
      </c>
      <c r="D70" s="49">
        <v>362.200012</v>
      </c>
      <c r="E70" s="49">
        <v>368.950012</v>
      </c>
      <c r="F70" s="49">
        <v>368.950012</v>
      </c>
      <c r="G70" s="67">
        <f t="shared" si="1"/>
        <v>0.007922480795</v>
      </c>
      <c r="H70" s="68">
        <f>G70-FAMA!E73</f>
        <v>-0.01025488964</v>
      </c>
    </row>
    <row r="71">
      <c r="A71" s="48">
        <v>45245.0</v>
      </c>
      <c r="B71" s="49">
        <v>369.0</v>
      </c>
      <c r="C71" s="49">
        <v>371.049988</v>
      </c>
      <c r="D71" s="49">
        <v>364.850006</v>
      </c>
      <c r="E71" s="49">
        <v>366.049988</v>
      </c>
      <c r="F71" s="49">
        <v>366.049988</v>
      </c>
      <c r="G71" s="67">
        <f t="shared" si="1"/>
        <v>-0.001908689843</v>
      </c>
      <c r="H71" s="68">
        <f>G71-FAMA!E74</f>
        <v>-0.02008606027</v>
      </c>
    </row>
    <row r="72">
      <c r="A72" s="48">
        <v>45246.0</v>
      </c>
      <c r="B72" s="49">
        <v>365.0</v>
      </c>
      <c r="C72" s="49">
        <v>370.0</v>
      </c>
      <c r="D72" s="49">
        <v>364.299988</v>
      </c>
      <c r="E72" s="49">
        <v>366.75</v>
      </c>
      <c r="F72" s="49">
        <v>366.75</v>
      </c>
      <c r="G72" s="67">
        <f t="shared" si="1"/>
        <v>-0.01556834837</v>
      </c>
      <c r="H72" s="68">
        <f>G72-FAMA!E75</f>
        <v>-0.03379875663</v>
      </c>
    </row>
    <row r="73">
      <c r="A73" s="48">
        <v>45247.0</v>
      </c>
      <c r="B73" s="49">
        <v>366.75</v>
      </c>
      <c r="C73" s="49">
        <v>375.950012</v>
      </c>
      <c r="D73" s="49">
        <v>366.299988</v>
      </c>
      <c r="E73" s="49">
        <v>372.549988</v>
      </c>
      <c r="F73" s="49">
        <v>372.549988</v>
      </c>
      <c r="G73" s="67">
        <f t="shared" si="1"/>
        <v>0.0159530292</v>
      </c>
      <c r="H73" s="68">
        <f>G73-FAMA!E76</f>
        <v>-0.002277379052</v>
      </c>
    </row>
    <row r="74">
      <c r="A74" s="48">
        <v>45250.0</v>
      </c>
      <c r="B74" s="49">
        <v>372.549988</v>
      </c>
      <c r="C74" s="49">
        <v>373.899994</v>
      </c>
      <c r="D74" s="49">
        <v>363.700012</v>
      </c>
      <c r="E74" s="49">
        <v>366.700012</v>
      </c>
      <c r="F74" s="49">
        <v>366.700012</v>
      </c>
      <c r="G74" s="67">
        <f t="shared" si="1"/>
        <v>-0.001497584752</v>
      </c>
      <c r="H74" s="68">
        <f>G74-FAMA!E77</f>
        <v>-0.05619878055</v>
      </c>
    </row>
    <row r="75">
      <c r="A75" s="48">
        <v>45251.0</v>
      </c>
      <c r="B75" s="49">
        <v>367.0</v>
      </c>
      <c r="C75" s="49">
        <v>369.399994</v>
      </c>
      <c r="D75" s="49">
        <v>365.899994</v>
      </c>
      <c r="E75" s="49">
        <v>367.25</v>
      </c>
      <c r="F75" s="49">
        <v>367.25</v>
      </c>
      <c r="G75" s="67">
        <f t="shared" si="1"/>
        <v>0.01170798898</v>
      </c>
      <c r="H75" s="68">
        <f>G75-FAMA!E78</f>
        <v>-0.006522419273</v>
      </c>
    </row>
    <row r="76">
      <c r="A76" s="48">
        <v>45252.0</v>
      </c>
      <c r="B76" s="49">
        <v>367.25</v>
      </c>
      <c r="C76" s="49">
        <v>372.299988</v>
      </c>
      <c r="D76" s="49">
        <v>359.850006</v>
      </c>
      <c r="E76" s="49">
        <v>363.0</v>
      </c>
      <c r="F76" s="49">
        <v>363.0</v>
      </c>
      <c r="G76" s="67">
        <f t="shared" si="1"/>
        <v>-0.01891891892</v>
      </c>
      <c r="H76" s="68">
        <f>G76-FAMA!E79</f>
        <v>-0.03714932717</v>
      </c>
    </row>
    <row r="77">
      <c r="A77" s="48">
        <v>45253.0</v>
      </c>
      <c r="B77" s="49">
        <v>363.0</v>
      </c>
      <c r="C77" s="49">
        <v>371.25</v>
      </c>
      <c r="D77" s="49">
        <v>361.149994</v>
      </c>
      <c r="E77" s="49">
        <v>370.0</v>
      </c>
      <c r="F77" s="49">
        <v>370.0</v>
      </c>
      <c r="G77" s="67">
        <f t="shared" si="1"/>
        <v>-0.044791547</v>
      </c>
      <c r="H77" s="68">
        <f>G77-FAMA!E80</f>
        <v>-0.06304321875</v>
      </c>
    </row>
    <row r="78">
      <c r="A78" s="48">
        <v>45254.0</v>
      </c>
      <c r="B78" s="49">
        <v>374.649994</v>
      </c>
      <c r="C78" s="49">
        <v>390.0</v>
      </c>
      <c r="D78" s="49">
        <v>371.399994</v>
      </c>
      <c r="E78" s="49">
        <v>387.350006</v>
      </c>
      <c r="F78" s="49">
        <v>387.350006</v>
      </c>
      <c r="G78" s="67">
        <f t="shared" si="1"/>
        <v>0.02500664766</v>
      </c>
      <c r="H78" s="68">
        <f>G78-FAMA!E81</f>
        <v>0.006754975908</v>
      </c>
    </row>
    <row r="79">
      <c r="A79" s="48">
        <v>45258.0</v>
      </c>
      <c r="B79" s="49">
        <v>387.399994</v>
      </c>
      <c r="C79" s="49">
        <v>388.350006</v>
      </c>
      <c r="D79" s="49">
        <v>375.799988</v>
      </c>
      <c r="E79" s="49">
        <v>377.899994</v>
      </c>
      <c r="F79" s="49">
        <v>377.899994</v>
      </c>
      <c r="G79" s="67">
        <f t="shared" si="1"/>
        <v>-0.02364034177</v>
      </c>
      <c r="H79" s="68">
        <f>G79-FAMA!E82</f>
        <v>-0.07840535134</v>
      </c>
    </row>
    <row r="80">
      <c r="A80" s="48">
        <v>45259.0</v>
      </c>
      <c r="B80" s="49">
        <v>382.950012</v>
      </c>
      <c r="C80" s="49">
        <v>388.0</v>
      </c>
      <c r="D80" s="49">
        <v>379.399994</v>
      </c>
      <c r="E80" s="49">
        <v>387.049988</v>
      </c>
      <c r="F80" s="49">
        <v>387.049988</v>
      </c>
      <c r="G80" s="67">
        <f t="shared" si="1"/>
        <v>-0.03152760212</v>
      </c>
      <c r="H80" s="68">
        <f>G80-FAMA!E83</f>
        <v>-0.06803427686</v>
      </c>
    </row>
    <row r="81">
      <c r="A81" s="48">
        <v>45260.0</v>
      </c>
      <c r="B81" s="49">
        <v>388.049988</v>
      </c>
      <c r="C81" s="49">
        <v>404.049988</v>
      </c>
      <c r="D81" s="49">
        <v>388.049988</v>
      </c>
      <c r="E81" s="49">
        <v>399.649994</v>
      </c>
      <c r="F81" s="49">
        <v>399.649994</v>
      </c>
      <c r="G81" s="67">
        <f t="shared" si="1"/>
        <v>0.01769794191</v>
      </c>
      <c r="H81" s="68">
        <f>G81-FAMA!E84</f>
        <v>-0.0006610469396</v>
      </c>
    </row>
    <row r="82">
      <c r="A82" s="48">
        <v>45261.0</v>
      </c>
      <c r="B82" s="49">
        <v>404.0</v>
      </c>
      <c r="C82" s="49">
        <v>404.75</v>
      </c>
      <c r="D82" s="49">
        <v>391.799988</v>
      </c>
      <c r="E82" s="49">
        <v>392.700012</v>
      </c>
      <c r="F82" s="49">
        <v>392.700012</v>
      </c>
      <c r="G82" s="67">
        <f t="shared" si="1"/>
        <v>0.003065164751</v>
      </c>
      <c r="H82" s="68">
        <f>G82-FAMA!E85</f>
        <v>-0.0152938241</v>
      </c>
    </row>
    <row r="83">
      <c r="A83" s="48">
        <v>45264.0</v>
      </c>
      <c r="B83" s="49">
        <v>400.549988</v>
      </c>
      <c r="C83" s="49">
        <v>400.549988</v>
      </c>
      <c r="D83" s="49">
        <v>390.450012</v>
      </c>
      <c r="E83" s="49">
        <v>391.5</v>
      </c>
      <c r="F83" s="49">
        <v>391.5</v>
      </c>
      <c r="G83" s="67">
        <f t="shared" si="1"/>
        <v>0.007462671012</v>
      </c>
      <c r="H83" s="68">
        <f>G83-FAMA!E86</f>
        <v>-0.04762440773</v>
      </c>
    </row>
    <row r="84">
      <c r="A84" s="48">
        <v>45265.0</v>
      </c>
      <c r="B84" s="49">
        <v>391.350006</v>
      </c>
      <c r="C84" s="49">
        <v>395.25</v>
      </c>
      <c r="D84" s="49">
        <v>384.0</v>
      </c>
      <c r="E84" s="49">
        <v>388.600006</v>
      </c>
      <c r="F84" s="49">
        <v>388.600006</v>
      </c>
      <c r="G84" s="67">
        <f t="shared" si="1"/>
        <v>-0.00829398992</v>
      </c>
      <c r="H84" s="68">
        <f>G84-FAMA!E87</f>
        <v>-0.02665297877</v>
      </c>
    </row>
    <row r="85">
      <c r="A85" s="48">
        <v>45266.0</v>
      </c>
      <c r="B85" s="49">
        <v>391.75</v>
      </c>
      <c r="C85" s="49">
        <v>394.899994</v>
      </c>
      <c r="D85" s="49">
        <v>386.200012</v>
      </c>
      <c r="E85" s="49">
        <v>391.850006</v>
      </c>
      <c r="F85" s="49">
        <v>391.850006</v>
      </c>
      <c r="G85" s="67">
        <f t="shared" si="1"/>
        <v>-0.008351228774</v>
      </c>
      <c r="H85" s="68">
        <f>G85-FAMA!E88</f>
        <v>-0.02671021762</v>
      </c>
    </row>
    <row r="86">
      <c r="A86" s="48">
        <v>45267.0</v>
      </c>
      <c r="B86" s="49">
        <v>392.299988</v>
      </c>
      <c r="C86" s="49">
        <v>399.75</v>
      </c>
      <c r="D86" s="49">
        <v>388.950012</v>
      </c>
      <c r="E86" s="49">
        <v>395.149994</v>
      </c>
      <c r="F86" s="49">
        <v>395.149994</v>
      </c>
      <c r="G86" s="67">
        <f t="shared" si="1"/>
        <v>0.01777203863</v>
      </c>
      <c r="H86" s="68">
        <f>G86-FAMA!E89</f>
        <v>-0.0005808043045</v>
      </c>
    </row>
    <row r="87">
      <c r="A87" s="48">
        <v>45268.0</v>
      </c>
      <c r="B87" s="49">
        <v>396.149994</v>
      </c>
      <c r="C87" s="49">
        <v>399.0</v>
      </c>
      <c r="D87" s="49">
        <v>384.399994</v>
      </c>
      <c r="E87" s="49">
        <v>388.25</v>
      </c>
      <c r="F87" s="49">
        <v>388.25</v>
      </c>
      <c r="G87" s="67">
        <f t="shared" si="1"/>
        <v>0.008572510448</v>
      </c>
      <c r="H87" s="68">
        <f>G87-FAMA!E90</f>
        <v>-0.009780332491</v>
      </c>
    </row>
    <row r="88">
      <c r="A88" s="48">
        <v>45271.0</v>
      </c>
      <c r="B88" s="49">
        <v>388.25</v>
      </c>
      <c r="C88" s="49">
        <v>388.25</v>
      </c>
      <c r="D88" s="49">
        <v>383.899994</v>
      </c>
      <c r="E88" s="49">
        <v>384.950012</v>
      </c>
      <c r="F88" s="49">
        <v>384.950012</v>
      </c>
      <c r="G88" s="67">
        <f t="shared" si="1"/>
        <v>-0.0100295588</v>
      </c>
      <c r="H88" s="68">
        <f>G88-FAMA!E91</f>
        <v>-0.06509819304</v>
      </c>
    </row>
    <row r="89">
      <c r="A89" s="48">
        <v>45272.0</v>
      </c>
      <c r="B89" s="49">
        <v>386.549988</v>
      </c>
      <c r="C89" s="49">
        <v>393.25</v>
      </c>
      <c r="D89" s="49">
        <v>384.649994</v>
      </c>
      <c r="E89" s="49">
        <v>388.850006</v>
      </c>
      <c r="F89" s="49">
        <v>388.850006</v>
      </c>
      <c r="G89" s="67">
        <f t="shared" si="1"/>
        <v>0.01157651423</v>
      </c>
      <c r="H89" s="68">
        <f>G89-FAMA!E92</f>
        <v>-0.006776328711</v>
      </c>
    </row>
    <row r="90">
      <c r="A90" s="48">
        <v>45273.0</v>
      </c>
      <c r="B90" s="49">
        <v>390.0</v>
      </c>
      <c r="C90" s="49">
        <v>391.450012</v>
      </c>
      <c r="D90" s="49">
        <v>382.700012</v>
      </c>
      <c r="E90" s="49">
        <v>384.399994</v>
      </c>
      <c r="F90" s="49">
        <v>384.399994</v>
      </c>
      <c r="G90" s="67">
        <f t="shared" si="1"/>
        <v>-0.00530474301</v>
      </c>
      <c r="H90" s="68">
        <f>G90-FAMA!E93</f>
        <v>-0.02365758595</v>
      </c>
    </row>
    <row r="91">
      <c r="A91" s="48">
        <v>45274.0</v>
      </c>
      <c r="B91" s="49">
        <v>387.399994</v>
      </c>
      <c r="C91" s="49">
        <v>389.0</v>
      </c>
      <c r="D91" s="49">
        <v>384.200012</v>
      </c>
      <c r="E91" s="49">
        <v>386.450012</v>
      </c>
      <c r="F91" s="49">
        <v>386.450012</v>
      </c>
      <c r="G91" s="67">
        <f t="shared" si="1"/>
        <v>-0.006172030251</v>
      </c>
      <c r="H91" s="68">
        <f>G91-FAMA!E94</f>
        <v>-0.02449823933</v>
      </c>
    </row>
    <row r="92">
      <c r="A92" s="48">
        <v>45275.0</v>
      </c>
      <c r="B92" s="49">
        <v>392.950012</v>
      </c>
      <c r="C92" s="49">
        <v>395.299988</v>
      </c>
      <c r="D92" s="49">
        <v>387.399994</v>
      </c>
      <c r="E92" s="49">
        <v>388.850006</v>
      </c>
      <c r="F92" s="49">
        <v>388.850006</v>
      </c>
      <c r="G92" s="67">
        <f t="shared" si="1"/>
        <v>-0.03174800749</v>
      </c>
      <c r="H92" s="68">
        <f>G92-FAMA!E95</f>
        <v>-0.05007421657</v>
      </c>
    </row>
    <row r="93">
      <c r="A93" s="48">
        <v>45278.0</v>
      </c>
      <c r="B93" s="49">
        <v>385.0</v>
      </c>
      <c r="C93" s="49">
        <v>405.700012</v>
      </c>
      <c r="D93" s="49">
        <v>382.200012</v>
      </c>
      <c r="E93" s="49">
        <v>401.600006</v>
      </c>
      <c r="F93" s="49">
        <v>401.600006</v>
      </c>
      <c r="G93" s="67">
        <f t="shared" si="1"/>
        <v>0.003122267969</v>
      </c>
      <c r="H93" s="68">
        <f>G93-FAMA!E96</f>
        <v>-0.03353350868</v>
      </c>
    </row>
    <row r="94">
      <c r="A94" s="48">
        <v>45279.0</v>
      </c>
      <c r="B94" s="49">
        <v>404.799988</v>
      </c>
      <c r="C94" s="49">
        <v>406.75</v>
      </c>
      <c r="D94" s="49">
        <v>398.399994</v>
      </c>
      <c r="E94" s="49">
        <v>400.350006</v>
      </c>
      <c r="F94" s="49">
        <v>400.350006</v>
      </c>
      <c r="G94" s="67">
        <f t="shared" si="1"/>
        <v>0.06447753154</v>
      </c>
      <c r="H94" s="68">
        <f>G94-FAMA!E97</f>
        <v>0.04615132247</v>
      </c>
    </row>
    <row r="95">
      <c r="A95" s="48">
        <v>45280.0</v>
      </c>
      <c r="B95" s="49">
        <v>402.5</v>
      </c>
      <c r="C95" s="49">
        <v>409.850006</v>
      </c>
      <c r="D95" s="49">
        <v>372.049988</v>
      </c>
      <c r="E95" s="49">
        <v>376.100006</v>
      </c>
      <c r="F95" s="49">
        <v>376.100006</v>
      </c>
      <c r="G95" s="67">
        <f t="shared" si="1"/>
        <v>-0.01865621396</v>
      </c>
      <c r="H95" s="68">
        <f>G95-FAMA!E98</f>
        <v>-0.05531199061</v>
      </c>
    </row>
    <row r="96">
      <c r="A96" s="48">
        <v>45281.0</v>
      </c>
      <c r="B96" s="49">
        <v>374.450012</v>
      </c>
      <c r="C96" s="49">
        <v>385.700012</v>
      </c>
      <c r="D96" s="49">
        <v>365.700012</v>
      </c>
      <c r="E96" s="49">
        <v>383.25</v>
      </c>
      <c r="F96" s="49">
        <v>383.25</v>
      </c>
      <c r="G96" s="67">
        <f t="shared" si="1"/>
        <v>-0.007638560094</v>
      </c>
      <c r="H96" s="68">
        <f>G96-FAMA!E99</f>
        <v>-0.02600395078</v>
      </c>
    </row>
    <row r="97">
      <c r="A97" s="48">
        <v>45282.0</v>
      </c>
      <c r="B97" s="49">
        <v>383.899994</v>
      </c>
      <c r="C97" s="49">
        <v>393.549988</v>
      </c>
      <c r="D97" s="49">
        <v>383.0</v>
      </c>
      <c r="E97" s="49">
        <v>386.200012</v>
      </c>
      <c r="F97" s="49">
        <v>386.200012</v>
      </c>
      <c r="G97" s="67">
        <f t="shared" si="1"/>
        <v>-0.02536274574</v>
      </c>
      <c r="H97" s="68">
        <f>G97-FAMA!E100</f>
        <v>-0.04372813643</v>
      </c>
    </row>
    <row r="98">
      <c r="A98" s="48">
        <v>45286.0</v>
      </c>
      <c r="B98" s="49">
        <v>387.450012</v>
      </c>
      <c r="C98" s="49">
        <v>398.600006</v>
      </c>
      <c r="D98" s="49">
        <v>386.549988</v>
      </c>
      <c r="E98" s="49">
        <v>396.25</v>
      </c>
      <c r="F98" s="49">
        <v>396.25</v>
      </c>
      <c r="G98" s="67">
        <f t="shared" si="1"/>
        <v>-0.002014829427</v>
      </c>
      <c r="H98" s="68">
        <f>G98-FAMA!E101</f>
        <v>-0.05712112075</v>
      </c>
    </row>
    <row r="99">
      <c r="A99" s="48">
        <v>45287.0</v>
      </c>
      <c r="B99" s="49">
        <v>397.950012</v>
      </c>
      <c r="C99" s="49">
        <v>400.049988</v>
      </c>
      <c r="D99" s="49">
        <v>393.649994</v>
      </c>
      <c r="E99" s="49">
        <v>397.049988</v>
      </c>
      <c r="F99" s="49">
        <v>397.049988</v>
      </c>
      <c r="G99" s="67">
        <f t="shared" si="1"/>
        <v>0.005571690431</v>
      </c>
      <c r="H99" s="68">
        <f>G99-FAMA!E102</f>
        <v>-0.01279370026</v>
      </c>
    </row>
    <row r="100">
      <c r="A100" s="48">
        <v>45288.0</v>
      </c>
      <c r="B100" s="49">
        <v>399.850006</v>
      </c>
      <c r="C100" s="49">
        <v>399.850006</v>
      </c>
      <c r="D100" s="49">
        <v>392.899994</v>
      </c>
      <c r="E100" s="49">
        <v>394.850006</v>
      </c>
      <c r="F100" s="49">
        <v>394.850006</v>
      </c>
      <c r="G100" s="67">
        <f t="shared" si="1"/>
        <v>-0.0260236511</v>
      </c>
      <c r="H100" s="68">
        <f>G100-FAMA!E103</f>
        <v>-0.04438904179</v>
      </c>
    </row>
    <row r="101">
      <c r="A101" s="48">
        <v>45289.0</v>
      </c>
      <c r="B101" s="49">
        <v>395.149994</v>
      </c>
      <c r="C101" s="49">
        <v>407.350006</v>
      </c>
      <c r="D101" s="49">
        <v>394.399994</v>
      </c>
      <c r="E101" s="49">
        <v>405.399994</v>
      </c>
      <c r="F101" s="49">
        <v>405.399994</v>
      </c>
      <c r="G101" s="67">
        <f t="shared" si="1"/>
        <v>-0.01518280114</v>
      </c>
      <c r="H101" s="68">
        <f>G101-FAMA!E104</f>
        <v>-0.03357379771</v>
      </c>
    </row>
    <row r="102">
      <c r="A102" s="48">
        <v>45292.0</v>
      </c>
      <c r="B102" s="49">
        <v>406.399994</v>
      </c>
      <c r="C102" s="49">
        <v>418.0</v>
      </c>
      <c r="D102" s="49">
        <v>404.75</v>
      </c>
      <c r="E102" s="49">
        <v>411.649994</v>
      </c>
      <c r="F102" s="49">
        <v>411.649994</v>
      </c>
      <c r="G102" s="67">
        <f t="shared" si="1"/>
        <v>-0.02092999821</v>
      </c>
      <c r="H102" s="68">
        <f>G102-FAMA!E105</f>
        <v>-0.03932099478</v>
      </c>
    </row>
    <row r="103">
      <c r="A103" s="48">
        <v>45293.0</v>
      </c>
      <c r="B103" s="49">
        <v>413.0</v>
      </c>
      <c r="C103" s="49">
        <v>425.950012</v>
      </c>
      <c r="D103" s="49">
        <v>411.649994</v>
      </c>
      <c r="E103" s="49">
        <v>420.450012</v>
      </c>
      <c r="F103" s="49">
        <v>420.450012</v>
      </c>
      <c r="G103" s="67">
        <f t="shared" si="1"/>
        <v>0.001190617897</v>
      </c>
      <c r="H103" s="68">
        <f>G103-FAMA!E106</f>
        <v>-0.07239366459</v>
      </c>
    </row>
    <row r="104">
      <c r="A104" s="48">
        <v>45294.0</v>
      </c>
      <c r="B104" s="49">
        <v>423.149994</v>
      </c>
      <c r="C104" s="49">
        <v>424.899994</v>
      </c>
      <c r="D104" s="49">
        <v>418.100006</v>
      </c>
      <c r="E104" s="49">
        <v>419.950012</v>
      </c>
      <c r="F104" s="49">
        <v>419.950012</v>
      </c>
      <c r="G104" s="67">
        <f t="shared" si="1"/>
        <v>0.00659156261</v>
      </c>
      <c r="H104" s="68">
        <f>G104-FAMA!E107</f>
        <v>-0.01179943396</v>
      </c>
    </row>
    <row r="105">
      <c r="A105" s="48">
        <v>45295.0</v>
      </c>
      <c r="B105" s="49">
        <v>421.0</v>
      </c>
      <c r="C105" s="49">
        <v>422.5</v>
      </c>
      <c r="D105" s="49">
        <v>415.25</v>
      </c>
      <c r="E105" s="49">
        <v>417.200012</v>
      </c>
      <c r="F105" s="49">
        <v>417.200012</v>
      </c>
      <c r="G105" s="67">
        <f t="shared" si="1"/>
        <v>0.00785118953</v>
      </c>
      <c r="H105" s="68">
        <f>G105-FAMA!E108</f>
        <v>-0.01057181103</v>
      </c>
    </row>
    <row r="106">
      <c r="A106" s="48">
        <v>45296.0</v>
      </c>
      <c r="B106" s="49">
        <v>418.549988</v>
      </c>
      <c r="C106" s="49">
        <v>419.450012</v>
      </c>
      <c r="D106" s="49">
        <v>409.149994</v>
      </c>
      <c r="E106" s="49">
        <v>413.950012</v>
      </c>
      <c r="F106" s="49">
        <v>413.950012</v>
      </c>
      <c r="G106" s="67">
        <f t="shared" si="1"/>
        <v>0.03358305119</v>
      </c>
      <c r="H106" s="68">
        <f>G106-FAMA!E109</f>
        <v>0.01516005063</v>
      </c>
    </row>
    <row r="107">
      <c r="A107" s="48">
        <v>45299.0</v>
      </c>
      <c r="B107" s="49">
        <v>412.149994</v>
      </c>
      <c r="C107" s="49">
        <v>413.0</v>
      </c>
      <c r="D107" s="49">
        <v>399.600006</v>
      </c>
      <c r="E107" s="49">
        <v>400.5</v>
      </c>
      <c r="F107" s="49">
        <v>400.5</v>
      </c>
      <c r="G107" s="67">
        <f t="shared" si="1"/>
        <v>-0.02305162025</v>
      </c>
      <c r="H107" s="68">
        <f>G107-FAMA!E110</f>
        <v>-0.07833080476</v>
      </c>
    </row>
    <row r="108">
      <c r="A108" s="48">
        <v>45300.0</v>
      </c>
      <c r="B108" s="49">
        <v>402.100006</v>
      </c>
      <c r="C108" s="49">
        <v>412.049988</v>
      </c>
      <c r="D108" s="49">
        <v>402.100006</v>
      </c>
      <c r="E108" s="49">
        <v>409.950012</v>
      </c>
      <c r="F108" s="49">
        <v>409.950012</v>
      </c>
      <c r="G108" s="67">
        <f t="shared" si="1"/>
        <v>0.01472775248</v>
      </c>
      <c r="H108" s="68">
        <f>G108-FAMA!E111</f>
        <v>-0.003695248082</v>
      </c>
    </row>
    <row r="109">
      <c r="A109" s="48">
        <v>45301.0</v>
      </c>
      <c r="B109" s="49">
        <v>412.399994</v>
      </c>
      <c r="C109" s="49">
        <v>414.149994</v>
      </c>
      <c r="D109" s="49">
        <v>401.0</v>
      </c>
      <c r="E109" s="49">
        <v>404.0</v>
      </c>
      <c r="F109" s="49">
        <v>404.0</v>
      </c>
      <c r="G109" s="67">
        <f t="shared" si="1"/>
        <v>-0.0169120618</v>
      </c>
      <c r="H109" s="68">
        <f>G109-FAMA!E112</f>
        <v>-0.03533506236</v>
      </c>
    </row>
    <row r="110">
      <c r="A110" s="48">
        <v>45302.0</v>
      </c>
      <c r="B110" s="49">
        <v>406.899994</v>
      </c>
      <c r="C110" s="49">
        <v>412.0</v>
      </c>
      <c r="D110" s="49">
        <v>405.600006</v>
      </c>
      <c r="E110" s="49">
        <v>410.950012</v>
      </c>
      <c r="F110" s="49">
        <v>410.950012</v>
      </c>
      <c r="G110" s="67">
        <f t="shared" si="1"/>
        <v>0.003173484729</v>
      </c>
      <c r="H110" s="68">
        <f>G110-FAMA!E113</f>
        <v>-0.01523671468</v>
      </c>
    </row>
    <row r="111">
      <c r="A111" s="48">
        <v>45303.0</v>
      </c>
      <c r="B111" s="49">
        <v>412.149994</v>
      </c>
      <c r="C111" s="49">
        <v>416.549988</v>
      </c>
      <c r="D111" s="49">
        <v>408.25</v>
      </c>
      <c r="E111" s="49">
        <v>409.649994</v>
      </c>
      <c r="F111" s="49">
        <v>409.649994</v>
      </c>
      <c r="G111" s="67">
        <f t="shared" si="1"/>
        <v>-0.04754710931</v>
      </c>
      <c r="H111" s="68">
        <f>G111-FAMA!E114</f>
        <v>-0.06595730872</v>
      </c>
    </row>
    <row r="112">
      <c r="A112" s="48">
        <v>45306.0</v>
      </c>
      <c r="B112" s="49">
        <v>409.549988</v>
      </c>
      <c r="C112" s="49">
        <v>431.899994</v>
      </c>
      <c r="D112" s="49">
        <v>408.350006</v>
      </c>
      <c r="E112" s="49">
        <v>430.100006</v>
      </c>
      <c r="F112" s="49">
        <v>430.100006</v>
      </c>
      <c r="G112" s="67">
        <f t="shared" si="1"/>
        <v>0.004671805587</v>
      </c>
      <c r="H112" s="68">
        <f>G112-FAMA!E115</f>
        <v>-0.05056896133</v>
      </c>
    </row>
    <row r="113">
      <c r="A113" s="48">
        <v>45307.0</v>
      </c>
      <c r="B113" s="49">
        <v>432.450012</v>
      </c>
      <c r="C113" s="49">
        <v>435.299988</v>
      </c>
      <c r="D113" s="49">
        <v>421.5</v>
      </c>
      <c r="E113" s="49">
        <v>428.100006</v>
      </c>
      <c r="F113" s="49">
        <v>428.100006</v>
      </c>
      <c r="G113" s="67">
        <f t="shared" si="1"/>
        <v>-0.004650081312</v>
      </c>
      <c r="H113" s="68">
        <f>G113-FAMA!E116</f>
        <v>-0.02306028072</v>
      </c>
    </row>
    <row r="114">
      <c r="A114" s="48">
        <v>45308.0</v>
      </c>
      <c r="B114" s="49">
        <v>425.149994</v>
      </c>
      <c r="C114" s="49">
        <v>426.799988</v>
      </c>
      <c r="D114" s="49">
        <v>419.299988</v>
      </c>
      <c r="E114" s="49">
        <v>420.899994</v>
      </c>
      <c r="F114" s="49">
        <v>430.100006</v>
      </c>
      <c r="G114" s="67">
        <f t="shared" si="1"/>
        <v>0.02185795232</v>
      </c>
      <c r="H114" s="68">
        <f>G114-FAMA!E117</f>
        <v>0.00344775291</v>
      </c>
    </row>
    <row r="115">
      <c r="A115" s="48">
        <v>45309.0</v>
      </c>
      <c r="B115" s="49">
        <v>432.450012</v>
      </c>
      <c r="C115" s="49">
        <v>435.299988</v>
      </c>
      <c r="D115" s="49">
        <v>421.5</v>
      </c>
      <c r="E115" s="49">
        <v>428.100006</v>
      </c>
      <c r="F115" s="49">
        <v>420.899994</v>
      </c>
      <c r="G115" s="67">
        <f t="shared" si="1"/>
        <v>-0.003433199904</v>
      </c>
      <c r="H115" s="68">
        <f>G115-FAMA!E118</f>
        <v>-0.0219027916</v>
      </c>
    </row>
    <row r="116">
      <c r="A116" s="48">
        <v>45310.0</v>
      </c>
      <c r="B116" s="49">
        <v>422.149994</v>
      </c>
      <c r="C116" s="49">
        <v>429.399994</v>
      </c>
      <c r="D116" s="49">
        <v>420.799988</v>
      </c>
      <c r="E116" s="49">
        <v>422.350006</v>
      </c>
      <c r="F116" s="49">
        <v>422.350006</v>
      </c>
      <c r="G116" s="67">
        <f t="shared" si="1"/>
        <v>0.02649166043</v>
      </c>
      <c r="H116" s="68">
        <f>G116-FAMA!E119</f>
        <v>0.008022068729</v>
      </c>
    </row>
    <row r="117">
      <c r="A117" s="48">
        <v>45314.0</v>
      </c>
      <c r="B117" s="49">
        <v>420.149994</v>
      </c>
      <c r="C117" s="49">
        <v>429.700012</v>
      </c>
      <c r="D117" s="49">
        <v>408.700012</v>
      </c>
      <c r="E117" s="49">
        <v>411.450012</v>
      </c>
      <c r="F117" s="49">
        <v>411.450012</v>
      </c>
      <c r="G117" s="67">
        <f t="shared" si="1"/>
        <v>-0.01378235818</v>
      </c>
      <c r="H117" s="68">
        <f>G117-FAMA!E120</f>
        <v>-0.06920136768</v>
      </c>
    </row>
    <row r="118">
      <c r="A118" s="48">
        <v>45315.0</v>
      </c>
      <c r="B118" s="49">
        <v>411.600006</v>
      </c>
      <c r="C118" s="49">
        <v>420.399994</v>
      </c>
      <c r="D118" s="49">
        <v>407.299988</v>
      </c>
      <c r="E118" s="49">
        <v>417.200012</v>
      </c>
      <c r="F118" s="49">
        <v>417.200012</v>
      </c>
      <c r="G118" s="67">
        <f t="shared" si="1"/>
        <v>0.007364525037</v>
      </c>
      <c r="H118" s="68">
        <f>G118-FAMA!E121</f>
        <v>-0.01110506666</v>
      </c>
    </row>
    <row r="119">
      <c r="A119" s="48">
        <v>45316.0</v>
      </c>
      <c r="B119" s="49">
        <v>419.350006</v>
      </c>
      <c r="C119" s="49">
        <v>425.850006</v>
      </c>
      <c r="D119" s="49">
        <v>409.0</v>
      </c>
      <c r="E119" s="49">
        <v>414.149994</v>
      </c>
      <c r="F119" s="49">
        <v>414.149994</v>
      </c>
      <c r="G119" s="67">
        <f t="shared" si="1"/>
        <v>0.01296315989</v>
      </c>
      <c r="H119" s="68">
        <f>G119-FAMA!E122</f>
        <v>-0.005506431804</v>
      </c>
    </row>
    <row r="120">
      <c r="A120" s="48">
        <v>45320.0</v>
      </c>
      <c r="B120" s="49">
        <v>415.25</v>
      </c>
      <c r="C120" s="49">
        <v>416.350006</v>
      </c>
      <c r="D120" s="49">
        <v>403.600006</v>
      </c>
      <c r="E120" s="49">
        <v>408.850006</v>
      </c>
      <c r="F120" s="49">
        <v>408.850006</v>
      </c>
      <c r="G120" s="67">
        <f t="shared" si="1"/>
        <v>-0.0009773830177</v>
      </c>
      <c r="H120" s="68">
        <f>G120-FAMA!E123</f>
        <v>-0.01935992991</v>
      </c>
    </row>
    <row r="121">
      <c r="A121" s="48">
        <v>45321.0</v>
      </c>
      <c r="B121" s="49">
        <v>412.0</v>
      </c>
      <c r="C121" s="49">
        <v>417.049988</v>
      </c>
      <c r="D121" s="49">
        <v>408.5</v>
      </c>
      <c r="E121" s="49">
        <v>409.25</v>
      </c>
      <c r="F121" s="49">
        <v>409.25</v>
      </c>
      <c r="G121" s="67">
        <f t="shared" si="1"/>
        <v>-0.01551602553</v>
      </c>
      <c r="H121" s="68">
        <f>G121-FAMA!E124</f>
        <v>-0.03389857242</v>
      </c>
    </row>
    <row r="122">
      <c r="A122" s="48">
        <v>45322.0</v>
      </c>
      <c r="B122" s="49">
        <v>408.149994</v>
      </c>
      <c r="C122" s="49">
        <v>418.600006</v>
      </c>
      <c r="D122" s="49">
        <v>408.149994</v>
      </c>
      <c r="E122" s="49">
        <v>415.700012</v>
      </c>
      <c r="F122" s="49">
        <v>415.700012</v>
      </c>
      <c r="G122" s="67">
        <f t="shared" si="1"/>
        <v>0.009348078048</v>
      </c>
      <c r="H122" s="68">
        <f>G122-FAMA!E125</f>
        <v>-0.06420238709</v>
      </c>
    </row>
    <row r="123">
      <c r="A123" s="48">
        <v>45323.0</v>
      </c>
      <c r="B123" s="49">
        <v>415.850006</v>
      </c>
      <c r="C123" s="49">
        <v>415.850006</v>
      </c>
      <c r="D123" s="49">
        <v>406.600006</v>
      </c>
      <c r="E123" s="49">
        <v>411.850006</v>
      </c>
      <c r="F123" s="49">
        <v>411.850006</v>
      </c>
      <c r="G123" s="67">
        <f t="shared" si="1"/>
        <v>-0.01928802421</v>
      </c>
      <c r="H123" s="68">
        <f>G123-FAMA!E126</f>
        <v>-0.03767057111</v>
      </c>
    </row>
    <row r="124">
      <c r="A124" s="48">
        <v>45324.0</v>
      </c>
      <c r="B124" s="49">
        <v>413.649994</v>
      </c>
      <c r="C124" s="49">
        <v>423.799988</v>
      </c>
      <c r="D124" s="49">
        <v>413.649994</v>
      </c>
      <c r="E124" s="49">
        <v>419.950012</v>
      </c>
      <c r="F124" s="49">
        <v>419.950012</v>
      </c>
      <c r="G124" s="67">
        <f t="shared" si="1"/>
        <v>-0.01789053763</v>
      </c>
      <c r="H124" s="68">
        <f>G124-FAMA!E127</f>
        <v>-0.03623697844</v>
      </c>
    </row>
    <row r="125">
      <c r="A125" s="48">
        <v>45327.0</v>
      </c>
      <c r="B125" s="49">
        <v>420.600006</v>
      </c>
      <c r="C125" s="49">
        <v>433.399994</v>
      </c>
      <c r="D125" s="49">
        <v>420.600006</v>
      </c>
      <c r="E125" s="49">
        <v>427.600006</v>
      </c>
      <c r="F125" s="49">
        <v>427.600006</v>
      </c>
      <c r="G125" s="67">
        <f t="shared" si="1"/>
        <v>-0.001401228359</v>
      </c>
      <c r="H125" s="68">
        <f>G125-FAMA!E128</f>
        <v>-0.01974766916</v>
      </c>
    </row>
    <row r="126">
      <c r="A126" s="48">
        <v>45328.0</v>
      </c>
      <c r="B126" s="49">
        <v>429.0</v>
      </c>
      <c r="C126" s="49">
        <v>430.850006</v>
      </c>
      <c r="D126" s="49">
        <v>420.5</v>
      </c>
      <c r="E126" s="49">
        <v>428.200012</v>
      </c>
      <c r="F126" s="49">
        <v>428.200012</v>
      </c>
      <c r="G126" s="67">
        <f t="shared" si="1"/>
        <v>-0.01631053571</v>
      </c>
      <c r="H126" s="68">
        <f>G126-FAMA!E129</f>
        <v>-0.0713599565</v>
      </c>
    </row>
    <row r="127">
      <c r="A127" s="48">
        <v>45329.0</v>
      </c>
      <c r="B127" s="49">
        <v>431.850006</v>
      </c>
      <c r="C127" s="49">
        <v>441.100006</v>
      </c>
      <c r="D127" s="49">
        <v>428.200012</v>
      </c>
      <c r="E127" s="49">
        <v>435.299988</v>
      </c>
      <c r="F127" s="49">
        <v>435.299988</v>
      </c>
      <c r="G127" s="67">
        <f t="shared" si="1"/>
        <v>0.01979613888</v>
      </c>
      <c r="H127" s="68">
        <f>G127-FAMA!E130</f>
        <v>0.001449698076</v>
      </c>
    </row>
    <row r="128">
      <c r="A128" s="48">
        <v>45330.0</v>
      </c>
      <c r="B128" s="49">
        <v>436.950012</v>
      </c>
      <c r="C128" s="49">
        <v>438.5</v>
      </c>
      <c r="D128" s="49">
        <v>425.049988</v>
      </c>
      <c r="E128" s="49">
        <v>426.850006</v>
      </c>
      <c r="F128" s="49">
        <v>426.850006</v>
      </c>
      <c r="G128" s="67">
        <f t="shared" si="1"/>
        <v>0.01667262094</v>
      </c>
      <c r="H128" s="68">
        <f>G128-FAMA!E131</f>
        <v>-0.001673819868</v>
      </c>
    </row>
    <row r="129">
      <c r="A129" s="48">
        <v>45331.0</v>
      </c>
      <c r="B129" s="49">
        <v>425.049988</v>
      </c>
      <c r="C129" s="49">
        <v>428.5</v>
      </c>
      <c r="D129" s="49">
        <v>412.0</v>
      </c>
      <c r="E129" s="49">
        <v>419.850006</v>
      </c>
      <c r="F129" s="49">
        <v>419.850006</v>
      </c>
      <c r="G129" s="67">
        <f t="shared" si="1"/>
        <v>-0.005212610029</v>
      </c>
      <c r="H129" s="68">
        <f>G129-FAMA!E132</f>
        <v>-0.023579025</v>
      </c>
    </row>
    <row r="130">
      <c r="A130" s="48">
        <v>45334.0</v>
      </c>
      <c r="B130" s="49">
        <v>421.450012</v>
      </c>
      <c r="C130" s="49">
        <v>429.950012</v>
      </c>
      <c r="D130" s="49">
        <v>417.899994</v>
      </c>
      <c r="E130" s="49">
        <v>422.049988</v>
      </c>
      <c r="F130" s="49">
        <v>422.049988</v>
      </c>
      <c r="G130" s="67">
        <f t="shared" si="1"/>
        <v>-0.01677347001</v>
      </c>
      <c r="H130" s="68">
        <f>G130-FAMA!E133</f>
        <v>-0.03513988498</v>
      </c>
    </row>
    <row r="131">
      <c r="A131" s="48">
        <v>45335.0</v>
      </c>
      <c r="B131" s="49">
        <v>418.149994</v>
      </c>
      <c r="C131" s="49">
        <v>430.75</v>
      </c>
      <c r="D131" s="49">
        <v>418.149994</v>
      </c>
      <c r="E131" s="49">
        <v>429.25</v>
      </c>
      <c r="F131" s="49">
        <v>429.25</v>
      </c>
      <c r="G131" s="67">
        <f t="shared" si="1"/>
        <v>-0.004868450147</v>
      </c>
      <c r="H131" s="68">
        <f>G131-FAMA!E134</f>
        <v>-0.05997781544</v>
      </c>
    </row>
    <row r="132">
      <c r="A132" s="48">
        <v>45336.0</v>
      </c>
      <c r="B132" s="49">
        <v>427.75</v>
      </c>
      <c r="C132" s="49">
        <v>432.700012</v>
      </c>
      <c r="D132" s="49">
        <v>421.700012</v>
      </c>
      <c r="E132" s="49">
        <v>431.350006</v>
      </c>
      <c r="F132" s="49">
        <v>431.350006</v>
      </c>
      <c r="G132" s="67">
        <f t="shared" si="1"/>
        <v>-0.01066512385</v>
      </c>
      <c r="H132" s="68">
        <f>G132-FAMA!E135</f>
        <v>-0.02903153883</v>
      </c>
    </row>
    <row r="133">
      <c r="A133" s="48">
        <v>45337.0</v>
      </c>
      <c r="B133" s="49">
        <v>432.399994</v>
      </c>
      <c r="C133" s="49">
        <v>437.600006</v>
      </c>
      <c r="D133" s="49">
        <v>431.5</v>
      </c>
      <c r="E133" s="49">
        <v>436.0</v>
      </c>
      <c r="F133" s="49">
        <v>436.0</v>
      </c>
      <c r="G133" s="67">
        <f t="shared" si="1"/>
        <v>-0.04417405298</v>
      </c>
      <c r="H133" s="68">
        <f>G133-FAMA!E136</f>
        <v>-0.06254046795</v>
      </c>
    </row>
    <row r="134">
      <c r="A134" s="48">
        <v>45338.0</v>
      </c>
      <c r="B134" s="49">
        <v>437.950012</v>
      </c>
      <c r="C134" s="49">
        <v>460.0</v>
      </c>
      <c r="D134" s="49">
        <v>436.25</v>
      </c>
      <c r="E134" s="49">
        <v>456.149994</v>
      </c>
      <c r="F134" s="49">
        <v>456.149994</v>
      </c>
      <c r="G134" s="67">
        <f t="shared" si="1"/>
        <v>-0.01955938958</v>
      </c>
      <c r="H134" s="68">
        <f>G134-FAMA!E137</f>
        <v>-0.0378994281</v>
      </c>
    </row>
    <row r="135">
      <c r="A135" s="48">
        <v>45341.0</v>
      </c>
      <c r="B135" s="49">
        <v>460.149994</v>
      </c>
      <c r="C135" s="49">
        <v>473.75</v>
      </c>
      <c r="D135" s="49">
        <v>458.5</v>
      </c>
      <c r="E135" s="49">
        <v>465.25</v>
      </c>
      <c r="F135" s="49">
        <v>465.25</v>
      </c>
      <c r="G135" s="67">
        <f t="shared" si="1"/>
        <v>0.002154011847</v>
      </c>
      <c r="H135" s="68">
        <f>G135-FAMA!E138</f>
        <v>-0.01618602667</v>
      </c>
    </row>
    <row r="136">
      <c r="A136" s="48">
        <v>45342.0</v>
      </c>
      <c r="B136" s="49">
        <v>467.700012</v>
      </c>
      <c r="C136" s="49">
        <v>472.5</v>
      </c>
      <c r="D136" s="49">
        <v>453.649994</v>
      </c>
      <c r="E136" s="49">
        <v>464.25</v>
      </c>
      <c r="F136" s="49">
        <v>464.25</v>
      </c>
      <c r="G136" s="67">
        <f t="shared" si="1"/>
        <v>0.01541992086</v>
      </c>
      <c r="H136" s="68">
        <f>G136-FAMA!E139</f>
        <v>-0.03961028603</v>
      </c>
    </row>
    <row r="137">
      <c r="A137" s="48">
        <v>45343.0</v>
      </c>
      <c r="B137" s="49">
        <v>464.100006</v>
      </c>
      <c r="C137" s="49">
        <v>471.149994</v>
      </c>
      <c r="D137" s="49">
        <v>454.950012</v>
      </c>
      <c r="E137" s="49">
        <v>457.200012</v>
      </c>
      <c r="F137" s="49">
        <v>457.200012</v>
      </c>
      <c r="G137" s="67">
        <f t="shared" si="1"/>
        <v>-0.005005414581</v>
      </c>
      <c r="H137" s="68">
        <f>G137-FAMA!E140</f>
        <v>-0.0233454531</v>
      </c>
    </row>
    <row r="138">
      <c r="A138" s="48">
        <v>45344.0</v>
      </c>
      <c r="B138" s="49">
        <v>460.649994</v>
      </c>
      <c r="C138" s="49">
        <v>463.149994</v>
      </c>
      <c r="D138" s="49">
        <v>452.299988</v>
      </c>
      <c r="E138" s="49">
        <v>459.5</v>
      </c>
      <c r="F138" s="49">
        <v>459.5</v>
      </c>
      <c r="G138" s="67">
        <f t="shared" si="1"/>
        <v>-0.01500535906</v>
      </c>
      <c r="H138" s="68">
        <f>G138-FAMA!E141</f>
        <v>-0.03334539758</v>
      </c>
    </row>
    <row r="139">
      <c r="A139" s="48">
        <v>45345.0</v>
      </c>
      <c r="B139" s="49">
        <v>458.850006</v>
      </c>
      <c r="C139" s="49">
        <v>470.950012</v>
      </c>
      <c r="D139" s="49">
        <v>458.850006</v>
      </c>
      <c r="E139" s="49">
        <v>466.5</v>
      </c>
      <c r="F139" s="49">
        <v>466.5</v>
      </c>
      <c r="G139" s="67">
        <f t="shared" si="1"/>
        <v>-0.007024240282</v>
      </c>
      <c r="H139" s="68">
        <f>G139-FAMA!E142</f>
        <v>-0.02547258535</v>
      </c>
    </row>
    <row r="140">
      <c r="A140" s="48">
        <v>45348.0</v>
      </c>
      <c r="B140" s="49">
        <v>467.350006</v>
      </c>
      <c r="C140" s="49">
        <v>480.5</v>
      </c>
      <c r="D140" s="49">
        <v>465.549988</v>
      </c>
      <c r="E140" s="49">
        <v>469.799988</v>
      </c>
      <c r="F140" s="49">
        <v>469.799988</v>
      </c>
      <c r="G140" s="67">
        <f t="shared" si="1"/>
        <v>0.003524498603</v>
      </c>
      <c r="H140" s="68">
        <f>G140-FAMA!E143</f>
        <v>-0.01492384647</v>
      </c>
    </row>
    <row r="141">
      <c r="A141" s="48">
        <v>45349.0</v>
      </c>
      <c r="B141" s="49">
        <v>472.200012</v>
      </c>
      <c r="C141" s="49">
        <v>475.0</v>
      </c>
      <c r="D141" s="49">
        <v>464.799988</v>
      </c>
      <c r="E141" s="49">
        <v>468.149994</v>
      </c>
      <c r="F141" s="49">
        <v>468.149994</v>
      </c>
      <c r="G141" s="67">
        <f t="shared" si="1"/>
        <v>0.01793868256</v>
      </c>
      <c r="H141" s="68">
        <f>G141-FAMA!E144</f>
        <v>-0.0005096625132</v>
      </c>
    </row>
    <row r="142">
      <c r="A142" s="48">
        <v>45350.0</v>
      </c>
      <c r="B142" s="49">
        <v>468.149994</v>
      </c>
      <c r="C142" s="49">
        <v>469.700012</v>
      </c>
      <c r="D142" s="49">
        <v>458.0</v>
      </c>
      <c r="E142" s="49">
        <v>459.899994</v>
      </c>
      <c r="F142" s="49">
        <v>459.899994</v>
      </c>
      <c r="G142" s="67">
        <f t="shared" si="1"/>
        <v>-0.01054215604</v>
      </c>
      <c r="H142" s="68">
        <f>G142-FAMA!E145</f>
        <v>-0.06589740212</v>
      </c>
    </row>
    <row r="143">
      <c r="A143" s="48">
        <v>45351.0</v>
      </c>
      <c r="B143" s="49">
        <v>458.75</v>
      </c>
      <c r="C143" s="49">
        <v>468.0</v>
      </c>
      <c r="D143" s="49">
        <v>453.600006</v>
      </c>
      <c r="E143" s="49">
        <v>464.799988</v>
      </c>
      <c r="F143" s="49">
        <v>464.799988</v>
      </c>
      <c r="G143" s="67">
        <f t="shared" si="1"/>
        <v>0.002048037054</v>
      </c>
      <c r="H143" s="68">
        <f>G143-FAMA!E146</f>
        <v>-0.01640030801</v>
      </c>
    </row>
    <row r="144">
      <c r="A144" s="48">
        <v>45352.0</v>
      </c>
      <c r="B144" s="49">
        <v>464.799988</v>
      </c>
      <c r="C144" s="49">
        <v>466.450012</v>
      </c>
      <c r="D144" s="49">
        <v>461.950012</v>
      </c>
      <c r="E144" s="49">
        <v>463.850006</v>
      </c>
      <c r="F144" s="49">
        <v>463.850006</v>
      </c>
      <c r="G144" s="67">
        <f t="shared" si="1"/>
        <v>-0.006745169165</v>
      </c>
      <c r="H144" s="68">
        <f>G144-FAMA!E147</f>
        <v>-0.02532224871</v>
      </c>
    </row>
    <row r="145">
      <c r="A145" s="48">
        <v>45355.0</v>
      </c>
      <c r="B145" s="49">
        <v>468.350006</v>
      </c>
      <c r="C145" s="49">
        <v>474.600006</v>
      </c>
      <c r="D145" s="49">
        <v>465.450012</v>
      </c>
      <c r="E145" s="49">
        <v>467.0</v>
      </c>
      <c r="F145" s="49">
        <v>467.0</v>
      </c>
      <c r="G145" s="67">
        <f t="shared" si="1"/>
        <v>0.0001070521442</v>
      </c>
      <c r="H145" s="68">
        <f>G145-FAMA!E148</f>
        <v>-0.07422197509</v>
      </c>
    </row>
    <row r="146">
      <c r="A146" s="48">
        <v>45356.0</v>
      </c>
      <c r="B146" s="49">
        <v>467.600006</v>
      </c>
      <c r="C146" s="49">
        <v>470.649994</v>
      </c>
      <c r="D146" s="49">
        <v>463.899994</v>
      </c>
      <c r="E146" s="49">
        <v>466.950012</v>
      </c>
      <c r="F146" s="49">
        <v>466.950012</v>
      </c>
      <c r="G146" s="67">
        <f t="shared" si="1"/>
        <v>0.01931893884</v>
      </c>
      <c r="H146" s="68">
        <f>G146-FAMA!E149</f>
        <v>0.0007418592945</v>
      </c>
    </row>
    <row r="147">
      <c r="A147" s="48">
        <v>45357.0</v>
      </c>
      <c r="B147" s="49">
        <v>466.649994</v>
      </c>
      <c r="C147" s="49">
        <v>468.75</v>
      </c>
      <c r="D147" s="49">
        <v>445.450012</v>
      </c>
      <c r="E147" s="49">
        <v>458.100006</v>
      </c>
      <c r="F147" s="49">
        <v>458.100006</v>
      </c>
      <c r="G147" s="67">
        <f t="shared" si="1"/>
        <v>0.0001091976887</v>
      </c>
      <c r="H147" s="68">
        <f>G147-FAMA!E150</f>
        <v>-0.01846788186</v>
      </c>
    </row>
    <row r="148">
      <c r="A148" s="48">
        <v>45358.0</v>
      </c>
      <c r="B148" s="49">
        <v>457.950012</v>
      </c>
      <c r="C148" s="49">
        <v>461.950012</v>
      </c>
      <c r="D148" s="49">
        <v>456.299988</v>
      </c>
      <c r="E148" s="49">
        <v>458.049988</v>
      </c>
      <c r="F148" s="49">
        <v>458.049988</v>
      </c>
      <c r="G148" s="67">
        <f t="shared" si="1"/>
        <v>0.03889769615</v>
      </c>
      <c r="H148" s="68">
        <f>G148-FAMA!E151</f>
        <v>0.02025793478</v>
      </c>
    </row>
    <row r="149">
      <c r="A149" s="48">
        <v>45362.0</v>
      </c>
      <c r="B149" s="49">
        <v>459.350006</v>
      </c>
      <c r="C149" s="49">
        <v>459.350006</v>
      </c>
      <c r="D149" s="49">
        <v>439.25</v>
      </c>
      <c r="E149" s="49">
        <v>440.899994</v>
      </c>
      <c r="F149" s="49">
        <v>440.899994</v>
      </c>
      <c r="G149" s="67">
        <f t="shared" si="1"/>
        <v>0.02821829836</v>
      </c>
      <c r="H149" s="68">
        <f>G149-FAMA!E152</f>
        <v>0.009578536994</v>
      </c>
    </row>
    <row r="150">
      <c r="A150" s="48">
        <v>45363.0</v>
      </c>
      <c r="B150" s="49">
        <v>441.75</v>
      </c>
      <c r="C150" s="49">
        <v>447.399994</v>
      </c>
      <c r="D150" s="49">
        <v>425.0</v>
      </c>
      <c r="E150" s="49">
        <v>428.799988</v>
      </c>
      <c r="F150" s="49">
        <v>428.799988</v>
      </c>
      <c r="G150" s="67">
        <f t="shared" si="1"/>
        <v>0.03926316472</v>
      </c>
      <c r="H150" s="68">
        <f>G150-FAMA!E153</f>
        <v>-0.01666654326</v>
      </c>
    </row>
    <row r="151">
      <c r="A151" s="48">
        <v>45364.0</v>
      </c>
      <c r="B151" s="49">
        <v>428.799988</v>
      </c>
      <c r="C151" s="49">
        <v>433.549988</v>
      </c>
      <c r="D151" s="49">
        <v>407.0</v>
      </c>
      <c r="E151" s="49">
        <v>412.600006</v>
      </c>
      <c r="F151" s="49">
        <v>412.600006</v>
      </c>
      <c r="G151" s="67">
        <f t="shared" si="1"/>
        <v>-0.0232007295</v>
      </c>
      <c r="H151" s="68">
        <f>G151-FAMA!E154</f>
        <v>-0.04184049087</v>
      </c>
    </row>
    <row r="152">
      <c r="A152" s="48">
        <v>45365.0</v>
      </c>
      <c r="B152" s="49">
        <v>410.25</v>
      </c>
      <c r="C152" s="49">
        <v>423.549988</v>
      </c>
      <c r="D152" s="49">
        <v>409.200012</v>
      </c>
      <c r="E152" s="49">
        <v>422.399994</v>
      </c>
      <c r="F152" s="49">
        <v>422.399994</v>
      </c>
      <c r="G152" s="67">
        <f t="shared" si="1"/>
        <v>0.008836832801</v>
      </c>
      <c r="H152" s="68">
        <f>G152-FAMA!E155</f>
        <v>-0.009802928569</v>
      </c>
    </row>
    <row r="153">
      <c r="A153" s="48">
        <v>45366.0</v>
      </c>
      <c r="B153" s="49">
        <v>423.100006</v>
      </c>
      <c r="C153" s="49">
        <v>424.75</v>
      </c>
      <c r="D153" s="49">
        <v>410.899994</v>
      </c>
      <c r="E153" s="49">
        <v>418.700012</v>
      </c>
      <c r="F153" s="49">
        <v>418.700012</v>
      </c>
      <c r="G153" s="67">
        <f t="shared" si="1"/>
        <v>-0.002144885575</v>
      </c>
      <c r="H153" s="68">
        <f>G153-FAMA!E156</f>
        <v>-0.02070814761</v>
      </c>
    </row>
    <row r="154">
      <c r="A154" s="48">
        <v>45369.0</v>
      </c>
      <c r="B154" s="49">
        <v>412.049988</v>
      </c>
      <c r="C154" s="49">
        <v>421.149994</v>
      </c>
      <c r="D154" s="49">
        <v>412.049988</v>
      </c>
      <c r="E154" s="49">
        <v>419.600006</v>
      </c>
      <c r="F154" s="49">
        <v>419.600006</v>
      </c>
      <c r="G154" s="67">
        <f t="shared" si="1"/>
        <v>0.01487481877</v>
      </c>
      <c r="H154" s="68">
        <f>G154-FAMA!E157</f>
        <v>-0.003688443266</v>
      </c>
    </row>
    <row r="155">
      <c r="A155" s="48">
        <v>45370.0</v>
      </c>
      <c r="B155" s="49">
        <v>420.049988</v>
      </c>
      <c r="C155" s="49">
        <v>420.049988</v>
      </c>
      <c r="D155" s="49">
        <v>410.649994</v>
      </c>
      <c r="E155" s="49">
        <v>413.450012</v>
      </c>
      <c r="F155" s="49">
        <v>413.450012</v>
      </c>
      <c r="G155" s="67">
        <f t="shared" si="1"/>
        <v>0.000726172103</v>
      </c>
      <c r="H155" s="68">
        <f>G155-FAMA!E158</f>
        <v>-0.05497395249</v>
      </c>
    </row>
    <row r="156">
      <c r="A156" s="48">
        <v>45371.0</v>
      </c>
      <c r="B156" s="49">
        <v>411.350006</v>
      </c>
      <c r="C156" s="49">
        <v>414.399994</v>
      </c>
      <c r="D156" s="49">
        <v>405.25</v>
      </c>
      <c r="E156" s="49">
        <v>413.149994</v>
      </c>
      <c r="F156" s="49">
        <v>413.149994</v>
      </c>
      <c r="G156" s="67">
        <f t="shared" si="1"/>
        <v>-0.03186878969</v>
      </c>
      <c r="H156" s="68">
        <f>G156-FAMA!E159</f>
        <v>-0.05043205173</v>
      </c>
    </row>
    <row r="157">
      <c r="A157" s="48">
        <v>45372.0</v>
      </c>
      <c r="B157" s="49">
        <v>424.950012</v>
      </c>
      <c r="C157" s="49">
        <v>429.0</v>
      </c>
      <c r="D157" s="49">
        <v>417.950012</v>
      </c>
      <c r="E157" s="49">
        <v>426.75</v>
      </c>
      <c r="F157" s="49">
        <v>426.75</v>
      </c>
      <c r="G157" s="67">
        <f t="shared" si="1"/>
        <v>-0.01020525121</v>
      </c>
      <c r="H157" s="68">
        <f>G157-FAMA!E160</f>
        <v>-0.02876851325</v>
      </c>
    </row>
    <row r="158">
      <c r="A158" s="48">
        <v>45373.0</v>
      </c>
      <c r="B158" s="49">
        <v>421.350006</v>
      </c>
      <c r="C158" s="49">
        <v>435.200012</v>
      </c>
      <c r="D158" s="49">
        <v>421.350006</v>
      </c>
      <c r="E158" s="49">
        <v>431.149994</v>
      </c>
      <c r="F158" s="49">
        <v>431.149994</v>
      </c>
      <c r="G158" s="67">
        <f t="shared" si="1"/>
        <v>-0.004502452027</v>
      </c>
      <c r="H158" s="68">
        <f>G158-FAMA!E161</f>
        <v>-0.02315807347</v>
      </c>
    </row>
    <row r="159">
      <c r="A159" s="48">
        <v>45377.0</v>
      </c>
      <c r="B159" s="49">
        <v>430.899994</v>
      </c>
      <c r="C159" s="49">
        <v>437.0</v>
      </c>
      <c r="D159" s="49">
        <v>428.0</v>
      </c>
      <c r="E159" s="49">
        <v>433.100006</v>
      </c>
      <c r="F159" s="49">
        <v>433.100006</v>
      </c>
      <c r="G159" s="67">
        <f t="shared" si="1"/>
        <v>0.007678031857</v>
      </c>
      <c r="H159" s="68">
        <f>G159-FAMA!E162</f>
        <v>-0.01097758958</v>
      </c>
    </row>
    <row r="160">
      <c r="A160" s="48">
        <v>45378.0</v>
      </c>
      <c r="B160" s="49">
        <v>433.5</v>
      </c>
      <c r="C160" s="49">
        <v>437.200012</v>
      </c>
      <c r="D160" s="49">
        <v>428.75</v>
      </c>
      <c r="E160" s="49">
        <v>429.799988</v>
      </c>
      <c r="F160" s="49">
        <v>429.799988</v>
      </c>
      <c r="G160" s="67">
        <f t="shared" si="1"/>
        <v>-0.0003489335872</v>
      </c>
      <c r="H160" s="68">
        <f>G160-FAMA!E163</f>
        <v>-0.05632623952</v>
      </c>
    </row>
    <row r="161">
      <c r="A161" s="48">
        <v>45379.0</v>
      </c>
      <c r="B161" s="49">
        <v>430.0</v>
      </c>
      <c r="C161" s="49">
        <v>434.100006</v>
      </c>
      <c r="D161" s="49">
        <v>426.049988</v>
      </c>
      <c r="E161" s="49">
        <v>429.950012</v>
      </c>
      <c r="F161" s="49">
        <v>429.950012</v>
      </c>
      <c r="G161" s="67">
        <f t="shared" si="1"/>
        <v>-0.01793050757</v>
      </c>
      <c r="H161" s="68">
        <f>G161-FAMA!E164</f>
        <v>-0.03658612901</v>
      </c>
    </row>
    <row r="162">
      <c r="A162" s="48">
        <v>45383.0</v>
      </c>
      <c r="B162" s="49">
        <v>429.799988</v>
      </c>
      <c r="C162" s="49">
        <v>440.399994</v>
      </c>
      <c r="D162" s="49">
        <v>429.799988</v>
      </c>
      <c r="E162" s="49">
        <v>437.799988</v>
      </c>
      <c r="F162" s="49">
        <v>437.799988</v>
      </c>
      <c r="G162" s="67">
        <f t="shared" si="1"/>
        <v>-0.01617980225</v>
      </c>
      <c r="H162" s="68">
        <f>G162-FAMA!E165</f>
        <v>-0.03483542369</v>
      </c>
    </row>
    <row r="163">
      <c r="A163" s="48">
        <v>45384.0</v>
      </c>
      <c r="B163" s="49">
        <v>439.5</v>
      </c>
      <c r="C163" s="49">
        <v>446.5</v>
      </c>
      <c r="D163" s="49">
        <v>435.799988</v>
      </c>
      <c r="E163" s="49">
        <v>445.0</v>
      </c>
      <c r="F163" s="49">
        <v>445.0</v>
      </c>
      <c r="G163" s="67">
        <f t="shared" si="1"/>
        <v>-0.01787686138</v>
      </c>
      <c r="H163" s="68">
        <f>G163-FAMA!E166</f>
        <v>-0.03644959105</v>
      </c>
    </row>
    <row r="164">
      <c r="A164" s="48">
        <v>45385.0</v>
      </c>
      <c r="B164" s="49">
        <v>446.200012</v>
      </c>
      <c r="C164" s="49">
        <v>454.350006</v>
      </c>
      <c r="D164" s="49">
        <v>442.350006</v>
      </c>
      <c r="E164" s="49">
        <v>453.100006</v>
      </c>
      <c r="F164" s="49">
        <v>453.100006</v>
      </c>
      <c r="G164" s="67">
        <f t="shared" si="1"/>
        <v>0.01980647814</v>
      </c>
      <c r="H164" s="68">
        <f>G164-FAMA!E167</f>
        <v>0.001233748473</v>
      </c>
    </row>
    <row r="165">
      <c r="A165" s="48">
        <v>45386.0</v>
      </c>
      <c r="B165" s="49">
        <v>457.75</v>
      </c>
      <c r="C165" s="49">
        <v>457.75</v>
      </c>
      <c r="D165" s="49">
        <v>441.299988</v>
      </c>
      <c r="E165" s="49">
        <v>444.299988</v>
      </c>
      <c r="F165" s="49">
        <v>444.299988</v>
      </c>
      <c r="G165" s="67">
        <f t="shared" si="1"/>
        <v>-0.01855538718</v>
      </c>
      <c r="H165" s="68">
        <f>G165-FAMA!E168</f>
        <v>-0.07428392521</v>
      </c>
    </row>
    <row r="166">
      <c r="A166" s="48">
        <v>45387.0</v>
      </c>
      <c r="B166" s="49">
        <v>446.0</v>
      </c>
      <c r="C166" s="49">
        <v>453.649994</v>
      </c>
      <c r="D166" s="49">
        <v>443.100006</v>
      </c>
      <c r="E166" s="49">
        <v>452.700012</v>
      </c>
      <c r="F166" s="49">
        <v>452.700012</v>
      </c>
      <c r="G166" s="67">
        <f t="shared" si="1"/>
        <v>0.03167735729</v>
      </c>
      <c r="H166" s="68">
        <f>G166-FAMA!E169</f>
        <v>0.01310462763</v>
      </c>
    </row>
    <row r="167">
      <c r="A167" s="48">
        <v>45390.0</v>
      </c>
      <c r="B167" s="49">
        <v>442.049988</v>
      </c>
      <c r="C167" s="49">
        <v>453.850006</v>
      </c>
      <c r="D167" s="49">
        <v>438.0</v>
      </c>
      <c r="E167" s="49">
        <v>438.799988</v>
      </c>
      <c r="F167" s="49">
        <v>438.799988</v>
      </c>
      <c r="G167" s="67">
        <f t="shared" si="1"/>
        <v>0.03186358142</v>
      </c>
      <c r="H167" s="68">
        <f>G167-FAMA!E170</f>
        <v>0.01329085176</v>
      </c>
    </row>
    <row r="168">
      <c r="A168" s="48">
        <v>45391.0</v>
      </c>
      <c r="B168" s="49">
        <v>440.200012</v>
      </c>
      <c r="C168" s="49">
        <v>440.200012</v>
      </c>
      <c r="D168" s="49">
        <v>422.850006</v>
      </c>
      <c r="E168" s="49">
        <v>425.25</v>
      </c>
      <c r="F168" s="49">
        <v>425.25</v>
      </c>
      <c r="G168" s="67">
        <f t="shared" si="1"/>
        <v>-0.003631649587</v>
      </c>
      <c r="H168" s="68">
        <f>G168-FAMA!E171</f>
        <v>-0.02205337006</v>
      </c>
    </row>
    <row r="169">
      <c r="A169" s="48">
        <v>45392.0</v>
      </c>
      <c r="B169" s="49">
        <v>425.600006</v>
      </c>
      <c r="C169" s="49">
        <v>432.0</v>
      </c>
      <c r="D169" s="49">
        <v>423.100006</v>
      </c>
      <c r="E169" s="49">
        <v>426.799988</v>
      </c>
      <c r="F169" s="49">
        <v>426.799988</v>
      </c>
      <c r="G169" s="67">
        <f t="shared" si="1"/>
        <v>0.01149419567</v>
      </c>
      <c r="H169" s="68">
        <f>G169-FAMA!E172</f>
        <v>-0.006927524801</v>
      </c>
    </row>
    <row r="170">
      <c r="A170" s="48">
        <v>45394.0</v>
      </c>
      <c r="B170" s="49">
        <v>427.049988</v>
      </c>
      <c r="C170" s="49">
        <v>436.100006</v>
      </c>
      <c r="D170" s="49">
        <v>421.0</v>
      </c>
      <c r="E170" s="49">
        <v>421.950012</v>
      </c>
      <c r="F170" s="49">
        <v>421.950012</v>
      </c>
      <c r="G170" s="67">
        <f t="shared" si="1"/>
        <v>0.03115835686</v>
      </c>
      <c r="H170" s="68">
        <f>G170-FAMA!E173</f>
        <v>0.01273663639</v>
      </c>
    </row>
    <row r="171">
      <c r="A171" s="48">
        <v>45397.0</v>
      </c>
      <c r="B171" s="49">
        <v>382.049988</v>
      </c>
      <c r="C171" s="49">
        <v>421.350006</v>
      </c>
      <c r="D171" s="49">
        <v>382.049988</v>
      </c>
      <c r="E171" s="49">
        <v>409.200012</v>
      </c>
      <c r="F171" s="49">
        <v>409.200012</v>
      </c>
      <c r="G171" s="67">
        <f t="shared" si="1"/>
        <v>-0.01504392784</v>
      </c>
      <c r="H171" s="68">
        <f>G171-FAMA!E174</f>
        <v>-0.05189076237</v>
      </c>
    </row>
    <row r="172">
      <c r="A172" s="48">
        <v>45398.0</v>
      </c>
      <c r="B172" s="49">
        <v>408.5</v>
      </c>
      <c r="C172" s="49">
        <v>419.450012</v>
      </c>
      <c r="D172" s="49">
        <v>404.75</v>
      </c>
      <c r="E172" s="49">
        <v>415.450012</v>
      </c>
      <c r="F172" s="49">
        <v>415.450012</v>
      </c>
      <c r="G172" s="67">
        <f t="shared" si="1"/>
        <v>0</v>
      </c>
      <c r="H172" s="68">
        <f>G172-FAMA!E175</f>
        <v>-0.01842172047</v>
      </c>
    </row>
    <row r="173">
      <c r="A173" s="48">
        <v>45400.0</v>
      </c>
      <c r="B173" s="49">
        <v>416.649994</v>
      </c>
      <c r="C173" s="49">
        <v>424.399994</v>
      </c>
      <c r="D173" s="49">
        <v>412.350006</v>
      </c>
      <c r="E173" s="49">
        <v>415.450012</v>
      </c>
      <c r="F173" s="49">
        <v>415.450012</v>
      </c>
      <c r="G173" s="67">
        <f t="shared" si="1"/>
        <v>0.0110732978</v>
      </c>
      <c r="H173" s="68">
        <f>G173-FAMA!E176</f>
        <v>-0.007348422668</v>
      </c>
    </row>
    <row r="174">
      <c r="A174" s="48">
        <v>45401.0</v>
      </c>
      <c r="B174" s="49">
        <v>410.450012</v>
      </c>
      <c r="C174" s="49">
        <v>413.649994</v>
      </c>
      <c r="D174" s="49">
        <v>403.850006</v>
      </c>
      <c r="E174" s="49">
        <v>410.899994</v>
      </c>
      <c r="F174" s="49">
        <v>410.899994</v>
      </c>
      <c r="G174" s="67">
        <f t="shared" si="1"/>
        <v>-0.009163293682</v>
      </c>
      <c r="H174" s="68">
        <f>G174-FAMA!E177</f>
        <v>-0.02742982328</v>
      </c>
    </row>
    <row r="175">
      <c r="A175" s="48">
        <v>45404.0</v>
      </c>
      <c r="B175" s="49">
        <v>408.399994</v>
      </c>
      <c r="C175" s="49">
        <v>417.25</v>
      </c>
      <c r="D175" s="49">
        <v>408.399994</v>
      </c>
      <c r="E175" s="49">
        <v>414.700012</v>
      </c>
      <c r="F175" s="49">
        <v>414.700012</v>
      </c>
      <c r="G175" s="67">
        <f t="shared" si="1"/>
        <v>0.0009655419058</v>
      </c>
      <c r="H175" s="68">
        <f>G175-FAMA!E178</f>
        <v>-0.07212059891</v>
      </c>
    </row>
    <row r="176">
      <c r="A176" s="48">
        <v>45405.0</v>
      </c>
      <c r="B176" s="49">
        <v>418.399994</v>
      </c>
      <c r="C176" s="49">
        <v>419.649994</v>
      </c>
      <c r="D176" s="49">
        <v>413.049988</v>
      </c>
      <c r="E176" s="49">
        <v>414.299988</v>
      </c>
      <c r="F176" s="49">
        <v>414.299988</v>
      </c>
      <c r="G176" s="67">
        <f t="shared" si="1"/>
        <v>-0.008258556553</v>
      </c>
      <c r="H176" s="68">
        <f>G176-FAMA!E179</f>
        <v>-0.02652508615</v>
      </c>
    </row>
    <row r="177">
      <c r="A177" s="48">
        <v>45406.0</v>
      </c>
      <c r="B177" s="49">
        <v>414.299988</v>
      </c>
      <c r="C177" s="49">
        <v>422.200012</v>
      </c>
      <c r="D177" s="49">
        <v>414.0</v>
      </c>
      <c r="E177" s="49">
        <v>417.75</v>
      </c>
      <c r="F177" s="49">
        <v>417.75</v>
      </c>
      <c r="G177" s="67">
        <f t="shared" si="1"/>
        <v>0.0003591810293</v>
      </c>
      <c r="H177" s="68">
        <f>G177-FAMA!E180</f>
        <v>-0.01790734857</v>
      </c>
    </row>
    <row r="178">
      <c r="A178" s="48">
        <v>45407.0</v>
      </c>
      <c r="B178" s="49">
        <v>419.799988</v>
      </c>
      <c r="C178" s="49">
        <v>419.799988</v>
      </c>
      <c r="D178" s="49">
        <v>412.0</v>
      </c>
      <c r="E178" s="49">
        <v>417.600006</v>
      </c>
      <c r="F178" s="49">
        <v>417.600006</v>
      </c>
      <c r="G178" s="67">
        <f t="shared" si="1"/>
        <v>-0.01579067214</v>
      </c>
      <c r="H178" s="68">
        <f>G178-FAMA!E181</f>
        <v>-0.0340041709</v>
      </c>
    </row>
    <row r="179">
      <c r="A179" s="48">
        <v>45408.0</v>
      </c>
      <c r="B179" s="49">
        <v>417.549988</v>
      </c>
      <c r="C179" s="49">
        <v>427.850006</v>
      </c>
      <c r="D179" s="49">
        <v>414.950012</v>
      </c>
      <c r="E179" s="49">
        <v>424.299988</v>
      </c>
      <c r="F179" s="49">
        <v>424.299988</v>
      </c>
      <c r="G179" s="67">
        <f t="shared" si="1"/>
        <v>0.009757201054</v>
      </c>
      <c r="H179" s="68">
        <f>G179-FAMA!E182</f>
        <v>-0.008456297702</v>
      </c>
    </row>
    <row r="180">
      <c r="A180" s="48">
        <v>45411.0</v>
      </c>
      <c r="B180" s="49">
        <v>427.0</v>
      </c>
      <c r="C180" s="49">
        <v>427.700012</v>
      </c>
      <c r="D180" s="49">
        <v>418.25</v>
      </c>
      <c r="E180" s="49">
        <v>420.200012</v>
      </c>
      <c r="F180" s="49">
        <v>420.200012</v>
      </c>
      <c r="G180" s="67">
        <f t="shared" si="1"/>
        <v>-0.006266983475</v>
      </c>
      <c r="H180" s="68">
        <f>G180-FAMA!E183</f>
        <v>-0.06091743229</v>
      </c>
    </row>
    <row r="181">
      <c r="A181" s="48">
        <v>45412.0</v>
      </c>
      <c r="B181" s="49">
        <v>420.549988</v>
      </c>
      <c r="C181" s="49">
        <v>428.600006</v>
      </c>
      <c r="D181" s="49">
        <v>420.549988</v>
      </c>
      <c r="E181" s="49">
        <v>422.850006</v>
      </c>
      <c r="F181" s="49">
        <v>422.850006</v>
      </c>
      <c r="G181" s="67">
        <f t="shared" si="1"/>
        <v>-0.004941771834</v>
      </c>
      <c r="H181" s="68">
        <f>G181-FAMA!E184</f>
        <v>-0.02315527059</v>
      </c>
    </row>
    <row r="182">
      <c r="A182" s="48">
        <v>45414.0</v>
      </c>
      <c r="B182" s="49">
        <v>422.850006</v>
      </c>
      <c r="C182" s="49">
        <v>426.649994</v>
      </c>
      <c r="D182" s="49">
        <v>418.200012</v>
      </c>
      <c r="E182" s="49">
        <v>424.950012</v>
      </c>
      <c r="F182" s="49">
        <v>424.950012</v>
      </c>
      <c r="G182" s="67">
        <f t="shared" si="1"/>
        <v>0.003779392884</v>
      </c>
      <c r="H182" s="68">
        <f>G182-FAMA!E185</f>
        <v>-0.01443410587</v>
      </c>
    </row>
    <row r="183">
      <c r="A183" s="48">
        <v>45415.0</v>
      </c>
      <c r="B183" s="49">
        <v>427.25</v>
      </c>
      <c r="C183" s="49">
        <v>427.549988</v>
      </c>
      <c r="D183" s="49">
        <v>421.799988</v>
      </c>
      <c r="E183" s="49">
        <v>423.350006</v>
      </c>
      <c r="F183" s="49">
        <v>423.350006</v>
      </c>
      <c r="G183" s="67">
        <f t="shared" si="1"/>
        <v>0.002367704477</v>
      </c>
      <c r="H183" s="68">
        <f>G183-FAMA!E186</f>
        <v>-0.01584681913</v>
      </c>
    </row>
    <row r="184">
      <c r="A184" s="48">
        <v>45418.0</v>
      </c>
      <c r="B184" s="49">
        <v>421.600006</v>
      </c>
      <c r="C184" s="49">
        <v>426.200012</v>
      </c>
      <c r="D184" s="49">
        <v>416.899994</v>
      </c>
      <c r="E184" s="49">
        <v>422.350006</v>
      </c>
      <c r="F184" s="49">
        <v>422.350006</v>
      </c>
      <c r="G184" s="67">
        <f t="shared" si="1"/>
        <v>0.03441101742</v>
      </c>
      <c r="H184" s="68">
        <f>G184-FAMA!E187</f>
        <v>0.01619649382</v>
      </c>
    </row>
    <row r="185">
      <c r="A185" s="48">
        <v>45419.0</v>
      </c>
      <c r="B185" s="49">
        <v>421.549988</v>
      </c>
      <c r="C185" s="49">
        <v>422.350006</v>
      </c>
      <c r="D185" s="49">
        <v>406.799988</v>
      </c>
      <c r="E185" s="49">
        <v>408.299988</v>
      </c>
      <c r="F185" s="49">
        <v>408.299988</v>
      </c>
      <c r="G185" s="67">
        <f t="shared" si="1"/>
        <v>-0.006569372263</v>
      </c>
      <c r="H185" s="68">
        <f>G185-FAMA!E188</f>
        <v>-0.07944737523</v>
      </c>
    </row>
    <row r="186">
      <c r="A186" s="48">
        <v>45420.0</v>
      </c>
      <c r="B186" s="49">
        <v>406.950012</v>
      </c>
      <c r="C186" s="49">
        <v>413.5</v>
      </c>
      <c r="D186" s="49">
        <v>395.75</v>
      </c>
      <c r="E186" s="49">
        <v>411.0</v>
      </c>
      <c r="F186" s="49">
        <v>411.0</v>
      </c>
      <c r="G186" s="67">
        <f t="shared" si="1"/>
        <v>0.04833570356</v>
      </c>
      <c r="H186" s="68">
        <f>G186-FAMA!E189</f>
        <v>0.03012117995</v>
      </c>
    </row>
    <row r="187">
      <c r="A187" s="48">
        <v>45421.0</v>
      </c>
      <c r="B187" s="49">
        <v>411.0</v>
      </c>
      <c r="C187" s="49">
        <v>413.299988</v>
      </c>
      <c r="D187" s="49">
        <v>391.0</v>
      </c>
      <c r="E187" s="49">
        <v>392.049988</v>
      </c>
      <c r="F187" s="49">
        <v>392.049988</v>
      </c>
      <c r="G187" s="67">
        <f t="shared" si="1"/>
        <v>-0.01507348369</v>
      </c>
      <c r="H187" s="68">
        <f>G187-FAMA!E190</f>
        <v>-0.03328800729</v>
      </c>
    </row>
    <row r="188">
      <c r="A188" s="48">
        <v>45422.0</v>
      </c>
      <c r="B188" s="49">
        <v>392.950012</v>
      </c>
      <c r="C188" s="49">
        <v>402.399994</v>
      </c>
      <c r="D188" s="49">
        <v>392.850006</v>
      </c>
      <c r="E188" s="49">
        <v>398.049988</v>
      </c>
      <c r="F188" s="49">
        <v>398.049988</v>
      </c>
      <c r="G188" s="67">
        <f t="shared" si="1"/>
        <v>-0.01728181757</v>
      </c>
      <c r="H188" s="68">
        <f>G188-FAMA!E191</f>
        <v>-0.07233123836</v>
      </c>
    </row>
    <row r="189">
      <c r="A189" s="48">
        <v>45425.0</v>
      </c>
      <c r="B189" s="49">
        <v>398.299988</v>
      </c>
      <c r="C189" s="49">
        <v>406.799988</v>
      </c>
      <c r="D189" s="49">
        <v>394.649994</v>
      </c>
      <c r="E189" s="49">
        <v>405.049988</v>
      </c>
      <c r="F189" s="49">
        <v>405.049988</v>
      </c>
      <c r="G189" s="67">
        <f t="shared" si="1"/>
        <v>0.01313156618</v>
      </c>
      <c r="H189" s="68">
        <f>G189-FAMA!E192</f>
        <v>-0.005214874627</v>
      </c>
    </row>
    <row r="190">
      <c r="A190" s="48">
        <v>45426.0</v>
      </c>
      <c r="B190" s="49">
        <v>407.0</v>
      </c>
      <c r="C190" s="49">
        <v>407.0</v>
      </c>
      <c r="D190" s="49">
        <v>397.299988</v>
      </c>
      <c r="E190" s="49">
        <v>399.799988</v>
      </c>
      <c r="F190" s="49">
        <v>399.799988</v>
      </c>
      <c r="G190" s="67">
        <f t="shared" si="1"/>
        <v>0.00921366668</v>
      </c>
      <c r="H190" s="68">
        <f>G190-FAMA!E193</f>
        <v>-0.009132774124</v>
      </c>
    </row>
    <row r="191">
      <c r="A191" s="48">
        <v>45427.0</v>
      </c>
      <c r="B191" s="49">
        <v>400.25</v>
      </c>
      <c r="C191" s="49">
        <v>409.950012</v>
      </c>
      <c r="D191" s="49">
        <v>389.149994</v>
      </c>
      <c r="E191" s="49">
        <v>396.149994</v>
      </c>
      <c r="F191" s="49">
        <v>396.149994</v>
      </c>
      <c r="G191" s="67">
        <f t="shared" si="1"/>
        <v>-0.009253499924</v>
      </c>
      <c r="H191" s="68">
        <f>G191-FAMA!E194</f>
        <v>-0.0276199149</v>
      </c>
    </row>
    <row r="192">
      <c r="A192" s="48">
        <v>45428.0</v>
      </c>
      <c r="B192" s="49">
        <v>397.049988</v>
      </c>
      <c r="C192" s="49">
        <v>401.350006</v>
      </c>
      <c r="D192" s="49">
        <v>393.0</v>
      </c>
      <c r="E192" s="49">
        <v>399.850006</v>
      </c>
      <c r="F192" s="49">
        <v>399.850006</v>
      </c>
      <c r="G192" s="67">
        <f t="shared" si="1"/>
        <v>-0.004853116123</v>
      </c>
      <c r="H192" s="68">
        <f>G192-FAMA!E195</f>
        <v>-0.02321953109</v>
      </c>
    </row>
    <row r="193">
      <c r="A193" s="48">
        <v>45429.0</v>
      </c>
      <c r="B193" s="49">
        <v>405.0</v>
      </c>
      <c r="C193" s="49">
        <v>410.0</v>
      </c>
      <c r="D193" s="49">
        <v>399.25</v>
      </c>
      <c r="E193" s="49">
        <v>401.799988</v>
      </c>
      <c r="F193" s="49">
        <v>401.799988</v>
      </c>
      <c r="G193" s="67">
        <f t="shared" si="1"/>
        <v>-0.01784409165</v>
      </c>
      <c r="H193" s="68">
        <f>G193-FAMA!E196</f>
        <v>-0.07295345694</v>
      </c>
    </row>
    <row r="194">
      <c r="A194" s="48">
        <v>45433.0</v>
      </c>
      <c r="B194" s="49">
        <v>406.25</v>
      </c>
      <c r="C194" s="49">
        <v>410.549988</v>
      </c>
      <c r="D194" s="49">
        <v>402.0</v>
      </c>
      <c r="E194" s="49">
        <v>409.100006</v>
      </c>
      <c r="F194" s="49">
        <v>409.100006</v>
      </c>
      <c r="G194" s="67">
        <f t="shared" si="1"/>
        <v>-0.04147137417</v>
      </c>
      <c r="H194" s="68">
        <f>G194-FAMA!E197</f>
        <v>-0.05983778915</v>
      </c>
    </row>
    <row r="195">
      <c r="A195" s="48">
        <v>45434.0</v>
      </c>
      <c r="B195" s="49">
        <v>415.049988</v>
      </c>
      <c r="C195" s="49">
        <v>428.850006</v>
      </c>
      <c r="D195" s="49">
        <v>415.049988</v>
      </c>
      <c r="E195" s="49">
        <v>426.799988</v>
      </c>
      <c r="F195" s="49">
        <v>426.799988</v>
      </c>
      <c r="G195" s="67">
        <f t="shared" si="1"/>
        <v>-0.005360097804</v>
      </c>
      <c r="H195" s="68">
        <f>G195-FAMA!E198</f>
        <v>-0.02372651278</v>
      </c>
    </row>
    <row r="196">
      <c r="A196" s="48">
        <v>45435.0</v>
      </c>
      <c r="B196" s="49">
        <v>430.0</v>
      </c>
      <c r="C196" s="49">
        <v>435.600006</v>
      </c>
      <c r="D196" s="49">
        <v>426.450012</v>
      </c>
      <c r="E196" s="49">
        <v>429.100006</v>
      </c>
      <c r="F196" s="49">
        <v>429.100006</v>
      </c>
      <c r="G196" s="67">
        <f t="shared" si="1"/>
        <v>0.0002331142191</v>
      </c>
      <c r="H196" s="68">
        <f>G196-FAMA!E199</f>
        <v>-0.0181069243</v>
      </c>
    </row>
    <row r="197">
      <c r="A197" s="48">
        <v>45436.0</v>
      </c>
      <c r="B197" s="49">
        <v>429.100006</v>
      </c>
      <c r="C197" s="49">
        <v>431.399994</v>
      </c>
      <c r="D197" s="49">
        <v>424.0</v>
      </c>
      <c r="E197" s="49">
        <v>429.0</v>
      </c>
      <c r="F197" s="49">
        <v>429.0</v>
      </c>
      <c r="G197" s="67">
        <f t="shared" si="1"/>
        <v>-0.02155322555</v>
      </c>
      <c r="H197" s="68">
        <f>G197-FAMA!E200</f>
        <v>-0.03989326407</v>
      </c>
    </row>
    <row r="198">
      <c r="A198" s="48">
        <v>45439.0</v>
      </c>
      <c r="B198" s="49">
        <v>428.0</v>
      </c>
      <c r="C198" s="49">
        <v>441.0</v>
      </c>
      <c r="D198" s="49">
        <v>425.549988</v>
      </c>
      <c r="E198" s="49">
        <v>438.450012</v>
      </c>
      <c r="F198" s="49">
        <v>438.450012</v>
      </c>
      <c r="G198" s="67">
        <f t="shared" si="1"/>
        <v>0.009555662249</v>
      </c>
      <c r="H198" s="68">
        <f>G198-FAMA!E201</f>
        <v>-0.04547454464</v>
      </c>
    </row>
    <row r="199">
      <c r="A199" s="48">
        <v>45440.0</v>
      </c>
      <c r="B199" s="49">
        <v>440.049988</v>
      </c>
      <c r="C199" s="49">
        <v>445.75</v>
      </c>
      <c r="D199" s="49">
        <v>431.600006</v>
      </c>
      <c r="E199" s="49">
        <v>434.299988</v>
      </c>
      <c r="F199" s="49">
        <v>434.299988</v>
      </c>
      <c r="G199" s="67">
        <f t="shared" si="1"/>
        <v>0.01070508697</v>
      </c>
      <c r="H199" s="68">
        <f>G199-FAMA!E202</f>
        <v>-0.007634951549</v>
      </c>
    </row>
    <row r="200">
      <c r="A200" s="48">
        <v>45441.0</v>
      </c>
      <c r="B200" s="49">
        <v>434.0</v>
      </c>
      <c r="C200" s="49">
        <v>434.0</v>
      </c>
      <c r="D200" s="49">
        <v>429.0</v>
      </c>
      <c r="E200" s="49">
        <v>429.700012</v>
      </c>
      <c r="F200" s="49">
        <v>429.700012</v>
      </c>
      <c r="G200" s="67">
        <f t="shared" si="1"/>
        <v>0.01213054798</v>
      </c>
      <c r="H200" s="68">
        <f>G200-FAMA!E203</f>
        <v>-0.006209490539</v>
      </c>
    </row>
    <row r="201">
      <c r="A201" s="48">
        <v>45442.0</v>
      </c>
      <c r="B201" s="49">
        <v>423.049988</v>
      </c>
      <c r="C201" s="49">
        <v>433.049988</v>
      </c>
      <c r="D201" s="49">
        <v>420.799988</v>
      </c>
      <c r="E201" s="49">
        <v>424.549988</v>
      </c>
      <c r="F201" s="49">
        <v>424.549988</v>
      </c>
      <c r="G201" s="67">
        <f t="shared" si="1"/>
        <v>0.01530549825</v>
      </c>
      <c r="H201" s="68">
        <f>G201-FAMA!E204</f>
        <v>-0.003142846823</v>
      </c>
    </row>
    <row r="202">
      <c r="A202" s="48">
        <v>45443.0</v>
      </c>
      <c r="B202" s="49">
        <v>421.850006</v>
      </c>
      <c r="C202" s="49">
        <v>429.100006</v>
      </c>
      <c r="D202" s="49">
        <v>415.899994</v>
      </c>
      <c r="E202" s="49">
        <v>418.149994</v>
      </c>
      <c r="F202" s="49">
        <v>418.149994</v>
      </c>
      <c r="G202" s="67">
        <f t="shared" si="1"/>
        <v>-0.05170658211</v>
      </c>
      <c r="H202" s="68">
        <f>G202-FAMA!E205</f>
        <v>-0.07015492718</v>
      </c>
    </row>
    <row r="203">
      <c r="A203" s="48">
        <v>45446.0</v>
      </c>
      <c r="B203" s="49">
        <v>427.899994</v>
      </c>
      <c r="C203" s="49">
        <v>443.549988</v>
      </c>
      <c r="D203" s="49">
        <v>420.600006</v>
      </c>
      <c r="E203" s="49">
        <v>440.950012</v>
      </c>
      <c r="F203" s="49">
        <v>440.950012</v>
      </c>
      <c r="G203" s="67">
        <f t="shared" si="1"/>
        <v>0.06909928275</v>
      </c>
      <c r="H203" s="68">
        <f>G203-FAMA!E206</f>
        <v>0.05065093768</v>
      </c>
    </row>
    <row r="204">
      <c r="A204" s="48">
        <v>45447.0</v>
      </c>
      <c r="B204" s="49">
        <v>445.0</v>
      </c>
      <c r="C204" s="49">
        <v>445.0</v>
      </c>
      <c r="D204" s="49">
        <v>401.350006</v>
      </c>
      <c r="E204" s="49">
        <v>412.450012</v>
      </c>
      <c r="F204" s="49">
        <v>412.450012</v>
      </c>
      <c r="G204" s="67">
        <f t="shared" si="1"/>
        <v>-0.06346499178</v>
      </c>
      <c r="H204" s="68">
        <f>G204-FAMA!E207</f>
        <v>-0.1188202379</v>
      </c>
    </row>
    <row r="205">
      <c r="A205" s="48">
        <v>45448.0</v>
      </c>
      <c r="B205" s="49">
        <v>418.700012</v>
      </c>
      <c r="C205" s="49">
        <v>442.700012</v>
      </c>
      <c r="D205" s="49">
        <v>410.950012</v>
      </c>
      <c r="E205" s="49">
        <v>440.399994</v>
      </c>
      <c r="F205" s="49">
        <v>440.399994</v>
      </c>
      <c r="G205" s="67">
        <f t="shared" si="1"/>
        <v>-0.05897437179</v>
      </c>
      <c r="H205" s="68">
        <f>G205-FAMA!E208</f>
        <v>-0.07742271686</v>
      </c>
    </row>
    <row r="206">
      <c r="A206" s="48">
        <v>45449.0</v>
      </c>
      <c r="B206" s="49">
        <v>444.0</v>
      </c>
      <c r="C206" s="49">
        <v>472.0</v>
      </c>
      <c r="D206" s="49">
        <v>440.799988</v>
      </c>
      <c r="E206" s="49">
        <v>468.0</v>
      </c>
      <c r="F206" s="49">
        <v>468.0</v>
      </c>
      <c r="G206" s="67">
        <f t="shared" si="1"/>
        <v>-0.02214794373</v>
      </c>
      <c r="H206" s="68">
        <f>G206-FAMA!E209</f>
        <v>-0.04072502327</v>
      </c>
    </row>
    <row r="207">
      <c r="A207" s="48">
        <v>45450.0</v>
      </c>
      <c r="B207" s="49">
        <v>472.0</v>
      </c>
      <c r="C207" s="49">
        <v>483.549988</v>
      </c>
      <c r="D207" s="49">
        <v>465.149994</v>
      </c>
      <c r="E207" s="49">
        <v>478.600006</v>
      </c>
      <c r="F207" s="49">
        <v>478.600006</v>
      </c>
      <c r="G207" s="67">
        <f t="shared" si="1"/>
        <v>0.01119801</v>
      </c>
      <c r="H207" s="68">
        <f>G207-FAMA!E210</f>
        <v>-0.06313101723</v>
      </c>
    </row>
    <row r="208">
      <c r="A208" s="48">
        <v>45453.0</v>
      </c>
      <c r="B208" s="49">
        <v>483.0</v>
      </c>
      <c r="C208" s="49">
        <v>485.950012</v>
      </c>
      <c r="D208" s="49">
        <v>469.75</v>
      </c>
      <c r="E208" s="49">
        <v>473.299988</v>
      </c>
      <c r="F208" s="49">
        <v>473.299988</v>
      </c>
      <c r="G208" s="67">
        <f t="shared" si="1"/>
        <v>-0.002108370283</v>
      </c>
      <c r="H208" s="68">
        <f>G208-FAMA!E211</f>
        <v>-0.02068544983</v>
      </c>
    </row>
    <row r="209">
      <c r="A209" s="48">
        <v>45454.0</v>
      </c>
      <c r="B209" s="49">
        <v>473.350006</v>
      </c>
      <c r="C209" s="49">
        <v>484.100006</v>
      </c>
      <c r="D209" s="49">
        <v>469.25</v>
      </c>
      <c r="E209" s="49">
        <v>474.299988</v>
      </c>
      <c r="F209" s="49">
        <v>474.299988</v>
      </c>
      <c r="G209" s="67">
        <f t="shared" si="1"/>
        <v>0.005405379968</v>
      </c>
      <c r="H209" s="68">
        <f>G209-FAMA!E212</f>
        <v>-0.01317169958</v>
      </c>
    </row>
    <row r="210">
      <c r="A210" s="48">
        <v>45455.0</v>
      </c>
      <c r="B210" s="49">
        <v>474.0</v>
      </c>
      <c r="C210" s="49">
        <v>476.799988</v>
      </c>
      <c r="D210" s="49">
        <v>470.899994</v>
      </c>
      <c r="E210" s="49">
        <v>471.75</v>
      </c>
      <c r="F210" s="49">
        <v>471.75</v>
      </c>
      <c r="G210" s="67">
        <f t="shared" si="1"/>
        <v>0.02033090489</v>
      </c>
      <c r="H210" s="68">
        <f>G210-FAMA!E213</f>
        <v>0.001691143524</v>
      </c>
    </row>
    <row r="211">
      <c r="A211" s="48">
        <v>45456.0</v>
      </c>
      <c r="B211" s="49">
        <v>473.600006</v>
      </c>
      <c r="C211" s="49">
        <v>475.5</v>
      </c>
      <c r="D211" s="49">
        <v>460.950012</v>
      </c>
      <c r="E211" s="49">
        <v>462.350006</v>
      </c>
      <c r="F211" s="49">
        <v>462.350006</v>
      </c>
      <c r="G211" s="67">
        <f t="shared" si="1"/>
        <v>0.001299417434</v>
      </c>
      <c r="H211" s="68">
        <f>G211-FAMA!E214</f>
        <v>-0.01734034394</v>
      </c>
    </row>
    <row r="212">
      <c r="A212" s="48">
        <v>45457.0</v>
      </c>
      <c r="B212" s="49">
        <v>464.0</v>
      </c>
      <c r="C212" s="49">
        <v>466.450012</v>
      </c>
      <c r="D212" s="49">
        <v>460.549988</v>
      </c>
      <c r="E212" s="49">
        <v>461.75</v>
      </c>
      <c r="F212" s="49">
        <v>461.75</v>
      </c>
      <c r="G212" s="67">
        <f t="shared" si="1"/>
        <v>-0.02553551936</v>
      </c>
      <c r="H212" s="68">
        <f>G212-FAMA!E215</f>
        <v>-0.08146522734</v>
      </c>
    </row>
    <row r="213">
      <c r="A213" s="48">
        <v>45461.0</v>
      </c>
      <c r="B213" s="49">
        <v>460.049988</v>
      </c>
      <c r="C213" s="49">
        <v>476.0</v>
      </c>
      <c r="D213" s="49">
        <v>454.850006</v>
      </c>
      <c r="E213" s="49">
        <v>473.850006</v>
      </c>
      <c r="F213" s="49">
        <v>473.850006</v>
      </c>
      <c r="G213" s="67">
        <f t="shared" si="1"/>
        <v>0.01001814358</v>
      </c>
      <c r="H213" s="68">
        <f>G213-FAMA!E216</f>
        <v>-0.008621617791</v>
      </c>
    </row>
    <row r="214">
      <c r="A214" s="48">
        <v>45462.0</v>
      </c>
      <c r="B214" s="49">
        <v>480.549988</v>
      </c>
      <c r="C214" s="49">
        <v>480.549988</v>
      </c>
      <c r="D214" s="49">
        <v>466.0</v>
      </c>
      <c r="E214" s="49">
        <v>469.149994</v>
      </c>
      <c r="F214" s="49">
        <v>469.149994</v>
      </c>
      <c r="G214" s="67">
        <f t="shared" si="1"/>
        <v>-0.006248701467</v>
      </c>
      <c r="H214" s="68">
        <f>G214-FAMA!E217</f>
        <v>-0.02488846284</v>
      </c>
    </row>
    <row r="215">
      <c r="A215" s="48">
        <v>45463.0</v>
      </c>
      <c r="B215" s="49">
        <v>469.149994</v>
      </c>
      <c r="C215" s="49">
        <v>474.899994</v>
      </c>
      <c r="D215" s="49">
        <v>465.75</v>
      </c>
      <c r="E215" s="49">
        <v>472.100006</v>
      </c>
      <c r="F215" s="49">
        <v>472.100006</v>
      </c>
      <c r="G215" s="67">
        <f t="shared" si="1"/>
        <v>-0.03878649747</v>
      </c>
      <c r="H215" s="68">
        <f>G215-FAMA!E218</f>
        <v>-0.05734975951</v>
      </c>
    </row>
    <row r="216">
      <c r="A216" s="48">
        <v>45464.0</v>
      </c>
      <c r="B216" s="49">
        <v>475.399994</v>
      </c>
      <c r="C216" s="49">
        <v>498.850006</v>
      </c>
      <c r="D216" s="49">
        <v>472.850006</v>
      </c>
      <c r="E216" s="49">
        <v>491.149994</v>
      </c>
      <c r="F216" s="49">
        <v>491.149994</v>
      </c>
      <c r="G216" s="67">
        <f t="shared" si="1"/>
        <v>0.007383870554</v>
      </c>
      <c r="H216" s="68">
        <f>G216-FAMA!E219</f>
        <v>-0.01117939148</v>
      </c>
    </row>
    <row r="217">
      <c r="A217" s="48">
        <v>45467.0</v>
      </c>
      <c r="B217" s="49">
        <v>493.350006</v>
      </c>
      <c r="C217" s="49">
        <v>496.149994</v>
      </c>
      <c r="D217" s="49">
        <v>481.850006</v>
      </c>
      <c r="E217" s="49">
        <v>487.549988</v>
      </c>
      <c r="F217" s="49">
        <v>487.549988</v>
      </c>
      <c r="G217" s="67">
        <f t="shared" si="1"/>
        <v>0.0002051000052</v>
      </c>
      <c r="H217" s="68">
        <f>G217-FAMA!E220</f>
        <v>-0.05549502459</v>
      </c>
    </row>
    <row r="218">
      <c r="A218" s="48">
        <v>45468.0</v>
      </c>
      <c r="B218" s="49">
        <v>489.350006</v>
      </c>
      <c r="C218" s="49">
        <v>498.600006</v>
      </c>
      <c r="D218" s="49">
        <v>486.0</v>
      </c>
      <c r="E218" s="49">
        <v>487.450012</v>
      </c>
      <c r="F218" s="49">
        <v>487.450012</v>
      </c>
      <c r="G218" s="67">
        <f t="shared" si="1"/>
        <v>-0.03101078694</v>
      </c>
      <c r="H218" s="68">
        <f>G218-FAMA!E221</f>
        <v>-0.04957404898</v>
      </c>
    </row>
    <row r="219">
      <c r="A219" s="48">
        <v>45469.0</v>
      </c>
      <c r="B219" s="49">
        <v>497.0</v>
      </c>
      <c r="C219" s="49">
        <v>506.899994</v>
      </c>
      <c r="D219" s="49">
        <v>488.0</v>
      </c>
      <c r="E219" s="49">
        <v>503.049988</v>
      </c>
      <c r="F219" s="49">
        <v>503.049988</v>
      </c>
      <c r="G219" s="67">
        <f t="shared" si="1"/>
        <v>0.009937727244</v>
      </c>
      <c r="H219" s="68">
        <f>G219-FAMA!E222</f>
        <v>-0.008625534795</v>
      </c>
    </row>
    <row r="220">
      <c r="A220" s="48">
        <v>45470.0</v>
      </c>
      <c r="B220" s="49">
        <v>502.75</v>
      </c>
      <c r="C220" s="49">
        <v>504.25</v>
      </c>
      <c r="D220" s="49">
        <v>495.0</v>
      </c>
      <c r="E220" s="49">
        <v>498.100006</v>
      </c>
      <c r="F220" s="49">
        <v>498.100006</v>
      </c>
      <c r="G220" s="67">
        <f t="shared" si="1"/>
        <v>0.009832754181</v>
      </c>
      <c r="H220" s="68">
        <f>G220-FAMA!E223</f>
        <v>-0.008822867259</v>
      </c>
    </row>
    <row r="221">
      <c r="A221" s="48">
        <v>45471.0</v>
      </c>
      <c r="B221" s="49">
        <v>499.950012</v>
      </c>
      <c r="C221" s="49">
        <v>507.0</v>
      </c>
      <c r="D221" s="49">
        <v>491.700012</v>
      </c>
      <c r="E221" s="49">
        <v>493.25</v>
      </c>
      <c r="F221" s="49">
        <v>493.25</v>
      </c>
      <c r="G221" s="67">
        <f t="shared" si="1"/>
        <v>-0.002225156239</v>
      </c>
      <c r="H221" s="68">
        <f>G221-FAMA!E224</f>
        <v>-0.02088077768</v>
      </c>
    </row>
    <row r="222">
      <c r="A222" s="48">
        <v>45474.0</v>
      </c>
      <c r="B222" s="49">
        <v>493.700012</v>
      </c>
      <c r="C222" s="49">
        <v>498.200012</v>
      </c>
      <c r="D222" s="49">
        <v>491.700012</v>
      </c>
      <c r="E222" s="49">
        <v>494.350006</v>
      </c>
      <c r="F222" s="49">
        <v>494.350006</v>
      </c>
      <c r="G222" s="67">
        <f t="shared" si="1"/>
        <v>0.007027932455</v>
      </c>
      <c r="H222" s="68">
        <f>G222-FAMA!E225</f>
        <v>-0.04894937348</v>
      </c>
    </row>
    <row r="223">
      <c r="A223" s="48">
        <v>45475.0</v>
      </c>
      <c r="B223" s="49">
        <v>496.149994</v>
      </c>
      <c r="C223" s="49">
        <v>501.549988</v>
      </c>
      <c r="D223" s="49">
        <v>484.549988</v>
      </c>
      <c r="E223" s="49">
        <v>490.899994</v>
      </c>
      <c r="F223" s="49">
        <v>490.899994</v>
      </c>
      <c r="G223" s="67">
        <f t="shared" si="1"/>
        <v>-0.01839634451</v>
      </c>
      <c r="H223" s="68">
        <f>G223-FAMA!E226</f>
        <v>-0.03705196595</v>
      </c>
    </row>
    <row r="224">
      <c r="A224" s="48">
        <v>45476.0</v>
      </c>
      <c r="B224" s="49">
        <v>490.549988</v>
      </c>
      <c r="C224" s="49">
        <v>510.299988</v>
      </c>
      <c r="D224" s="49">
        <v>490.549988</v>
      </c>
      <c r="E224" s="49">
        <v>500.100006</v>
      </c>
      <c r="F224" s="49">
        <v>500.100006</v>
      </c>
      <c r="G224" s="67">
        <f t="shared" si="1"/>
        <v>-0.02694815775</v>
      </c>
      <c r="H224" s="68">
        <f>G224-FAMA!E227</f>
        <v>-0.04560377919</v>
      </c>
    </row>
    <row r="225">
      <c r="A225" s="48">
        <v>45477.0</v>
      </c>
      <c r="B225" s="49">
        <v>501.0</v>
      </c>
      <c r="C225" s="49">
        <v>517.0</v>
      </c>
      <c r="D225" s="49">
        <v>495.649994</v>
      </c>
      <c r="E225" s="49">
        <v>513.950012</v>
      </c>
      <c r="F225" s="49">
        <v>513.950012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2013.199951</v>
      </c>
      <c r="C2" s="49">
        <v>2030.0</v>
      </c>
      <c r="D2" s="49">
        <v>1990.550049</v>
      </c>
      <c r="E2" s="49">
        <v>2024.849976</v>
      </c>
      <c r="F2" s="49">
        <v>2024.849976</v>
      </c>
      <c r="G2" s="67">
        <f t="shared" ref="G2:G225" si="1">(F2/F3-1)</f>
        <v>-0.006939688082</v>
      </c>
      <c r="H2" s="68">
        <f>G2-FAMA!E5</f>
        <v>-0.06068077795</v>
      </c>
    </row>
    <row r="3">
      <c r="A3" s="48">
        <v>45142.0</v>
      </c>
      <c r="B3" s="49">
        <v>1942.0</v>
      </c>
      <c r="C3" s="49">
        <v>2048.0</v>
      </c>
      <c r="D3" s="49">
        <v>1942.0</v>
      </c>
      <c r="E3" s="49">
        <v>2039.0</v>
      </c>
      <c r="F3" s="49">
        <v>2039.0</v>
      </c>
      <c r="G3" s="67">
        <f t="shared" si="1"/>
        <v>-0.003323906949</v>
      </c>
      <c r="H3" s="68">
        <f>G3-FAMA!E6</f>
        <v>-0.02123439552</v>
      </c>
      <c r="J3" s="67">
        <f t="array" ref="J3:N7">LINEST(H2:H224,FAMA!B5:E227,true,true)</f>
        <v>-1.008789732</v>
      </c>
      <c r="K3" s="33">
        <v>-0.004203199692101229</v>
      </c>
      <c r="L3" s="33">
        <v>0.0029463187986986795</v>
      </c>
      <c r="M3" s="33">
        <v>6.712834450701953E-4</v>
      </c>
      <c r="N3" s="33">
        <v>-9.120101771908783E-4</v>
      </c>
    </row>
    <row r="4">
      <c r="A4" s="48">
        <v>45145.0</v>
      </c>
      <c r="B4" s="49">
        <v>2039.0</v>
      </c>
      <c r="C4" s="49">
        <v>2082.5</v>
      </c>
      <c r="D4" s="49">
        <v>2023.0</v>
      </c>
      <c r="E4" s="49">
        <v>2045.800049</v>
      </c>
      <c r="F4" s="49">
        <v>2045.800049</v>
      </c>
      <c r="G4" s="67">
        <f t="shared" si="1"/>
        <v>-0.02224773428</v>
      </c>
      <c r="H4" s="68">
        <f>G4-FAMA!E7</f>
        <v>-0.04015822285</v>
      </c>
      <c r="J4" s="33">
        <v>0.07724225084176267</v>
      </c>
      <c r="K4" s="33">
        <v>0.002066515995276664</v>
      </c>
      <c r="L4" s="33">
        <v>0.0015844236318037972</v>
      </c>
      <c r="M4" s="33">
        <v>0.0018535753448117261</v>
      </c>
      <c r="N4" s="33">
        <v>0.002403456630516468</v>
      </c>
    </row>
    <row r="5">
      <c r="A5" s="48">
        <v>45146.0</v>
      </c>
      <c r="B5" s="49">
        <v>2073.199951</v>
      </c>
      <c r="C5" s="49">
        <v>2103.199951</v>
      </c>
      <c r="D5" s="49">
        <v>2031.800049</v>
      </c>
      <c r="E5" s="49">
        <v>2092.350098</v>
      </c>
      <c r="F5" s="49">
        <v>2092.350098</v>
      </c>
      <c r="G5" s="67">
        <f t="shared" si="1"/>
        <v>0.01344085958</v>
      </c>
      <c r="H5" s="68">
        <f>G5-FAMA!E8</f>
        <v>-0.004367268299</v>
      </c>
      <c r="J5" s="33">
        <v>0.45031635447320584</v>
      </c>
      <c r="K5" s="33">
        <v>0.018222987624578836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2079.75</v>
      </c>
      <c r="C6" s="49">
        <v>2124.0</v>
      </c>
      <c r="D6" s="49">
        <v>2054.0</v>
      </c>
      <c r="E6" s="49">
        <v>2064.600098</v>
      </c>
      <c r="F6" s="49">
        <v>2064.600098</v>
      </c>
      <c r="G6" s="67">
        <f t="shared" si="1"/>
        <v>0.00007272978448</v>
      </c>
      <c r="H6" s="68">
        <f>G6-FAMA!E9</f>
        <v>-0.01773539809</v>
      </c>
      <c r="J6" s="33">
        <v>44.647937988530565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2064.600098</v>
      </c>
      <c r="C7" s="49">
        <v>2070.25</v>
      </c>
      <c r="D7" s="49">
        <v>2036.599976</v>
      </c>
      <c r="E7" s="49">
        <v>2064.449951</v>
      </c>
      <c r="F7" s="49">
        <v>2064.449951</v>
      </c>
      <c r="G7" s="67">
        <f t="shared" si="1"/>
        <v>-0.008953072883</v>
      </c>
      <c r="H7" s="68">
        <f>G7-FAMA!E10</f>
        <v>-0.06238697096</v>
      </c>
      <c r="J7" s="33">
        <v>0.05930626285602422</v>
      </c>
      <c r="K7" s="33">
        <v>0.07239284659649065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2064.5</v>
      </c>
      <c r="C8" s="49">
        <v>2099.0</v>
      </c>
      <c r="D8" s="49">
        <v>2062.699951</v>
      </c>
      <c r="E8" s="49">
        <v>2083.100098</v>
      </c>
      <c r="F8" s="49">
        <v>2083.100098</v>
      </c>
      <c r="G8" s="67">
        <f t="shared" si="1"/>
        <v>0.01436501684</v>
      </c>
      <c r="H8" s="68">
        <f>G8-FAMA!E11</f>
        <v>-0.003443111032</v>
      </c>
    </row>
    <row r="9">
      <c r="A9" s="48">
        <v>45152.0</v>
      </c>
      <c r="B9" s="49">
        <v>2051.050049</v>
      </c>
      <c r="C9" s="49">
        <v>2085.0</v>
      </c>
      <c r="D9" s="49">
        <v>2044.900024</v>
      </c>
      <c r="E9" s="49">
        <v>2053.600098</v>
      </c>
      <c r="F9" s="49">
        <v>2053.600098</v>
      </c>
      <c r="G9" s="67">
        <f t="shared" si="1"/>
        <v>0.005336146895</v>
      </c>
      <c r="H9" s="68">
        <f>G9-FAMA!E12</f>
        <v>-0.01247198098</v>
      </c>
    </row>
    <row r="10">
      <c r="A10" s="48">
        <v>45154.0</v>
      </c>
      <c r="B10" s="49">
        <v>2052.949951</v>
      </c>
      <c r="C10" s="49">
        <v>2052.949951</v>
      </c>
      <c r="D10" s="49">
        <v>2028.25</v>
      </c>
      <c r="E10" s="49">
        <v>2042.699951</v>
      </c>
      <c r="F10" s="49">
        <v>2042.699951</v>
      </c>
      <c r="G10" s="67">
        <f t="shared" si="1"/>
        <v>0.02193760188</v>
      </c>
      <c r="H10" s="68">
        <f>G10-FAMA!E13</f>
        <v>0.004078417161</v>
      </c>
      <c r="J10" s="70">
        <f>FAMA!E3+FAMA!B3*K3+FAMA!C3*L3+FAMA!D3*M3+FAMA!E3*N3</f>
        <v>0.02758622346</v>
      </c>
      <c r="K10" s="50" t="s">
        <v>41</v>
      </c>
    </row>
    <row r="11">
      <c r="A11" s="48">
        <v>45155.0</v>
      </c>
      <c r="B11" s="49">
        <v>2042.0</v>
      </c>
      <c r="C11" s="49">
        <v>2051.0</v>
      </c>
      <c r="D11" s="49">
        <v>1993.050049</v>
      </c>
      <c r="E11" s="49">
        <v>1998.849976</v>
      </c>
      <c r="F11" s="49">
        <v>1998.849976</v>
      </c>
      <c r="G11" s="67">
        <f t="shared" si="1"/>
        <v>0.001678765222</v>
      </c>
      <c r="H11" s="68">
        <f>G11-FAMA!E14</f>
        <v>-0.0161804195</v>
      </c>
    </row>
    <row r="12">
      <c r="A12" s="48">
        <v>45156.0</v>
      </c>
      <c r="B12" s="49">
        <v>1990.050049</v>
      </c>
      <c r="C12" s="49">
        <v>2001.550049</v>
      </c>
      <c r="D12" s="49">
        <v>1963.0</v>
      </c>
      <c r="E12" s="49">
        <v>1995.5</v>
      </c>
      <c r="F12" s="49">
        <v>1995.5</v>
      </c>
      <c r="G12" s="67">
        <f t="shared" si="1"/>
        <v>-0.005259115547</v>
      </c>
      <c r="H12" s="68">
        <f>G12-FAMA!E15</f>
        <v>-0.0588462388</v>
      </c>
    </row>
    <row r="13">
      <c r="A13" s="48">
        <v>45159.0</v>
      </c>
      <c r="B13" s="49">
        <v>1990.150024</v>
      </c>
      <c r="C13" s="49">
        <v>2013.25</v>
      </c>
      <c r="D13" s="49">
        <v>1984.300049</v>
      </c>
      <c r="E13" s="49">
        <v>2006.050049</v>
      </c>
      <c r="F13" s="49">
        <v>2006.050049</v>
      </c>
      <c r="G13" s="67">
        <f t="shared" si="1"/>
        <v>0.005740536016</v>
      </c>
      <c r="H13" s="68">
        <f>G13-FAMA!E16</f>
        <v>-0.01211864871</v>
      </c>
    </row>
    <row r="14">
      <c r="A14" s="48">
        <v>45160.0</v>
      </c>
      <c r="B14" s="49">
        <v>2010.0</v>
      </c>
      <c r="C14" s="49">
        <v>2011.949951</v>
      </c>
      <c r="D14" s="49">
        <v>1978.0</v>
      </c>
      <c r="E14" s="49">
        <v>1994.599976</v>
      </c>
      <c r="F14" s="49">
        <v>1994.599976</v>
      </c>
      <c r="G14" s="67">
        <f t="shared" si="1"/>
        <v>-0.0003508610148</v>
      </c>
      <c r="H14" s="68">
        <f>G14-FAMA!E17</f>
        <v>-0.01821004574</v>
      </c>
    </row>
    <row r="15">
      <c r="A15" s="48">
        <v>45161.0</v>
      </c>
      <c r="B15" s="49">
        <v>1990.949951</v>
      </c>
      <c r="C15" s="49">
        <v>2004.050049</v>
      </c>
      <c r="D15" s="49">
        <v>1985.0</v>
      </c>
      <c r="E15" s="49">
        <v>1995.300049</v>
      </c>
      <c r="F15" s="49">
        <v>1995.300049</v>
      </c>
      <c r="G15" s="67">
        <f t="shared" si="1"/>
        <v>-0.0155417403</v>
      </c>
      <c r="H15" s="68">
        <f>G15-FAMA!E18</f>
        <v>-0.03333395908</v>
      </c>
    </row>
    <row r="16">
      <c r="A16" s="48">
        <v>45162.0</v>
      </c>
      <c r="B16" s="49">
        <v>1999.900024</v>
      </c>
      <c r="C16" s="49">
        <v>2043.0</v>
      </c>
      <c r="D16" s="49">
        <v>1999.849976</v>
      </c>
      <c r="E16" s="49">
        <v>2026.800049</v>
      </c>
      <c r="F16" s="49">
        <v>2026.800049</v>
      </c>
      <c r="G16" s="67">
        <f t="shared" si="1"/>
        <v>0.004261271533</v>
      </c>
      <c r="H16" s="68">
        <f>G16-FAMA!E19</f>
        <v>-0.01353094724</v>
      </c>
    </row>
    <row r="17">
      <c r="A17" s="48">
        <v>45163.0</v>
      </c>
      <c r="B17" s="49">
        <v>2025.0</v>
      </c>
      <c r="C17" s="49">
        <v>2025.0</v>
      </c>
      <c r="D17" s="49">
        <v>1994.0</v>
      </c>
      <c r="E17" s="49">
        <v>2018.199951</v>
      </c>
      <c r="F17" s="49">
        <v>2018.199951</v>
      </c>
      <c r="G17" s="67">
        <f t="shared" si="1"/>
        <v>-0.01000687984</v>
      </c>
      <c r="H17" s="68">
        <f>G17-FAMA!E20</f>
        <v>-0.06339303363</v>
      </c>
    </row>
    <row r="18">
      <c r="A18" s="48">
        <v>45166.0</v>
      </c>
      <c r="B18" s="49">
        <v>2003.050049</v>
      </c>
      <c r="C18" s="49">
        <v>2050.350098</v>
      </c>
      <c r="D18" s="49">
        <v>2001.0</v>
      </c>
      <c r="E18" s="49">
        <v>2038.599976</v>
      </c>
      <c r="F18" s="49">
        <v>2038.599976</v>
      </c>
      <c r="G18" s="67">
        <f t="shared" si="1"/>
        <v>-0.05972977083</v>
      </c>
      <c r="H18" s="68">
        <f>G18-FAMA!E21</f>
        <v>-0.07752198961</v>
      </c>
    </row>
    <row r="19">
      <c r="A19" s="48">
        <v>45167.0</v>
      </c>
      <c r="B19" s="49">
        <v>2035.050049</v>
      </c>
      <c r="C19" s="49">
        <v>2182.050049</v>
      </c>
      <c r="D19" s="49">
        <v>2035.050049</v>
      </c>
      <c r="E19" s="49">
        <v>2168.100098</v>
      </c>
      <c r="F19" s="49">
        <v>2168.100098</v>
      </c>
      <c r="G19" s="67">
        <f t="shared" si="1"/>
        <v>-0.02212290831</v>
      </c>
      <c r="H19" s="68">
        <f>G19-FAMA!E22</f>
        <v>-0.03991512709</v>
      </c>
    </row>
    <row r="20">
      <c r="A20" s="48">
        <v>45168.0</v>
      </c>
      <c r="B20" s="49">
        <v>2175.149902</v>
      </c>
      <c r="C20" s="49">
        <v>2232.100098</v>
      </c>
      <c r="D20" s="49">
        <v>2168.399902</v>
      </c>
      <c r="E20" s="49">
        <v>2217.149902</v>
      </c>
      <c r="F20" s="49">
        <v>2217.149902</v>
      </c>
      <c r="G20" s="67">
        <f t="shared" si="1"/>
        <v>-0.001171347224</v>
      </c>
      <c r="H20" s="68">
        <f>G20-FAMA!E23</f>
        <v>-0.0189794751</v>
      </c>
    </row>
    <row r="21">
      <c r="A21" s="48">
        <v>45169.0</v>
      </c>
      <c r="B21" s="49">
        <v>2217.100098</v>
      </c>
      <c r="C21" s="49">
        <v>2232.850098</v>
      </c>
      <c r="D21" s="49">
        <v>2195.600098</v>
      </c>
      <c r="E21" s="49">
        <v>2219.75</v>
      </c>
      <c r="F21" s="49">
        <v>2219.75</v>
      </c>
      <c r="G21" s="67">
        <f t="shared" si="1"/>
        <v>-0.001978239864</v>
      </c>
      <c r="H21" s="68">
        <f>G21-FAMA!E24</f>
        <v>-0.01978636774</v>
      </c>
    </row>
    <row r="22">
      <c r="A22" s="48">
        <v>45170.0</v>
      </c>
      <c r="B22" s="49">
        <v>2230.399902</v>
      </c>
      <c r="C22" s="49">
        <v>2230.399902</v>
      </c>
      <c r="D22" s="49">
        <v>2204.300049</v>
      </c>
      <c r="E22" s="49">
        <v>2224.149902</v>
      </c>
      <c r="F22" s="49">
        <v>2224.149902</v>
      </c>
      <c r="G22" s="67">
        <f t="shared" si="1"/>
        <v>-0.008182875362</v>
      </c>
      <c r="H22" s="68">
        <f>G22-FAMA!E25</f>
        <v>-0.06161677344</v>
      </c>
    </row>
    <row r="23">
      <c r="A23" s="48">
        <v>45173.0</v>
      </c>
      <c r="B23" s="49">
        <v>2226.050049</v>
      </c>
      <c r="C23" s="49">
        <v>2264.75</v>
      </c>
      <c r="D23" s="49">
        <v>2218.550049</v>
      </c>
      <c r="E23" s="49">
        <v>2242.5</v>
      </c>
      <c r="F23" s="49">
        <v>2242.5</v>
      </c>
      <c r="G23" s="67">
        <f t="shared" si="1"/>
        <v>-0.01655520228</v>
      </c>
      <c r="H23" s="68">
        <f>G23-FAMA!E26</f>
        <v>-0.03436333016</v>
      </c>
    </row>
    <row r="24">
      <c r="A24" s="48">
        <v>45174.0</v>
      </c>
      <c r="B24" s="49">
        <v>2243.300049</v>
      </c>
      <c r="C24" s="49">
        <v>2314.949951</v>
      </c>
      <c r="D24" s="49">
        <v>2243.0</v>
      </c>
      <c r="E24" s="49">
        <v>2280.25</v>
      </c>
      <c r="F24" s="49">
        <v>2280.25</v>
      </c>
      <c r="G24" s="67">
        <f t="shared" si="1"/>
        <v>-0.005863866804</v>
      </c>
      <c r="H24" s="68">
        <f>G24-FAMA!E27</f>
        <v>-0.02367199468</v>
      </c>
    </row>
    <row r="25">
      <c r="A25" s="48">
        <v>45175.0</v>
      </c>
      <c r="B25" s="49">
        <v>2279.949951</v>
      </c>
      <c r="C25" s="49">
        <v>2311.600098</v>
      </c>
      <c r="D25" s="49">
        <v>2259.100098</v>
      </c>
      <c r="E25" s="49">
        <v>2293.699951</v>
      </c>
      <c r="F25" s="49">
        <v>2293.699951</v>
      </c>
      <c r="G25" s="67">
        <f t="shared" si="1"/>
        <v>-0.01905273132</v>
      </c>
      <c r="H25" s="68">
        <f>G25-FAMA!E28</f>
        <v>-0.03685778008</v>
      </c>
    </row>
    <row r="26">
      <c r="A26" s="48">
        <v>45176.0</v>
      </c>
      <c r="B26" s="49">
        <v>2289.0</v>
      </c>
      <c r="C26" s="49">
        <v>2353.850098</v>
      </c>
      <c r="D26" s="49">
        <v>2287.5</v>
      </c>
      <c r="E26" s="49">
        <v>2338.25</v>
      </c>
      <c r="F26" s="49">
        <v>2338.25</v>
      </c>
      <c r="G26" s="67">
        <f t="shared" si="1"/>
        <v>0.009171342253</v>
      </c>
      <c r="H26" s="68">
        <f>G26-FAMA!E29</f>
        <v>-0.008633706515</v>
      </c>
    </row>
    <row r="27">
      <c r="A27" s="48">
        <v>45177.0</v>
      </c>
      <c r="B27" s="49">
        <v>2338.300049</v>
      </c>
      <c r="C27" s="49">
        <v>2372.949951</v>
      </c>
      <c r="D27" s="49">
        <v>2275.649902</v>
      </c>
      <c r="E27" s="49">
        <v>2317.0</v>
      </c>
      <c r="F27" s="49">
        <v>2317.0</v>
      </c>
      <c r="G27" s="67">
        <f t="shared" si="1"/>
        <v>-0.01099135631</v>
      </c>
      <c r="H27" s="68">
        <f>G27-FAMA!E30</f>
        <v>-0.06441601377</v>
      </c>
    </row>
    <row r="28">
      <c r="A28" s="48">
        <v>45180.0</v>
      </c>
      <c r="B28" s="49">
        <v>2317.050049</v>
      </c>
      <c r="C28" s="49">
        <v>2351.199951</v>
      </c>
      <c r="D28" s="49">
        <v>2312.699951</v>
      </c>
      <c r="E28" s="49">
        <v>2342.75</v>
      </c>
      <c r="F28" s="49">
        <v>2342.75</v>
      </c>
      <c r="G28" s="67">
        <f t="shared" si="1"/>
        <v>0.0433088399</v>
      </c>
      <c r="H28" s="68">
        <f>G28-FAMA!E31</f>
        <v>0.02550379113</v>
      </c>
    </row>
    <row r="29">
      <c r="A29" s="48">
        <v>45181.0</v>
      </c>
      <c r="B29" s="49">
        <v>2342.75</v>
      </c>
      <c r="C29" s="49">
        <v>2349.899902</v>
      </c>
      <c r="D29" s="49">
        <v>2239.550049</v>
      </c>
      <c r="E29" s="49">
        <v>2245.5</v>
      </c>
      <c r="F29" s="49">
        <v>2245.5</v>
      </c>
      <c r="G29" s="67">
        <f t="shared" si="1"/>
        <v>-0.01459133297</v>
      </c>
      <c r="H29" s="68">
        <f>G29-FAMA!E32</f>
        <v>-0.03239638174</v>
      </c>
    </row>
    <row r="30">
      <c r="A30" s="48">
        <v>45182.0</v>
      </c>
      <c r="B30" s="49">
        <v>2245.5</v>
      </c>
      <c r="C30" s="49">
        <v>2283.5</v>
      </c>
      <c r="D30" s="49">
        <v>2228.0</v>
      </c>
      <c r="E30" s="49">
        <v>2278.75</v>
      </c>
      <c r="F30" s="49">
        <v>2278.75</v>
      </c>
      <c r="G30" s="67">
        <f t="shared" si="1"/>
        <v>0.004872800299</v>
      </c>
      <c r="H30" s="68">
        <f>G30-FAMA!E33</f>
        <v>-0.0130089593</v>
      </c>
    </row>
    <row r="31">
      <c r="A31" s="48">
        <v>45183.0</v>
      </c>
      <c r="B31" s="49">
        <v>2278.75</v>
      </c>
      <c r="C31" s="49">
        <v>2307.399902</v>
      </c>
      <c r="D31" s="49">
        <v>2253.649902</v>
      </c>
      <c r="E31" s="49">
        <v>2267.699951</v>
      </c>
      <c r="F31" s="49">
        <v>2267.699951</v>
      </c>
      <c r="G31" s="67">
        <f t="shared" si="1"/>
        <v>0.01105713589</v>
      </c>
      <c r="H31" s="68">
        <f>G31-FAMA!E34</f>
        <v>-0.00682462371</v>
      </c>
    </row>
    <row r="32">
      <c r="A32" s="48">
        <v>45184.0</v>
      </c>
      <c r="B32" s="49">
        <v>2244.850098</v>
      </c>
      <c r="C32" s="49">
        <v>2283.0</v>
      </c>
      <c r="D32" s="49">
        <v>2233.0</v>
      </c>
      <c r="E32" s="49">
        <v>2242.899902</v>
      </c>
      <c r="F32" s="49">
        <v>2242.899902</v>
      </c>
      <c r="G32" s="67">
        <f t="shared" si="1"/>
        <v>-0.002623686798</v>
      </c>
      <c r="H32" s="68">
        <f>G32-FAMA!E35</f>
        <v>-0.05627855888</v>
      </c>
    </row>
    <row r="33">
      <c r="A33" s="48">
        <v>45187.0</v>
      </c>
      <c r="B33" s="49">
        <v>2150.100098</v>
      </c>
      <c r="C33" s="49">
        <v>2275.0</v>
      </c>
      <c r="D33" s="49">
        <v>2150.100098</v>
      </c>
      <c r="E33" s="49">
        <v>2248.800049</v>
      </c>
      <c r="F33" s="49">
        <v>2248.800049</v>
      </c>
      <c r="G33" s="67">
        <f t="shared" si="1"/>
        <v>0.0164527882</v>
      </c>
      <c r="H33" s="68">
        <f>G33-FAMA!E36</f>
        <v>-0.01931392857</v>
      </c>
    </row>
    <row r="34">
      <c r="A34" s="48">
        <v>45189.0</v>
      </c>
      <c r="B34" s="49">
        <v>2248.800049</v>
      </c>
      <c r="C34" s="49">
        <v>2261.600098</v>
      </c>
      <c r="D34" s="49">
        <v>2210.0</v>
      </c>
      <c r="E34" s="49">
        <v>2212.399902</v>
      </c>
      <c r="F34" s="49">
        <v>2212.399902</v>
      </c>
      <c r="G34" s="67">
        <f t="shared" si="1"/>
        <v>0.01462962715</v>
      </c>
      <c r="H34" s="68">
        <f>G34-FAMA!E37</f>
        <v>-0.003252132449</v>
      </c>
    </row>
    <row r="35">
      <c r="A35" s="48">
        <v>45190.0</v>
      </c>
      <c r="B35" s="49">
        <v>2215.0</v>
      </c>
      <c r="C35" s="49">
        <v>2231.850098</v>
      </c>
      <c r="D35" s="49">
        <v>2173.0</v>
      </c>
      <c r="E35" s="49">
        <v>2180.5</v>
      </c>
      <c r="F35" s="49">
        <v>2180.5</v>
      </c>
      <c r="G35" s="67">
        <f t="shared" si="1"/>
        <v>0.02496009234</v>
      </c>
      <c r="H35" s="68">
        <f>G35-FAMA!E38</f>
        <v>0.006746593584</v>
      </c>
    </row>
    <row r="36">
      <c r="A36" s="48">
        <v>45191.0</v>
      </c>
      <c r="B36" s="49">
        <v>2175.050049</v>
      </c>
      <c r="C36" s="49">
        <v>2188.850098</v>
      </c>
      <c r="D36" s="49">
        <v>2123.149902</v>
      </c>
      <c r="E36" s="49">
        <v>2127.399902</v>
      </c>
      <c r="F36" s="49">
        <v>2127.399902</v>
      </c>
      <c r="G36" s="67">
        <f t="shared" si="1"/>
        <v>-0.003979587242</v>
      </c>
      <c r="H36" s="68">
        <f>G36-FAMA!E39</f>
        <v>-0.05863003606</v>
      </c>
    </row>
    <row r="37">
      <c r="A37" s="48">
        <v>45194.0</v>
      </c>
      <c r="B37" s="49">
        <v>2125.050049</v>
      </c>
      <c r="C37" s="49">
        <v>2156.050049</v>
      </c>
      <c r="D37" s="49">
        <v>2122.0</v>
      </c>
      <c r="E37" s="49">
        <v>2135.899902</v>
      </c>
      <c r="F37" s="49">
        <v>2135.899902</v>
      </c>
      <c r="G37" s="67">
        <f t="shared" si="1"/>
        <v>0.01297092901</v>
      </c>
      <c r="H37" s="68">
        <f>G37-FAMA!E40</f>
        <v>-0.005242569746</v>
      </c>
    </row>
    <row r="38">
      <c r="A38" s="48">
        <v>45195.0</v>
      </c>
      <c r="B38" s="49">
        <v>2152.449951</v>
      </c>
      <c r="C38" s="49">
        <v>2153.0</v>
      </c>
      <c r="D38" s="49">
        <v>2105.0</v>
      </c>
      <c r="E38" s="49">
        <v>2108.550049</v>
      </c>
      <c r="F38" s="49">
        <v>2108.550049</v>
      </c>
      <c r="G38" s="67">
        <f t="shared" si="1"/>
        <v>-0.01513342336</v>
      </c>
      <c r="H38" s="68">
        <f>G38-FAMA!E41</f>
        <v>-0.03334692212</v>
      </c>
    </row>
    <row r="39">
      <c r="A39" s="48">
        <v>45196.0</v>
      </c>
      <c r="B39" s="49">
        <v>2108.050049</v>
      </c>
      <c r="C39" s="49">
        <v>2149.600098</v>
      </c>
      <c r="D39" s="49">
        <v>2099.899902</v>
      </c>
      <c r="E39" s="49">
        <v>2140.949951</v>
      </c>
      <c r="F39" s="49">
        <v>2140.949951</v>
      </c>
      <c r="G39" s="67">
        <f t="shared" si="1"/>
        <v>0.01952427484</v>
      </c>
      <c r="H39" s="68">
        <f>G39-FAMA!E42</f>
        <v>0.001365098488</v>
      </c>
    </row>
    <row r="40">
      <c r="A40" s="48">
        <v>45197.0</v>
      </c>
      <c r="B40" s="49">
        <v>2141.0</v>
      </c>
      <c r="C40" s="49">
        <v>2155.0</v>
      </c>
      <c r="D40" s="49">
        <v>2082.300049</v>
      </c>
      <c r="E40" s="49">
        <v>2099.949951</v>
      </c>
      <c r="F40" s="49">
        <v>2099.949951</v>
      </c>
      <c r="G40" s="67">
        <f t="shared" si="1"/>
        <v>-0.009947949135</v>
      </c>
      <c r="H40" s="68">
        <f>G40-FAMA!E43</f>
        <v>-0.02810712549</v>
      </c>
    </row>
    <row r="41">
      <c r="A41" s="48">
        <v>45198.0</v>
      </c>
      <c r="B41" s="49">
        <v>2109.0</v>
      </c>
      <c r="C41" s="49">
        <v>2140.0</v>
      </c>
      <c r="D41" s="49">
        <v>2093.0</v>
      </c>
      <c r="E41" s="49">
        <v>2121.050049</v>
      </c>
      <c r="F41" s="49">
        <v>2121.050049</v>
      </c>
      <c r="G41" s="67">
        <f t="shared" si="1"/>
        <v>0.0008730171965</v>
      </c>
      <c r="H41" s="68">
        <f>G41-FAMA!E44</f>
        <v>-0.05361440514</v>
      </c>
    </row>
    <row r="42">
      <c r="A42" s="48">
        <v>45202.0</v>
      </c>
      <c r="B42" s="49">
        <v>2081.25</v>
      </c>
      <c r="C42" s="49">
        <v>2130.850098</v>
      </c>
      <c r="D42" s="49">
        <v>2081.25</v>
      </c>
      <c r="E42" s="49">
        <v>2119.199951</v>
      </c>
      <c r="F42" s="49">
        <v>2119.199951</v>
      </c>
      <c r="G42" s="67">
        <f t="shared" si="1"/>
        <v>0.01557483144</v>
      </c>
      <c r="H42" s="68">
        <f>G42-FAMA!E45</f>
        <v>-0.002584344916</v>
      </c>
    </row>
    <row r="43">
      <c r="A43" s="48">
        <v>45203.0</v>
      </c>
      <c r="B43" s="49">
        <v>2134.949951</v>
      </c>
      <c r="C43" s="49">
        <v>2134.949951</v>
      </c>
      <c r="D43" s="49">
        <v>2067.550049</v>
      </c>
      <c r="E43" s="49">
        <v>2086.699951</v>
      </c>
      <c r="F43" s="49">
        <v>2086.699951</v>
      </c>
      <c r="G43" s="67">
        <f t="shared" si="1"/>
        <v>-0.008010314757</v>
      </c>
      <c r="H43" s="68">
        <f>G43-FAMA!E46</f>
        <v>-0.02616949111</v>
      </c>
    </row>
    <row r="44">
      <c r="A44" s="48">
        <v>45204.0</v>
      </c>
      <c r="B44" s="49">
        <v>2096.949951</v>
      </c>
      <c r="C44" s="49">
        <v>2119.5</v>
      </c>
      <c r="D44" s="49">
        <v>2093.0</v>
      </c>
      <c r="E44" s="49">
        <v>2103.550049</v>
      </c>
      <c r="F44" s="49">
        <v>2103.550049</v>
      </c>
      <c r="G44" s="67">
        <f t="shared" si="1"/>
        <v>-0.002300252905</v>
      </c>
      <c r="H44" s="68">
        <f>G44-FAMA!E47</f>
        <v>-0.0203712606</v>
      </c>
    </row>
    <row r="45">
      <c r="A45" s="48">
        <v>45205.0</v>
      </c>
      <c r="B45" s="49">
        <v>2109.949951</v>
      </c>
      <c r="C45" s="49">
        <v>2127.149902</v>
      </c>
      <c r="D45" s="49">
        <v>2100.699951</v>
      </c>
      <c r="E45" s="49">
        <v>2108.399902</v>
      </c>
      <c r="F45" s="49">
        <v>2108.399902</v>
      </c>
      <c r="G45" s="67">
        <f t="shared" si="1"/>
        <v>0.01983167357</v>
      </c>
      <c r="H45" s="68">
        <f>G45-FAMA!E48</f>
        <v>0.001760665875</v>
      </c>
    </row>
    <row r="46">
      <c r="A46" s="48">
        <v>45208.0</v>
      </c>
      <c r="B46" s="49">
        <v>2075.0</v>
      </c>
      <c r="C46" s="49">
        <v>2092.300049</v>
      </c>
      <c r="D46" s="49">
        <v>2065.600098</v>
      </c>
      <c r="E46" s="49">
        <v>2067.399902</v>
      </c>
      <c r="F46" s="49">
        <v>2067.399902</v>
      </c>
      <c r="G46" s="67">
        <f t="shared" si="1"/>
        <v>-0.001183755289</v>
      </c>
      <c r="H46" s="68">
        <f>G46-FAMA!E49</f>
        <v>-0.05540657581</v>
      </c>
    </row>
    <row r="47">
      <c r="A47" s="48">
        <v>45209.0</v>
      </c>
      <c r="B47" s="49">
        <v>2050.100098</v>
      </c>
      <c r="C47" s="49">
        <v>2092.0</v>
      </c>
      <c r="D47" s="49">
        <v>2050.100098</v>
      </c>
      <c r="E47" s="49">
        <v>2069.850098</v>
      </c>
      <c r="F47" s="49">
        <v>2069.850098</v>
      </c>
      <c r="G47" s="67">
        <f t="shared" si="1"/>
        <v>-0.01117874215</v>
      </c>
      <c r="H47" s="68">
        <f>G47-FAMA!E50</f>
        <v>-0.02924974984</v>
      </c>
    </row>
    <row r="48">
      <c r="A48" s="48">
        <v>45210.0</v>
      </c>
      <c r="B48" s="49">
        <v>2080.0</v>
      </c>
      <c r="C48" s="49">
        <v>2126.25</v>
      </c>
      <c r="D48" s="49">
        <v>2080.0</v>
      </c>
      <c r="E48" s="49">
        <v>2093.25</v>
      </c>
      <c r="F48" s="49">
        <v>2093.25</v>
      </c>
      <c r="G48" s="67">
        <f t="shared" si="1"/>
        <v>0.003235082674</v>
      </c>
      <c r="H48" s="68">
        <f>G48-FAMA!E51</f>
        <v>-0.01483592502</v>
      </c>
    </row>
    <row r="49">
      <c r="A49" s="48">
        <v>45211.0</v>
      </c>
      <c r="B49" s="49">
        <v>2100.0</v>
      </c>
      <c r="C49" s="49">
        <v>2110.649902</v>
      </c>
      <c r="D49" s="49">
        <v>2079.0</v>
      </c>
      <c r="E49" s="49">
        <v>2086.5</v>
      </c>
      <c r="F49" s="49">
        <v>2086.5</v>
      </c>
      <c r="G49" s="67">
        <f t="shared" si="1"/>
        <v>0.002041061352</v>
      </c>
      <c r="H49" s="68">
        <f>G49-FAMA!E52</f>
        <v>-0.01597251897</v>
      </c>
    </row>
    <row r="50">
      <c r="A50" s="48">
        <v>45212.0</v>
      </c>
      <c r="B50" s="49">
        <v>2084.949951</v>
      </c>
      <c r="C50" s="49">
        <v>2093.350098</v>
      </c>
      <c r="D50" s="49">
        <v>2065.0</v>
      </c>
      <c r="E50" s="49">
        <v>2082.25</v>
      </c>
      <c r="F50" s="49">
        <v>2082.25</v>
      </c>
      <c r="G50" s="67">
        <f t="shared" si="1"/>
        <v>-0.01312825026</v>
      </c>
      <c r="H50" s="68">
        <f>G50-FAMA!E53</f>
        <v>-0.03114183059</v>
      </c>
    </row>
    <row r="51">
      <c r="A51" s="48">
        <v>45215.0</v>
      </c>
      <c r="B51" s="49">
        <v>2074.050049</v>
      </c>
      <c r="C51" s="49">
        <v>2122.850098</v>
      </c>
      <c r="D51" s="49">
        <v>2073.550049</v>
      </c>
      <c r="E51" s="49">
        <v>2109.949951</v>
      </c>
      <c r="F51" s="49">
        <v>2109.949951</v>
      </c>
      <c r="G51" s="67">
        <f t="shared" si="1"/>
        <v>-0.007409324158</v>
      </c>
      <c r="H51" s="68">
        <f>G51-FAMA!E54</f>
        <v>-0.06145980039</v>
      </c>
    </row>
    <row r="52">
      <c r="A52" s="48">
        <v>45216.0</v>
      </c>
      <c r="B52" s="49">
        <v>2124.550049</v>
      </c>
      <c r="C52" s="49">
        <v>2166.649902</v>
      </c>
      <c r="D52" s="49">
        <v>2115.449951</v>
      </c>
      <c r="E52" s="49">
        <v>2125.699951</v>
      </c>
      <c r="F52" s="49">
        <v>2125.699951</v>
      </c>
      <c r="G52" s="67">
        <f t="shared" si="1"/>
        <v>0.009857716565</v>
      </c>
      <c r="H52" s="68">
        <f>G52-FAMA!E55</f>
        <v>-0.00815586376</v>
      </c>
    </row>
    <row r="53">
      <c r="A53" s="48">
        <v>45217.0</v>
      </c>
      <c r="B53" s="49">
        <v>2125.699951</v>
      </c>
      <c r="C53" s="49">
        <v>2132.0</v>
      </c>
      <c r="D53" s="49">
        <v>2088.050049</v>
      </c>
      <c r="E53" s="49">
        <v>2104.949951</v>
      </c>
      <c r="F53" s="49">
        <v>2104.949951</v>
      </c>
      <c r="G53" s="67">
        <f t="shared" si="1"/>
        <v>0.006478937379</v>
      </c>
      <c r="H53" s="68">
        <f>G53-FAMA!E56</f>
        <v>-0.01153464295</v>
      </c>
    </row>
    <row r="54">
      <c r="A54" s="48">
        <v>45218.0</v>
      </c>
      <c r="B54" s="49">
        <v>2085.0</v>
      </c>
      <c r="C54" s="49">
        <v>2115.0</v>
      </c>
      <c r="D54" s="49">
        <v>2076.0</v>
      </c>
      <c r="E54" s="49">
        <v>2091.399902</v>
      </c>
      <c r="F54" s="49">
        <v>2091.399902</v>
      </c>
      <c r="G54" s="67">
        <f t="shared" si="1"/>
        <v>0.002973312462</v>
      </c>
      <c r="H54" s="68">
        <f>G54-FAMA!E57</f>
        <v>-0.01516151782</v>
      </c>
    </row>
    <row r="55">
      <c r="A55" s="48">
        <v>45219.0</v>
      </c>
      <c r="B55" s="49">
        <v>2094.949951</v>
      </c>
      <c r="C55" s="49">
        <v>2094.949951</v>
      </c>
      <c r="D55" s="49">
        <v>2076.0</v>
      </c>
      <c r="E55" s="49">
        <v>2085.199951</v>
      </c>
      <c r="F55" s="49">
        <v>2085.199951</v>
      </c>
      <c r="G55" s="67">
        <f t="shared" si="1"/>
        <v>0.03225162764</v>
      </c>
      <c r="H55" s="68">
        <f>G55-FAMA!E58</f>
        <v>0.01411679736</v>
      </c>
    </row>
    <row r="56">
      <c r="A56" s="48">
        <v>45222.0</v>
      </c>
      <c r="B56" s="49">
        <v>2070.050049</v>
      </c>
      <c r="C56" s="49">
        <v>2089.899902</v>
      </c>
      <c r="D56" s="49">
        <v>2005.0</v>
      </c>
      <c r="E56" s="49">
        <v>2020.050049</v>
      </c>
      <c r="F56" s="49">
        <v>2020.050049</v>
      </c>
      <c r="G56" s="67">
        <f t="shared" si="1"/>
        <v>0.02038192605</v>
      </c>
      <c r="H56" s="68">
        <f>G56-FAMA!E59</f>
        <v>-0.03403243155</v>
      </c>
    </row>
    <row r="57">
      <c r="A57" s="48">
        <v>45224.0</v>
      </c>
      <c r="B57" s="49">
        <v>2024.699951</v>
      </c>
      <c r="C57" s="49">
        <v>2030.0</v>
      </c>
      <c r="D57" s="49">
        <v>1961.0</v>
      </c>
      <c r="E57" s="49">
        <v>1979.699951</v>
      </c>
      <c r="F57" s="49">
        <v>1979.699951</v>
      </c>
      <c r="G57" s="67">
        <f t="shared" si="1"/>
        <v>0.01486645857</v>
      </c>
      <c r="H57" s="68">
        <f>G57-FAMA!E60</f>
        <v>-0.02140649072</v>
      </c>
    </row>
    <row r="58">
      <c r="A58" s="48">
        <v>45225.0</v>
      </c>
      <c r="B58" s="49">
        <v>1980.0</v>
      </c>
      <c r="C58" s="49">
        <v>1980.0</v>
      </c>
      <c r="D58" s="49">
        <v>1924.75</v>
      </c>
      <c r="E58" s="49">
        <v>1950.699951</v>
      </c>
      <c r="F58" s="49">
        <v>1950.699951</v>
      </c>
      <c r="G58" s="67">
        <f t="shared" si="1"/>
        <v>-0.01866389832</v>
      </c>
      <c r="H58" s="68">
        <f>G58-FAMA!E61</f>
        <v>-0.0368176931</v>
      </c>
    </row>
    <row r="59">
      <c r="A59" s="48">
        <v>45226.0</v>
      </c>
      <c r="B59" s="49">
        <v>1954.150024</v>
      </c>
      <c r="C59" s="49">
        <v>2004.849976</v>
      </c>
      <c r="D59" s="49">
        <v>1954.150024</v>
      </c>
      <c r="E59" s="49">
        <v>1987.800049</v>
      </c>
      <c r="F59" s="49">
        <v>1987.800049</v>
      </c>
      <c r="G59" s="67">
        <f t="shared" si="1"/>
        <v>-0.001657338677</v>
      </c>
      <c r="H59" s="68">
        <f>G59-FAMA!E62</f>
        <v>-0.01981113345</v>
      </c>
    </row>
    <row r="60">
      <c r="A60" s="48">
        <v>45229.0</v>
      </c>
      <c r="B60" s="49">
        <v>1985.0</v>
      </c>
      <c r="C60" s="49">
        <v>1996.199951</v>
      </c>
      <c r="D60" s="49">
        <v>1969.199951</v>
      </c>
      <c r="E60" s="49">
        <v>1991.099976</v>
      </c>
      <c r="F60" s="49">
        <v>1991.099976</v>
      </c>
      <c r="G60" s="67">
        <f t="shared" si="1"/>
        <v>0.002542698762</v>
      </c>
      <c r="H60" s="68">
        <f>G60-FAMA!E63</f>
        <v>-0.05192857298</v>
      </c>
    </row>
    <row r="61">
      <c r="A61" s="48">
        <v>45230.0</v>
      </c>
      <c r="B61" s="49">
        <v>1994.949951</v>
      </c>
      <c r="C61" s="49">
        <v>2012.699951</v>
      </c>
      <c r="D61" s="49">
        <v>1981.849976</v>
      </c>
      <c r="E61" s="49">
        <v>1986.050049</v>
      </c>
      <c r="F61" s="49">
        <v>1986.050049</v>
      </c>
      <c r="G61" s="67">
        <f t="shared" si="1"/>
        <v>0.01329084133</v>
      </c>
      <c r="H61" s="68">
        <f>G61-FAMA!E64</f>
        <v>-0.004862953451</v>
      </c>
    </row>
    <row r="62">
      <c r="A62" s="48">
        <v>45231.0</v>
      </c>
      <c r="B62" s="49">
        <v>1986.099976</v>
      </c>
      <c r="C62" s="49">
        <v>1990.75</v>
      </c>
      <c r="D62" s="49">
        <v>1955.949951</v>
      </c>
      <c r="E62" s="49">
        <v>1960.0</v>
      </c>
      <c r="F62" s="49">
        <v>1960.0</v>
      </c>
      <c r="G62" s="67">
        <f t="shared" si="1"/>
        <v>-0.01909267249</v>
      </c>
      <c r="H62" s="68">
        <f>G62-FAMA!E65</f>
        <v>-0.03724646727</v>
      </c>
    </row>
    <row r="63">
      <c r="A63" s="48">
        <v>45232.0</v>
      </c>
      <c r="B63" s="49">
        <v>1977.300049</v>
      </c>
      <c r="C63" s="49">
        <v>2006.699951</v>
      </c>
      <c r="D63" s="49">
        <v>1968.0</v>
      </c>
      <c r="E63" s="49">
        <v>1998.150024</v>
      </c>
      <c r="F63" s="49">
        <v>1998.150024</v>
      </c>
      <c r="G63" s="67">
        <f t="shared" si="1"/>
        <v>-0.01221047151</v>
      </c>
      <c r="H63" s="68">
        <f>G63-FAMA!E66</f>
        <v>-0.03036426629</v>
      </c>
    </row>
    <row r="64">
      <c r="A64" s="48">
        <v>45233.0</v>
      </c>
      <c r="B64" s="49">
        <v>2011.900024</v>
      </c>
      <c r="C64" s="49">
        <v>2030.900024</v>
      </c>
      <c r="D64" s="49">
        <v>1990.25</v>
      </c>
      <c r="E64" s="49">
        <v>2022.849976</v>
      </c>
      <c r="F64" s="49">
        <v>2022.849976</v>
      </c>
      <c r="G64" s="67">
        <f t="shared" si="1"/>
        <v>-0.05423480688</v>
      </c>
      <c r="H64" s="68">
        <f>G64-FAMA!E67</f>
        <v>-0.07241422727</v>
      </c>
    </row>
    <row r="65">
      <c r="A65" s="48">
        <v>45236.0</v>
      </c>
      <c r="B65" s="49">
        <v>2023.349976</v>
      </c>
      <c r="C65" s="49">
        <v>2144.75</v>
      </c>
      <c r="D65" s="49">
        <v>2017.5</v>
      </c>
      <c r="E65" s="49">
        <v>2138.850098</v>
      </c>
      <c r="F65" s="49">
        <v>2138.850098</v>
      </c>
      <c r="G65" s="67">
        <f t="shared" si="1"/>
        <v>0.01910665777</v>
      </c>
      <c r="H65" s="68">
        <f>G65-FAMA!E68</f>
        <v>-0.05363085568</v>
      </c>
    </row>
    <row r="66">
      <c r="A66" s="48">
        <v>45237.0</v>
      </c>
      <c r="B66" s="49">
        <v>2138.850098</v>
      </c>
      <c r="C66" s="49">
        <v>2138.850098</v>
      </c>
      <c r="D66" s="49">
        <v>2091.25</v>
      </c>
      <c r="E66" s="49">
        <v>2098.75</v>
      </c>
      <c r="F66" s="49">
        <v>2098.75</v>
      </c>
      <c r="G66" s="67">
        <f t="shared" si="1"/>
        <v>-0.01810566417</v>
      </c>
      <c r="H66" s="68">
        <f>G66-FAMA!E69</f>
        <v>-0.03628508457</v>
      </c>
    </row>
    <row r="67">
      <c r="A67" s="48">
        <v>45238.0</v>
      </c>
      <c r="B67" s="49">
        <v>2192.0</v>
      </c>
      <c r="C67" s="49">
        <v>2209.050049</v>
      </c>
      <c r="D67" s="49">
        <v>2117.800049</v>
      </c>
      <c r="E67" s="49">
        <v>2137.449951</v>
      </c>
      <c r="F67" s="49">
        <v>2137.449951</v>
      </c>
      <c r="G67" s="67">
        <f t="shared" si="1"/>
        <v>0.02898059983</v>
      </c>
      <c r="H67" s="68">
        <f>G67-FAMA!E70</f>
        <v>0.0108032294</v>
      </c>
    </row>
    <row r="68">
      <c r="A68" s="48">
        <v>45239.0</v>
      </c>
      <c r="B68" s="49">
        <v>2151.0</v>
      </c>
      <c r="C68" s="49">
        <v>2151.0</v>
      </c>
      <c r="D68" s="49">
        <v>2068.0</v>
      </c>
      <c r="E68" s="49">
        <v>2077.25</v>
      </c>
      <c r="F68" s="49">
        <v>2077.25</v>
      </c>
      <c r="G68" s="67">
        <f t="shared" si="1"/>
        <v>-0.01624401421</v>
      </c>
      <c r="H68" s="68">
        <f>G68-FAMA!E71</f>
        <v>-0.03442138464</v>
      </c>
    </row>
    <row r="69">
      <c r="A69" s="48">
        <v>45240.0</v>
      </c>
      <c r="B69" s="49">
        <v>2077.300049</v>
      </c>
      <c r="C69" s="49">
        <v>2116.300049</v>
      </c>
      <c r="D69" s="49">
        <v>2057.0</v>
      </c>
      <c r="E69" s="49">
        <v>2111.550049</v>
      </c>
      <c r="F69" s="49">
        <v>2111.550049</v>
      </c>
      <c r="G69" s="67">
        <f t="shared" si="1"/>
        <v>-0.0003787482959</v>
      </c>
      <c r="H69" s="68">
        <f>G69-FAMA!E72</f>
        <v>-0.05492077269</v>
      </c>
    </row>
    <row r="70">
      <c r="A70" s="48">
        <v>45243.0</v>
      </c>
      <c r="B70" s="49">
        <v>2100.050049</v>
      </c>
      <c r="C70" s="49">
        <v>2127.0</v>
      </c>
      <c r="D70" s="49">
        <v>2095.0</v>
      </c>
      <c r="E70" s="49">
        <v>2112.350098</v>
      </c>
      <c r="F70" s="49">
        <v>2112.350098</v>
      </c>
      <c r="G70" s="67">
        <f t="shared" si="1"/>
        <v>-0.00273814615</v>
      </c>
      <c r="H70" s="68">
        <f>G70-FAMA!E73</f>
        <v>-0.02091551658</v>
      </c>
    </row>
    <row r="71">
      <c r="A71" s="48">
        <v>45245.0</v>
      </c>
      <c r="B71" s="49">
        <v>2121.050049</v>
      </c>
      <c r="C71" s="49">
        <v>2134.300049</v>
      </c>
      <c r="D71" s="49">
        <v>2112.350098</v>
      </c>
      <c r="E71" s="49">
        <v>2118.149902</v>
      </c>
      <c r="F71" s="49">
        <v>2118.149902</v>
      </c>
      <c r="G71" s="67">
        <f t="shared" si="1"/>
        <v>-0.01380489167</v>
      </c>
      <c r="H71" s="68">
        <f>G71-FAMA!E74</f>
        <v>-0.0319822621</v>
      </c>
    </row>
    <row r="72">
      <c r="A72" s="48">
        <v>45246.0</v>
      </c>
      <c r="B72" s="49">
        <v>2130.949951</v>
      </c>
      <c r="C72" s="49">
        <v>2165.0</v>
      </c>
      <c r="D72" s="49">
        <v>2115.899902</v>
      </c>
      <c r="E72" s="49">
        <v>2147.800049</v>
      </c>
      <c r="F72" s="49">
        <v>2147.800049</v>
      </c>
      <c r="G72" s="67">
        <f t="shared" si="1"/>
        <v>0.0004891342727</v>
      </c>
      <c r="H72" s="68">
        <f>G72-FAMA!E75</f>
        <v>-0.01774127398</v>
      </c>
    </row>
    <row r="73">
      <c r="A73" s="48">
        <v>45247.0</v>
      </c>
      <c r="B73" s="49">
        <v>2145.800049</v>
      </c>
      <c r="C73" s="49">
        <v>2172.0</v>
      </c>
      <c r="D73" s="49">
        <v>2139.0</v>
      </c>
      <c r="E73" s="49">
        <v>2146.75</v>
      </c>
      <c r="F73" s="49">
        <v>2146.75</v>
      </c>
      <c r="G73" s="67">
        <f t="shared" si="1"/>
        <v>0.01283288923</v>
      </c>
      <c r="H73" s="68">
        <f>G73-FAMA!E76</f>
        <v>-0.005397519022</v>
      </c>
    </row>
    <row r="74">
      <c r="A74" s="48">
        <v>45250.0</v>
      </c>
      <c r="B74" s="49">
        <v>2138.050049</v>
      </c>
      <c r="C74" s="49">
        <v>2153.399902</v>
      </c>
      <c r="D74" s="49">
        <v>2110.5</v>
      </c>
      <c r="E74" s="49">
        <v>2119.550049</v>
      </c>
      <c r="F74" s="49">
        <v>2119.550049</v>
      </c>
      <c r="G74" s="67">
        <f t="shared" si="1"/>
        <v>-0.002517696478</v>
      </c>
      <c r="H74" s="68">
        <f>G74-FAMA!E77</f>
        <v>-0.05721889228</v>
      </c>
    </row>
    <row r="75">
      <c r="A75" s="48">
        <v>45251.0</v>
      </c>
      <c r="B75" s="49">
        <v>2115.350098</v>
      </c>
      <c r="C75" s="49">
        <v>2163.550049</v>
      </c>
      <c r="D75" s="49">
        <v>2088.350098</v>
      </c>
      <c r="E75" s="49">
        <v>2124.899902</v>
      </c>
      <c r="F75" s="49">
        <v>2124.899902</v>
      </c>
      <c r="G75" s="67">
        <f t="shared" si="1"/>
        <v>-0.003937630341</v>
      </c>
      <c r="H75" s="68">
        <f>G75-FAMA!E78</f>
        <v>-0.0221680386</v>
      </c>
    </row>
    <row r="76">
      <c r="A76" s="48">
        <v>45252.0</v>
      </c>
      <c r="B76" s="49">
        <v>2121.050049</v>
      </c>
      <c r="C76" s="49">
        <v>2151.850098</v>
      </c>
      <c r="D76" s="49">
        <v>2121.050049</v>
      </c>
      <c r="E76" s="49">
        <v>2133.300049</v>
      </c>
      <c r="F76" s="49">
        <v>2133.300049</v>
      </c>
      <c r="G76" s="67">
        <f t="shared" si="1"/>
        <v>-0.03426887777</v>
      </c>
      <c r="H76" s="68">
        <f>G76-FAMA!E79</f>
        <v>-0.05249928603</v>
      </c>
    </row>
    <row r="77">
      <c r="A77" s="48">
        <v>45253.0</v>
      </c>
      <c r="B77" s="49">
        <v>2128.550049</v>
      </c>
      <c r="C77" s="49">
        <v>2224.949951</v>
      </c>
      <c r="D77" s="49">
        <v>2128.550049</v>
      </c>
      <c r="E77" s="49">
        <v>2209.0</v>
      </c>
      <c r="F77" s="49">
        <v>2209.0</v>
      </c>
      <c r="G77" s="67">
        <f t="shared" si="1"/>
        <v>0.006813860516</v>
      </c>
      <c r="H77" s="68">
        <f>G77-FAMA!E80</f>
        <v>-0.01143781123</v>
      </c>
    </row>
    <row r="78">
      <c r="A78" s="48">
        <v>45254.0</v>
      </c>
      <c r="B78" s="49">
        <v>2225.850098</v>
      </c>
      <c r="C78" s="49">
        <v>2239.199951</v>
      </c>
      <c r="D78" s="49">
        <v>2187.100098</v>
      </c>
      <c r="E78" s="49">
        <v>2194.050049</v>
      </c>
      <c r="F78" s="49">
        <v>2194.050049</v>
      </c>
      <c r="G78" s="67">
        <f t="shared" si="1"/>
        <v>0.007531121961</v>
      </c>
      <c r="H78" s="68">
        <f>G78-FAMA!E81</f>
        <v>-0.01072054979</v>
      </c>
    </row>
    <row r="79">
      <c r="A79" s="48">
        <v>45258.0</v>
      </c>
      <c r="B79" s="49">
        <v>2193.0</v>
      </c>
      <c r="C79" s="49">
        <v>2220.850098</v>
      </c>
      <c r="D79" s="49">
        <v>2167.300049</v>
      </c>
      <c r="E79" s="49">
        <v>2177.649902</v>
      </c>
      <c r="F79" s="49">
        <v>2177.649902</v>
      </c>
      <c r="G79" s="67">
        <f t="shared" si="1"/>
        <v>-0.01078858956</v>
      </c>
      <c r="H79" s="68">
        <f>G79-FAMA!E82</f>
        <v>-0.06555359912</v>
      </c>
    </row>
    <row r="80">
      <c r="A80" s="48">
        <v>45259.0</v>
      </c>
      <c r="B80" s="49">
        <v>2180.050049</v>
      </c>
      <c r="C80" s="49">
        <v>2208.050049</v>
      </c>
      <c r="D80" s="49">
        <v>2178.899902</v>
      </c>
      <c r="E80" s="49">
        <v>2201.399902</v>
      </c>
      <c r="F80" s="49">
        <v>2201.399902</v>
      </c>
      <c r="G80" s="67">
        <f t="shared" si="1"/>
        <v>0.001865859422</v>
      </c>
      <c r="H80" s="68">
        <f>G80-FAMA!E83</f>
        <v>-0.03464081531</v>
      </c>
    </row>
    <row r="81">
      <c r="A81" s="48">
        <v>45260.0</v>
      </c>
      <c r="B81" s="49">
        <v>2200.399902</v>
      </c>
      <c r="C81" s="49">
        <v>2209.449951</v>
      </c>
      <c r="D81" s="49">
        <v>2179.850098</v>
      </c>
      <c r="E81" s="49">
        <v>2197.300049</v>
      </c>
      <c r="F81" s="49">
        <v>2197.300049</v>
      </c>
      <c r="G81" s="67">
        <f t="shared" si="1"/>
        <v>-0.007385925383</v>
      </c>
      <c r="H81" s="68">
        <f>G81-FAMA!E84</f>
        <v>-0.02574491423</v>
      </c>
    </row>
    <row r="82">
      <c r="A82" s="48">
        <v>45261.0</v>
      </c>
      <c r="B82" s="49">
        <v>2197.350098</v>
      </c>
      <c r="C82" s="49">
        <v>2227.0</v>
      </c>
      <c r="D82" s="49">
        <v>2191.899902</v>
      </c>
      <c r="E82" s="49">
        <v>2213.649902</v>
      </c>
      <c r="F82" s="49">
        <v>2213.649902</v>
      </c>
      <c r="G82" s="67">
        <f t="shared" si="1"/>
        <v>0.002195695804</v>
      </c>
      <c r="H82" s="68">
        <f>G82-FAMA!E85</f>
        <v>-0.01616329304</v>
      </c>
    </row>
    <row r="83">
      <c r="A83" s="48">
        <v>45264.0</v>
      </c>
      <c r="B83" s="49">
        <v>2239.949951</v>
      </c>
      <c r="C83" s="49">
        <v>2239.949951</v>
      </c>
      <c r="D83" s="49">
        <v>2204.600098</v>
      </c>
      <c r="E83" s="49">
        <v>2208.800049</v>
      </c>
      <c r="F83" s="49">
        <v>2208.800049</v>
      </c>
      <c r="G83" s="67">
        <f t="shared" si="1"/>
        <v>-0.01128019293</v>
      </c>
      <c r="H83" s="68">
        <f>G83-FAMA!E86</f>
        <v>-0.06636727167</v>
      </c>
    </row>
    <row r="84">
      <c r="A84" s="48">
        <v>45265.0</v>
      </c>
      <c r="B84" s="49">
        <v>2203.050049</v>
      </c>
      <c r="C84" s="49">
        <v>2253.0</v>
      </c>
      <c r="D84" s="49">
        <v>2201.899902</v>
      </c>
      <c r="E84" s="49">
        <v>2234.0</v>
      </c>
      <c r="F84" s="49">
        <v>2234.0</v>
      </c>
      <c r="G84" s="67">
        <f t="shared" si="1"/>
        <v>-0.008433200178</v>
      </c>
      <c r="H84" s="68">
        <f>G84-FAMA!E87</f>
        <v>-0.02679218903</v>
      </c>
    </row>
    <row r="85">
      <c r="A85" s="48">
        <v>45266.0</v>
      </c>
      <c r="B85" s="49">
        <v>2235.350098</v>
      </c>
      <c r="C85" s="49">
        <v>2325.0</v>
      </c>
      <c r="D85" s="49">
        <v>2229.050049</v>
      </c>
      <c r="E85" s="49">
        <v>2253.0</v>
      </c>
      <c r="F85" s="49">
        <v>2253.0</v>
      </c>
      <c r="G85" s="67">
        <f t="shared" si="1"/>
        <v>-0.002501450975</v>
      </c>
      <c r="H85" s="68">
        <f>G85-FAMA!E88</f>
        <v>-0.02086043982</v>
      </c>
    </row>
    <row r="86">
      <c r="A86" s="48">
        <v>45267.0</v>
      </c>
      <c r="B86" s="49">
        <v>2271.899902</v>
      </c>
      <c r="C86" s="49">
        <v>2271.899902</v>
      </c>
      <c r="D86" s="49">
        <v>2239.550049</v>
      </c>
      <c r="E86" s="49">
        <v>2258.649902</v>
      </c>
      <c r="F86" s="49">
        <v>2258.649902</v>
      </c>
      <c r="G86" s="67">
        <f t="shared" si="1"/>
        <v>0.01949940281</v>
      </c>
      <c r="H86" s="68">
        <f>G86-FAMA!E89</f>
        <v>0.001146559871</v>
      </c>
    </row>
    <row r="87">
      <c r="A87" s="48">
        <v>45268.0</v>
      </c>
      <c r="B87" s="49">
        <v>2262.649902</v>
      </c>
      <c r="C87" s="49">
        <v>2276.5</v>
      </c>
      <c r="D87" s="49">
        <v>2183.149902</v>
      </c>
      <c r="E87" s="49">
        <v>2215.449951</v>
      </c>
      <c r="F87" s="49">
        <v>2215.449951</v>
      </c>
      <c r="G87" s="67">
        <f t="shared" si="1"/>
        <v>-0.002813161155</v>
      </c>
      <c r="H87" s="68">
        <f>G87-FAMA!E90</f>
        <v>-0.02116600409</v>
      </c>
    </row>
    <row r="88">
      <c r="A88" s="48">
        <v>45271.0</v>
      </c>
      <c r="B88" s="49">
        <v>2215.449951</v>
      </c>
      <c r="C88" s="49">
        <v>2242.0</v>
      </c>
      <c r="D88" s="49">
        <v>2212.0</v>
      </c>
      <c r="E88" s="49">
        <v>2221.699951</v>
      </c>
      <c r="F88" s="49">
        <v>2221.699951</v>
      </c>
      <c r="G88" s="67">
        <f t="shared" si="1"/>
        <v>-0.0003149527677</v>
      </c>
      <c r="H88" s="68">
        <f>G88-FAMA!E91</f>
        <v>-0.05538358701</v>
      </c>
    </row>
    <row r="89">
      <c r="A89" s="48">
        <v>45272.0</v>
      </c>
      <c r="B89" s="49">
        <v>2227.649902</v>
      </c>
      <c r="C89" s="49">
        <v>2244.0</v>
      </c>
      <c r="D89" s="49">
        <v>2199.050049</v>
      </c>
      <c r="E89" s="49">
        <v>2222.399902</v>
      </c>
      <c r="F89" s="49">
        <v>2222.399902</v>
      </c>
      <c r="G89" s="67">
        <f t="shared" si="1"/>
        <v>-0.01004478919</v>
      </c>
      <c r="H89" s="68">
        <f>G89-FAMA!E92</f>
        <v>-0.02839763213</v>
      </c>
    </row>
    <row r="90">
      <c r="A90" s="48">
        <v>45273.0</v>
      </c>
      <c r="B90" s="49">
        <v>2228.949951</v>
      </c>
      <c r="C90" s="49">
        <v>2249.949951</v>
      </c>
      <c r="D90" s="49">
        <v>2203.5</v>
      </c>
      <c r="E90" s="49">
        <v>2244.949951</v>
      </c>
      <c r="F90" s="49">
        <v>2244.949951</v>
      </c>
      <c r="G90" s="67">
        <f t="shared" si="1"/>
        <v>-0.01079556744</v>
      </c>
      <c r="H90" s="68">
        <f>G90-FAMA!E93</f>
        <v>-0.02914841038</v>
      </c>
    </row>
    <row r="91">
      <c r="A91" s="48">
        <v>45274.0</v>
      </c>
      <c r="B91" s="49">
        <v>2250.0</v>
      </c>
      <c r="C91" s="49">
        <v>2277.100098</v>
      </c>
      <c r="D91" s="49">
        <v>2243.5</v>
      </c>
      <c r="E91" s="49">
        <v>2269.449951</v>
      </c>
      <c r="F91" s="49">
        <v>2269.449951</v>
      </c>
      <c r="G91" s="67">
        <f t="shared" si="1"/>
        <v>-0.0160846707</v>
      </c>
      <c r="H91" s="68">
        <f>G91-FAMA!E94</f>
        <v>-0.03441087978</v>
      </c>
    </row>
    <row r="92">
      <c r="A92" s="48">
        <v>45275.0</v>
      </c>
      <c r="B92" s="49">
        <v>2270.149902</v>
      </c>
      <c r="C92" s="49">
        <v>2410.0</v>
      </c>
      <c r="D92" s="49">
        <v>2268.0</v>
      </c>
      <c r="E92" s="49">
        <v>2306.550049</v>
      </c>
      <c r="F92" s="49">
        <v>2306.550049</v>
      </c>
      <c r="G92" s="67">
        <f t="shared" si="1"/>
        <v>-0.002011899489</v>
      </c>
      <c r="H92" s="68">
        <f>G92-FAMA!E95</f>
        <v>-0.02033810857</v>
      </c>
    </row>
    <row r="93">
      <c r="A93" s="48">
        <v>45278.0</v>
      </c>
      <c r="B93" s="49">
        <v>2309.0</v>
      </c>
      <c r="C93" s="49">
        <v>2342.5</v>
      </c>
      <c r="D93" s="49">
        <v>2280.050049</v>
      </c>
      <c r="E93" s="49">
        <v>2311.199951</v>
      </c>
      <c r="F93" s="49">
        <v>2311.199951</v>
      </c>
      <c r="G93" s="67">
        <f t="shared" si="1"/>
        <v>0.00976466437</v>
      </c>
      <c r="H93" s="68">
        <f>G93-FAMA!E96</f>
        <v>-0.02689111228</v>
      </c>
    </row>
    <row r="94">
      <c r="A94" s="48">
        <v>45279.0</v>
      </c>
      <c r="B94" s="49">
        <v>2309.550049</v>
      </c>
      <c r="C94" s="49">
        <v>2325.300049</v>
      </c>
      <c r="D94" s="49">
        <v>2266.600098</v>
      </c>
      <c r="E94" s="49">
        <v>2288.850098</v>
      </c>
      <c r="F94" s="49">
        <v>2288.850098</v>
      </c>
      <c r="G94" s="67">
        <f t="shared" si="1"/>
        <v>0.03350425543</v>
      </c>
      <c r="H94" s="68">
        <f>G94-FAMA!E97</f>
        <v>0.01517804635</v>
      </c>
    </row>
    <row r="95">
      <c r="A95" s="48">
        <v>45280.0</v>
      </c>
      <c r="B95" s="49">
        <v>2320.5</v>
      </c>
      <c r="C95" s="49">
        <v>2392.0</v>
      </c>
      <c r="D95" s="49">
        <v>2200.0</v>
      </c>
      <c r="E95" s="49">
        <v>2214.649902</v>
      </c>
      <c r="F95" s="49">
        <v>2214.649902</v>
      </c>
      <c r="G95" s="67">
        <f t="shared" si="1"/>
        <v>-0.03072420202</v>
      </c>
      <c r="H95" s="68">
        <f>G95-FAMA!E98</f>
        <v>-0.06737997867</v>
      </c>
    </row>
    <row r="96">
      <c r="A96" s="48">
        <v>45281.0</v>
      </c>
      <c r="B96" s="49">
        <v>2212.649902</v>
      </c>
      <c r="C96" s="49">
        <v>2289.0</v>
      </c>
      <c r="D96" s="49">
        <v>2181.050049</v>
      </c>
      <c r="E96" s="49">
        <v>2284.850098</v>
      </c>
      <c r="F96" s="49">
        <v>2284.850098</v>
      </c>
      <c r="G96" s="67">
        <f t="shared" si="1"/>
        <v>-0.03933308437</v>
      </c>
      <c r="H96" s="68">
        <f>G96-FAMA!E99</f>
        <v>-0.05769847506</v>
      </c>
    </row>
    <row r="97">
      <c r="A97" s="48">
        <v>45282.0</v>
      </c>
      <c r="B97" s="49">
        <v>2297.350098</v>
      </c>
      <c r="C97" s="49">
        <v>2399.600098</v>
      </c>
      <c r="D97" s="49">
        <v>2286.0</v>
      </c>
      <c r="E97" s="49">
        <v>2378.399902</v>
      </c>
      <c r="F97" s="49">
        <v>2378.399902</v>
      </c>
      <c r="G97" s="67">
        <f t="shared" si="1"/>
        <v>-0.03877793853</v>
      </c>
      <c r="H97" s="68">
        <f>G97-FAMA!E100</f>
        <v>-0.05714332922</v>
      </c>
    </row>
    <row r="98">
      <c r="A98" s="48">
        <v>45286.0</v>
      </c>
      <c r="B98" s="49">
        <v>2381.949951</v>
      </c>
      <c r="C98" s="49">
        <v>2487.550049</v>
      </c>
      <c r="D98" s="49">
        <v>2380.0</v>
      </c>
      <c r="E98" s="49">
        <v>2474.350098</v>
      </c>
      <c r="F98" s="49">
        <v>2474.350098</v>
      </c>
      <c r="G98" s="67">
        <f t="shared" si="1"/>
        <v>0.00332510039</v>
      </c>
      <c r="H98" s="68">
        <f>G98-FAMA!E101</f>
        <v>-0.05178119093</v>
      </c>
    </row>
    <row r="99">
      <c r="A99" s="48">
        <v>45287.0</v>
      </c>
      <c r="B99" s="49">
        <v>2481.350098</v>
      </c>
      <c r="C99" s="49">
        <v>2495.800049</v>
      </c>
      <c r="D99" s="49">
        <v>2431.050049</v>
      </c>
      <c r="E99" s="49">
        <v>2466.149902</v>
      </c>
      <c r="F99" s="49">
        <v>2466.149902</v>
      </c>
      <c r="G99" s="67">
        <f t="shared" si="1"/>
        <v>0.01345853592</v>
      </c>
      <c r="H99" s="68">
        <f>G99-FAMA!E102</f>
        <v>-0.004906854766</v>
      </c>
    </row>
    <row r="100">
      <c r="A100" s="48">
        <v>45288.0</v>
      </c>
      <c r="B100" s="49">
        <v>2458.0</v>
      </c>
      <c r="C100" s="49">
        <v>2478.399902</v>
      </c>
      <c r="D100" s="49">
        <v>2425.850098</v>
      </c>
      <c r="E100" s="49">
        <v>2433.399902</v>
      </c>
      <c r="F100" s="49">
        <v>2433.399902</v>
      </c>
      <c r="G100" s="67">
        <f t="shared" si="1"/>
        <v>-0.01967976554</v>
      </c>
      <c r="H100" s="68">
        <f>G100-FAMA!E103</f>
        <v>-0.03804515623</v>
      </c>
    </row>
    <row r="101">
      <c r="A101" s="48">
        <v>45289.0</v>
      </c>
      <c r="B101" s="49">
        <v>2449.850098</v>
      </c>
      <c r="C101" s="49">
        <v>2501.0</v>
      </c>
      <c r="D101" s="49">
        <v>2433.399902</v>
      </c>
      <c r="E101" s="49">
        <v>2482.25</v>
      </c>
      <c r="F101" s="49">
        <v>2482.25</v>
      </c>
      <c r="G101" s="67">
        <f t="shared" si="1"/>
        <v>0.003030609152</v>
      </c>
      <c r="H101" s="68">
        <f>G101-FAMA!E104</f>
        <v>-0.01536038742</v>
      </c>
    </row>
    <row r="102">
      <c r="A102" s="48">
        <v>45292.0</v>
      </c>
      <c r="B102" s="49">
        <v>2470.050049</v>
      </c>
      <c r="C102" s="49">
        <v>2520.0</v>
      </c>
      <c r="D102" s="49">
        <v>2460.0</v>
      </c>
      <c r="E102" s="49">
        <v>2474.75</v>
      </c>
      <c r="F102" s="49">
        <v>2474.75</v>
      </c>
      <c r="G102" s="67">
        <f t="shared" si="1"/>
        <v>-0.001089810512</v>
      </c>
      <c r="H102" s="68">
        <f>G102-FAMA!E105</f>
        <v>-0.01948080708</v>
      </c>
    </row>
    <row r="103">
      <c r="A103" s="48">
        <v>45293.0</v>
      </c>
      <c r="B103" s="49">
        <v>2475.0</v>
      </c>
      <c r="C103" s="49">
        <v>2494.149902</v>
      </c>
      <c r="D103" s="49">
        <v>2425.399902</v>
      </c>
      <c r="E103" s="49">
        <v>2477.449951</v>
      </c>
      <c r="F103" s="49">
        <v>2477.449951</v>
      </c>
      <c r="G103" s="67">
        <f t="shared" si="1"/>
        <v>-0.001229610562</v>
      </c>
      <c r="H103" s="68">
        <f>G103-FAMA!E106</f>
        <v>-0.07481389305</v>
      </c>
    </row>
    <row r="104">
      <c r="A104" s="48">
        <v>45294.0</v>
      </c>
      <c r="B104" s="49">
        <v>2475.199951</v>
      </c>
      <c r="C104" s="49">
        <v>2499.0</v>
      </c>
      <c r="D104" s="49">
        <v>2436.550049</v>
      </c>
      <c r="E104" s="49">
        <v>2480.5</v>
      </c>
      <c r="F104" s="49">
        <v>2480.5</v>
      </c>
      <c r="G104" s="67">
        <f t="shared" si="1"/>
        <v>-0.002212389381</v>
      </c>
      <c r="H104" s="68">
        <f>G104-FAMA!E107</f>
        <v>-0.02060338595</v>
      </c>
    </row>
    <row r="105">
      <c r="A105" s="48">
        <v>45295.0</v>
      </c>
      <c r="B105" s="49">
        <v>2467.649902</v>
      </c>
      <c r="C105" s="49">
        <v>2518.75</v>
      </c>
      <c r="D105" s="49">
        <v>2467.649902</v>
      </c>
      <c r="E105" s="49">
        <v>2486.0</v>
      </c>
      <c r="F105" s="49">
        <v>2486.0</v>
      </c>
      <c r="G105" s="67">
        <f t="shared" si="1"/>
        <v>0.01527399351</v>
      </c>
      <c r="H105" s="68">
        <f>G105-FAMA!E108</f>
        <v>-0.003149007049</v>
      </c>
    </row>
    <row r="106">
      <c r="A106" s="48">
        <v>45296.0</v>
      </c>
      <c r="B106" s="49">
        <v>2477.600098</v>
      </c>
      <c r="C106" s="49">
        <v>2508.649902</v>
      </c>
      <c r="D106" s="49">
        <v>2415.75</v>
      </c>
      <c r="E106" s="49">
        <v>2448.600098</v>
      </c>
      <c r="F106" s="49">
        <v>2448.600098</v>
      </c>
      <c r="G106" s="67">
        <f t="shared" si="1"/>
        <v>0.008442815029</v>
      </c>
      <c r="H106" s="68">
        <f>G106-FAMA!E109</f>
        <v>-0.009980185528</v>
      </c>
    </row>
    <row r="107">
      <c r="A107" s="48">
        <v>45299.0</v>
      </c>
      <c r="B107" s="49">
        <v>2448.75</v>
      </c>
      <c r="C107" s="49">
        <v>2458.300049</v>
      </c>
      <c r="D107" s="49">
        <v>2401.100098</v>
      </c>
      <c r="E107" s="49">
        <v>2428.100098</v>
      </c>
      <c r="F107" s="49">
        <v>2428.100098</v>
      </c>
      <c r="G107" s="67">
        <f t="shared" si="1"/>
        <v>-0.003283937309</v>
      </c>
      <c r="H107" s="68">
        <f>G107-FAMA!E110</f>
        <v>-0.05856312181</v>
      </c>
    </row>
    <row r="108">
      <c r="A108" s="48">
        <v>45300.0</v>
      </c>
      <c r="B108" s="49">
        <v>2437.550049</v>
      </c>
      <c r="C108" s="49">
        <v>2457.100098</v>
      </c>
      <c r="D108" s="49">
        <v>2414.600098</v>
      </c>
      <c r="E108" s="49">
        <v>2436.100098</v>
      </c>
      <c r="F108" s="49">
        <v>2436.100098</v>
      </c>
      <c r="G108" s="67">
        <f t="shared" si="1"/>
        <v>0.003418753123</v>
      </c>
      <c r="H108" s="68">
        <f>G108-FAMA!E111</f>
        <v>-0.01500424743</v>
      </c>
    </row>
    <row r="109">
      <c r="A109" s="48">
        <v>45301.0</v>
      </c>
      <c r="B109" s="49">
        <v>2436.300049</v>
      </c>
      <c r="C109" s="49">
        <v>2449.100098</v>
      </c>
      <c r="D109" s="49">
        <v>2395.25</v>
      </c>
      <c r="E109" s="49">
        <v>2427.800049</v>
      </c>
      <c r="F109" s="49">
        <v>2427.800049</v>
      </c>
      <c r="G109" s="67">
        <f t="shared" si="1"/>
        <v>-0.01618881613</v>
      </c>
      <c r="H109" s="68">
        <f>G109-FAMA!E112</f>
        <v>-0.03461181669</v>
      </c>
    </row>
    <row r="110">
      <c r="A110" s="48">
        <v>45302.0</v>
      </c>
      <c r="B110" s="49">
        <v>2427.550049</v>
      </c>
      <c r="C110" s="49">
        <v>2480.0</v>
      </c>
      <c r="D110" s="49">
        <v>2427.550049</v>
      </c>
      <c r="E110" s="49">
        <v>2467.75</v>
      </c>
      <c r="F110" s="49">
        <v>2467.75</v>
      </c>
      <c r="G110" s="67">
        <f t="shared" si="1"/>
        <v>0.0143245096</v>
      </c>
      <c r="H110" s="68">
        <f>G110-FAMA!E113</f>
        <v>-0.00408568981</v>
      </c>
    </row>
    <row r="111">
      <c r="A111" s="48">
        <v>45303.0</v>
      </c>
      <c r="B111" s="49">
        <v>2465.100098</v>
      </c>
      <c r="C111" s="49">
        <v>2498.300049</v>
      </c>
      <c r="D111" s="49">
        <v>2424.050049</v>
      </c>
      <c r="E111" s="49">
        <v>2432.899902</v>
      </c>
      <c r="F111" s="49">
        <v>2432.899902</v>
      </c>
      <c r="G111" s="67">
        <f t="shared" si="1"/>
        <v>0.001729300072</v>
      </c>
      <c r="H111" s="68">
        <f>G111-FAMA!E114</f>
        <v>-0.01668089934</v>
      </c>
    </row>
    <row r="112">
      <c r="A112" s="48">
        <v>45306.0</v>
      </c>
      <c r="B112" s="49">
        <v>2429.050049</v>
      </c>
      <c r="C112" s="49">
        <v>2453.199951</v>
      </c>
      <c r="D112" s="49">
        <v>2412.5</v>
      </c>
      <c r="E112" s="49">
        <v>2428.699951</v>
      </c>
      <c r="F112" s="49">
        <v>2428.699951</v>
      </c>
      <c r="G112" s="67">
        <f t="shared" si="1"/>
        <v>0.01191610843</v>
      </c>
      <c r="H112" s="68">
        <f>G112-FAMA!E115</f>
        <v>-0.04332465849</v>
      </c>
    </row>
    <row r="113">
      <c r="A113" s="48">
        <v>45307.0</v>
      </c>
      <c r="B113" s="49">
        <v>2428.699951</v>
      </c>
      <c r="C113" s="49">
        <v>2456.75</v>
      </c>
      <c r="D113" s="49">
        <v>2374.0</v>
      </c>
      <c r="E113" s="49">
        <v>2400.100098</v>
      </c>
      <c r="F113" s="49">
        <v>2400.100098</v>
      </c>
      <c r="G113" s="67">
        <f t="shared" si="1"/>
        <v>0.03234556289</v>
      </c>
      <c r="H113" s="68">
        <f>G113-FAMA!E116</f>
        <v>0.01393536348</v>
      </c>
    </row>
    <row r="114">
      <c r="A114" s="48">
        <v>45308.0</v>
      </c>
      <c r="B114" s="49">
        <v>2380.0</v>
      </c>
      <c r="C114" s="49">
        <v>2420.100098</v>
      </c>
      <c r="D114" s="49">
        <v>2315.550049</v>
      </c>
      <c r="E114" s="49">
        <v>2324.899902</v>
      </c>
      <c r="F114" s="49">
        <v>2324.899902</v>
      </c>
      <c r="G114" s="67">
        <f t="shared" si="1"/>
        <v>-0.03133210822</v>
      </c>
      <c r="H114" s="68">
        <f>G114-FAMA!E117</f>
        <v>-0.04974230763</v>
      </c>
    </row>
    <row r="115">
      <c r="A115" s="48">
        <v>45309.0</v>
      </c>
      <c r="B115" s="49">
        <v>2428.699951</v>
      </c>
      <c r="C115" s="49">
        <v>2456.75</v>
      </c>
      <c r="D115" s="49">
        <v>2374.0</v>
      </c>
      <c r="E115" s="49">
        <v>2400.100098</v>
      </c>
      <c r="F115" s="49">
        <v>2400.100098</v>
      </c>
      <c r="G115" s="67">
        <f t="shared" si="1"/>
        <v>0.01841564387</v>
      </c>
      <c r="H115" s="68">
        <f>G115-FAMA!E118</f>
        <v>-0.00005394782911</v>
      </c>
    </row>
    <row r="116">
      <c r="A116" s="48">
        <v>45310.0</v>
      </c>
      <c r="B116" s="49">
        <v>2295.100098</v>
      </c>
      <c r="C116" s="49">
        <v>2407.800049</v>
      </c>
      <c r="D116" s="49">
        <v>2295.100098</v>
      </c>
      <c r="E116" s="49">
        <v>2356.699951</v>
      </c>
      <c r="F116" s="49">
        <v>2356.699951</v>
      </c>
      <c r="G116" s="67">
        <f t="shared" si="1"/>
        <v>0.04698016495</v>
      </c>
      <c r="H116" s="68">
        <f>G116-FAMA!E119</f>
        <v>0.02851057326</v>
      </c>
    </row>
    <row r="117">
      <c r="A117" s="48">
        <v>45314.0</v>
      </c>
      <c r="B117" s="49">
        <v>2315.050049</v>
      </c>
      <c r="C117" s="49">
        <v>2339.5</v>
      </c>
      <c r="D117" s="49">
        <v>2236.5</v>
      </c>
      <c r="E117" s="49">
        <v>2250.949951</v>
      </c>
      <c r="F117" s="49">
        <v>2250.949951</v>
      </c>
      <c r="G117" s="67">
        <f t="shared" si="1"/>
        <v>-0.01451343881</v>
      </c>
      <c r="H117" s="68">
        <f>G117-FAMA!E120</f>
        <v>-0.0699324483</v>
      </c>
    </row>
    <row r="118">
      <c r="A118" s="48">
        <v>45315.0</v>
      </c>
      <c r="B118" s="49">
        <v>2240.149902</v>
      </c>
      <c r="C118" s="49">
        <v>2291.800049</v>
      </c>
      <c r="D118" s="49">
        <v>2226.399902</v>
      </c>
      <c r="E118" s="49">
        <v>2284.100098</v>
      </c>
      <c r="F118" s="49">
        <v>2284.100098</v>
      </c>
      <c r="G118" s="67">
        <f t="shared" si="1"/>
        <v>0.02105502816</v>
      </c>
      <c r="H118" s="68">
        <f>G118-FAMA!E121</f>
        <v>0.002585436466</v>
      </c>
    </row>
    <row r="119">
      <c r="A119" s="48">
        <v>45316.0</v>
      </c>
      <c r="B119" s="49">
        <v>2283.0</v>
      </c>
      <c r="C119" s="49">
        <v>2292.199951</v>
      </c>
      <c r="D119" s="49">
        <v>2230.699951</v>
      </c>
      <c r="E119" s="49">
        <v>2237.0</v>
      </c>
      <c r="F119" s="49">
        <v>2237.0</v>
      </c>
      <c r="G119" s="67">
        <f t="shared" si="1"/>
        <v>-0.001272450332</v>
      </c>
      <c r="H119" s="68">
        <f>G119-FAMA!E122</f>
        <v>-0.01974204203</v>
      </c>
    </row>
    <row r="120">
      <c r="A120" s="48">
        <v>45320.0</v>
      </c>
      <c r="B120" s="49">
        <v>2210.149902</v>
      </c>
      <c r="C120" s="49">
        <v>2249.550049</v>
      </c>
      <c r="D120" s="49">
        <v>2210.149902</v>
      </c>
      <c r="E120" s="49">
        <v>2239.850098</v>
      </c>
      <c r="F120" s="49">
        <v>2239.850098</v>
      </c>
      <c r="G120" s="67">
        <f t="shared" si="1"/>
        <v>0.009282459389</v>
      </c>
      <c r="H120" s="68">
        <f>G120-FAMA!E123</f>
        <v>-0.009100087503</v>
      </c>
    </row>
    <row r="121">
      <c r="A121" s="48">
        <v>45321.0</v>
      </c>
      <c r="B121" s="49">
        <v>2245.100098</v>
      </c>
      <c r="C121" s="49">
        <v>2265.25</v>
      </c>
      <c r="D121" s="49">
        <v>2215.0</v>
      </c>
      <c r="E121" s="49">
        <v>2219.25</v>
      </c>
      <c r="F121" s="49">
        <v>2219.25</v>
      </c>
      <c r="G121" s="67">
        <f t="shared" si="1"/>
        <v>-0.03703466735</v>
      </c>
      <c r="H121" s="68">
        <f>G121-FAMA!E124</f>
        <v>-0.05541721424</v>
      </c>
    </row>
    <row r="122">
      <c r="A122" s="48">
        <v>45322.0</v>
      </c>
      <c r="B122" s="49">
        <v>2215.899902</v>
      </c>
      <c r="C122" s="49">
        <v>2310.0</v>
      </c>
      <c r="D122" s="49">
        <v>2210.0</v>
      </c>
      <c r="E122" s="49">
        <v>2304.600098</v>
      </c>
      <c r="F122" s="49">
        <v>2304.600098</v>
      </c>
      <c r="G122" s="67">
        <f t="shared" si="1"/>
        <v>0.02344792959</v>
      </c>
      <c r="H122" s="68">
        <f>G122-FAMA!E125</f>
        <v>-0.05010253555</v>
      </c>
    </row>
    <row r="123">
      <c r="A123" s="48">
        <v>45323.0</v>
      </c>
      <c r="B123" s="49">
        <v>2350.0</v>
      </c>
      <c r="C123" s="49">
        <v>2355.5</v>
      </c>
      <c r="D123" s="49">
        <v>2239.300049</v>
      </c>
      <c r="E123" s="49">
        <v>2251.800049</v>
      </c>
      <c r="F123" s="49">
        <v>2251.800049</v>
      </c>
      <c r="G123" s="67">
        <f t="shared" si="1"/>
        <v>0.001334044795</v>
      </c>
      <c r="H123" s="68">
        <f>G123-FAMA!E126</f>
        <v>-0.0170485021</v>
      </c>
    </row>
    <row r="124">
      <c r="A124" s="48">
        <v>45324.0</v>
      </c>
      <c r="B124" s="49">
        <v>2269.0</v>
      </c>
      <c r="C124" s="49">
        <v>2277.0</v>
      </c>
      <c r="D124" s="49">
        <v>2245.0</v>
      </c>
      <c r="E124" s="49">
        <v>2248.800049</v>
      </c>
      <c r="F124" s="49">
        <v>2248.800049</v>
      </c>
      <c r="G124" s="67">
        <f t="shared" si="1"/>
        <v>0.01640680181</v>
      </c>
      <c r="H124" s="68">
        <f>G124-FAMA!E127</f>
        <v>-0.001939638997</v>
      </c>
    </row>
    <row r="125">
      <c r="A125" s="48">
        <v>45327.0</v>
      </c>
      <c r="B125" s="49">
        <v>2246.5</v>
      </c>
      <c r="C125" s="49">
        <v>2261.399902</v>
      </c>
      <c r="D125" s="49">
        <v>2205.0</v>
      </c>
      <c r="E125" s="49">
        <v>2212.5</v>
      </c>
      <c r="F125" s="49">
        <v>2212.5</v>
      </c>
      <c r="G125" s="67">
        <f t="shared" si="1"/>
        <v>-0.0155071958</v>
      </c>
      <c r="H125" s="68">
        <f>G125-FAMA!E128</f>
        <v>-0.0338536366</v>
      </c>
    </row>
    <row r="126">
      <c r="A126" s="48">
        <v>45328.0</v>
      </c>
      <c r="B126" s="49">
        <v>2219.300049</v>
      </c>
      <c r="C126" s="49">
        <v>2265.0</v>
      </c>
      <c r="D126" s="49">
        <v>2209.100098</v>
      </c>
      <c r="E126" s="49">
        <v>2247.350098</v>
      </c>
      <c r="F126" s="49">
        <v>2247.350098</v>
      </c>
      <c r="G126" s="67">
        <f t="shared" si="1"/>
        <v>0.007825551265</v>
      </c>
      <c r="H126" s="68">
        <f>G126-FAMA!E129</f>
        <v>-0.04722386952</v>
      </c>
    </row>
    <row r="127">
      <c r="A127" s="48">
        <v>45329.0</v>
      </c>
      <c r="B127" s="49">
        <v>2250.449951</v>
      </c>
      <c r="C127" s="49">
        <v>2266.350098</v>
      </c>
      <c r="D127" s="49">
        <v>2222.0</v>
      </c>
      <c r="E127" s="49">
        <v>2229.899902</v>
      </c>
      <c r="F127" s="49">
        <v>2229.899902</v>
      </c>
      <c r="G127" s="67">
        <f t="shared" si="1"/>
        <v>0.01163656663</v>
      </c>
      <c r="H127" s="68">
        <f>G127-FAMA!E130</f>
        <v>-0.006709874172</v>
      </c>
    </row>
    <row r="128">
      <c r="A128" s="48">
        <v>45330.0</v>
      </c>
      <c r="B128" s="49">
        <v>2237.949951</v>
      </c>
      <c r="C128" s="49">
        <v>2246.850098</v>
      </c>
      <c r="D128" s="49">
        <v>2196.0</v>
      </c>
      <c r="E128" s="49">
        <v>2204.25</v>
      </c>
      <c r="F128" s="49">
        <v>2204.25</v>
      </c>
      <c r="G128" s="67">
        <f t="shared" si="1"/>
        <v>-0.004516201874</v>
      </c>
      <c r="H128" s="68">
        <f>G128-FAMA!E131</f>
        <v>-0.02286264268</v>
      </c>
    </row>
    <row r="129">
      <c r="A129" s="48">
        <v>45331.0</v>
      </c>
      <c r="B129" s="49">
        <v>2202.949951</v>
      </c>
      <c r="C129" s="49">
        <v>2220.0</v>
      </c>
      <c r="D129" s="49">
        <v>2178.350098</v>
      </c>
      <c r="E129" s="49">
        <v>2214.25</v>
      </c>
      <c r="F129" s="49">
        <v>2214.25</v>
      </c>
      <c r="G129" s="67">
        <f t="shared" si="1"/>
        <v>0.008081038015</v>
      </c>
      <c r="H129" s="68">
        <f>G129-FAMA!E132</f>
        <v>-0.01028537696</v>
      </c>
    </row>
    <row r="130">
      <c r="A130" s="48">
        <v>45334.0</v>
      </c>
      <c r="B130" s="49">
        <v>2216.100098</v>
      </c>
      <c r="C130" s="49">
        <v>2250.0</v>
      </c>
      <c r="D130" s="49">
        <v>2188.050049</v>
      </c>
      <c r="E130" s="49">
        <v>2196.5</v>
      </c>
      <c r="F130" s="49">
        <v>2196.5</v>
      </c>
      <c r="G130" s="67">
        <f t="shared" si="1"/>
        <v>-0.01508862789</v>
      </c>
      <c r="H130" s="68">
        <f>G130-FAMA!E133</f>
        <v>-0.03345504286</v>
      </c>
    </row>
    <row r="131">
      <c r="A131" s="48">
        <v>45335.0</v>
      </c>
      <c r="B131" s="49">
        <v>2190.0</v>
      </c>
      <c r="C131" s="49">
        <v>2236.0</v>
      </c>
      <c r="D131" s="49">
        <v>2163.0</v>
      </c>
      <c r="E131" s="49">
        <v>2230.149902</v>
      </c>
      <c r="F131" s="49">
        <v>2230.149902</v>
      </c>
      <c r="G131" s="67">
        <f t="shared" si="1"/>
        <v>-0.01218080801</v>
      </c>
      <c r="H131" s="68">
        <f>G131-FAMA!E134</f>
        <v>-0.0672901733</v>
      </c>
    </row>
    <row r="132">
      <c r="A132" s="48">
        <v>45336.0</v>
      </c>
      <c r="B132" s="49">
        <v>2180.300049</v>
      </c>
      <c r="C132" s="49">
        <v>2270.0</v>
      </c>
      <c r="D132" s="49">
        <v>2180.300049</v>
      </c>
      <c r="E132" s="49">
        <v>2257.649902</v>
      </c>
      <c r="F132" s="49">
        <v>2257.649902</v>
      </c>
      <c r="G132" s="67">
        <f t="shared" si="1"/>
        <v>-0.01064880892</v>
      </c>
      <c r="H132" s="68">
        <f>G132-FAMA!E135</f>
        <v>-0.02901522389</v>
      </c>
    </row>
    <row r="133">
      <c r="A133" s="48">
        <v>45337.0</v>
      </c>
      <c r="B133" s="49">
        <v>2300.0</v>
      </c>
      <c r="C133" s="49">
        <v>2333.0</v>
      </c>
      <c r="D133" s="49">
        <v>2263.050049</v>
      </c>
      <c r="E133" s="49">
        <v>2281.949951</v>
      </c>
      <c r="F133" s="49">
        <v>2281.949951</v>
      </c>
      <c r="G133" s="67">
        <f t="shared" si="1"/>
        <v>-0.01184345794</v>
      </c>
      <c r="H133" s="68">
        <f>G133-FAMA!E136</f>
        <v>-0.03020987291</v>
      </c>
    </row>
    <row r="134">
      <c r="A134" s="48">
        <v>45338.0</v>
      </c>
      <c r="B134" s="49">
        <v>2286.199951</v>
      </c>
      <c r="C134" s="49">
        <v>2323.050049</v>
      </c>
      <c r="D134" s="49">
        <v>2272.550049</v>
      </c>
      <c r="E134" s="49">
        <v>2309.300049</v>
      </c>
      <c r="F134" s="49">
        <v>2309.300049</v>
      </c>
      <c r="G134" s="67">
        <f t="shared" si="1"/>
        <v>0.01187455025</v>
      </c>
      <c r="H134" s="68">
        <f>G134-FAMA!E137</f>
        <v>-0.00646548827</v>
      </c>
    </row>
    <row r="135">
      <c r="A135" s="48">
        <v>45341.0</v>
      </c>
      <c r="B135" s="49">
        <v>2300.0</v>
      </c>
      <c r="C135" s="49">
        <v>2315.100098</v>
      </c>
      <c r="D135" s="49">
        <v>2277.0</v>
      </c>
      <c r="E135" s="49">
        <v>2282.199951</v>
      </c>
      <c r="F135" s="49">
        <v>2282.199951</v>
      </c>
      <c r="G135" s="67">
        <f t="shared" si="1"/>
        <v>-0.03187907773</v>
      </c>
      <c r="H135" s="68">
        <f>G135-FAMA!E138</f>
        <v>-0.05021911625</v>
      </c>
    </row>
    <row r="136">
      <c r="A136" s="48">
        <v>45342.0</v>
      </c>
      <c r="B136" s="49">
        <v>2275.100098</v>
      </c>
      <c r="C136" s="49">
        <v>2366.0</v>
      </c>
      <c r="D136" s="49">
        <v>2275.100098</v>
      </c>
      <c r="E136" s="49">
        <v>2357.350098</v>
      </c>
      <c r="F136" s="49">
        <v>2357.350098</v>
      </c>
      <c r="G136" s="67">
        <f t="shared" si="1"/>
        <v>0.01312964086</v>
      </c>
      <c r="H136" s="68">
        <f>G136-FAMA!E139</f>
        <v>-0.04190056603</v>
      </c>
    </row>
    <row r="137">
      <c r="A137" s="48">
        <v>45343.0</v>
      </c>
      <c r="B137" s="49">
        <v>2369.100098</v>
      </c>
      <c r="C137" s="49">
        <v>2377.850098</v>
      </c>
      <c r="D137" s="49">
        <v>2311.699951</v>
      </c>
      <c r="E137" s="49">
        <v>2326.800049</v>
      </c>
      <c r="F137" s="49">
        <v>2326.800049</v>
      </c>
      <c r="G137" s="67">
        <f t="shared" si="1"/>
        <v>-0.005279632994</v>
      </c>
      <c r="H137" s="68">
        <f>G137-FAMA!E140</f>
        <v>-0.02361967151</v>
      </c>
    </row>
    <row r="138">
      <c r="A138" s="48">
        <v>45344.0</v>
      </c>
      <c r="B138" s="49">
        <v>2320.649902</v>
      </c>
      <c r="C138" s="49">
        <v>2352.0</v>
      </c>
      <c r="D138" s="49">
        <v>2320.149902</v>
      </c>
      <c r="E138" s="49">
        <v>2339.149902</v>
      </c>
      <c r="F138" s="49">
        <v>2339.149902</v>
      </c>
      <c r="G138" s="67">
        <f t="shared" si="1"/>
        <v>0.01494769459</v>
      </c>
      <c r="H138" s="68">
        <f>G138-FAMA!E141</f>
        <v>-0.003392343925</v>
      </c>
    </row>
    <row r="139">
      <c r="A139" s="48">
        <v>45345.0</v>
      </c>
      <c r="B139" s="49">
        <v>2349.149902</v>
      </c>
      <c r="C139" s="49">
        <v>2360.449951</v>
      </c>
      <c r="D139" s="49">
        <v>2300.399902</v>
      </c>
      <c r="E139" s="49">
        <v>2304.699951</v>
      </c>
      <c r="F139" s="49">
        <v>2304.699951</v>
      </c>
      <c r="G139" s="67">
        <f t="shared" si="1"/>
        <v>0.009881055131</v>
      </c>
      <c r="H139" s="68">
        <f>G139-FAMA!E142</f>
        <v>-0.008567289938</v>
      </c>
    </row>
    <row r="140">
      <c r="A140" s="48">
        <v>45348.0</v>
      </c>
      <c r="B140" s="49">
        <v>2308.850098</v>
      </c>
      <c r="C140" s="49">
        <v>2314.75</v>
      </c>
      <c r="D140" s="49">
        <v>2277.0</v>
      </c>
      <c r="E140" s="49">
        <v>2282.149902</v>
      </c>
      <c r="F140" s="49">
        <v>2282.149902</v>
      </c>
      <c r="G140" s="67">
        <f t="shared" si="1"/>
        <v>0.008172641884</v>
      </c>
      <c r="H140" s="68">
        <f>G140-FAMA!E143</f>
        <v>-0.01027570319</v>
      </c>
    </row>
    <row r="141">
      <c r="A141" s="48">
        <v>45349.0</v>
      </c>
      <c r="B141" s="49">
        <v>2275.699951</v>
      </c>
      <c r="C141" s="49">
        <v>2302.149902</v>
      </c>
      <c r="D141" s="49">
        <v>2256.050049</v>
      </c>
      <c r="E141" s="49">
        <v>2263.649902</v>
      </c>
      <c r="F141" s="49">
        <v>2263.649902</v>
      </c>
      <c r="G141" s="67">
        <f t="shared" si="1"/>
        <v>0.0320984393</v>
      </c>
      <c r="H141" s="68">
        <f>G141-FAMA!E144</f>
        <v>0.01365009423</v>
      </c>
    </row>
    <row r="142">
      <c r="A142" s="48">
        <v>45350.0</v>
      </c>
      <c r="B142" s="49">
        <v>2260.050049</v>
      </c>
      <c r="C142" s="49">
        <v>2272.0</v>
      </c>
      <c r="D142" s="49">
        <v>2182.050049</v>
      </c>
      <c r="E142" s="49">
        <v>2193.25</v>
      </c>
      <c r="F142" s="49">
        <v>2193.25</v>
      </c>
      <c r="G142" s="67">
        <f t="shared" si="1"/>
        <v>-0.008745411345</v>
      </c>
      <c r="H142" s="68">
        <f>G142-FAMA!E145</f>
        <v>-0.06410065742</v>
      </c>
    </row>
    <row r="143">
      <c r="A143" s="48">
        <v>45351.0</v>
      </c>
      <c r="B143" s="49">
        <v>2193.25</v>
      </c>
      <c r="C143" s="49">
        <v>2222.0</v>
      </c>
      <c r="D143" s="49">
        <v>2168.5</v>
      </c>
      <c r="E143" s="49">
        <v>2212.600098</v>
      </c>
      <c r="F143" s="49">
        <v>2212.600098</v>
      </c>
      <c r="G143" s="67">
        <f t="shared" si="1"/>
        <v>-0.003871714924</v>
      </c>
      <c r="H143" s="68">
        <f>G143-FAMA!E146</f>
        <v>-0.02232005999</v>
      </c>
    </row>
    <row r="144">
      <c r="A144" s="48">
        <v>45352.0</v>
      </c>
      <c r="B144" s="49">
        <v>2208.899902</v>
      </c>
      <c r="C144" s="49">
        <v>2232.75</v>
      </c>
      <c r="D144" s="49">
        <v>2208.899902</v>
      </c>
      <c r="E144" s="49">
        <v>2221.199951</v>
      </c>
      <c r="F144" s="49">
        <v>2221.199951</v>
      </c>
      <c r="G144" s="67">
        <f t="shared" si="1"/>
        <v>0.01549851472</v>
      </c>
      <c r="H144" s="68">
        <f>G144-FAMA!E147</f>
        <v>-0.003078564832</v>
      </c>
    </row>
    <row r="145">
      <c r="A145" s="48">
        <v>45355.0</v>
      </c>
      <c r="B145" s="49">
        <v>2206.449951</v>
      </c>
      <c r="C145" s="49">
        <v>2234.199951</v>
      </c>
      <c r="D145" s="49">
        <v>2185.0</v>
      </c>
      <c r="E145" s="49">
        <v>2187.300049</v>
      </c>
      <c r="F145" s="49">
        <v>2187.300049</v>
      </c>
      <c r="G145" s="67">
        <f t="shared" si="1"/>
        <v>-0.00638246911</v>
      </c>
      <c r="H145" s="68">
        <f>G145-FAMA!E148</f>
        <v>-0.08071149634</v>
      </c>
    </row>
    <row r="146">
      <c r="A146" s="48">
        <v>45356.0</v>
      </c>
      <c r="B146" s="49">
        <v>2179.399902</v>
      </c>
      <c r="C146" s="49">
        <v>2225.5</v>
      </c>
      <c r="D146" s="49">
        <v>2179.399902</v>
      </c>
      <c r="E146" s="49">
        <v>2201.350098</v>
      </c>
      <c r="F146" s="49">
        <v>2201.350098</v>
      </c>
      <c r="G146" s="67">
        <f t="shared" si="1"/>
        <v>0.006147537183</v>
      </c>
      <c r="H146" s="68">
        <f>G146-FAMA!E149</f>
        <v>-0.01242954237</v>
      </c>
    </row>
    <row r="147">
      <c r="A147" s="48">
        <v>45357.0</v>
      </c>
      <c r="B147" s="49">
        <v>2202.0</v>
      </c>
      <c r="C147" s="49">
        <v>2202.0</v>
      </c>
      <c r="D147" s="49">
        <v>2137.0</v>
      </c>
      <c r="E147" s="49">
        <v>2187.899902</v>
      </c>
      <c r="F147" s="49">
        <v>2187.899902</v>
      </c>
      <c r="G147" s="67">
        <f t="shared" si="1"/>
        <v>-0.008631844592</v>
      </c>
      <c r="H147" s="68">
        <f>G147-FAMA!E150</f>
        <v>-0.02720892414</v>
      </c>
    </row>
    <row r="148">
      <c r="A148" s="48">
        <v>45358.0</v>
      </c>
      <c r="B148" s="49">
        <v>2209.949951</v>
      </c>
      <c r="C148" s="49">
        <v>2250.0</v>
      </c>
      <c r="D148" s="49">
        <v>2198.850098</v>
      </c>
      <c r="E148" s="49">
        <v>2206.949951</v>
      </c>
      <c r="F148" s="49">
        <v>2206.949951</v>
      </c>
      <c r="G148" s="67">
        <f t="shared" si="1"/>
        <v>0.01932929246</v>
      </c>
      <c r="H148" s="68">
        <f>G148-FAMA!E151</f>
        <v>0.00068953109</v>
      </c>
    </row>
    <row r="149">
      <c r="A149" s="48">
        <v>45362.0</v>
      </c>
      <c r="B149" s="49">
        <v>2200.449951</v>
      </c>
      <c r="C149" s="49">
        <v>2214.25</v>
      </c>
      <c r="D149" s="49">
        <v>2157.199951</v>
      </c>
      <c r="E149" s="49">
        <v>2165.100098</v>
      </c>
      <c r="F149" s="49">
        <v>2165.100098</v>
      </c>
      <c r="G149" s="67">
        <f t="shared" si="1"/>
        <v>0.01681305977</v>
      </c>
      <c r="H149" s="68">
        <f>G149-FAMA!E152</f>
        <v>-0.001826701597</v>
      </c>
    </row>
    <row r="150">
      <c r="A150" s="48">
        <v>45363.0</v>
      </c>
      <c r="B150" s="49">
        <v>2165.75</v>
      </c>
      <c r="C150" s="49">
        <v>2170.949951</v>
      </c>
      <c r="D150" s="49">
        <v>2121.800049</v>
      </c>
      <c r="E150" s="49">
        <v>2129.300049</v>
      </c>
      <c r="F150" s="49">
        <v>2129.300049</v>
      </c>
      <c r="G150" s="67">
        <f t="shared" si="1"/>
        <v>0.03098823342</v>
      </c>
      <c r="H150" s="68">
        <f>G150-FAMA!E153</f>
        <v>-0.02494147456</v>
      </c>
    </row>
    <row r="151">
      <c r="A151" s="48">
        <v>45364.0</v>
      </c>
      <c r="B151" s="49">
        <v>2134.600098</v>
      </c>
      <c r="C151" s="49">
        <v>2145.0</v>
      </c>
      <c r="D151" s="49">
        <v>2055.199951</v>
      </c>
      <c r="E151" s="49">
        <v>2065.300049</v>
      </c>
      <c r="F151" s="49">
        <v>2065.300049</v>
      </c>
      <c r="G151" s="67">
        <f t="shared" si="1"/>
        <v>-0.01848678971</v>
      </c>
      <c r="H151" s="68">
        <f>G151-FAMA!E154</f>
        <v>-0.03712655108</v>
      </c>
    </row>
    <row r="152">
      <c r="A152" s="48">
        <v>45365.0</v>
      </c>
      <c r="B152" s="49">
        <v>2036.050049</v>
      </c>
      <c r="C152" s="49">
        <v>2113.050049</v>
      </c>
      <c r="D152" s="49">
        <v>2036.050049</v>
      </c>
      <c r="E152" s="49">
        <v>2104.199951</v>
      </c>
      <c r="F152" s="49">
        <v>2104.199951</v>
      </c>
      <c r="G152" s="67">
        <f t="shared" si="1"/>
        <v>0.002095390941</v>
      </c>
      <c r="H152" s="68">
        <f>G152-FAMA!E155</f>
        <v>-0.01654437043</v>
      </c>
    </row>
    <row r="153">
      <c r="A153" s="48">
        <v>45366.0</v>
      </c>
      <c r="B153" s="49">
        <v>2095.399902</v>
      </c>
      <c r="C153" s="49">
        <v>2123.100098</v>
      </c>
      <c r="D153" s="49">
        <v>2081.0</v>
      </c>
      <c r="E153" s="49">
        <v>2099.800049</v>
      </c>
      <c r="F153" s="49">
        <v>2099.800049</v>
      </c>
      <c r="G153" s="67">
        <f t="shared" si="1"/>
        <v>-0.004173408229</v>
      </c>
      <c r="H153" s="68">
        <f>G153-FAMA!E156</f>
        <v>-0.02273667027</v>
      </c>
    </row>
    <row r="154">
      <c r="A154" s="48">
        <v>45369.0</v>
      </c>
      <c r="B154" s="49">
        <v>2091.449951</v>
      </c>
      <c r="C154" s="49">
        <v>2120.25</v>
      </c>
      <c r="D154" s="49">
        <v>2091.449951</v>
      </c>
      <c r="E154" s="49">
        <v>2108.600098</v>
      </c>
      <c r="F154" s="49">
        <v>2108.600098</v>
      </c>
      <c r="G154" s="67">
        <f t="shared" si="1"/>
        <v>-0.002176723976</v>
      </c>
      <c r="H154" s="68">
        <f>G154-FAMA!E157</f>
        <v>-0.02073998602</v>
      </c>
    </row>
    <row r="155">
      <c r="A155" s="48">
        <v>45370.0</v>
      </c>
      <c r="B155" s="49">
        <v>2100.649902</v>
      </c>
      <c r="C155" s="49">
        <v>2138.800049</v>
      </c>
      <c r="D155" s="49">
        <v>2099.0</v>
      </c>
      <c r="E155" s="49">
        <v>2113.199951</v>
      </c>
      <c r="F155" s="49">
        <v>2113.199951</v>
      </c>
      <c r="G155" s="67">
        <f t="shared" si="1"/>
        <v>0.006165909297</v>
      </c>
      <c r="H155" s="68">
        <f>G155-FAMA!E158</f>
        <v>-0.0495342153</v>
      </c>
    </row>
    <row r="156">
      <c r="A156" s="48">
        <v>45371.0</v>
      </c>
      <c r="B156" s="49">
        <v>2110.949951</v>
      </c>
      <c r="C156" s="49">
        <v>2121.949951</v>
      </c>
      <c r="D156" s="49">
        <v>2061.600098</v>
      </c>
      <c r="E156" s="49">
        <v>2100.25</v>
      </c>
      <c r="F156" s="49">
        <v>2100.25</v>
      </c>
      <c r="G156" s="67">
        <f t="shared" si="1"/>
        <v>-0.02179737218</v>
      </c>
      <c r="H156" s="68">
        <f>G156-FAMA!E159</f>
        <v>-0.04036063422</v>
      </c>
    </row>
    <row r="157">
      <c r="A157" s="48">
        <v>45372.0</v>
      </c>
      <c r="B157" s="49">
        <v>2129.449951</v>
      </c>
      <c r="C157" s="49">
        <v>2154.0</v>
      </c>
      <c r="D157" s="49">
        <v>2110.449951</v>
      </c>
      <c r="E157" s="49">
        <v>2147.050049</v>
      </c>
      <c r="F157" s="49">
        <v>2147.050049</v>
      </c>
      <c r="G157" s="67">
        <f t="shared" si="1"/>
        <v>-0.006202366314</v>
      </c>
      <c r="H157" s="68">
        <f>G157-FAMA!E160</f>
        <v>-0.02476562835</v>
      </c>
    </row>
    <row r="158">
      <c r="A158" s="48">
        <v>45373.0</v>
      </c>
      <c r="B158" s="49">
        <v>2167.949951</v>
      </c>
      <c r="C158" s="49">
        <v>2183.75</v>
      </c>
      <c r="D158" s="49">
        <v>2150.949951</v>
      </c>
      <c r="E158" s="49">
        <v>2160.449951</v>
      </c>
      <c r="F158" s="49">
        <v>2160.449951</v>
      </c>
      <c r="G158" s="67">
        <f t="shared" si="1"/>
        <v>0.01040594917</v>
      </c>
      <c r="H158" s="68">
        <f>G158-FAMA!E161</f>
        <v>-0.008249672273</v>
      </c>
    </row>
    <row r="159">
      <c r="A159" s="48">
        <v>45377.0</v>
      </c>
      <c r="B159" s="49">
        <v>2146.199951</v>
      </c>
      <c r="C159" s="49">
        <v>2171.949951</v>
      </c>
      <c r="D159" s="49">
        <v>2133.600098</v>
      </c>
      <c r="E159" s="49">
        <v>2138.199951</v>
      </c>
      <c r="F159" s="49">
        <v>2138.199951</v>
      </c>
      <c r="G159" s="67">
        <f t="shared" si="1"/>
        <v>-0.008072066343</v>
      </c>
      <c r="H159" s="68">
        <f>G159-FAMA!E162</f>
        <v>-0.02672768778</v>
      </c>
    </row>
    <row r="160">
      <c r="A160" s="48">
        <v>45378.0</v>
      </c>
      <c r="B160" s="49">
        <v>2145.449951</v>
      </c>
      <c r="C160" s="49">
        <v>2181.149902</v>
      </c>
      <c r="D160" s="49">
        <v>2129.949951</v>
      </c>
      <c r="E160" s="49">
        <v>2155.600098</v>
      </c>
      <c r="F160" s="49">
        <v>2155.600098</v>
      </c>
      <c r="G160" s="67">
        <f t="shared" si="1"/>
        <v>0.01600178991</v>
      </c>
      <c r="H160" s="68">
        <f>G160-FAMA!E163</f>
        <v>-0.03997551602</v>
      </c>
    </row>
    <row r="161">
      <c r="A161" s="48">
        <v>45379.0</v>
      </c>
      <c r="B161" s="49">
        <v>2150.350098</v>
      </c>
      <c r="C161" s="49">
        <v>2164.5</v>
      </c>
      <c r="D161" s="49">
        <v>2112.050049</v>
      </c>
      <c r="E161" s="49">
        <v>2121.649902</v>
      </c>
      <c r="F161" s="49">
        <v>2121.649902</v>
      </c>
      <c r="G161" s="67">
        <f t="shared" si="1"/>
        <v>-0.009107255864</v>
      </c>
      <c r="H161" s="68">
        <f>G161-FAMA!E164</f>
        <v>-0.0277628773</v>
      </c>
    </row>
    <row r="162">
      <c r="A162" s="48">
        <v>45383.0</v>
      </c>
      <c r="B162" s="49">
        <v>2126.149902</v>
      </c>
      <c r="C162" s="49">
        <v>2155.0</v>
      </c>
      <c r="D162" s="49">
        <v>2121.0</v>
      </c>
      <c r="E162" s="49">
        <v>2141.149902</v>
      </c>
      <c r="F162" s="49">
        <v>2141.149902</v>
      </c>
      <c r="G162" s="67">
        <f t="shared" si="1"/>
        <v>-0.02778858641</v>
      </c>
      <c r="H162" s="68">
        <f>G162-FAMA!E165</f>
        <v>-0.04644420785</v>
      </c>
    </row>
    <row r="163">
      <c r="A163" s="48">
        <v>45384.0</v>
      </c>
      <c r="B163" s="49">
        <v>2155.550049</v>
      </c>
      <c r="C163" s="49">
        <v>2211.699951</v>
      </c>
      <c r="D163" s="49">
        <v>2142.0</v>
      </c>
      <c r="E163" s="49">
        <v>2202.350098</v>
      </c>
      <c r="F163" s="49">
        <v>2202.350098</v>
      </c>
      <c r="G163" s="67">
        <f t="shared" si="1"/>
        <v>0.009048840426</v>
      </c>
      <c r="H163" s="68">
        <f>G163-FAMA!E166</f>
        <v>-0.009523889241</v>
      </c>
    </row>
    <row r="164">
      <c r="A164" s="48">
        <v>45385.0</v>
      </c>
      <c r="B164" s="49">
        <v>2204.699951</v>
      </c>
      <c r="C164" s="49">
        <v>2207.399902</v>
      </c>
      <c r="D164" s="49">
        <v>2179.050049</v>
      </c>
      <c r="E164" s="49">
        <v>2182.600098</v>
      </c>
      <c r="F164" s="49">
        <v>2182.600098</v>
      </c>
      <c r="G164" s="67">
        <f t="shared" si="1"/>
        <v>-0.01451626685</v>
      </c>
      <c r="H164" s="68">
        <f>G164-FAMA!E167</f>
        <v>-0.03308899651</v>
      </c>
    </row>
    <row r="165">
      <c r="A165" s="48">
        <v>45386.0</v>
      </c>
      <c r="B165" s="49">
        <v>2185.0</v>
      </c>
      <c r="C165" s="49">
        <v>2230.0</v>
      </c>
      <c r="D165" s="49">
        <v>2164.25</v>
      </c>
      <c r="E165" s="49">
        <v>2214.75</v>
      </c>
      <c r="F165" s="49">
        <v>2214.75</v>
      </c>
      <c r="G165" s="67">
        <f t="shared" si="1"/>
        <v>-0.002117619727</v>
      </c>
      <c r="H165" s="68">
        <f>G165-FAMA!E168</f>
        <v>-0.05784615776</v>
      </c>
    </row>
    <row r="166">
      <c r="A166" s="48">
        <v>45387.0</v>
      </c>
      <c r="B166" s="49">
        <v>2183.850098</v>
      </c>
      <c r="C166" s="49">
        <v>2221.600098</v>
      </c>
      <c r="D166" s="49">
        <v>2183.850098</v>
      </c>
      <c r="E166" s="49">
        <v>2219.449951</v>
      </c>
      <c r="F166" s="49">
        <v>2219.449951</v>
      </c>
      <c r="G166" s="67">
        <f t="shared" si="1"/>
        <v>0.005891817303</v>
      </c>
      <c r="H166" s="68">
        <f>G166-FAMA!E169</f>
        <v>-0.01268091236</v>
      </c>
    </row>
    <row r="167">
      <c r="A167" s="48">
        <v>45390.0</v>
      </c>
      <c r="B167" s="49">
        <v>2223.899902</v>
      </c>
      <c r="C167" s="49">
        <v>2257.699951</v>
      </c>
      <c r="D167" s="49">
        <v>2199.0</v>
      </c>
      <c r="E167" s="49">
        <v>2206.449951</v>
      </c>
      <c r="F167" s="49">
        <v>2206.449951</v>
      </c>
      <c r="G167" s="67">
        <f t="shared" si="1"/>
        <v>0.006913659317</v>
      </c>
      <c r="H167" s="68">
        <f>G167-FAMA!E170</f>
        <v>-0.01165907035</v>
      </c>
    </row>
    <row r="168">
      <c r="A168" s="48">
        <v>45391.0</v>
      </c>
      <c r="B168" s="49">
        <v>2209.050049</v>
      </c>
      <c r="C168" s="49">
        <v>2232.75</v>
      </c>
      <c r="D168" s="49">
        <v>2184.25</v>
      </c>
      <c r="E168" s="49">
        <v>2191.300049</v>
      </c>
      <c r="F168" s="49">
        <v>2191.300049</v>
      </c>
      <c r="G168" s="67">
        <f t="shared" si="1"/>
        <v>-0.04585040691</v>
      </c>
      <c r="H168" s="68">
        <f>G168-FAMA!E171</f>
        <v>-0.06427212738</v>
      </c>
    </row>
    <row r="169">
      <c r="A169" s="48">
        <v>45392.0</v>
      </c>
      <c r="B169" s="49">
        <v>2192.649902</v>
      </c>
      <c r="C169" s="49">
        <v>2308.0</v>
      </c>
      <c r="D169" s="49">
        <v>2192.0</v>
      </c>
      <c r="E169" s="49">
        <v>2296.600098</v>
      </c>
      <c r="F169" s="49">
        <v>2296.600098</v>
      </c>
      <c r="G169" s="67">
        <f t="shared" si="1"/>
        <v>-0.007304906851</v>
      </c>
      <c r="H169" s="68">
        <f>G169-FAMA!E172</f>
        <v>-0.02572662732</v>
      </c>
    </row>
    <row r="170">
      <c r="A170" s="48">
        <v>45394.0</v>
      </c>
      <c r="B170" s="49">
        <v>2311.350098</v>
      </c>
      <c r="C170" s="49">
        <v>2346.850098</v>
      </c>
      <c r="D170" s="49">
        <v>2296.600098</v>
      </c>
      <c r="E170" s="49">
        <v>2313.5</v>
      </c>
      <c r="F170" s="49">
        <v>2313.5</v>
      </c>
      <c r="G170" s="67">
        <f t="shared" si="1"/>
        <v>0.005760243452</v>
      </c>
      <c r="H170" s="68">
        <f>G170-FAMA!E173</f>
        <v>-0.01266147702</v>
      </c>
    </row>
    <row r="171">
      <c r="A171" s="48">
        <v>45397.0</v>
      </c>
      <c r="B171" s="49">
        <v>2267.25</v>
      </c>
      <c r="C171" s="49">
        <v>2318.350098</v>
      </c>
      <c r="D171" s="49">
        <v>2249.550049</v>
      </c>
      <c r="E171" s="49">
        <v>2300.25</v>
      </c>
      <c r="F171" s="49">
        <v>2300.25</v>
      </c>
      <c r="G171" s="67">
        <f t="shared" si="1"/>
        <v>-0.009068215464</v>
      </c>
      <c r="H171" s="68">
        <f>G171-FAMA!E174</f>
        <v>-0.04591505</v>
      </c>
    </row>
    <row r="172">
      <c r="A172" s="48">
        <v>45398.0</v>
      </c>
      <c r="B172" s="49">
        <v>2280.350098</v>
      </c>
      <c r="C172" s="49">
        <v>2354.399902</v>
      </c>
      <c r="D172" s="49">
        <v>2266.199951</v>
      </c>
      <c r="E172" s="49">
        <v>2321.300049</v>
      </c>
      <c r="F172" s="49">
        <v>2321.300049</v>
      </c>
      <c r="G172" s="67">
        <f t="shared" si="1"/>
        <v>0.007180843475</v>
      </c>
      <c r="H172" s="68">
        <f>G172-FAMA!E175</f>
        <v>-0.01124087699</v>
      </c>
    </row>
    <row r="173">
      <c r="A173" s="48">
        <v>45400.0</v>
      </c>
      <c r="B173" s="49">
        <v>2316.050049</v>
      </c>
      <c r="C173" s="49">
        <v>2365.0</v>
      </c>
      <c r="D173" s="49">
        <v>2295.550049</v>
      </c>
      <c r="E173" s="49">
        <v>2304.75</v>
      </c>
      <c r="F173" s="49">
        <v>2304.75</v>
      </c>
      <c r="G173" s="67">
        <f t="shared" si="1"/>
        <v>0.01521894536</v>
      </c>
      <c r="H173" s="68">
        <f>G173-FAMA!E176</f>
        <v>-0.003202775114</v>
      </c>
    </row>
    <row r="174">
      <c r="A174" s="48">
        <v>45401.0</v>
      </c>
      <c r="B174" s="49">
        <v>2288.350098</v>
      </c>
      <c r="C174" s="49">
        <v>2296.300049</v>
      </c>
      <c r="D174" s="49">
        <v>2249.0</v>
      </c>
      <c r="E174" s="49">
        <v>2270.199951</v>
      </c>
      <c r="F174" s="49">
        <v>2270.199951</v>
      </c>
      <c r="G174" s="67">
        <f t="shared" si="1"/>
        <v>-0.01338550587</v>
      </c>
      <c r="H174" s="68">
        <f>G174-FAMA!E177</f>
        <v>-0.03165203547</v>
      </c>
    </row>
    <row r="175">
      <c r="A175" s="48">
        <v>45404.0</v>
      </c>
      <c r="B175" s="49">
        <v>2272.0</v>
      </c>
      <c r="C175" s="49">
        <v>2323.0</v>
      </c>
      <c r="D175" s="49">
        <v>2270.899902</v>
      </c>
      <c r="E175" s="49">
        <v>2301.0</v>
      </c>
      <c r="F175" s="49">
        <v>2301.0</v>
      </c>
      <c r="G175" s="67">
        <f t="shared" si="1"/>
        <v>-0.02907291652</v>
      </c>
      <c r="H175" s="68">
        <f>G175-FAMA!E178</f>
        <v>-0.1021590573</v>
      </c>
    </row>
    <row r="176">
      <c r="A176" s="48">
        <v>45405.0</v>
      </c>
      <c r="B176" s="49">
        <v>2319.649902</v>
      </c>
      <c r="C176" s="49">
        <v>2396.600098</v>
      </c>
      <c r="D176" s="49">
        <v>2302.149902</v>
      </c>
      <c r="E176" s="49">
        <v>2369.899902</v>
      </c>
      <c r="F176" s="49">
        <v>2369.899902</v>
      </c>
      <c r="G176" s="67">
        <f t="shared" si="1"/>
        <v>-0.008285579531</v>
      </c>
      <c r="H176" s="68">
        <f>G176-FAMA!E179</f>
        <v>-0.02655210913</v>
      </c>
    </row>
    <row r="177">
      <c r="A177" s="48">
        <v>45406.0</v>
      </c>
      <c r="B177" s="49">
        <v>2373.800049</v>
      </c>
      <c r="C177" s="49">
        <v>2424.899902</v>
      </c>
      <c r="D177" s="49">
        <v>2366.0</v>
      </c>
      <c r="E177" s="49">
        <v>2389.699951</v>
      </c>
      <c r="F177" s="49">
        <v>2389.699951</v>
      </c>
      <c r="G177" s="67">
        <f t="shared" si="1"/>
        <v>-0.01331571694</v>
      </c>
      <c r="H177" s="68">
        <f>G177-FAMA!E180</f>
        <v>-0.03158224655</v>
      </c>
    </row>
    <row r="178">
      <c r="A178" s="48">
        <v>45407.0</v>
      </c>
      <c r="B178" s="49">
        <v>2418.949951</v>
      </c>
      <c r="C178" s="49">
        <v>2428.050049</v>
      </c>
      <c r="D178" s="49">
        <v>2388.149902</v>
      </c>
      <c r="E178" s="49">
        <v>2421.949951</v>
      </c>
      <c r="F178" s="49">
        <v>2421.949951</v>
      </c>
      <c r="G178" s="67">
        <f t="shared" si="1"/>
        <v>-0.02271766327</v>
      </c>
      <c r="H178" s="68">
        <f>G178-FAMA!E181</f>
        <v>-0.04093116203</v>
      </c>
    </row>
    <row r="179">
      <c r="A179" s="48">
        <v>45408.0</v>
      </c>
      <c r="B179" s="49">
        <v>2440.399902</v>
      </c>
      <c r="C179" s="49">
        <v>2534.850098</v>
      </c>
      <c r="D179" s="49">
        <v>2406.199951</v>
      </c>
      <c r="E179" s="49">
        <v>2478.25</v>
      </c>
      <c r="F179" s="49">
        <v>2478.25</v>
      </c>
      <c r="G179" s="67">
        <f t="shared" si="1"/>
        <v>0.01457437596</v>
      </c>
      <c r="H179" s="68">
        <f>G179-FAMA!E182</f>
        <v>-0.003639122801</v>
      </c>
    </row>
    <row r="180">
      <c r="A180" s="48">
        <v>45411.0</v>
      </c>
      <c r="B180" s="49">
        <v>2491.100098</v>
      </c>
      <c r="C180" s="49">
        <v>2508.699951</v>
      </c>
      <c r="D180" s="49">
        <v>2425.0</v>
      </c>
      <c r="E180" s="49">
        <v>2442.649902</v>
      </c>
      <c r="F180" s="49">
        <v>2442.649902</v>
      </c>
      <c r="G180" s="67">
        <f t="shared" si="1"/>
        <v>0.005805872935</v>
      </c>
      <c r="H180" s="68">
        <f>G180-FAMA!E183</f>
        <v>-0.04884457588</v>
      </c>
    </row>
    <row r="181">
      <c r="A181" s="48">
        <v>45412.0</v>
      </c>
      <c r="B181" s="49">
        <v>2438.25</v>
      </c>
      <c r="C181" s="49">
        <v>2473.899902</v>
      </c>
      <c r="D181" s="49">
        <v>2419.899902</v>
      </c>
      <c r="E181" s="49">
        <v>2428.550049</v>
      </c>
      <c r="F181" s="49">
        <v>2428.550049</v>
      </c>
      <c r="G181" s="67">
        <f t="shared" si="1"/>
        <v>-0.02015329877</v>
      </c>
      <c r="H181" s="68">
        <f>G181-FAMA!E184</f>
        <v>-0.03836679753</v>
      </c>
    </row>
    <row r="182">
      <c r="A182" s="48">
        <v>45414.0</v>
      </c>
      <c r="B182" s="49">
        <v>2428.0</v>
      </c>
      <c r="C182" s="49">
        <v>2499.399902</v>
      </c>
      <c r="D182" s="49">
        <v>2417.649902</v>
      </c>
      <c r="E182" s="49">
        <v>2478.5</v>
      </c>
      <c r="F182" s="49">
        <v>2478.5</v>
      </c>
      <c r="G182" s="67">
        <f t="shared" si="1"/>
        <v>0.01395029429</v>
      </c>
      <c r="H182" s="68">
        <f>G182-FAMA!E185</f>
        <v>-0.004263204465</v>
      </c>
    </row>
    <row r="183">
      <c r="A183" s="48">
        <v>45415.0</v>
      </c>
      <c r="B183" s="49">
        <v>2480.300049</v>
      </c>
      <c r="C183" s="49">
        <v>2484.399902</v>
      </c>
      <c r="D183" s="49">
        <v>2415.0</v>
      </c>
      <c r="E183" s="49">
        <v>2444.399902</v>
      </c>
      <c r="F183" s="49">
        <v>2444.399902</v>
      </c>
      <c r="G183" s="67">
        <f t="shared" si="1"/>
        <v>-0.04595749839</v>
      </c>
      <c r="H183" s="68">
        <f>G183-FAMA!E186</f>
        <v>-0.064172022</v>
      </c>
    </row>
    <row r="184">
      <c r="A184" s="48">
        <v>45418.0</v>
      </c>
      <c r="B184" s="49">
        <v>2505.550049</v>
      </c>
      <c r="C184" s="49">
        <v>2620.0</v>
      </c>
      <c r="D184" s="49">
        <v>2505.550049</v>
      </c>
      <c r="E184" s="49">
        <v>2562.149902</v>
      </c>
      <c r="F184" s="49">
        <v>2562.149902</v>
      </c>
      <c r="G184" s="67">
        <f t="shared" si="1"/>
        <v>0.0199844551</v>
      </c>
      <c r="H184" s="68">
        <f>G184-FAMA!E187</f>
        <v>0.001769931492</v>
      </c>
    </row>
    <row r="185">
      <c r="A185" s="48">
        <v>45419.0</v>
      </c>
      <c r="B185" s="49">
        <v>2562.300049</v>
      </c>
      <c r="C185" s="49">
        <v>2567.949951</v>
      </c>
      <c r="D185" s="49">
        <v>2479.699951</v>
      </c>
      <c r="E185" s="49">
        <v>2511.949951</v>
      </c>
      <c r="F185" s="49">
        <v>2511.949951</v>
      </c>
      <c r="G185" s="67">
        <f t="shared" si="1"/>
        <v>0.003074753319</v>
      </c>
      <c r="H185" s="68">
        <f>G185-FAMA!E188</f>
        <v>-0.06980324965</v>
      </c>
    </row>
    <row r="186">
      <c r="A186" s="48">
        <v>45420.0</v>
      </c>
      <c r="B186" s="49">
        <v>2511.949951</v>
      </c>
      <c r="C186" s="49">
        <v>2527.899902</v>
      </c>
      <c r="D186" s="49">
        <v>2474.5</v>
      </c>
      <c r="E186" s="49">
        <v>2504.25</v>
      </c>
      <c r="F186" s="49">
        <v>2504.25</v>
      </c>
      <c r="G186" s="67">
        <f t="shared" si="1"/>
        <v>0.02977153158</v>
      </c>
      <c r="H186" s="68">
        <f>G186-FAMA!E189</f>
        <v>0.01155700798</v>
      </c>
    </row>
    <row r="187">
      <c r="A187" s="48">
        <v>45421.0</v>
      </c>
      <c r="B187" s="49">
        <v>2471.899902</v>
      </c>
      <c r="C187" s="49">
        <v>2508.800049</v>
      </c>
      <c r="D187" s="49">
        <v>2421.699951</v>
      </c>
      <c r="E187" s="49">
        <v>2431.850098</v>
      </c>
      <c r="F187" s="49">
        <v>2431.850098</v>
      </c>
      <c r="G187" s="67">
        <f t="shared" si="1"/>
        <v>-0.02452864099</v>
      </c>
      <c r="H187" s="68">
        <f>G187-FAMA!E190</f>
        <v>-0.0427431646</v>
      </c>
    </row>
    <row r="188">
      <c r="A188" s="48">
        <v>45422.0</v>
      </c>
      <c r="B188" s="49">
        <v>2430.050049</v>
      </c>
      <c r="C188" s="49">
        <v>2502.0</v>
      </c>
      <c r="D188" s="49">
        <v>2411.300049</v>
      </c>
      <c r="E188" s="49">
        <v>2493.0</v>
      </c>
      <c r="F188" s="49">
        <v>2493.0</v>
      </c>
      <c r="G188" s="67">
        <f t="shared" si="1"/>
        <v>0.003825246628</v>
      </c>
      <c r="H188" s="68">
        <f>G188-FAMA!E191</f>
        <v>-0.05122417416</v>
      </c>
    </row>
    <row r="189">
      <c r="A189" s="48">
        <v>45425.0</v>
      </c>
      <c r="B189" s="49">
        <v>2495.149902</v>
      </c>
      <c r="C189" s="49">
        <v>2517.600098</v>
      </c>
      <c r="D189" s="49">
        <v>2436.949951</v>
      </c>
      <c r="E189" s="49">
        <v>2483.5</v>
      </c>
      <c r="F189" s="49">
        <v>2483.5</v>
      </c>
      <c r="G189" s="67">
        <f t="shared" si="1"/>
        <v>0.006994424734</v>
      </c>
      <c r="H189" s="68">
        <f>G189-FAMA!E192</f>
        <v>-0.01135201607</v>
      </c>
    </row>
    <row r="190">
      <c r="A190" s="48">
        <v>45426.0</v>
      </c>
      <c r="B190" s="49">
        <v>2484.149902</v>
      </c>
      <c r="C190" s="49">
        <v>2490.600098</v>
      </c>
      <c r="D190" s="49">
        <v>2450.0</v>
      </c>
      <c r="E190" s="49">
        <v>2466.25</v>
      </c>
      <c r="F190" s="49">
        <v>2466.25</v>
      </c>
      <c r="G190" s="67">
        <f t="shared" si="1"/>
        <v>0.01734594912</v>
      </c>
      <c r="H190" s="68">
        <f>G190-FAMA!E193</f>
        <v>-0.001000491687</v>
      </c>
    </row>
    <row r="191">
      <c r="A191" s="48">
        <v>45427.0</v>
      </c>
      <c r="B191" s="49">
        <v>2470.0</v>
      </c>
      <c r="C191" s="49">
        <v>2478.850098</v>
      </c>
      <c r="D191" s="49">
        <v>2418.199951</v>
      </c>
      <c r="E191" s="49">
        <v>2424.199951</v>
      </c>
      <c r="F191" s="49">
        <v>2424.199951</v>
      </c>
      <c r="G191" s="67">
        <f t="shared" si="1"/>
        <v>-0.009540192246</v>
      </c>
      <c r="H191" s="68">
        <f>G191-FAMA!E194</f>
        <v>-0.02790660722</v>
      </c>
    </row>
    <row r="192">
      <c r="A192" s="48">
        <v>45428.0</v>
      </c>
      <c r="B192" s="49">
        <v>2440.699951</v>
      </c>
      <c r="C192" s="49">
        <v>2456.0</v>
      </c>
      <c r="D192" s="49">
        <v>2422.600098</v>
      </c>
      <c r="E192" s="49">
        <v>2447.550049</v>
      </c>
      <c r="F192" s="49">
        <v>2447.550049</v>
      </c>
      <c r="G192" s="67">
        <f t="shared" si="1"/>
        <v>-0.01013105557</v>
      </c>
      <c r="H192" s="68">
        <f>G192-FAMA!E195</f>
        <v>-0.02849747054</v>
      </c>
    </row>
    <row r="193">
      <c r="A193" s="48">
        <v>45429.0</v>
      </c>
      <c r="B193" s="49">
        <v>2474.850098</v>
      </c>
      <c r="C193" s="49">
        <v>2483.050049</v>
      </c>
      <c r="D193" s="49">
        <v>2456.0</v>
      </c>
      <c r="E193" s="49">
        <v>2472.600098</v>
      </c>
      <c r="F193" s="49">
        <v>2472.600098</v>
      </c>
      <c r="G193" s="67">
        <f t="shared" si="1"/>
        <v>-0.01611555387</v>
      </c>
      <c r="H193" s="68">
        <f>G193-FAMA!E196</f>
        <v>-0.07122491916</v>
      </c>
    </row>
    <row r="194">
      <c r="A194" s="48">
        <v>45433.0</v>
      </c>
      <c r="B194" s="49">
        <v>2525.0</v>
      </c>
      <c r="C194" s="49">
        <v>2568.649902</v>
      </c>
      <c r="D194" s="49">
        <v>2486.050049</v>
      </c>
      <c r="E194" s="49">
        <v>2513.100098</v>
      </c>
      <c r="F194" s="49">
        <v>2513.100098</v>
      </c>
      <c r="G194" s="67">
        <f t="shared" si="1"/>
        <v>0.01905843159</v>
      </c>
      <c r="H194" s="68">
        <f>G194-FAMA!E197</f>
        <v>0.0006920166134</v>
      </c>
    </row>
    <row r="195">
      <c r="A195" s="48">
        <v>45434.0</v>
      </c>
      <c r="B195" s="49">
        <v>2525.350098</v>
      </c>
      <c r="C195" s="49">
        <v>2556.5</v>
      </c>
      <c r="D195" s="49">
        <v>2455.0</v>
      </c>
      <c r="E195" s="49">
        <v>2466.100098</v>
      </c>
      <c r="F195" s="49">
        <v>2466.100098</v>
      </c>
      <c r="G195" s="67">
        <f t="shared" si="1"/>
        <v>0.05630402909</v>
      </c>
      <c r="H195" s="68">
        <f>G195-FAMA!E198</f>
        <v>0.03793761412</v>
      </c>
    </row>
    <row r="196">
      <c r="A196" s="48">
        <v>45435.0</v>
      </c>
      <c r="B196" s="49">
        <v>2467.699951</v>
      </c>
      <c r="C196" s="49">
        <v>2467.699951</v>
      </c>
      <c r="D196" s="49">
        <v>2330.0</v>
      </c>
      <c r="E196" s="49">
        <v>2334.649902</v>
      </c>
      <c r="F196" s="49">
        <v>2334.649902</v>
      </c>
      <c r="G196" s="67">
        <f t="shared" si="1"/>
        <v>-0.01277044834</v>
      </c>
      <c r="H196" s="68">
        <f>G196-FAMA!E199</f>
        <v>-0.03111048686</v>
      </c>
    </row>
    <row r="197">
      <c r="A197" s="48">
        <v>45436.0</v>
      </c>
      <c r="B197" s="49">
        <v>2333.899902</v>
      </c>
      <c r="C197" s="49">
        <v>2375.0</v>
      </c>
      <c r="D197" s="49">
        <v>2322.0</v>
      </c>
      <c r="E197" s="49">
        <v>2364.850098</v>
      </c>
      <c r="F197" s="49">
        <v>2364.850098</v>
      </c>
      <c r="G197" s="67">
        <f t="shared" si="1"/>
        <v>0.00878750048</v>
      </c>
      <c r="H197" s="68">
        <f>G197-FAMA!E200</f>
        <v>-0.00955253804</v>
      </c>
    </row>
    <row r="198">
      <c r="A198" s="48">
        <v>45439.0</v>
      </c>
      <c r="B198" s="49">
        <v>2357.949951</v>
      </c>
      <c r="C198" s="49">
        <v>2375.100098</v>
      </c>
      <c r="D198" s="49">
        <v>2332.0</v>
      </c>
      <c r="E198" s="49">
        <v>2344.25</v>
      </c>
      <c r="F198" s="49">
        <v>2344.25</v>
      </c>
      <c r="G198" s="67">
        <f t="shared" si="1"/>
        <v>0.01930556345</v>
      </c>
      <c r="H198" s="68">
        <f>G198-FAMA!E201</f>
        <v>-0.03572464343</v>
      </c>
    </row>
    <row r="199">
      <c r="A199" s="48">
        <v>45440.0</v>
      </c>
      <c r="B199" s="49">
        <v>2338.0</v>
      </c>
      <c r="C199" s="49">
        <v>2362.0</v>
      </c>
      <c r="D199" s="49">
        <v>2281.050049</v>
      </c>
      <c r="E199" s="49">
        <v>2299.850098</v>
      </c>
      <c r="F199" s="49">
        <v>2299.850098</v>
      </c>
      <c r="G199" s="67">
        <f t="shared" si="1"/>
        <v>0.01431163333</v>
      </c>
      <c r="H199" s="68">
        <f>G199-FAMA!E202</f>
        <v>-0.004028405195</v>
      </c>
    </row>
    <row r="200">
      <c r="A200" s="48">
        <v>45441.0</v>
      </c>
      <c r="B200" s="49">
        <v>2297.75</v>
      </c>
      <c r="C200" s="49">
        <v>2298.550049</v>
      </c>
      <c r="D200" s="49">
        <v>2262.949951</v>
      </c>
      <c r="E200" s="49">
        <v>2267.399902</v>
      </c>
      <c r="F200" s="49">
        <v>2267.399902</v>
      </c>
      <c r="G200" s="67">
        <f t="shared" si="1"/>
        <v>0.03806794186</v>
      </c>
      <c r="H200" s="68">
        <f>G200-FAMA!E203</f>
        <v>0.01972790334</v>
      </c>
    </row>
    <row r="201">
      <c r="A201" s="48">
        <v>45442.0</v>
      </c>
      <c r="B201" s="49">
        <v>2256.050049</v>
      </c>
      <c r="C201" s="49">
        <v>2268.050049</v>
      </c>
      <c r="D201" s="49">
        <v>2170.149902</v>
      </c>
      <c r="E201" s="49">
        <v>2184.25</v>
      </c>
      <c r="F201" s="49">
        <v>2184.25</v>
      </c>
      <c r="G201" s="67">
        <f t="shared" si="1"/>
        <v>-0.002352197968</v>
      </c>
      <c r="H201" s="68">
        <f>G201-FAMA!E204</f>
        <v>-0.02080054304</v>
      </c>
    </row>
    <row r="202">
      <c r="A202" s="48">
        <v>45443.0</v>
      </c>
      <c r="B202" s="49">
        <v>2190.5</v>
      </c>
      <c r="C202" s="49">
        <v>2201.75</v>
      </c>
      <c r="D202" s="49">
        <v>2164.100098</v>
      </c>
      <c r="E202" s="49">
        <v>2189.399902</v>
      </c>
      <c r="F202" s="49">
        <v>2189.399902</v>
      </c>
      <c r="G202" s="67">
        <f t="shared" si="1"/>
        <v>-0.02230566629</v>
      </c>
      <c r="H202" s="68">
        <f>G202-FAMA!E205</f>
        <v>-0.04075401136</v>
      </c>
    </row>
    <row r="203">
      <c r="A203" s="48">
        <v>45446.0</v>
      </c>
      <c r="B203" s="49">
        <v>2257.100098</v>
      </c>
      <c r="C203" s="49">
        <v>2277.25</v>
      </c>
      <c r="D203" s="49">
        <v>2208.300049</v>
      </c>
      <c r="E203" s="49">
        <v>2239.350098</v>
      </c>
      <c r="F203" s="49">
        <v>2239.350098</v>
      </c>
      <c r="G203" s="67">
        <f t="shared" si="1"/>
        <v>0.04515541658</v>
      </c>
      <c r="H203" s="68">
        <f>G203-FAMA!E206</f>
        <v>0.02670707152</v>
      </c>
    </row>
    <row r="204">
      <c r="A204" s="48">
        <v>45447.0</v>
      </c>
      <c r="B204" s="49">
        <v>2261.949951</v>
      </c>
      <c r="C204" s="49">
        <v>2261.949951</v>
      </c>
      <c r="D204" s="49">
        <v>2022.800049</v>
      </c>
      <c r="E204" s="49">
        <v>2142.600098</v>
      </c>
      <c r="F204" s="49">
        <v>2142.600098</v>
      </c>
      <c r="G204" s="67">
        <f t="shared" si="1"/>
        <v>-0.03895573119</v>
      </c>
      <c r="H204" s="68">
        <f>G204-FAMA!E207</f>
        <v>-0.09431097727</v>
      </c>
    </row>
    <row r="205">
      <c r="A205" s="48">
        <v>45448.0</v>
      </c>
      <c r="B205" s="49">
        <v>2153.0</v>
      </c>
      <c r="C205" s="49">
        <v>2239.0</v>
      </c>
      <c r="D205" s="49">
        <v>2153.0</v>
      </c>
      <c r="E205" s="49">
        <v>2229.449951</v>
      </c>
      <c r="F205" s="49">
        <v>2229.449951</v>
      </c>
      <c r="G205" s="67">
        <f t="shared" si="1"/>
        <v>-0.0213769739</v>
      </c>
      <c r="H205" s="68">
        <f>G205-FAMA!E208</f>
        <v>-0.03982531897</v>
      </c>
    </row>
    <row r="206">
      <c r="A206" s="48">
        <v>45449.0</v>
      </c>
      <c r="B206" s="49">
        <v>2264.800049</v>
      </c>
      <c r="C206" s="49">
        <v>2286.0</v>
      </c>
      <c r="D206" s="49">
        <v>2225.350098</v>
      </c>
      <c r="E206" s="49">
        <v>2278.149902</v>
      </c>
      <c r="F206" s="49">
        <v>2278.149902</v>
      </c>
      <c r="G206" s="67">
        <f t="shared" si="1"/>
        <v>-0.001883962011</v>
      </c>
      <c r="H206" s="68">
        <f>G206-FAMA!E209</f>
        <v>-0.02046104156</v>
      </c>
    </row>
    <row r="207">
      <c r="A207" s="48">
        <v>45450.0</v>
      </c>
      <c r="B207" s="49">
        <v>2279.0</v>
      </c>
      <c r="C207" s="49">
        <v>2295.0</v>
      </c>
      <c r="D207" s="49">
        <v>2268.300049</v>
      </c>
      <c r="E207" s="49">
        <v>2282.449951</v>
      </c>
      <c r="F207" s="49">
        <v>2282.449951</v>
      </c>
      <c r="G207" s="67">
        <f t="shared" si="1"/>
        <v>-0.008234097422</v>
      </c>
      <c r="H207" s="68">
        <f>G207-FAMA!E210</f>
        <v>-0.08256312465</v>
      </c>
    </row>
    <row r="208">
      <c r="A208" s="48">
        <v>45453.0</v>
      </c>
      <c r="B208" s="49">
        <v>2299.949951</v>
      </c>
      <c r="C208" s="49">
        <v>2330.0</v>
      </c>
      <c r="D208" s="49">
        <v>2265.899902</v>
      </c>
      <c r="E208" s="49">
        <v>2301.399902</v>
      </c>
      <c r="F208" s="49">
        <v>2301.399902</v>
      </c>
      <c r="G208" s="67">
        <f t="shared" si="1"/>
        <v>-0.005939140264</v>
      </c>
      <c r="H208" s="68">
        <f>G208-FAMA!E211</f>
        <v>-0.02451621981</v>
      </c>
    </row>
    <row r="209">
      <c r="A209" s="48">
        <v>45454.0</v>
      </c>
      <c r="B209" s="49">
        <v>2302.449951</v>
      </c>
      <c r="C209" s="49">
        <v>2336.0</v>
      </c>
      <c r="D209" s="49">
        <v>2301.399902</v>
      </c>
      <c r="E209" s="49">
        <v>2315.149902</v>
      </c>
      <c r="F209" s="49">
        <v>2315.149902</v>
      </c>
      <c r="G209" s="67">
        <f t="shared" si="1"/>
        <v>-0.01524887197</v>
      </c>
      <c r="H209" s="68">
        <f>G209-FAMA!E212</f>
        <v>-0.03382595152</v>
      </c>
    </row>
    <row r="210">
      <c r="A210" s="48">
        <v>45455.0</v>
      </c>
      <c r="B210" s="49">
        <v>2322.949951</v>
      </c>
      <c r="C210" s="49">
        <v>2358.0</v>
      </c>
      <c r="D210" s="49">
        <v>2310.0</v>
      </c>
      <c r="E210" s="49">
        <v>2351.0</v>
      </c>
      <c r="F210" s="49">
        <v>2351.0</v>
      </c>
      <c r="G210" s="67">
        <f t="shared" si="1"/>
        <v>-0.02520940698</v>
      </c>
      <c r="H210" s="68">
        <f>G210-FAMA!E213</f>
        <v>-0.04384916835</v>
      </c>
    </row>
    <row r="211">
      <c r="A211" s="48">
        <v>45456.0</v>
      </c>
      <c r="B211" s="49">
        <v>2379.949951</v>
      </c>
      <c r="C211" s="49">
        <v>2421.199951</v>
      </c>
      <c r="D211" s="49">
        <v>2352.699951</v>
      </c>
      <c r="E211" s="49">
        <v>2411.800049</v>
      </c>
      <c r="F211" s="49">
        <v>2411.800049</v>
      </c>
      <c r="G211" s="67">
        <f t="shared" si="1"/>
        <v>-0.0003937212724</v>
      </c>
      <c r="H211" s="68">
        <f>G211-FAMA!E214</f>
        <v>-0.01903348264</v>
      </c>
    </row>
    <row r="212">
      <c r="A212" s="48">
        <v>45457.0</v>
      </c>
      <c r="B212" s="49">
        <v>2415.25</v>
      </c>
      <c r="C212" s="49">
        <v>2440.0</v>
      </c>
      <c r="D212" s="49">
        <v>2399.399902</v>
      </c>
      <c r="E212" s="49">
        <v>2412.75</v>
      </c>
      <c r="F212" s="49">
        <v>2412.75</v>
      </c>
      <c r="G212" s="67">
        <f t="shared" si="1"/>
        <v>-0.003222428308</v>
      </c>
      <c r="H212" s="68">
        <f>G212-FAMA!E215</f>
        <v>-0.05915213629</v>
      </c>
    </row>
    <row r="213">
      <c r="A213" s="48">
        <v>45461.0</v>
      </c>
      <c r="B213" s="49">
        <v>2415.0</v>
      </c>
      <c r="C213" s="49">
        <v>2432.5</v>
      </c>
      <c r="D213" s="49">
        <v>2390.0</v>
      </c>
      <c r="E213" s="49">
        <v>2420.550049</v>
      </c>
      <c r="F213" s="49">
        <v>2420.550049</v>
      </c>
      <c r="G213" s="67">
        <f t="shared" si="1"/>
        <v>-0.02558272473</v>
      </c>
      <c r="H213" s="68">
        <f>G213-FAMA!E216</f>
        <v>-0.0442224861</v>
      </c>
    </row>
    <row r="214">
      <c r="A214" s="48">
        <v>45462.0</v>
      </c>
      <c r="B214" s="49">
        <v>2420.550049</v>
      </c>
      <c r="C214" s="49">
        <v>2527.600098</v>
      </c>
      <c r="D214" s="49">
        <v>2409.350098</v>
      </c>
      <c r="E214" s="49">
        <v>2484.100098</v>
      </c>
      <c r="F214" s="49">
        <v>2484.100098</v>
      </c>
      <c r="G214" s="67">
        <f t="shared" si="1"/>
        <v>-0.04723363774</v>
      </c>
      <c r="H214" s="68">
        <f>G214-FAMA!E217</f>
        <v>-0.06587339911</v>
      </c>
    </row>
    <row r="215">
      <c r="A215" s="48">
        <v>45463.0</v>
      </c>
      <c r="B215" s="49">
        <v>2490.0</v>
      </c>
      <c r="C215" s="49">
        <v>2639.949951</v>
      </c>
      <c r="D215" s="49">
        <v>2466.699951</v>
      </c>
      <c r="E215" s="49">
        <v>2607.25</v>
      </c>
      <c r="F215" s="49">
        <v>2607.25</v>
      </c>
      <c r="G215" s="67">
        <f t="shared" si="1"/>
        <v>0.02468118855</v>
      </c>
      <c r="H215" s="68">
        <f>G215-FAMA!E218</f>
        <v>0.006117926512</v>
      </c>
    </row>
    <row r="216">
      <c r="A216" s="48">
        <v>45464.0</v>
      </c>
      <c r="B216" s="49">
        <v>2611.0</v>
      </c>
      <c r="C216" s="49">
        <v>2646.699951</v>
      </c>
      <c r="D216" s="49">
        <v>2530.899902</v>
      </c>
      <c r="E216" s="49">
        <v>2544.449951</v>
      </c>
      <c r="F216" s="49">
        <v>2544.449951</v>
      </c>
      <c r="G216" s="67">
        <f t="shared" si="1"/>
        <v>0.01465486331</v>
      </c>
      <c r="H216" s="68">
        <f>G216-FAMA!E219</f>
        <v>-0.003908398731</v>
      </c>
    </row>
    <row r="217">
      <c r="A217" s="48">
        <v>45467.0</v>
      </c>
      <c r="B217" s="49">
        <v>2544.449951</v>
      </c>
      <c r="C217" s="49">
        <v>2544.449951</v>
      </c>
      <c r="D217" s="49">
        <v>2486.75</v>
      </c>
      <c r="E217" s="49">
        <v>2507.699951</v>
      </c>
      <c r="F217" s="49">
        <v>2507.699951</v>
      </c>
      <c r="G217" s="67">
        <f t="shared" si="1"/>
        <v>0.01961820771</v>
      </c>
      <c r="H217" s="68">
        <f>G217-FAMA!E220</f>
        <v>-0.03608191688</v>
      </c>
    </row>
    <row r="218">
      <c r="A218" s="48">
        <v>45468.0</v>
      </c>
      <c r="B218" s="49">
        <v>2510.0</v>
      </c>
      <c r="C218" s="49">
        <v>2524.649902</v>
      </c>
      <c r="D218" s="49">
        <v>2454.399902</v>
      </c>
      <c r="E218" s="49">
        <v>2459.449951</v>
      </c>
      <c r="F218" s="49">
        <v>2459.449951</v>
      </c>
      <c r="G218" s="67">
        <f t="shared" si="1"/>
        <v>-0.02235958226</v>
      </c>
      <c r="H218" s="68">
        <f>G218-FAMA!E221</f>
        <v>-0.0409228443</v>
      </c>
    </row>
    <row r="219">
      <c r="A219" s="48">
        <v>45469.0</v>
      </c>
      <c r="B219" s="49">
        <v>2465.0</v>
      </c>
      <c r="C219" s="49">
        <v>2527.600098</v>
      </c>
      <c r="D219" s="49">
        <v>2448.199951</v>
      </c>
      <c r="E219" s="49">
        <v>2515.699951</v>
      </c>
      <c r="F219" s="49">
        <v>2515.699951</v>
      </c>
      <c r="G219" s="67">
        <f t="shared" si="1"/>
        <v>0.001572589231</v>
      </c>
      <c r="H219" s="68">
        <f>G219-FAMA!E222</f>
        <v>-0.01699067281</v>
      </c>
    </row>
    <row r="220">
      <c r="A220" s="48">
        <v>45470.0</v>
      </c>
      <c r="B220" s="49">
        <v>2524.949951</v>
      </c>
      <c r="C220" s="49">
        <v>2534.449951</v>
      </c>
      <c r="D220" s="49">
        <v>2476.0</v>
      </c>
      <c r="E220" s="49">
        <v>2511.75</v>
      </c>
      <c r="F220" s="49">
        <v>2511.75</v>
      </c>
      <c r="G220" s="67">
        <f t="shared" si="1"/>
        <v>0.003876801347</v>
      </c>
      <c r="H220" s="68">
        <f>G220-FAMA!E223</f>
        <v>-0.01477882009</v>
      </c>
    </row>
    <row r="221">
      <c r="A221" s="48">
        <v>45471.0</v>
      </c>
      <c r="B221" s="49">
        <v>2514.0</v>
      </c>
      <c r="C221" s="49">
        <v>2532.25</v>
      </c>
      <c r="D221" s="49">
        <v>2496.699951</v>
      </c>
      <c r="E221" s="49">
        <v>2502.050049</v>
      </c>
      <c r="F221" s="49">
        <v>2502.050049</v>
      </c>
      <c r="G221" s="67">
        <f t="shared" si="1"/>
        <v>-0.04337600879</v>
      </c>
      <c r="H221" s="68">
        <f>G221-FAMA!E224</f>
        <v>-0.06203163023</v>
      </c>
    </row>
    <row r="222">
      <c r="A222" s="48">
        <v>45474.0</v>
      </c>
      <c r="B222" s="49">
        <v>2524.800049</v>
      </c>
      <c r="C222" s="49">
        <v>2645.0</v>
      </c>
      <c r="D222" s="49">
        <v>2511.550049</v>
      </c>
      <c r="E222" s="49">
        <v>2615.5</v>
      </c>
      <c r="F222" s="49">
        <v>2615.5</v>
      </c>
      <c r="G222" s="67">
        <f t="shared" si="1"/>
        <v>-0.02563053598</v>
      </c>
      <c r="H222" s="68">
        <f>G222-FAMA!E225</f>
        <v>-0.08160784192</v>
      </c>
    </row>
    <row r="223">
      <c r="A223" s="48">
        <v>45475.0</v>
      </c>
      <c r="B223" s="49">
        <v>2648.550049</v>
      </c>
      <c r="C223" s="49">
        <v>2737.949951</v>
      </c>
      <c r="D223" s="49">
        <v>2627.899902</v>
      </c>
      <c r="E223" s="49">
        <v>2684.300049</v>
      </c>
      <c r="F223" s="49">
        <v>2684.300049</v>
      </c>
      <c r="G223" s="67">
        <f t="shared" si="1"/>
        <v>0.007828229696</v>
      </c>
      <c r="H223" s="68">
        <f>G223-FAMA!E226</f>
        <v>-0.01082739174</v>
      </c>
    </row>
    <row r="224">
      <c r="A224" s="48">
        <v>45476.0</v>
      </c>
      <c r="B224" s="49">
        <v>2719.899902</v>
      </c>
      <c r="C224" s="49">
        <v>2719.899902</v>
      </c>
      <c r="D224" s="49">
        <v>2637.649902</v>
      </c>
      <c r="E224" s="49">
        <v>2663.449951</v>
      </c>
      <c r="F224" s="49">
        <v>2663.449951</v>
      </c>
      <c r="G224" s="67">
        <f t="shared" si="1"/>
        <v>-0.005117364175</v>
      </c>
      <c r="H224" s="68">
        <f>G224-FAMA!E227</f>
        <v>-0.02377298562</v>
      </c>
    </row>
    <row r="225">
      <c r="A225" s="48">
        <v>45477.0</v>
      </c>
      <c r="B225" s="49">
        <v>2665.050049</v>
      </c>
      <c r="C225" s="49">
        <v>2700.800049</v>
      </c>
      <c r="D225" s="49">
        <v>2618.0</v>
      </c>
      <c r="E225" s="49">
        <v>2677.149902</v>
      </c>
      <c r="F225" s="49">
        <v>2677.149902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1637.050049</v>
      </c>
      <c r="C2" s="49">
        <v>1651.050049</v>
      </c>
      <c r="D2" s="49">
        <v>1623.0</v>
      </c>
      <c r="E2" s="49">
        <v>1628.699951</v>
      </c>
      <c r="F2" s="49">
        <v>1606.771118</v>
      </c>
      <c r="G2" s="67">
        <f t="shared" ref="G2:G225" si="1">(F2/F3-1)</f>
        <v>-0.01458138809</v>
      </c>
      <c r="H2" s="68">
        <f>G2-FAMA!E5</f>
        <v>-0.06832247795</v>
      </c>
    </row>
    <row r="3">
      <c r="A3" s="48">
        <v>45142.0</v>
      </c>
      <c r="B3" s="49">
        <v>1633.300049</v>
      </c>
      <c r="C3" s="49">
        <v>1656.650024</v>
      </c>
      <c r="D3" s="49">
        <v>1628.699951</v>
      </c>
      <c r="E3" s="49">
        <v>1652.800049</v>
      </c>
      <c r="F3" s="49">
        <v>1630.546753</v>
      </c>
      <c r="G3" s="67">
        <f t="shared" si="1"/>
        <v>0.0007569298465</v>
      </c>
      <c r="H3" s="68">
        <f>G3-FAMA!E6</f>
        <v>-0.01715355873</v>
      </c>
      <c r="J3" s="67">
        <f t="array" ref="J3:N7">LINEST(H2:H224,FAMA!B5:E227,true,true)</f>
        <v>-1.023505067</v>
      </c>
      <c r="K3" s="33">
        <v>-0.0018642661081003664</v>
      </c>
      <c r="L3" s="33">
        <v>0.002390685301044816</v>
      </c>
      <c r="M3" s="33">
        <v>4.5031044712506987E-4</v>
      </c>
      <c r="N3" s="33">
        <v>1.3878214394863464E-4</v>
      </c>
    </row>
    <row r="4">
      <c r="A4" s="48">
        <v>45145.0</v>
      </c>
      <c r="B4" s="49">
        <v>1660.0</v>
      </c>
      <c r="C4" s="49">
        <v>1663.5</v>
      </c>
      <c r="D4" s="49">
        <v>1647.550049</v>
      </c>
      <c r="E4" s="49">
        <v>1651.550049</v>
      </c>
      <c r="F4" s="49">
        <v>1629.313477</v>
      </c>
      <c r="G4" s="67">
        <f t="shared" si="1"/>
        <v>0.0004240097504</v>
      </c>
      <c r="H4" s="68">
        <f>G4-FAMA!E7</f>
        <v>-0.01748647882</v>
      </c>
      <c r="J4" s="33">
        <v>0.05765388822337558</v>
      </c>
      <c r="K4" s="33">
        <v>0.0015424548211000798</v>
      </c>
      <c r="L4" s="33">
        <v>0.0011826193821516857</v>
      </c>
      <c r="M4" s="33">
        <v>0.0013835151692084147</v>
      </c>
      <c r="N4" s="33">
        <v>0.0017939484985930428</v>
      </c>
    </row>
    <row r="5">
      <c r="A5" s="48">
        <v>45146.0</v>
      </c>
      <c r="B5" s="49">
        <v>1653.0</v>
      </c>
      <c r="C5" s="49">
        <v>1656.0</v>
      </c>
      <c r="D5" s="49">
        <v>1642.300049</v>
      </c>
      <c r="E5" s="49">
        <v>1650.849976</v>
      </c>
      <c r="F5" s="49">
        <v>1628.622925</v>
      </c>
      <c r="G5" s="67">
        <f t="shared" si="1"/>
        <v>0.000424189611</v>
      </c>
      <c r="H5" s="68">
        <f>G5-FAMA!E8</f>
        <v>-0.01738393827</v>
      </c>
      <c r="J5" s="33">
        <v>0.6019084491718347</v>
      </c>
      <c r="K5" s="33">
        <v>0.013601702179235061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1652.050049</v>
      </c>
      <c r="C6" s="49">
        <v>1653.599976</v>
      </c>
      <c r="D6" s="49">
        <v>1631.349976</v>
      </c>
      <c r="E6" s="49">
        <v>1650.150024</v>
      </c>
      <c r="F6" s="49">
        <v>1627.932373</v>
      </c>
      <c r="G6" s="67">
        <f t="shared" si="1"/>
        <v>0.008464249578</v>
      </c>
      <c r="H6" s="68">
        <f>G6-FAMA!E9</f>
        <v>-0.009343878299</v>
      </c>
      <c r="J6" s="33">
        <v>82.40318191034585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1649.0</v>
      </c>
      <c r="C7" s="49">
        <v>1654.0</v>
      </c>
      <c r="D7" s="49">
        <v>1631.0</v>
      </c>
      <c r="E7" s="49">
        <v>1636.300049</v>
      </c>
      <c r="F7" s="49">
        <v>1614.268799</v>
      </c>
      <c r="G7" s="67">
        <f t="shared" si="1"/>
        <v>0.01065436738</v>
      </c>
      <c r="H7" s="68">
        <f>G7-FAMA!E10</f>
        <v>-0.0427795307</v>
      </c>
      <c r="J7" s="33">
        <v>0.06098043188995926</v>
      </c>
      <c r="K7" s="33">
        <v>0.04033137387362851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1639.0</v>
      </c>
      <c r="C8" s="49">
        <v>1639.0</v>
      </c>
      <c r="D8" s="49">
        <v>1616.300049</v>
      </c>
      <c r="E8" s="49">
        <v>1619.050049</v>
      </c>
      <c r="F8" s="49">
        <v>1597.251099</v>
      </c>
      <c r="G8" s="67">
        <f t="shared" si="1"/>
        <v>0.005371357617</v>
      </c>
      <c r="H8" s="68">
        <f>G8-FAMA!E11</f>
        <v>-0.01243677026</v>
      </c>
    </row>
    <row r="9">
      <c r="A9" s="48">
        <v>45152.0</v>
      </c>
      <c r="B9" s="49">
        <v>1610.0</v>
      </c>
      <c r="C9" s="49">
        <v>1614.800049</v>
      </c>
      <c r="D9" s="49">
        <v>1600.25</v>
      </c>
      <c r="E9" s="49">
        <v>1610.400024</v>
      </c>
      <c r="F9" s="49">
        <v>1588.717529</v>
      </c>
      <c r="G9" s="67">
        <f t="shared" si="1"/>
        <v>0.002864628764</v>
      </c>
      <c r="H9" s="68">
        <f>G9-FAMA!E12</f>
        <v>-0.01494349911</v>
      </c>
    </row>
    <row r="10">
      <c r="A10" s="48">
        <v>45154.0</v>
      </c>
      <c r="B10" s="49">
        <v>1589.0</v>
      </c>
      <c r="C10" s="49">
        <v>1609.75</v>
      </c>
      <c r="D10" s="49">
        <v>1581.949951</v>
      </c>
      <c r="E10" s="49">
        <v>1605.800049</v>
      </c>
      <c r="F10" s="49">
        <v>1584.179443</v>
      </c>
      <c r="G10" s="67">
        <f t="shared" si="1"/>
        <v>0.005573286115</v>
      </c>
      <c r="H10" s="68">
        <f>G10-FAMA!E13</f>
        <v>-0.01228589861</v>
      </c>
      <c r="J10" s="70">
        <f>FAMA!E3+FAMA!B3*K3+FAMA!C3*L3+FAMA!D3*M3+FAMA!E3*N3</f>
        <v>0.02736497077</v>
      </c>
      <c r="K10" s="50" t="s">
        <v>41</v>
      </c>
    </row>
    <row r="11">
      <c r="A11" s="48">
        <v>45155.0</v>
      </c>
      <c r="B11" s="49">
        <v>1598.900024</v>
      </c>
      <c r="C11" s="49">
        <v>1610.0</v>
      </c>
      <c r="D11" s="49">
        <v>1593.800049</v>
      </c>
      <c r="E11" s="49">
        <v>1596.900024</v>
      </c>
      <c r="F11" s="49">
        <v>1575.399292</v>
      </c>
      <c r="G11" s="67">
        <f t="shared" si="1"/>
        <v>0.003613754582</v>
      </c>
      <c r="H11" s="68">
        <f>G11-FAMA!E14</f>
        <v>-0.01424543014</v>
      </c>
    </row>
    <row r="12">
      <c r="A12" s="48">
        <v>45156.0</v>
      </c>
      <c r="B12" s="49">
        <v>1593.0</v>
      </c>
      <c r="C12" s="49">
        <v>1596.75</v>
      </c>
      <c r="D12" s="49">
        <v>1585.050049</v>
      </c>
      <c r="E12" s="49">
        <v>1591.150024</v>
      </c>
      <c r="F12" s="49">
        <v>1569.726685</v>
      </c>
      <c r="G12" s="67">
        <f t="shared" si="1"/>
        <v>0.001321499923</v>
      </c>
      <c r="H12" s="68">
        <f>G12-FAMA!E15</f>
        <v>-0.05226562333</v>
      </c>
    </row>
    <row r="13">
      <c r="A13" s="48">
        <v>45159.0</v>
      </c>
      <c r="B13" s="49">
        <v>1595.050049</v>
      </c>
      <c r="C13" s="49">
        <v>1599.849976</v>
      </c>
      <c r="D13" s="49">
        <v>1586.949951</v>
      </c>
      <c r="E13" s="49">
        <v>1589.050049</v>
      </c>
      <c r="F13" s="49">
        <v>1567.655029</v>
      </c>
      <c r="G13" s="67">
        <f t="shared" si="1"/>
        <v>0.004361173821</v>
      </c>
      <c r="H13" s="68">
        <f>G13-FAMA!E16</f>
        <v>-0.0134980109</v>
      </c>
    </row>
    <row r="14">
      <c r="A14" s="48">
        <v>45160.0</v>
      </c>
      <c r="B14" s="49">
        <v>1596.400024</v>
      </c>
      <c r="C14" s="49">
        <v>1598.050049</v>
      </c>
      <c r="D14" s="49">
        <v>1580.050049</v>
      </c>
      <c r="E14" s="49">
        <v>1582.150024</v>
      </c>
      <c r="F14" s="49">
        <v>1560.8479</v>
      </c>
      <c r="G14" s="67">
        <f t="shared" si="1"/>
        <v>-0.002710429491</v>
      </c>
      <c r="H14" s="68">
        <f>G14-FAMA!E17</f>
        <v>-0.02056961421</v>
      </c>
    </row>
    <row r="15">
      <c r="A15" s="48">
        <v>45161.0</v>
      </c>
      <c r="B15" s="49">
        <v>1581.0</v>
      </c>
      <c r="C15" s="49">
        <v>1592.0</v>
      </c>
      <c r="D15" s="49">
        <v>1573.150024</v>
      </c>
      <c r="E15" s="49">
        <v>1586.449951</v>
      </c>
      <c r="F15" s="49">
        <v>1565.089966</v>
      </c>
      <c r="G15" s="67">
        <f t="shared" si="1"/>
        <v>0.004845371562</v>
      </c>
      <c r="H15" s="68">
        <f>G15-FAMA!E18</f>
        <v>-0.01294684722</v>
      </c>
    </row>
    <row r="16">
      <c r="A16" s="48">
        <v>45162.0</v>
      </c>
      <c r="B16" s="49">
        <v>1593.199951</v>
      </c>
      <c r="C16" s="49">
        <v>1595.800049</v>
      </c>
      <c r="D16" s="49">
        <v>1575.949951</v>
      </c>
      <c r="E16" s="49">
        <v>1578.800049</v>
      </c>
      <c r="F16" s="49">
        <v>1557.543091</v>
      </c>
      <c r="G16" s="67">
        <f t="shared" si="1"/>
        <v>0.01078790149</v>
      </c>
      <c r="H16" s="68">
        <f>G16-FAMA!E19</f>
        <v>-0.007004317292</v>
      </c>
    </row>
    <row r="17">
      <c r="A17" s="48">
        <v>45163.0</v>
      </c>
      <c r="B17" s="49">
        <v>1576.949951</v>
      </c>
      <c r="C17" s="49">
        <v>1576.949951</v>
      </c>
      <c r="D17" s="49">
        <v>1557.699951</v>
      </c>
      <c r="E17" s="49">
        <v>1561.949951</v>
      </c>
      <c r="F17" s="49">
        <v>1540.9198</v>
      </c>
      <c r="G17" s="67">
        <f t="shared" si="1"/>
        <v>-0.009982901149</v>
      </c>
      <c r="H17" s="68">
        <f>G17-FAMA!E20</f>
        <v>-0.06336905494</v>
      </c>
    </row>
    <row r="18">
      <c r="A18" s="48">
        <v>45166.0</v>
      </c>
      <c r="B18" s="49">
        <v>1560.0</v>
      </c>
      <c r="C18" s="49">
        <v>1582.550049</v>
      </c>
      <c r="D18" s="49">
        <v>1560.0</v>
      </c>
      <c r="E18" s="49">
        <v>1577.699951</v>
      </c>
      <c r="F18" s="49">
        <v>1556.457764</v>
      </c>
      <c r="G18" s="67">
        <f t="shared" si="1"/>
        <v>-0.007923075798</v>
      </c>
      <c r="H18" s="68">
        <f>G18-FAMA!E21</f>
        <v>-0.02571529458</v>
      </c>
    </row>
    <row r="19">
      <c r="A19" s="48">
        <v>45167.0</v>
      </c>
      <c r="B19" s="49">
        <v>1590.150024</v>
      </c>
      <c r="C19" s="49">
        <v>1592.75</v>
      </c>
      <c r="D19" s="49">
        <v>1580.599976</v>
      </c>
      <c r="E19" s="49">
        <v>1590.300049</v>
      </c>
      <c r="F19" s="49">
        <v>1568.888184</v>
      </c>
      <c r="G19" s="67">
        <f t="shared" si="1"/>
        <v>0.007188374709</v>
      </c>
      <c r="H19" s="68">
        <f>G19-FAMA!E22</f>
        <v>-0.01060384407</v>
      </c>
    </row>
    <row r="20">
      <c r="A20" s="48">
        <v>45168.0</v>
      </c>
      <c r="B20" s="49">
        <v>1602.349976</v>
      </c>
      <c r="C20" s="49">
        <v>1603.5</v>
      </c>
      <c r="D20" s="49">
        <v>1573.5</v>
      </c>
      <c r="E20" s="49">
        <v>1578.949951</v>
      </c>
      <c r="F20" s="49">
        <v>1557.690918</v>
      </c>
      <c r="G20" s="67">
        <f t="shared" si="1"/>
        <v>0.004453074608</v>
      </c>
      <c r="H20" s="68">
        <f>G20-FAMA!E23</f>
        <v>-0.01335505327</v>
      </c>
    </row>
    <row r="21">
      <c r="A21" s="48">
        <v>45169.0</v>
      </c>
      <c r="B21" s="49">
        <v>1581.949951</v>
      </c>
      <c r="C21" s="49">
        <v>1581.949951</v>
      </c>
      <c r="D21" s="49">
        <v>1562.400024</v>
      </c>
      <c r="E21" s="49">
        <v>1571.949951</v>
      </c>
      <c r="F21" s="49">
        <v>1550.785156</v>
      </c>
      <c r="G21" s="67">
        <f t="shared" si="1"/>
        <v>-0.001841450229</v>
      </c>
      <c r="H21" s="68">
        <f>G21-FAMA!E24</f>
        <v>-0.01964957811</v>
      </c>
    </row>
    <row r="22">
      <c r="A22" s="48">
        <v>45170.0</v>
      </c>
      <c r="B22" s="49">
        <v>1570.0</v>
      </c>
      <c r="C22" s="49">
        <v>1579.449951</v>
      </c>
      <c r="D22" s="49">
        <v>1559.349976</v>
      </c>
      <c r="E22" s="49">
        <v>1574.849976</v>
      </c>
      <c r="F22" s="49">
        <v>1553.646118</v>
      </c>
      <c r="G22" s="67">
        <f t="shared" si="1"/>
        <v>-0.005870669419</v>
      </c>
      <c r="H22" s="68">
        <f>G22-FAMA!E25</f>
        <v>-0.05930456749</v>
      </c>
    </row>
    <row r="23">
      <c r="A23" s="48">
        <v>45173.0</v>
      </c>
      <c r="B23" s="49">
        <v>1583.0</v>
      </c>
      <c r="C23" s="49">
        <v>1590.599976</v>
      </c>
      <c r="D23" s="49">
        <v>1575.0</v>
      </c>
      <c r="E23" s="49">
        <v>1584.150024</v>
      </c>
      <c r="F23" s="49">
        <v>1562.820923</v>
      </c>
      <c r="G23" s="67">
        <f t="shared" si="1"/>
        <v>0.00574563501</v>
      </c>
      <c r="H23" s="68">
        <f>G23-FAMA!E26</f>
        <v>-0.01206249287</v>
      </c>
    </row>
    <row r="24">
      <c r="A24" s="48">
        <v>45174.0</v>
      </c>
      <c r="B24" s="49">
        <v>1588.550049</v>
      </c>
      <c r="C24" s="49">
        <v>1589.449951</v>
      </c>
      <c r="D24" s="49">
        <v>1571.050049</v>
      </c>
      <c r="E24" s="49">
        <v>1575.099976</v>
      </c>
      <c r="F24" s="49">
        <v>1553.892822</v>
      </c>
      <c r="G24" s="67">
        <f t="shared" si="1"/>
        <v>-0.01343525617</v>
      </c>
      <c r="H24" s="68">
        <f>G24-FAMA!E27</f>
        <v>-0.03124338404</v>
      </c>
    </row>
    <row r="25">
      <c r="A25" s="48">
        <v>45175.0</v>
      </c>
      <c r="B25" s="49">
        <v>1575.5</v>
      </c>
      <c r="C25" s="49">
        <v>1600.0</v>
      </c>
      <c r="D25" s="49">
        <v>1573.650024</v>
      </c>
      <c r="E25" s="49">
        <v>1596.550049</v>
      </c>
      <c r="F25" s="49">
        <v>1575.054077</v>
      </c>
      <c r="G25" s="67">
        <f t="shared" si="1"/>
        <v>-0.008877197876</v>
      </c>
      <c r="H25" s="68">
        <f>G25-FAMA!E28</f>
        <v>-0.02668224664</v>
      </c>
    </row>
    <row r="26">
      <c r="A26" s="48">
        <v>45176.0</v>
      </c>
      <c r="B26" s="49">
        <v>1596.949951</v>
      </c>
      <c r="C26" s="49">
        <v>1614.0</v>
      </c>
      <c r="D26" s="49">
        <v>1587.300049</v>
      </c>
      <c r="E26" s="49">
        <v>1610.849976</v>
      </c>
      <c r="F26" s="49">
        <v>1589.161377</v>
      </c>
      <c r="G26" s="67">
        <f t="shared" si="1"/>
        <v>-0.008127944304</v>
      </c>
      <c r="H26" s="68">
        <f>G26-FAMA!E29</f>
        <v>-0.02593299307</v>
      </c>
    </row>
    <row r="27">
      <c r="A27" s="48">
        <v>45177.0</v>
      </c>
      <c r="B27" s="49">
        <v>1609.0</v>
      </c>
      <c r="C27" s="49">
        <v>1632.800049</v>
      </c>
      <c r="D27" s="49">
        <v>1607.349976</v>
      </c>
      <c r="E27" s="49">
        <v>1624.050049</v>
      </c>
      <c r="F27" s="49">
        <v>1602.183838</v>
      </c>
      <c r="G27" s="67">
        <f t="shared" si="1"/>
        <v>-0.004901763491</v>
      </c>
      <c r="H27" s="68">
        <f>G27-FAMA!E30</f>
        <v>-0.05832642095</v>
      </c>
    </row>
    <row r="28">
      <c r="A28" s="48">
        <v>45180.0</v>
      </c>
      <c r="B28" s="49">
        <v>1633.949951</v>
      </c>
      <c r="C28" s="49">
        <v>1636.5</v>
      </c>
      <c r="D28" s="49">
        <v>1624.5</v>
      </c>
      <c r="E28" s="49">
        <v>1632.050049</v>
      </c>
      <c r="F28" s="49">
        <v>1610.07605</v>
      </c>
      <c r="G28" s="67">
        <f t="shared" si="1"/>
        <v>-0.002901997169</v>
      </c>
      <c r="H28" s="68">
        <f>G28-FAMA!E31</f>
        <v>-0.02070704594</v>
      </c>
    </row>
    <row r="29">
      <c r="A29" s="48">
        <v>45181.0</v>
      </c>
      <c r="B29" s="49">
        <v>1641.0</v>
      </c>
      <c r="C29" s="49">
        <v>1642.449951</v>
      </c>
      <c r="D29" s="49">
        <v>1624.0</v>
      </c>
      <c r="E29" s="49">
        <v>1636.800049</v>
      </c>
      <c r="F29" s="49">
        <v>1614.762085</v>
      </c>
      <c r="G29" s="67">
        <f t="shared" si="1"/>
        <v>-0.004288712088</v>
      </c>
      <c r="H29" s="68">
        <f>G29-FAMA!E32</f>
        <v>-0.02209376086</v>
      </c>
    </row>
    <row r="30">
      <c r="A30" s="48">
        <v>45182.0</v>
      </c>
      <c r="B30" s="49">
        <v>1634.0</v>
      </c>
      <c r="C30" s="49">
        <v>1651.599976</v>
      </c>
      <c r="D30" s="49">
        <v>1629.400024</v>
      </c>
      <c r="E30" s="49">
        <v>1643.849976</v>
      </c>
      <c r="F30" s="49">
        <v>1621.717163</v>
      </c>
      <c r="G30" s="67">
        <f t="shared" si="1"/>
        <v>0.001431617088</v>
      </c>
      <c r="H30" s="68">
        <f>G30-FAMA!E33</f>
        <v>-0.01645014251</v>
      </c>
    </row>
    <row r="31">
      <c r="A31" s="48">
        <v>45183.0</v>
      </c>
      <c r="B31" s="49">
        <v>1644.0</v>
      </c>
      <c r="C31" s="49">
        <v>1650.0</v>
      </c>
      <c r="D31" s="49">
        <v>1635.099976</v>
      </c>
      <c r="E31" s="49">
        <v>1641.5</v>
      </c>
      <c r="F31" s="49">
        <v>1619.398804</v>
      </c>
      <c r="G31" s="67">
        <f t="shared" si="1"/>
        <v>-0.01227512614</v>
      </c>
      <c r="H31" s="68">
        <f>G31-FAMA!E34</f>
        <v>-0.03015688574</v>
      </c>
    </row>
    <row r="32">
      <c r="A32" s="48">
        <v>45184.0</v>
      </c>
      <c r="B32" s="49">
        <v>1645.599976</v>
      </c>
      <c r="C32" s="49">
        <v>1669.25</v>
      </c>
      <c r="D32" s="49">
        <v>1645.599976</v>
      </c>
      <c r="E32" s="49">
        <v>1661.900024</v>
      </c>
      <c r="F32" s="49">
        <v>1639.52417</v>
      </c>
      <c r="G32" s="67">
        <f t="shared" si="1"/>
        <v>0.02016513172</v>
      </c>
      <c r="H32" s="68">
        <f>G32-FAMA!E35</f>
        <v>-0.03348974037</v>
      </c>
    </row>
    <row r="33">
      <c r="A33" s="48">
        <v>45187.0</v>
      </c>
      <c r="B33" s="49">
        <v>1655.0</v>
      </c>
      <c r="C33" s="49">
        <v>1655.0</v>
      </c>
      <c r="D33" s="49">
        <v>1626.199951</v>
      </c>
      <c r="E33" s="49">
        <v>1629.050049</v>
      </c>
      <c r="F33" s="49">
        <v>1607.116455</v>
      </c>
      <c r="G33" s="67">
        <f t="shared" si="1"/>
        <v>0.04165867871</v>
      </c>
      <c r="H33" s="68">
        <f>G33-FAMA!E36</f>
        <v>0.005891961941</v>
      </c>
    </row>
    <row r="34">
      <c r="A34" s="48">
        <v>45189.0</v>
      </c>
      <c r="B34" s="49">
        <v>1599.0</v>
      </c>
      <c r="C34" s="49">
        <v>1599.0</v>
      </c>
      <c r="D34" s="49">
        <v>1560.599976</v>
      </c>
      <c r="E34" s="49">
        <v>1563.900024</v>
      </c>
      <c r="F34" s="49">
        <v>1542.843628</v>
      </c>
      <c r="G34" s="67">
        <f t="shared" si="1"/>
        <v>0.006629800139</v>
      </c>
      <c r="H34" s="68">
        <f>G34-FAMA!E37</f>
        <v>-0.01125195946</v>
      </c>
    </row>
    <row r="35">
      <c r="A35" s="48">
        <v>45190.0</v>
      </c>
      <c r="B35" s="49">
        <v>1560.0</v>
      </c>
      <c r="C35" s="49">
        <v>1569.0</v>
      </c>
      <c r="D35" s="49">
        <v>1538.050049</v>
      </c>
      <c r="E35" s="49">
        <v>1553.599976</v>
      </c>
      <c r="F35" s="49">
        <v>1532.682251</v>
      </c>
      <c r="G35" s="67">
        <f t="shared" si="1"/>
        <v>0.01595609305</v>
      </c>
      <c r="H35" s="68">
        <f>G35-FAMA!E38</f>
        <v>-0.002257405702</v>
      </c>
    </row>
    <row r="36">
      <c r="A36" s="48">
        <v>45191.0</v>
      </c>
      <c r="B36" s="49">
        <v>1557.0</v>
      </c>
      <c r="C36" s="49">
        <v>1564.150024</v>
      </c>
      <c r="D36" s="49">
        <v>1524.0</v>
      </c>
      <c r="E36" s="49">
        <v>1529.199951</v>
      </c>
      <c r="F36" s="49">
        <v>1508.610718</v>
      </c>
      <c r="G36" s="67">
        <f t="shared" si="1"/>
        <v>-0.001632233009</v>
      </c>
      <c r="H36" s="68">
        <f>G36-FAMA!E39</f>
        <v>-0.05628268183</v>
      </c>
    </row>
    <row r="37">
      <c r="A37" s="48">
        <v>45194.0</v>
      </c>
      <c r="B37" s="49">
        <v>1528.0</v>
      </c>
      <c r="C37" s="49">
        <v>1540.800049</v>
      </c>
      <c r="D37" s="49">
        <v>1525.699951</v>
      </c>
      <c r="E37" s="49">
        <v>1531.699951</v>
      </c>
      <c r="F37" s="49">
        <v>1511.077148</v>
      </c>
      <c r="G37" s="67">
        <f t="shared" si="1"/>
        <v>-0.003869530655</v>
      </c>
      <c r="H37" s="68">
        <f>G37-FAMA!E40</f>
        <v>-0.02208302941</v>
      </c>
    </row>
    <row r="38">
      <c r="A38" s="48">
        <v>45195.0</v>
      </c>
      <c r="B38" s="49">
        <v>1526.949951</v>
      </c>
      <c r="C38" s="49">
        <v>1539.5</v>
      </c>
      <c r="D38" s="49">
        <v>1525.400024</v>
      </c>
      <c r="E38" s="49">
        <v>1537.650024</v>
      </c>
      <c r="F38" s="49">
        <v>1516.947021</v>
      </c>
      <c r="G38" s="67">
        <f t="shared" si="1"/>
        <v>0.006842604585</v>
      </c>
      <c r="H38" s="68">
        <f>G38-FAMA!E41</f>
        <v>-0.01137089417</v>
      </c>
    </row>
    <row r="39">
      <c r="A39" s="48">
        <v>45196.0</v>
      </c>
      <c r="B39" s="49">
        <v>1529.849976</v>
      </c>
      <c r="C39" s="49">
        <v>1532.75</v>
      </c>
      <c r="D39" s="49">
        <v>1515.349976</v>
      </c>
      <c r="E39" s="49">
        <v>1527.199951</v>
      </c>
      <c r="F39" s="49">
        <v>1506.637695</v>
      </c>
      <c r="G39" s="67">
        <f t="shared" si="1"/>
        <v>0.002790617394</v>
      </c>
      <c r="H39" s="68">
        <f>G39-FAMA!E42</f>
        <v>-0.01536855896</v>
      </c>
    </row>
    <row r="40">
      <c r="A40" s="48">
        <v>45197.0</v>
      </c>
      <c r="B40" s="49">
        <v>1535.300049</v>
      </c>
      <c r="C40" s="49">
        <v>1537.800049</v>
      </c>
      <c r="D40" s="49">
        <v>1520.0</v>
      </c>
      <c r="E40" s="49">
        <v>1522.949951</v>
      </c>
      <c r="F40" s="49">
        <v>1502.444946</v>
      </c>
      <c r="G40" s="67">
        <f t="shared" si="1"/>
        <v>-0.00235832939</v>
      </c>
      <c r="H40" s="68">
        <f>G40-FAMA!E43</f>
        <v>-0.02051750574</v>
      </c>
    </row>
    <row r="41">
      <c r="A41" s="48">
        <v>45198.0</v>
      </c>
      <c r="B41" s="49">
        <v>1524.0</v>
      </c>
      <c r="C41" s="49">
        <v>1535.5</v>
      </c>
      <c r="D41" s="49">
        <v>1522.949951</v>
      </c>
      <c r="E41" s="49">
        <v>1526.550049</v>
      </c>
      <c r="F41" s="49">
        <v>1505.996582</v>
      </c>
      <c r="G41" s="67">
        <f t="shared" si="1"/>
        <v>0.01233473589</v>
      </c>
      <c r="H41" s="68">
        <f>G41-FAMA!E44</f>
        <v>-0.04215268645</v>
      </c>
    </row>
    <row r="42">
      <c r="A42" s="48">
        <v>45202.0</v>
      </c>
      <c r="B42" s="49">
        <v>1526.550049</v>
      </c>
      <c r="C42" s="49">
        <v>1527.0</v>
      </c>
      <c r="D42" s="49">
        <v>1506.0</v>
      </c>
      <c r="E42" s="49">
        <v>1507.949951</v>
      </c>
      <c r="F42" s="49">
        <v>1487.646851</v>
      </c>
      <c r="G42" s="67">
        <f t="shared" si="1"/>
        <v>-0.01492692309</v>
      </c>
      <c r="H42" s="68">
        <f>G42-FAMA!E45</f>
        <v>-0.03308609945</v>
      </c>
    </row>
    <row r="43">
      <c r="A43" s="48">
        <v>45203.0</v>
      </c>
      <c r="B43" s="49">
        <v>1500.0</v>
      </c>
      <c r="C43" s="49">
        <v>1535.400024</v>
      </c>
      <c r="D43" s="49">
        <v>1488.650024</v>
      </c>
      <c r="E43" s="49">
        <v>1530.800049</v>
      </c>
      <c r="F43" s="49">
        <v>1510.189331</v>
      </c>
      <c r="G43" s="67">
        <f t="shared" si="1"/>
        <v>-0.003288033581</v>
      </c>
      <c r="H43" s="68">
        <f>G43-FAMA!E46</f>
        <v>-0.02144720994</v>
      </c>
    </row>
    <row r="44">
      <c r="A44" s="48">
        <v>45204.0</v>
      </c>
      <c r="B44" s="49">
        <v>1536.699951</v>
      </c>
      <c r="C44" s="49">
        <v>1551.900024</v>
      </c>
      <c r="D44" s="49">
        <v>1533.949951</v>
      </c>
      <c r="E44" s="49">
        <v>1535.849976</v>
      </c>
      <c r="F44" s="49">
        <v>1515.171265</v>
      </c>
      <c r="G44" s="67">
        <f t="shared" si="1"/>
        <v>0.001108113969</v>
      </c>
      <c r="H44" s="68">
        <f>G44-FAMA!E47</f>
        <v>-0.01696289373</v>
      </c>
    </row>
    <row r="45">
      <c r="A45" s="48">
        <v>45205.0</v>
      </c>
      <c r="B45" s="49">
        <v>1545.949951</v>
      </c>
      <c r="C45" s="49">
        <v>1545.949951</v>
      </c>
      <c r="D45" s="49">
        <v>1530.75</v>
      </c>
      <c r="E45" s="49">
        <v>1534.150024</v>
      </c>
      <c r="F45" s="49">
        <v>1513.494141</v>
      </c>
      <c r="G45" s="67">
        <f t="shared" si="1"/>
        <v>0.0118721233</v>
      </c>
      <c r="H45" s="68">
        <f>G45-FAMA!E48</f>
        <v>-0.006198884402</v>
      </c>
    </row>
    <row r="46">
      <c r="A46" s="48">
        <v>45208.0</v>
      </c>
      <c r="B46" s="49">
        <v>1529.0</v>
      </c>
      <c r="C46" s="49">
        <v>1529.0</v>
      </c>
      <c r="D46" s="49">
        <v>1512.349976</v>
      </c>
      <c r="E46" s="49">
        <v>1516.150024</v>
      </c>
      <c r="F46" s="49">
        <v>1495.736572</v>
      </c>
      <c r="G46" s="67">
        <f t="shared" si="1"/>
        <v>-0.005542406096</v>
      </c>
      <c r="H46" s="68">
        <f>G46-FAMA!E49</f>
        <v>-0.05976522662</v>
      </c>
    </row>
    <row r="47">
      <c r="A47" s="48">
        <v>45209.0</v>
      </c>
      <c r="B47" s="49">
        <v>1521.0</v>
      </c>
      <c r="C47" s="49">
        <v>1528.949951</v>
      </c>
      <c r="D47" s="49">
        <v>1515.300049</v>
      </c>
      <c r="E47" s="49">
        <v>1524.599976</v>
      </c>
      <c r="F47" s="49">
        <v>1504.072754</v>
      </c>
      <c r="G47" s="67">
        <f t="shared" si="1"/>
        <v>-0.009099114023</v>
      </c>
      <c r="H47" s="68">
        <f>G47-FAMA!E50</f>
        <v>-0.02717012172</v>
      </c>
    </row>
    <row r="48">
      <c r="A48" s="48">
        <v>45210.0</v>
      </c>
      <c r="B48" s="49">
        <v>1539.5</v>
      </c>
      <c r="C48" s="49">
        <v>1542.349976</v>
      </c>
      <c r="D48" s="49">
        <v>1529.0</v>
      </c>
      <c r="E48" s="49">
        <v>1538.599976</v>
      </c>
      <c r="F48" s="49">
        <v>1517.884155</v>
      </c>
      <c r="G48" s="67">
        <f t="shared" si="1"/>
        <v>-0.007258834493</v>
      </c>
      <c r="H48" s="68">
        <f>G48-FAMA!E51</f>
        <v>-0.02532984219</v>
      </c>
    </row>
    <row r="49">
      <c r="A49" s="48">
        <v>45211.0</v>
      </c>
      <c r="B49" s="49">
        <v>1538.0</v>
      </c>
      <c r="C49" s="49">
        <v>1552.0</v>
      </c>
      <c r="D49" s="49">
        <v>1531.650024</v>
      </c>
      <c r="E49" s="49">
        <v>1549.849976</v>
      </c>
      <c r="F49" s="49">
        <v>1528.982788</v>
      </c>
      <c r="G49" s="67">
        <f t="shared" si="1"/>
        <v>0.008524458653</v>
      </c>
      <c r="H49" s="68">
        <f>G49-FAMA!E52</f>
        <v>-0.009489121672</v>
      </c>
    </row>
    <row r="50">
      <c r="A50" s="48">
        <v>45212.0</v>
      </c>
      <c r="B50" s="49">
        <v>1541.400024</v>
      </c>
      <c r="C50" s="49">
        <v>1548.699951</v>
      </c>
      <c r="D50" s="49">
        <v>1530.0</v>
      </c>
      <c r="E50" s="49">
        <v>1536.75</v>
      </c>
      <c r="F50" s="49">
        <v>1516.059204</v>
      </c>
      <c r="G50" s="67">
        <f t="shared" si="1"/>
        <v>0.004740164398</v>
      </c>
      <c r="H50" s="68">
        <f>G50-FAMA!E53</f>
        <v>-0.01327341593</v>
      </c>
    </row>
    <row r="51">
      <c r="A51" s="48">
        <v>45215.0</v>
      </c>
      <c r="B51" s="49">
        <v>1536.699951</v>
      </c>
      <c r="C51" s="49">
        <v>1536.699951</v>
      </c>
      <c r="D51" s="49">
        <v>1522.0</v>
      </c>
      <c r="E51" s="49">
        <v>1529.5</v>
      </c>
      <c r="F51" s="49">
        <v>1508.906738</v>
      </c>
      <c r="G51" s="67">
        <f t="shared" si="1"/>
        <v>-0.007688051935</v>
      </c>
      <c r="H51" s="68">
        <f>G51-FAMA!E54</f>
        <v>-0.06173852817</v>
      </c>
    </row>
    <row r="52">
      <c r="A52" s="48">
        <v>45216.0</v>
      </c>
      <c r="B52" s="49">
        <v>1558.0</v>
      </c>
      <c r="C52" s="49">
        <v>1558.0</v>
      </c>
      <c r="D52" s="49">
        <v>1535.0</v>
      </c>
      <c r="E52" s="49">
        <v>1541.349976</v>
      </c>
      <c r="F52" s="49">
        <v>1520.597168</v>
      </c>
      <c r="G52" s="67">
        <f t="shared" si="1"/>
        <v>0.01424624495</v>
      </c>
      <c r="H52" s="68">
        <f>G52-FAMA!E55</f>
        <v>-0.003767335377</v>
      </c>
    </row>
    <row r="53">
      <c r="A53" s="48">
        <v>45217.0</v>
      </c>
      <c r="B53" s="49">
        <v>1541.949951</v>
      </c>
      <c r="C53" s="49">
        <v>1541.949951</v>
      </c>
      <c r="D53" s="49">
        <v>1518.150024</v>
      </c>
      <c r="E53" s="49">
        <v>1519.699951</v>
      </c>
      <c r="F53" s="49">
        <v>1499.238647</v>
      </c>
      <c r="G53" s="67">
        <f t="shared" si="1"/>
        <v>0.003135409863</v>
      </c>
      <c r="H53" s="68">
        <f>G53-FAMA!E56</f>
        <v>-0.01487817046</v>
      </c>
    </row>
    <row r="54">
      <c r="A54" s="48">
        <v>45218.0</v>
      </c>
      <c r="B54" s="49">
        <v>1507.0</v>
      </c>
      <c r="C54" s="49">
        <v>1526.25</v>
      </c>
      <c r="D54" s="49">
        <v>1503.349976</v>
      </c>
      <c r="E54" s="49">
        <v>1514.949951</v>
      </c>
      <c r="F54" s="49">
        <v>1494.552612</v>
      </c>
      <c r="G54" s="67">
        <f t="shared" si="1"/>
        <v>-0.005318373765</v>
      </c>
      <c r="H54" s="68">
        <f>G54-FAMA!E57</f>
        <v>-0.02345320405</v>
      </c>
    </row>
    <row r="55">
      <c r="A55" s="48">
        <v>45219.0</v>
      </c>
      <c r="B55" s="49">
        <v>1502.25</v>
      </c>
      <c r="C55" s="49">
        <v>1527.0</v>
      </c>
      <c r="D55" s="49">
        <v>1502.25</v>
      </c>
      <c r="E55" s="49">
        <v>1523.050049</v>
      </c>
      <c r="F55" s="49">
        <v>1502.543701</v>
      </c>
      <c r="G55" s="67">
        <f t="shared" si="1"/>
        <v>0.011455756</v>
      </c>
      <c r="H55" s="68">
        <f>G55-FAMA!E58</f>
        <v>-0.006679074283</v>
      </c>
    </row>
    <row r="56">
      <c r="A56" s="48">
        <v>45222.0</v>
      </c>
      <c r="B56" s="49">
        <v>1525.0</v>
      </c>
      <c r="C56" s="49">
        <v>1528.949951</v>
      </c>
      <c r="D56" s="49">
        <v>1500.349976</v>
      </c>
      <c r="E56" s="49">
        <v>1505.800049</v>
      </c>
      <c r="F56" s="49">
        <v>1485.525879</v>
      </c>
      <c r="G56" s="67">
        <f t="shared" si="1"/>
        <v>0.006180903267</v>
      </c>
      <c r="H56" s="68">
        <f>G56-FAMA!E59</f>
        <v>-0.04823345434</v>
      </c>
    </row>
    <row r="57">
      <c r="A57" s="48">
        <v>45224.0</v>
      </c>
      <c r="B57" s="49">
        <v>1522.0</v>
      </c>
      <c r="C57" s="49">
        <v>1522.0</v>
      </c>
      <c r="D57" s="49">
        <v>1491.5</v>
      </c>
      <c r="E57" s="49">
        <v>1496.550049</v>
      </c>
      <c r="F57" s="49">
        <v>1476.400391</v>
      </c>
      <c r="G57" s="67">
        <f t="shared" si="1"/>
        <v>0.02258282633</v>
      </c>
      <c r="H57" s="68">
        <f>G57-FAMA!E60</f>
        <v>-0.01369012295</v>
      </c>
    </row>
    <row r="58">
      <c r="A58" s="48">
        <v>45225.0</v>
      </c>
      <c r="B58" s="49">
        <v>1495.0</v>
      </c>
      <c r="C58" s="49">
        <v>1495.0</v>
      </c>
      <c r="D58" s="49">
        <v>1460.550049</v>
      </c>
      <c r="E58" s="49">
        <v>1463.5</v>
      </c>
      <c r="F58" s="49">
        <v>1443.79541</v>
      </c>
      <c r="G58" s="67">
        <f t="shared" si="1"/>
        <v>-0.004116965136</v>
      </c>
      <c r="H58" s="68">
        <f>G58-FAMA!E61</f>
        <v>-0.02227075991</v>
      </c>
    </row>
    <row r="59">
      <c r="A59" s="48">
        <v>45226.0</v>
      </c>
      <c r="B59" s="49">
        <v>1473.449951</v>
      </c>
      <c r="C59" s="49">
        <v>1478.449951</v>
      </c>
      <c r="D59" s="49">
        <v>1467.0</v>
      </c>
      <c r="E59" s="49">
        <v>1469.550049</v>
      </c>
      <c r="F59" s="49">
        <v>1449.764038</v>
      </c>
      <c r="G59" s="67">
        <f t="shared" si="1"/>
        <v>-0.0103373024</v>
      </c>
      <c r="H59" s="68">
        <f>G59-FAMA!E62</f>
        <v>-0.02849109718</v>
      </c>
    </row>
    <row r="60">
      <c r="A60" s="48">
        <v>45229.0</v>
      </c>
      <c r="B60" s="49">
        <v>1465.0</v>
      </c>
      <c r="C60" s="49">
        <v>1489.900024</v>
      </c>
      <c r="D60" s="49">
        <v>1462.150024</v>
      </c>
      <c r="E60" s="49">
        <v>1484.900024</v>
      </c>
      <c r="F60" s="49">
        <v>1464.907227</v>
      </c>
      <c r="G60" s="67">
        <f t="shared" si="1"/>
        <v>0.005552925672</v>
      </c>
      <c r="H60" s="68">
        <f>G60-FAMA!E63</f>
        <v>-0.04891834607</v>
      </c>
    </row>
    <row r="61">
      <c r="A61" s="48">
        <v>45230.0</v>
      </c>
      <c r="B61" s="49">
        <v>1500.050049</v>
      </c>
      <c r="C61" s="49">
        <v>1500.5</v>
      </c>
      <c r="D61" s="49">
        <v>1474.0</v>
      </c>
      <c r="E61" s="49">
        <v>1476.699951</v>
      </c>
      <c r="F61" s="49">
        <v>1456.817627</v>
      </c>
      <c r="G61" s="67">
        <f t="shared" si="1"/>
        <v>0.001322231107</v>
      </c>
      <c r="H61" s="68">
        <f>G61-FAMA!E64</f>
        <v>-0.01683156367</v>
      </c>
    </row>
    <row r="62">
      <c r="A62" s="48">
        <v>45231.0</v>
      </c>
      <c r="B62" s="49">
        <v>1465.0</v>
      </c>
      <c r="C62" s="49">
        <v>1477.5</v>
      </c>
      <c r="D62" s="49">
        <v>1463.550049</v>
      </c>
      <c r="E62" s="49">
        <v>1474.75</v>
      </c>
      <c r="F62" s="49">
        <v>1454.893921</v>
      </c>
      <c r="G62" s="67">
        <f t="shared" si="1"/>
        <v>-0.001421897013</v>
      </c>
      <c r="H62" s="68">
        <f>G62-FAMA!E65</f>
        <v>-0.01957569179</v>
      </c>
    </row>
    <row r="63">
      <c r="A63" s="48">
        <v>45232.0</v>
      </c>
      <c r="B63" s="49">
        <v>1488.0</v>
      </c>
      <c r="C63" s="49">
        <v>1490.800049</v>
      </c>
      <c r="D63" s="49">
        <v>1470.25</v>
      </c>
      <c r="E63" s="49">
        <v>1476.849976</v>
      </c>
      <c r="F63" s="49">
        <v>1456.965576</v>
      </c>
      <c r="G63" s="67">
        <f t="shared" si="1"/>
        <v>-0.004516243457</v>
      </c>
      <c r="H63" s="68">
        <f>G63-FAMA!E66</f>
        <v>-0.02267003823</v>
      </c>
    </row>
    <row r="64">
      <c r="A64" s="48">
        <v>45233.0</v>
      </c>
      <c r="B64" s="49">
        <v>1488.0</v>
      </c>
      <c r="C64" s="49">
        <v>1491.449951</v>
      </c>
      <c r="D64" s="49">
        <v>1481.0</v>
      </c>
      <c r="E64" s="49">
        <v>1483.550049</v>
      </c>
      <c r="F64" s="49">
        <v>1463.575439</v>
      </c>
      <c r="G64" s="67">
        <f t="shared" si="1"/>
        <v>-0.007127549064</v>
      </c>
      <c r="H64" s="68">
        <f>G64-FAMA!E67</f>
        <v>-0.02530696946</v>
      </c>
    </row>
    <row r="65">
      <c r="A65" s="48">
        <v>45236.0</v>
      </c>
      <c r="B65" s="49">
        <v>1498.800049</v>
      </c>
      <c r="C65" s="49">
        <v>1498.800049</v>
      </c>
      <c r="D65" s="49">
        <v>1483.550049</v>
      </c>
      <c r="E65" s="49">
        <v>1494.199951</v>
      </c>
      <c r="F65" s="49">
        <v>1474.082031</v>
      </c>
      <c r="G65" s="67">
        <f t="shared" si="1"/>
        <v>0.003761962659</v>
      </c>
      <c r="H65" s="68">
        <f>G65-FAMA!E68</f>
        <v>-0.06897555079</v>
      </c>
    </row>
    <row r="66">
      <c r="A66" s="48">
        <v>45237.0</v>
      </c>
      <c r="B66" s="49">
        <v>1496.949951</v>
      </c>
      <c r="C66" s="49">
        <v>1496.949951</v>
      </c>
      <c r="D66" s="49">
        <v>1477.199951</v>
      </c>
      <c r="E66" s="49">
        <v>1488.599976</v>
      </c>
      <c r="F66" s="49">
        <v>1468.557373</v>
      </c>
      <c r="G66" s="67">
        <f t="shared" si="1"/>
        <v>-0.001743610141</v>
      </c>
      <c r="H66" s="68">
        <f>G66-FAMA!E69</f>
        <v>-0.01992303053</v>
      </c>
    </row>
    <row r="67">
      <c r="A67" s="48">
        <v>45238.0</v>
      </c>
      <c r="B67" s="49">
        <v>1487.900024</v>
      </c>
      <c r="C67" s="49">
        <v>1493.25</v>
      </c>
      <c r="D67" s="49">
        <v>1480.5</v>
      </c>
      <c r="E67" s="49">
        <v>1491.199951</v>
      </c>
      <c r="F67" s="49">
        <v>1471.122437</v>
      </c>
      <c r="G67" s="67">
        <f t="shared" si="1"/>
        <v>0.002689633877</v>
      </c>
      <c r="H67" s="68">
        <f>G67-FAMA!E70</f>
        <v>-0.01548773655</v>
      </c>
    </row>
    <row r="68">
      <c r="A68" s="48">
        <v>45239.0</v>
      </c>
      <c r="B68" s="49">
        <v>1488.949951</v>
      </c>
      <c r="C68" s="49">
        <v>1492.800049</v>
      </c>
      <c r="D68" s="49">
        <v>1483.699951</v>
      </c>
      <c r="E68" s="49">
        <v>1487.199951</v>
      </c>
      <c r="F68" s="49">
        <v>1467.17627</v>
      </c>
      <c r="G68" s="67">
        <f t="shared" si="1"/>
        <v>-0.002180504813</v>
      </c>
      <c r="H68" s="68">
        <f>G68-FAMA!E71</f>
        <v>-0.02035787524</v>
      </c>
    </row>
    <row r="69">
      <c r="A69" s="48">
        <v>45240.0</v>
      </c>
      <c r="B69" s="49">
        <v>1484.349976</v>
      </c>
      <c r="C69" s="49">
        <v>1496.75</v>
      </c>
      <c r="D69" s="49">
        <v>1480.900024</v>
      </c>
      <c r="E69" s="49">
        <v>1490.449951</v>
      </c>
      <c r="F69" s="49">
        <v>1470.382446</v>
      </c>
      <c r="G69" s="67">
        <f t="shared" si="1"/>
        <v>0.0008728799363</v>
      </c>
      <c r="H69" s="68">
        <f>G69-FAMA!E72</f>
        <v>-0.05366914446</v>
      </c>
    </row>
    <row r="70">
      <c r="A70" s="48">
        <v>45243.0</v>
      </c>
      <c r="B70" s="49">
        <v>1490.349976</v>
      </c>
      <c r="C70" s="49">
        <v>1496.0</v>
      </c>
      <c r="D70" s="49">
        <v>1485.949951</v>
      </c>
      <c r="E70" s="49">
        <v>1489.150024</v>
      </c>
      <c r="F70" s="49">
        <v>1469.100098</v>
      </c>
      <c r="G70" s="67">
        <f t="shared" si="1"/>
        <v>-0.01007114575</v>
      </c>
      <c r="H70" s="68">
        <f>G70-FAMA!E73</f>
        <v>-0.02824851618</v>
      </c>
    </row>
    <row r="71">
      <c r="A71" s="48">
        <v>45245.0</v>
      </c>
      <c r="B71" s="49">
        <v>1500.0</v>
      </c>
      <c r="C71" s="49">
        <v>1510.949951</v>
      </c>
      <c r="D71" s="49">
        <v>1500.0</v>
      </c>
      <c r="E71" s="49">
        <v>1504.300049</v>
      </c>
      <c r="F71" s="49">
        <v>1484.046143</v>
      </c>
      <c r="G71" s="67">
        <f t="shared" si="1"/>
        <v>-0.002684979545</v>
      </c>
      <c r="H71" s="68">
        <f>G71-FAMA!E74</f>
        <v>-0.02086234998</v>
      </c>
    </row>
    <row r="72">
      <c r="A72" s="48">
        <v>45246.0</v>
      </c>
      <c r="B72" s="49">
        <v>1510.0</v>
      </c>
      <c r="C72" s="49">
        <v>1519.300049</v>
      </c>
      <c r="D72" s="49">
        <v>1504.300049</v>
      </c>
      <c r="E72" s="49">
        <v>1508.349976</v>
      </c>
      <c r="F72" s="49">
        <v>1488.041504</v>
      </c>
      <c r="G72" s="67">
        <f t="shared" si="1"/>
        <v>0.002192567128</v>
      </c>
      <c r="H72" s="68">
        <f>G72-FAMA!E75</f>
        <v>-0.01603784113</v>
      </c>
    </row>
    <row r="73">
      <c r="A73" s="48">
        <v>45247.0</v>
      </c>
      <c r="B73" s="49">
        <v>1498.849976</v>
      </c>
      <c r="C73" s="49">
        <v>1507.550049</v>
      </c>
      <c r="D73" s="49">
        <v>1489.199951</v>
      </c>
      <c r="E73" s="49">
        <v>1505.050049</v>
      </c>
      <c r="F73" s="49">
        <v>1484.786011</v>
      </c>
      <c r="G73" s="67">
        <f t="shared" si="1"/>
        <v>-0.00006642468854</v>
      </c>
      <c r="H73" s="68">
        <f>G73-FAMA!E76</f>
        <v>-0.01829683294</v>
      </c>
    </row>
    <row r="74">
      <c r="A74" s="48">
        <v>45250.0</v>
      </c>
      <c r="B74" s="49">
        <v>1512.0</v>
      </c>
      <c r="C74" s="49">
        <v>1512.949951</v>
      </c>
      <c r="D74" s="49">
        <v>1501.550049</v>
      </c>
      <c r="E74" s="49">
        <v>1505.150024</v>
      </c>
      <c r="F74" s="49">
        <v>1484.884644</v>
      </c>
      <c r="G74" s="67">
        <f t="shared" si="1"/>
        <v>-0.008236395053</v>
      </c>
      <c r="H74" s="68">
        <f>G74-FAMA!E77</f>
        <v>-0.06293759085</v>
      </c>
    </row>
    <row r="75">
      <c r="A75" s="48">
        <v>45251.0</v>
      </c>
      <c r="B75" s="49">
        <v>1512.050049</v>
      </c>
      <c r="C75" s="49">
        <v>1521.949951</v>
      </c>
      <c r="D75" s="49">
        <v>1511.349976</v>
      </c>
      <c r="E75" s="49">
        <v>1517.650024</v>
      </c>
      <c r="F75" s="49">
        <v>1497.216309</v>
      </c>
      <c r="G75" s="67">
        <f t="shared" si="1"/>
        <v>0.003504478021</v>
      </c>
      <c r="H75" s="68">
        <f>G75-FAMA!E78</f>
        <v>-0.01472593023</v>
      </c>
    </row>
    <row r="76">
      <c r="A76" s="48">
        <v>45252.0</v>
      </c>
      <c r="B76" s="49">
        <v>1513.099976</v>
      </c>
      <c r="C76" s="49">
        <v>1519.5</v>
      </c>
      <c r="D76" s="49">
        <v>1503.599976</v>
      </c>
      <c r="E76" s="49">
        <v>1512.349976</v>
      </c>
      <c r="F76" s="49">
        <v>1491.987671</v>
      </c>
      <c r="G76" s="67">
        <f t="shared" si="1"/>
        <v>-0.006177098008</v>
      </c>
      <c r="H76" s="68">
        <f>G76-FAMA!E79</f>
        <v>-0.02440750626</v>
      </c>
    </row>
    <row r="77">
      <c r="A77" s="48">
        <v>45253.0</v>
      </c>
      <c r="B77" s="49">
        <v>1509.800049</v>
      </c>
      <c r="C77" s="49">
        <v>1523.699951</v>
      </c>
      <c r="D77" s="49">
        <v>1509.0</v>
      </c>
      <c r="E77" s="49">
        <v>1521.75</v>
      </c>
      <c r="F77" s="49">
        <v>1501.261108</v>
      </c>
      <c r="G77" s="67">
        <f t="shared" si="1"/>
        <v>-0.006723055334</v>
      </c>
      <c r="H77" s="68">
        <f>G77-FAMA!E80</f>
        <v>-0.02497472708</v>
      </c>
    </row>
    <row r="78">
      <c r="A78" s="48">
        <v>45254.0</v>
      </c>
      <c r="B78" s="49">
        <v>1521.75</v>
      </c>
      <c r="C78" s="49">
        <v>1533.849976</v>
      </c>
      <c r="D78" s="49">
        <v>1520.0</v>
      </c>
      <c r="E78" s="49">
        <v>1532.050049</v>
      </c>
      <c r="F78" s="49">
        <v>1511.422485</v>
      </c>
      <c r="G78" s="67">
        <f t="shared" si="1"/>
        <v>0.001601792841</v>
      </c>
      <c r="H78" s="68">
        <f>G78-FAMA!E81</f>
        <v>-0.01664987891</v>
      </c>
    </row>
    <row r="79">
      <c r="A79" s="48">
        <v>45258.0</v>
      </c>
      <c r="B79" s="49">
        <v>1535.0</v>
      </c>
      <c r="C79" s="49">
        <v>1537.849976</v>
      </c>
      <c r="D79" s="49">
        <v>1525.349976</v>
      </c>
      <c r="E79" s="49">
        <v>1529.599976</v>
      </c>
      <c r="F79" s="49">
        <v>1509.005371</v>
      </c>
      <c r="G79" s="67">
        <f t="shared" si="1"/>
        <v>-0.01901559344</v>
      </c>
      <c r="H79" s="68">
        <f>G79-FAMA!E82</f>
        <v>-0.073780603</v>
      </c>
    </row>
    <row r="80">
      <c r="A80" s="48">
        <v>45259.0</v>
      </c>
      <c r="B80" s="49">
        <v>1533.199951</v>
      </c>
      <c r="C80" s="49">
        <v>1562.5</v>
      </c>
      <c r="D80" s="49">
        <v>1533.199951</v>
      </c>
      <c r="E80" s="49">
        <v>1559.25</v>
      </c>
      <c r="F80" s="49">
        <v>1538.256226</v>
      </c>
      <c r="G80" s="67">
        <f t="shared" si="1"/>
        <v>0.0001604053789</v>
      </c>
      <c r="H80" s="68">
        <f>G80-FAMA!E83</f>
        <v>-0.03634626936</v>
      </c>
    </row>
    <row r="81">
      <c r="A81" s="48">
        <v>45260.0</v>
      </c>
      <c r="B81" s="49">
        <v>1565.449951</v>
      </c>
      <c r="C81" s="49">
        <v>1570.099976</v>
      </c>
      <c r="D81" s="49">
        <v>1542.099976</v>
      </c>
      <c r="E81" s="49">
        <v>1559.0</v>
      </c>
      <c r="F81" s="49">
        <v>1538.009521</v>
      </c>
      <c r="G81" s="67">
        <f t="shared" si="1"/>
        <v>0.002250083124</v>
      </c>
      <c r="H81" s="68">
        <f>G81-FAMA!E84</f>
        <v>-0.01610890573</v>
      </c>
    </row>
    <row r="82">
      <c r="A82" s="48">
        <v>45261.0</v>
      </c>
      <c r="B82" s="49">
        <v>1559.0</v>
      </c>
      <c r="C82" s="49">
        <v>1565.550049</v>
      </c>
      <c r="D82" s="49">
        <v>1551.599976</v>
      </c>
      <c r="E82" s="49">
        <v>1555.5</v>
      </c>
      <c r="F82" s="49">
        <v>1534.556641</v>
      </c>
      <c r="G82" s="67">
        <f t="shared" si="1"/>
        <v>-0.03328056918</v>
      </c>
      <c r="H82" s="68">
        <f>G82-FAMA!E85</f>
        <v>-0.05163955803</v>
      </c>
    </row>
    <row r="83">
      <c r="A83" s="48">
        <v>45264.0</v>
      </c>
      <c r="B83" s="49">
        <v>1590.0</v>
      </c>
      <c r="C83" s="49">
        <v>1612.0</v>
      </c>
      <c r="D83" s="49">
        <v>1572.949951</v>
      </c>
      <c r="E83" s="49">
        <v>1609.050049</v>
      </c>
      <c r="F83" s="49">
        <v>1587.385742</v>
      </c>
      <c r="G83" s="67">
        <f t="shared" si="1"/>
        <v>-0.00886995989</v>
      </c>
      <c r="H83" s="68">
        <f>G83-FAMA!E86</f>
        <v>-0.06395703863</v>
      </c>
    </row>
    <row r="84">
      <c r="A84" s="48">
        <v>45265.0</v>
      </c>
      <c r="B84" s="49">
        <v>1622.0</v>
      </c>
      <c r="C84" s="49">
        <v>1636.5</v>
      </c>
      <c r="D84" s="49">
        <v>1617.0</v>
      </c>
      <c r="E84" s="49">
        <v>1623.449951</v>
      </c>
      <c r="F84" s="49">
        <v>1601.591797</v>
      </c>
      <c r="G84" s="67">
        <f t="shared" si="1"/>
        <v>-0.002304543164</v>
      </c>
      <c r="H84" s="68">
        <f>G84-FAMA!E87</f>
        <v>-0.02066353201</v>
      </c>
    </row>
    <row r="85">
      <c r="A85" s="48">
        <v>45266.0</v>
      </c>
      <c r="B85" s="49">
        <v>1636.900024</v>
      </c>
      <c r="C85" s="49">
        <v>1636.900024</v>
      </c>
      <c r="D85" s="49">
        <v>1616.900024</v>
      </c>
      <c r="E85" s="49">
        <v>1627.199951</v>
      </c>
      <c r="F85" s="49">
        <v>1605.29126</v>
      </c>
      <c r="G85" s="67">
        <f t="shared" si="1"/>
        <v>-0.002085138076</v>
      </c>
      <c r="H85" s="68">
        <f>G85-FAMA!E88</f>
        <v>-0.02044412692</v>
      </c>
    </row>
    <row r="86">
      <c r="A86" s="48">
        <v>45267.0</v>
      </c>
      <c r="B86" s="49">
        <v>1627.199951</v>
      </c>
      <c r="C86" s="49">
        <v>1634.25</v>
      </c>
      <c r="D86" s="49">
        <v>1616.0</v>
      </c>
      <c r="E86" s="49">
        <v>1630.599976</v>
      </c>
      <c r="F86" s="49">
        <v>1608.645508</v>
      </c>
      <c r="G86" s="67">
        <f t="shared" si="1"/>
        <v>-0.01361076904</v>
      </c>
      <c r="H86" s="68">
        <f>G86-FAMA!E89</f>
        <v>-0.03196361198</v>
      </c>
    </row>
    <row r="87">
      <c r="A87" s="48">
        <v>45268.0</v>
      </c>
      <c r="B87" s="49">
        <v>1630.599976</v>
      </c>
      <c r="C87" s="49">
        <v>1655.0</v>
      </c>
      <c r="D87" s="49">
        <v>1630.599976</v>
      </c>
      <c r="E87" s="49">
        <v>1653.099976</v>
      </c>
      <c r="F87" s="49">
        <v>1630.842529</v>
      </c>
      <c r="G87" s="67">
        <f t="shared" si="1"/>
        <v>0.001423520061</v>
      </c>
      <c r="H87" s="68">
        <f>G87-FAMA!E90</f>
        <v>-0.01692932288</v>
      </c>
    </row>
    <row r="88">
      <c r="A88" s="48">
        <v>45271.0</v>
      </c>
      <c r="B88" s="49">
        <v>1659.949951</v>
      </c>
      <c r="C88" s="49">
        <v>1664.099976</v>
      </c>
      <c r="D88" s="49">
        <v>1646.650024</v>
      </c>
      <c r="E88" s="49">
        <v>1650.75</v>
      </c>
      <c r="F88" s="49">
        <v>1628.524292</v>
      </c>
      <c r="G88" s="67">
        <f t="shared" si="1"/>
        <v>0.009941903365</v>
      </c>
      <c r="H88" s="68">
        <f>G88-FAMA!E91</f>
        <v>-0.04512673088</v>
      </c>
    </row>
    <row r="89">
      <c r="A89" s="48">
        <v>45272.0</v>
      </c>
      <c r="B89" s="49">
        <v>1652.550049</v>
      </c>
      <c r="C89" s="49">
        <v>1656.949951</v>
      </c>
      <c r="D89" s="49">
        <v>1631.349976</v>
      </c>
      <c r="E89" s="49">
        <v>1634.5</v>
      </c>
      <c r="F89" s="49">
        <v>1612.493042</v>
      </c>
      <c r="G89" s="67">
        <f t="shared" si="1"/>
        <v>0.001777401206</v>
      </c>
      <c r="H89" s="68">
        <f>G89-FAMA!E92</f>
        <v>-0.01657544173</v>
      </c>
    </row>
    <row r="90">
      <c r="A90" s="48">
        <v>45273.0</v>
      </c>
      <c r="B90" s="49">
        <v>1633.650024</v>
      </c>
      <c r="C90" s="49">
        <v>1636.25</v>
      </c>
      <c r="D90" s="49">
        <v>1615.199951</v>
      </c>
      <c r="E90" s="49">
        <v>1631.599976</v>
      </c>
      <c r="F90" s="49">
        <v>1609.63208</v>
      </c>
      <c r="G90" s="67">
        <f t="shared" si="1"/>
        <v>-0.01112153094</v>
      </c>
      <c r="H90" s="68">
        <f>G90-FAMA!E93</f>
        <v>-0.02947437388</v>
      </c>
    </row>
    <row r="91">
      <c r="A91" s="48">
        <v>45274.0</v>
      </c>
      <c r="B91" s="49">
        <v>1644.0</v>
      </c>
      <c r="C91" s="49">
        <v>1658.5</v>
      </c>
      <c r="D91" s="49">
        <v>1644.0</v>
      </c>
      <c r="E91" s="49">
        <v>1649.949951</v>
      </c>
      <c r="F91" s="49">
        <v>1627.734985</v>
      </c>
      <c r="G91" s="67">
        <f t="shared" si="1"/>
        <v>-0.003833860998</v>
      </c>
      <c r="H91" s="68">
        <f>G91-FAMA!E94</f>
        <v>-0.02216007007</v>
      </c>
    </row>
    <row r="92">
      <c r="A92" s="48">
        <v>45275.0</v>
      </c>
      <c r="B92" s="49">
        <v>1655.199951</v>
      </c>
      <c r="C92" s="49">
        <v>1666.550049</v>
      </c>
      <c r="D92" s="49">
        <v>1646.300049</v>
      </c>
      <c r="E92" s="49">
        <v>1656.300049</v>
      </c>
      <c r="F92" s="49">
        <v>1633.999512</v>
      </c>
      <c r="G92" s="67">
        <f t="shared" si="1"/>
        <v>0.0001811215925</v>
      </c>
      <c r="H92" s="68">
        <f>G92-FAMA!E95</f>
        <v>-0.01814508748</v>
      </c>
    </row>
    <row r="93">
      <c r="A93" s="48">
        <v>45278.0</v>
      </c>
      <c r="B93" s="49">
        <v>1660.0</v>
      </c>
      <c r="C93" s="49">
        <v>1664.5</v>
      </c>
      <c r="D93" s="49">
        <v>1650.699951</v>
      </c>
      <c r="E93" s="49">
        <v>1656.0</v>
      </c>
      <c r="F93" s="49">
        <v>1633.703613</v>
      </c>
      <c r="G93" s="67">
        <f t="shared" si="1"/>
        <v>0.001784578056</v>
      </c>
      <c r="H93" s="68">
        <f>G93-FAMA!E96</f>
        <v>-0.0348711986</v>
      </c>
    </row>
    <row r="94">
      <c r="A94" s="48">
        <v>45279.0</v>
      </c>
      <c r="B94" s="49">
        <v>1646.0</v>
      </c>
      <c r="C94" s="49">
        <v>1658.150024</v>
      </c>
      <c r="D94" s="49">
        <v>1644.0</v>
      </c>
      <c r="E94" s="49">
        <v>1653.050049</v>
      </c>
      <c r="F94" s="49">
        <v>1630.793335</v>
      </c>
      <c r="G94" s="67">
        <f t="shared" si="1"/>
        <v>-0.001901917087</v>
      </c>
      <c r="H94" s="68">
        <f>G94-FAMA!E97</f>
        <v>-0.02022812616</v>
      </c>
    </row>
    <row r="95">
      <c r="A95" s="48">
        <v>45280.0</v>
      </c>
      <c r="B95" s="49">
        <v>1655.199951</v>
      </c>
      <c r="C95" s="49">
        <v>1668.550049</v>
      </c>
      <c r="D95" s="49">
        <v>1644.199951</v>
      </c>
      <c r="E95" s="49">
        <v>1656.199951</v>
      </c>
      <c r="F95" s="49">
        <v>1633.900879</v>
      </c>
      <c r="G95" s="67">
        <f t="shared" si="1"/>
        <v>-0.01790801132</v>
      </c>
      <c r="H95" s="68">
        <f>G95-FAMA!E98</f>
        <v>-0.05456378797</v>
      </c>
    </row>
    <row r="96">
      <c r="A96" s="48">
        <v>45281.0</v>
      </c>
      <c r="B96" s="49">
        <v>1651.699951</v>
      </c>
      <c r="C96" s="49">
        <v>1689.849976</v>
      </c>
      <c r="D96" s="49">
        <v>1649.449951</v>
      </c>
      <c r="E96" s="49">
        <v>1686.400024</v>
      </c>
      <c r="F96" s="49">
        <v>1663.694336</v>
      </c>
      <c r="G96" s="67">
        <f t="shared" si="1"/>
        <v>0.009397353291</v>
      </c>
      <c r="H96" s="68">
        <f>G96-FAMA!E99</f>
        <v>-0.0089680374</v>
      </c>
    </row>
    <row r="97">
      <c r="A97" s="48">
        <v>45282.0</v>
      </c>
      <c r="B97" s="49">
        <v>1686.349976</v>
      </c>
      <c r="C97" s="49">
        <v>1686.349976</v>
      </c>
      <c r="D97" s="49">
        <v>1666.900024</v>
      </c>
      <c r="E97" s="49">
        <v>1670.699951</v>
      </c>
      <c r="F97" s="49">
        <v>1648.205566</v>
      </c>
      <c r="G97" s="67">
        <f t="shared" si="1"/>
        <v>-0.007367423347</v>
      </c>
      <c r="H97" s="68">
        <f>G97-FAMA!E100</f>
        <v>-0.02573281404</v>
      </c>
    </row>
    <row r="98">
      <c r="A98" s="48">
        <v>45286.0</v>
      </c>
      <c r="B98" s="49">
        <v>1670.800049</v>
      </c>
      <c r="C98" s="49">
        <v>1685.949951</v>
      </c>
      <c r="D98" s="49">
        <v>1668.699951</v>
      </c>
      <c r="E98" s="49">
        <v>1683.099976</v>
      </c>
      <c r="F98" s="49">
        <v>1660.438721</v>
      </c>
      <c r="G98" s="67">
        <f t="shared" si="1"/>
        <v>-0.01159815726</v>
      </c>
      <c r="H98" s="68">
        <f>G98-FAMA!E101</f>
        <v>-0.06670444858</v>
      </c>
    </row>
    <row r="99">
      <c r="A99" s="48">
        <v>45287.0</v>
      </c>
      <c r="B99" s="49">
        <v>1684.150024</v>
      </c>
      <c r="C99" s="49">
        <v>1706.099976</v>
      </c>
      <c r="D99" s="49">
        <v>1679.300049</v>
      </c>
      <c r="E99" s="49">
        <v>1702.849976</v>
      </c>
      <c r="F99" s="49">
        <v>1679.922729</v>
      </c>
      <c r="G99" s="67">
        <f t="shared" si="1"/>
        <v>-0.00137813778</v>
      </c>
      <c r="H99" s="68">
        <f>G99-FAMA!E102</f>
        <v>-0.01974352847</v>
      </c>
    </row>
    <row r="100">
      <c r="A100" s="48">
        <v>45288.0</v>
      </c>
      <c r="B100" s="49">
        <v>1710.0</v>
      </c>
      <c r="C100" s="49">
        <v>1721.699951</v>
      </c>
      <c r="D100" s="49">
        <v>1701.150024</v>
      </c>
      <c r="E100" s="49">
        <v>1705.199951</v>
      </c>
      <c r="F100" s="49">
        <v>1682.241089</v>
      </c>
      <c r="G100" s="67">
        <f t="shared" si="1"/>
        <v>-0.002602902717</v>
      </c>
      <c r="H100" s="68">
        <f>G100-FAMA!E103</f>
        <v>-0.02096829341</v>
      </c>
    </row>
    <row r="101">
      <c r="A101" s="48">
        <v>45289.0</v>
      </c>
      <c r="B101" s="49">
        <v>1701.949951</v>
      </c>
      <c r="C101" s="49">
        <v>1715.599976</v>
      </c>
      <c r="D101" s="49">
        <v>1695.050049</v>
      </c>
      <c r="E101" s="49">
        <v>1709.650024</v>
      </c>
      <c r="F101" s="49">
        <v>1686.631226</v>
      </c>
      <c r="G101" s="67">
        <f t="shared" si="1"/>
        <v>0.005292070977</v>
      </c>
      <c r="H101" s="68">
        <f>G101-FAMA!E104</f>
        <v>-0.01309892559</v>
      </c>
    </row>
    <row r="102">
      <c r="A102" s="48">
        <v>45292.0</v>
      </c>
      <c r="B102" s="49">
        <v>1709.650024</v>
      </c>
      <c r="C102" s="49">
        <v>1709.650024</v>
      </c>
      <c r="D102" s="49">
        <v>1691.5</v>
      </c>
      <c r="E102" s="49">
        <v>1700.650024</v>
      </c>
      <c r="F102" s="49">
        <v>1677.752441</v>
      </c>
      <c r="G102" s="67">
        <f t="shared" si="1"/>
        <v>0.0008239374351</v>
      </c>
      <c r="H102" s="68">
        <f>G102-FAMA!E105</f>
        <v>-0.01756705913</v>
      </c>
    </row>
    <row r="103">
      <c r="A103" s="48">
        <v>45293.0</v>
      </c>
      <c r="B103" s="49">
        <v>1700.550049</v>
      </c>
      <c r="C103" s="49">
        <v>1702.75</v>
      </c>
      <c r="D103" s="49">
        <v>1688.650024</v>
      </c>
      <c r="E103" s="49">
        <v>1699.25</v>
      </c>
      <c r="F103" s="49">
        <v>1676.371216</v>
      </c>
      <c r="G103" s="67">
        <f t="shared" si="1"/>
        <v>0.01578145505</v>
      </c>
      <c r="H103" s="68">
        <f>G103-FAMA!E106</f>
        <v>-0.05780282744</v>
      </c>
    </row>
    <row r="104">
      <c r="A104" s="48">
        <v>45294.0</v>
      </c>
      <c r="B104" s="49">
        <v>1699.050049</v>
      </c>
      <c r="C104" s="49">
        <v>1702.400024</v>
      </c>
      <c r="D104" s="49">
        <v>1669.0</v>
      </c>
      <c r="E104" s="49">
        <v>1672.849976</v>
      </c>
      <c r="F104" s="49">
        <v>1650.32666</v>
      </c>
      <c r="G104" s="67">
        <f t="shared" si="1"/>
        <v>-0.01020646989</v>
      </c>
      <c r="H104" s="68">
        <f>G104-FAMA!E107</f>
        <v>-0.02859746645</v>
      </c>
    </row>
    <row r="105">
      <c r="A105" s="48">
        <v>45295.0</v>
      </c>
      <c r="B105" s="49">
        <v>1680.050049</v>
      </c>
      <c r="C105" s="49">
        <v>1694.949951</v>
      </c>
      <c r="D105" s="49">
        <v>1670.949951</v>
      </c>
      <c r="E105" s="49">
        <v>1690.099976</v>
      </c>
      <c r="F105" s="49">
        <v>1667.34436</v>
      </c>
      <c r="G105" s="67">
        <f t="shared" si="1"/>
        <v>0.004517018071</v>
      </c>
      <c r="H105" s="68">
        <f>G105-FAMA!E108</f>
        <v>-0.01390598249</v>
      </c>
    </row>
    <row r="106">
      <c r="A106" s="48">
        <v>45296.0</v>
      </c>
      <c r="B106" s="49">
        <v>1686.699951</v>
      </c>
      <c r="C106" s="49">
        <v>1704.900024</v>
      </c>
      <c r="D106" s="49">
        <v>1668.25</v>
      </c>
      <c r="E106" s="49">
        <v>1682.5</v>
      </c>
      <c r="F106" s="49">
        <v>1659.846802</v>
      </c>
      <c r="G106" s="67">
        <f t="shared" si="1"/>
        <v>0.01126972768</v>
      </c>
      <c r="H106" s="68">
        <f>G106-FAMA!E109</f>
        <v>-0.007153272875</v>
      </c>
    </row>
    <row r="107">
      <c r="A107" s="48">
        <v>45299.0</v>
      </c>
      <c r="B107" s="49">
        <v>1675.25</v>
      </c>
      <c r="C107" s="49">
        <v>1682.199951</v>
      </c>
      <c r="D107" s="49">
        <v>1659.300049</v>
      </c>
      <c r="E107" s="49">
        <v>1663.75</v>
      </c>
      <c r="F107" s="49">
        <v>1641.349243</v>
      </c>
      <c r="G107" s="67">
        <f t="shared" si="1"/>
        <v>0.008088968328</v>
      </c>
      <c r="H107" s="68">
        <f>G107-FAMA!E110</f>
        <v>-0.04719021618</v>
      </c>
    </row>
    <row r="108">
      <c r="A108" s="48">
        <v>45300.0</v>
      </c>
      <c r="B108" s="49">
        <v>1665.150024</v>
      </c>
      <c r="C108" s="49">
        <v>1677.550049</v>
      </c>
      <c r="D108" s="49">
        <v>1647.0</v>
      </c>
      <c r="E108" s="49">
        <v>1650.400024</v>
      </c>
      <c r="F108" s="49">
        <v>1628.178955</v>
      </c>
      <c r="G108" s="67">
        <f t="shared" si="1"/>
        <v>-0.003381677041</v>
      </c>
      <c r="H108" s="68">
        <f>G108-FAMA!E111</f>
        <v>-0.0218046776</v>
      </c>
    </row>
    <row r="109">
      <c r="A109" s="48">
        <v>45301.0</v>
      </c>
      <c r="B109" s="49">
        <v>1643.900024</v>
      </c>
      <c r="C109" s="49">
        <v>1659.849976</v>
      </c>
      <c r="D109" s="49">
        <v>1641.050049</v>
      </c>
      <c r="E109" s="49">
        <v>1656.0</v>
      </c>
      <c r="F109" s="49">
        <v>1633.703613</v>
      </c>
      <c r="G109" s="67">
        <f t="shared" si="1"/>
        <v>0.004245002532</v>
      </c>
      <c r="H109" s="68">
        <f>G109-FAMA!E112</f>
        <v>-0.01417799803</v>
      </c>
    </row>
    <row r="110">
      <c r="A110" s="48">
        <v>45302.0</v>
      </c>
      <c r="B110" s="49">
        <v>1657.949951</v>
      </c>
      <c r="C110" s="49">
        <v>1662.449951</v>
      </c>
      <c r="D110" s="49">
        <v>1643.449951</v>
      </c>
      <c r="E110" s="49">
        <v>1649.0</v>
      </c>
      <c r="F110" s="49">
        <v>1626.797852</v>
      </c>
      <c r="G110" s="67">
        <f t="shared" si="1"/>
        <v>0.005763769725</v>
      </c>
      <c r="H110" s="68">
        <f>G110-FAMA!E113</f>
        <v>-0.01264642968</v>
      </c>
    </row>
    <row r="111">
      <c r="A111" s="48">
        <v>45303.0</v>
      </c>
      <c r="B111" s="49">
        <v>1650.050049</v>
      </c>
      <c r="C111" s="49">
        <v>1656.150024</v>
      </c>
      <c r="D111" s="49">
        <v>1633.550049</v>
      </c>
      <c r="E111" s="49">
        <v>1639.550049</v>
      </c>
      <c r="F111" s="49">
        <v>1617.475098</v>
      </c>
      <c r="G111" s="67">
        <f t="shared" si="1"/>
        <v>-0.01931984206</v>
      </c>
      <c r="H111" s="68">
        <f>G111-FAMA!E114</f>
        <v>-0.03773004147</v>
      </c>
    </row>
    <row r="112">
      <c r="A112" s="48">
        <v>45306.0</v>
      </c>
      <c r="B112" s="49">
        <v>1646.150024</v>
      </c>
      <c r="C112" s="49">
        <v>1681.0</v>
      </c>
      <c r="D112" s="49">
        <v>1644.099976</v>
      </c>
      <c r="E112" s="49">
        <v>1671.849976</v>
      </c>
      <c r="F112" s="49">
        <v>1649.340088</v>
      </c>
      <c r="G112" s="67">
        <f t="shared" si="1"/>
        <v>-0.004228826839</v>
      </c>
      <c r="H112" s="68">
        <f>G112-FAMA!E115</f>
        <v>-0.05946959375</v>
      </c>
    </row>
    <row r="113">
      <c r="A113" s="48">
        <v>45307.0</v>
      </c>
      <c r="B113" s="49">
        <v>1674.75</v>
      </c>
      <c r="C113" s="49">
        <v>1683.900024</v>
      </c>
      <c r="D113" s="49">
        <v>1658.050049</v>
      </c>
      <c r="E113" s="49">
        <v>1678.949951</v>
      </c>
      <c r="F113" s="49">
        <v>1656.344482</v>
      </c>
      <c r="G113" s="67">
        <f t="shared" si="1"/>
        <v>0.004246785761</v>
      </c>
      <c r="H113" s="68">
        <f>G113-FAMA!E116</f>
        <v>-0.01416341365</v>
      </c>
    </row>
    <row r="114">
      <c r="A114" s="48">
        <v>45308.0</v>
      </c>
      <c r="B114" s="49">
        <v>1583.849976</v>
      </c>
      <c r="C114" s="49">
        <v>1596.0</v>
      </c>
      <c r="D114" s="49">
        <v>1527.25</v>
      </c>
      <c r="E114" s="49">
        <v>1536.900024</v>
      </c>
      <c r="F114" s="49">
        <v>1649.340088</v>
      </c>
      <c r="G114" s="67">
        <f t="shared" si="1"/>
        <v>0.08780656043</v>
      </c>
      <c r="H114" s="68">
        <f>G114-FAMA!E117</f>
        <v>0.06939636102</v>
      </c>
    </row>
    <row r="115">
      <c r="A115" s="48">
        <v>45309.0</v>
      </c>
      <c r="B115" s="49">
        <v>1583.849976</v>
      </c>
      <c r="C115" s="49">
        <v>1596.0</v>
      </c>
      <c r="D115" s="49">
        <v>1527.25</v>
      </c>
      <c r="E115" s="49">
        <v>1536.900024</v>
      </c>
      <c r="F115" s="49">
        <v>1516.207153</v>
      </c>
      <c r="G115" s="67">
        <f t="shared" si="1"/>
        <v>0.04501260274</v>
      </c>
      <c r="H115" s="68">
        <f>G115-FAMA!E118</f>
        <v>0.02654301104</v>
      </c>
    </row>
    <row r="116">
      <c r="A116" s="48">
        <v>45310.0</v>
      </c>
      <c r="B116" s="49">
        <v>1514.0</v>
      </c>
      <c r="C116" s="49">
        <v>1514.0</v>
      </c>
      <c r="D116" s="49">
        <v>1469.0</v>
      </c>
      <c r="E116" s="49">
        <v>1470.699951</v>
      </c>
      <c r="F116" s="49">
        <v>1450.898438</v>
      </c>
      <c r="G116" s="67">
        <f t="shared" si="1"/>
        <v>0.03019058521</v>
      </c>
      <c r="H116" s="68">
        <f>G116-FAMA!E119</f>
        <v>0.01172099351</v>
      </c>
    </row>
    <row r="117">
      <c r="A117" s="48">
        <v>45314.0</v>
      </c>
      <c r="B117" s="49">
        <v>1459.949951</v>
      </c>
      <c r="C117" s="49">
        <v>1474.949951</v>
      </c>
      <c r="D117" s="49">
        <v>1425.0</v>
      </c>
      <c r="E117" s="49">
        <v>1427.599976</v>
      </c>
      <c r="F117" s="49">
        <v>1408.378662</v>
      </c>
      <c r="G117" s="67">
        <f t="shared" si="1"/>
        <v>-0.01940454781</v>
      </c>
      <c r="H117" s="68">
        <f>G117-FAMA!E120</f>
        <v>-0.07482355731</v>
      </c>
    </row>
    <row r="118">
      <c r="A118" s="48">
        <v>45315.0</v>
      </c>
      <c r="B118" s="49">
        <v>1393.650024</v>
      </c>
      <c r="C118" s="49">
        <v>1458.5</v>
      </c>
      <c r="D118" s="49">
        <v>1382.400024</v>
      </c>
      <c r="E118" s="49">
        <v>1455.849976</v>
      </c>
      <c r="F118" s="49">
        <v>1436.248413</v>
      </c>
      <c r="G118" s="67">
        <f t="shared" si="1"/>
        <v>0.01431756464</v>
      </c>
      <c r="H118" s="68">
        <f>G118-FAMA!E121</f>
        <v>-0.004152027052</v>
      </c>
    </row>
    <row r="119">
      <c r="A119" s="48">
        <v>45316.0</v>
      </c>
      <c r="B119" s="49">
        <v>1453.650024</v>
      </c>
      <c r="C119" s="49">
        <v>1454.75</v>
      </c>
      <c r="D119" s="49">
        <v>1419.0</v>
      </c>
      <c r="E119" s="49">
        <v>1435.300049</v>
      </c>
      <c r="F119" s="49">
        <v>1415.975098</v>
      </c>
      <c r="G119" s="67">
        <f t="shared" si="1"/>
        <v>-0.01398003758</v>
      </c>
      <c r="H119" s="68">
        <f>G119-FAMA!E122</f>
        <v>-0.03244962928</v>
      </c>
    </row>
    <row r="120">
      <c r="A120" s="48">
        <v>45320.0</v>
      </c>
      <c r="B120" s="49">
        <v>1453.949951</v>
      </c>
      <c r="C120" s="49">
        <v>1462.849976</v>
      </c>
      <c r="D120" s="49">
        <v>1442.300049</v>
      </c>
      <c r="E120" s="49">
        <v>1455.650024</v>
      </c>
      <c r="F120" s="49">
        <v>1436.051147</v>
      </c>
      <c r="G120" s="67">
        <f t="shared" si="1"/>
        <v>0.007928307692</v>
      </c>
      <c r="H120" s="68">
        <f>G120-FAMA!E123</f>
        <v>-0.0104542392</v>
      </c>
    </row>
    <row r="121">
      <c r="A121" s="48">
        <v>45321.0</v>
      </c>
      <c r="B121" s="49">
        <v>1455.599976</v>
      </c>
      <c r="C121" s="49">
        <v>1463.150024</v>
      </c>
      <c r="D121" s="49">
        <v>1440.900024</v>
      </c>
      <c r="E121" s="49">
        <v>1444.199951</v>
      </c>
      <c r="F121" s="49">
        <v>1424.755249</v>
      </c>
      <c r="G121" s="67">
        <f t="shared" si="1"/>
        <v>-0.01234401283</v>
      </c>
      <c r="H121" s="68">
        <f>G121-FAMA!E124</f>
        <v>-0.03072655973</v>
      </c>
    </row>
    <row r="122">
      <c r="A122" s="48">
        <v>45322.0</v>
      </c>
      <c r="B122" s="49">
        <v>1442.099976</v>
      </c>
      <c r="C122" s="49">
        <v>1475.0</v>
      </c>
      <c r="D122" s="49">
        <v>1436.949951</v>
      </c>
      <c r="E122" s="49">
        <v>1462.25</v>
      </c>
      <c r="F122" s="49">
        <v>1442.562256</v>
      </c>
      <c r="G122" s="67">
        <f t="shared" si="1"/>
        <v>-0.00283005424</v>
      </c>
      <c r="H122" s="68">
        <f>G122-FAMA!E125</f>
        <v>-0.07638051938</v>
      </c>
    </row>
    <row r="123">
      <c r="A123" s="48">
        <v>45323.0</v>
      </c>
      <c r="B123" s="49">
        <v>1472.650024</v>
      </c>
      <c r="C123" s="49">
        <v>1473.650024</v>
      </c>
      <c r="D123" s="49">
        <v>1456.349976</v>
      </c>
      <c r="E123" s="49">
        <v>1466.400024</v>
      </c>
      <c r="F123" s="49">
        <v>1446.656372</v>
      </c>
      <c r="G123" s="67">
        <f t="shared" si="1"/>
        <v>0.0135121739</v>
      </c>
      <c r="H123" s="68">
        <f>G123-FAMA!E126</f>
        <v>-0.004870372991</v>
      </c>
    </row>
    <row r="124">
      <c r="A124" s="48">
        <v>45324.0</v>
      </c>
      <c r="B124" s="49">
        <v>1476.0</v>
      </c>
      <c r="C124" s="49">
        <v>1480.0</v>
      </c>
      <c r="D124" s="49">
        <v>1443.0</v>
      </c>
      <c r="E124" s="49">
        <v>1446.849976</v>
      </c>
      <c r="F124" s="49">
        <v>1427.369507</v>
      </c>
      <c r="G124" s="67">
        <f t="shared" si="1"/>
        <v>0.001210991055</v>
      </c>
      <c r="H124" s="68">
        <f>G124-FAMA!E127</f>
        <v>-0.01713544975</v>
      </c>
    </row>
    <row r="125">
      <c r="A125" s="48">
        <v>45327.0</v>
      </c>
      <c r="B125" s="49">
        <v>1446.900024</v>
      </c>
      <c r="C125" s="49">
        <v>1451.5</v>
      </c>
      <c r="D125" s="49">
        <v>1434.050049</v>
      </c>
      <c r="E125" s="49">
        <v>1445.099976</v>
      </c>
      <c r="F125" s="49">
        <v>1425.643066</v>
      </c>
      <c r="G125" s="67">
        <f t="shared" si="1"/>
        <v>0.0009002972237</v>
      </c>
      <c r="H125" s="68">
        <f>G125-FAMA!E128</f>
        <v>-0.01744614358</v>
      </c>
    </row>
    <row r="126">
      <c r="A126" s="48">
        <v>45328.0</v>
      </c>
      <c r="B126" s="49">
        <v>1445.099976</v>
      </c>
      <c r="C126" s="49">
        <v>1449.449951</v>
      </c>
      <c r="D126" s="49">
        <v>1432.5</v>
      </c>
      <c r="E126" s="49">
        <v>1443.800049</v>
      </c>
      <c r="F126" s="49">
        <v>1424.360718</v>
      </c>
      <c r="G126" s="67">
        <f t="shared" si="1"/>
        <v>0.009720988285</v>
      </c>
      <c r="H126" s="68">
        <f>G126-FAMA!E129</f>
        <v>-0.0453284325</v>
      </c>
    </row>
    <row r="127">
      <c r="A127" s="48">
        <v>45329.0</v>
      </c>
      <c r="B127" s="49">
        <v>1458.800049</v>
      </c>
      <c r="C127" s="49">
        <v>1458.800049</v>
      </c>
      <c r="D127" s="49">
        <v>1427.199951</v>
      </c>
      <c r="E127" s="49">
        <v>1429.900024</v>
      </c>
      <c r="F127" s="49">
        <v>1410.647827</v>
      </c>
      <c r="G127" s="67">
        <f t="shared" si="1"/>
        <v>0.01870126966</v>
      </c>
      <c r="H127" s="68">
        <f>G127-FAMA!E130</f>
        <v>0.0003548288585</v>
      </c>
    </row>
    <row r="128">
      <c r="A128" s="48">
        <v>45330.0</v>
      </c>
      <c r="B128" s="49">
        <v>1431.949951</v>
      </c>
      <c r="C128" s="49">
        <v>1438.949951</v>
      </c>
      <c r="D128" s="49">
        <v>1400.900024</v>
      </c>
      <c r="E128" s="49">
        <v>1403.650024</v>
      </c>
      <c r="F128" s="49">
        <v>1384.751221</v>
      </c>
      <c r="G128" s="67">
        <f t="shared" si="1"/>
        <v>0.0003207163725</v>
      </c>
      <c r="H128" s="68">
        <f>G128-FAMA!E131</f>
        <v>-0.01802572443</v>
      </c>
    </row>
    <row r="129">
      <c r="A129" s="48">
        <v>45331.0</v>
      </c>
      <c r="B129" s="49">
        <v>1395.949951</v>
      </c>
      <c r="C129" s="49">
        <v>1414.0</v>
      </c>
      <c r="D129" s="49">
        <v>1387.25</v>
      </c>
      <c r="E129" s="49">
        <v>1403.199951</v>
      </c>
      <c r="F129" s="49">
        <v>1384.307251</v>
      </c>
      <c r="G129" s="67">
        <f t="shared" si="1"/>
        <v>0.009097071427</v>
      </c>
      <c r="H129" s="68">
        <f>G129-FAMA!E132</f>
        <v>-0.009269343544</v>
      </c>
    </row>
    <row r="130">
      <c r="A130" s="48">
        <v>45334.0</v>
      </c>
      <c r="B130" s="49">
        <v>1403.949951</v>
      </c>
      <c r="C130" s="49">
        <v>1413.699951</v>
      </c>
      <c r="D130" s="49">
        <v>1383.599976</v>
      </c>
      <c r="E130" s="49">
        <v>1390.550049</v>
      </c>
      <c r="F130" s="49">
        <v>1371.827637</v>
      </c>
      <c r="G130" s="67">
        <f t="shared" si="1"/>
        <v>-0.002474814634</v>
      </c>
      <c r="H130" s="68">
        <f>G130-FAMA!E133</f>
        <v>-0.02084122961</v>
      </c>
    </row>
    <row r="131">
      <c r="A131" s="48">
        <v>45335.0</v>
      </c>
      <c r="B131" s="49">
        <v>1393.400024</v>
      </c>
      <c r="C131" s="49">
        <v>1403.900024</v>
      </c>
      <c r="D131" s="49">
        <v>1384.099976</v>
      </c>
      <c r="E131" s="49">
        <v>1394.0</v>
      </c>
      <c r="F131" s="49">
        <v>1375.231079</v>
      </c>
      <c r="G131" s="67">
        <f t="shared" si="1"/>
        <v>0.007225431131</v>
      </c>
      <c r="H131" s="68">
        <f>G131-FAMA!E134</f>
        <v>-0.04788393416</v>
      </c>
    </row>
    <row r="132">
      <c r="A132" s="48">
        <v>45336.0</v>
      </c>
      <c r="B132" s="49">
        <v>1380.900024</v>
      </c>
      <c r="C132" s="49">
        <v>1391.449951</v>
      </c>
      <c r="D132" s="49">
        <v>1363.449951</v>
      </c>
      <c r="E132" s="49">
        <v>1384.0</v>
      </c>
      <c r="F132" s="49">
        <v>1365.365723</v>
      </c>
      <c r="G132" s="67">
        <f t="shared" si="1"/>
        <v>-0.02104335479</v>
      </c>
      <c r="H132" s="68">
        <f>G132-FAMA!E135</f>
        <v>-0.03940976977</v>
      </c>
    </row>
    <row r="133">
      <c r="A133" s="48">
        <v>45337.0</v>
      </c>
      <c r="B133" s="49">
        <v>1387.800049</v>
      </c>
      <c r="C133" s="49">
        <v>1415.25</v>
      </c>
      <c r="D133" s="49">
        <v>1384.5</v>
      </c>
      <c r="E133" s="49">
        <v>1413.75</v>
      </c>
      <c r="F133" s="49">
        <v>1394.71521</v>
      </c>
      <c r="G133" s="67">
        <f t="shared" si="1"/>
        <v>-0.004331337039</v>
      </c>
      <c r="H133" s="68">
        <f>G133-FAMA!E136</f>
        <v>-0.02269775201</v>
      </c>
    </row>
    <row r="134">
      <c r="A134" s="48">
        <v>45338.0</v>
      </c>
      <c r="B134" s="49">
        <v>1424.949951</v>
      </c>
      <c r="C134" s="49">
        <v>1428.150024</v>
      </c>
      <c r="D134" s="49">
        <v>1408.599976</v>
      </c>
      <c r="E134" s="49">
        <v>1419.900024</v>
      </c>
      <c r="F134" s="49">
        <v>1400.782471</v>
      </c>
      <c r="G134" s="67">
        <f t="shared" si="1"/>
        <v>0.00197588641</v>
      </c>
      <c r="H134" s="68">
        <f>G134-FAMA!E137</f>
        <v>-0.01636415211</v>
      </c>
    </row>
    <row r="135">
      <c r="A135" s="48">
        <v>45341.0</v>
      </c>
      <c r="B135" s="49">
        <v>1431.0</v>
      </c>
      <c r="C135" s="49">
        <v>1431.0</v>
      </c>
      <c r="D135" s="49">
        <v>1415.099976</v>
      </c>
      <c r="E135" s="49">
        <v>1417.099976</v>
      </c>
      <c r="F135" s="49">
        <v>1398.020142</v>
      </c>
      <c r="G135" s="67">
        <f t="shared" si="1"/>
        <v>-0.02521062824</v>
      </c>
      <c r="H135" s="68">
        <f>G135-FAMA!E138</f>
        <v>-0.04355066676</v>
      </c>
    </row>
    <row r="136">
      <c r="A136" s="48">
        <v>45342.0</v>
      </c>
      <c r="B136" s="49">
        <v>1417.400024</v>
      </c>
      <c r="C136" s="49">
        <v>1457.0</v>
      </c>
      <c r="D136" s="49">
        <v>1412.25</v>
      </c>
      <c r="E136" s="49">
        <v>1453.75</v>
      </c>
      <c r="F136" s="49">
        <v>1434.176636</v>
      </c>
      <c r="G136" s="67">
        <f t="shared" si="1"/>
        <v>0.01081217186</v>
      </c>
      <c r="H136" s="68">
        <f>G136-FAMA!E139</f>
        <v>-0.04421803503</v>
      </c>
    </row>
    <row r="137">
      <c r="A137" s="48">
        <v>45343.0</v>
      </c>
      <c r="B137" s="49">
        <v>1465.0</v>
      </c>
      <c r="C137" s="49">
        <v>1465.0</v>
      </c>
      <c r="D137" s="49">
        <v>1435.050049</v>
      </c>
      <c r="E137" s="49">
        <v>1438.199951</v>
      </c>
      <c r="F137" s="49">
        <v>1418.835938</v>
      </c>
      <c r="G137" s="67">
        <f t="shared" si="1"/>
        <v>0.01295945559</v>
      </c>
      <c r="H137" s="68">
        <f>G137-FAMA!E140</f>
        <v>-0.005380582926</v>
      </c>
    </row>
    <row r="138">
      <c r="A138" s="48">
        <v>45344.0</v>
      </c>
      <c r="B138" s="49">
        <v>1416.400024</v>
      </c>
      <c r="C138" s="49">
        <v>1428.949951</v>
      </c>
      <c r="D138" s="49">
        <v>1412.400024</v>
      </c>
      <c r="E138" s="49">
        <v>1419.800049</v>
      </c>
      <c r="F138" s="49">
        <v>1400.683838</v>
      </c>
      <c r="G138" s="67">
        <f t="shared" si="1"/>
        <v>-0.0007740812225</v>
      </c>
      <c r="H138" s="68">
        <f>G138-FAMA!E141</f>
        <v>-0.01911411974</v>
      </c>
    </row>
    <row r="139">
      <c r="A139" s="48">
        <v>45345.0</v>
      </c>
      <c r="B139" s="49">
        <v>1423.099976</v>
      </c>
      <c r="C139" s="49">
        <v>1433.949951</v>
      </c>
      <c r="D139" s="49">
        <v>1417.0</v>
      </c>
      <c r="E139" s="49">
        <v>1420.900024</v>
      </c>
      <c r="F139" s="49">
        <v>1401.768921</v>
      </c>
      <c r="G139" s="67">
        <f t="shared" si="1"/>
        <v>-0.0009492610734</v>
      </c>
      <c r="H139" s="68">
        <f>G139-FAMA!E142</f>
        <v>-0.01939760614</v>
      </c>
    </row>
    <row r="140">
      <c r="A140" s="48">
        <v>45348.0</v>
      </c>
      <c r="B140" s="49">
        <v>1419.949951</v>
      </c>
      <c r="C140" s="49">
        <v>1434.699951</v>
      </c>
      <c r="D140" s="49">
        <v>1415.0</v>
      </c>
      <c r="E140" s="49">
        <v>1422.25</v>
      </c>
      <c r="F140" s="49">
        <v>1403.10083</v>
      </c>
      <c r="G140" s="67">
        <f t="shared" si="1"/>
        <v>0.001196728722</v>
      </c>
      <c r="H140" s="68">
        <f>G140-FAMA!E143</f>
        <v>-0.01725161635</v>
      </c>
    </row>
    <row r="141">
      <c r="A141" s="48">
        <v>45349.0</v>
      </c>
      <c r="B141" s="49">
        <v>1413.800049</v>
      </c>
      <c r="C141" s="49">
        <v>1426.699951</v>
      </c>
      <c r="D141" s="49">
        <v>1413.300049</v>
      </c>
      <c r="E141" s="49">
        <v>1420.550049</v>
      </c>
      <c r="F141" s="49">
        <v>1401.423706</v>
      </c>
      <c r="G141" s="67">
        <f t="shared" si="1"/>
        <v>0.008805869654</v>
      </c>
      <c r="H141" s="68">
        <f>G141-FAMA!E144</f>
        <v>-0.009642475415</v>
      </c>
    </row>
    <row r="142">
      <c r="A142" s="48">
        <v>45350.0</v>
      </c>
      <c r="B142" s="49">
        <v>1422.599976</v>
      </c>
      <c r="C142" s="49">
        <v>1424.25</v>
      </c>
      <c r="D142" s="49">
        <v>1404.099976</v>
      </c>
      <c r="E142" s="49">
        <v>1408.150024</v>
      </c>
      <c r="F142" s="49">
        <v>1389.190674</v>
      </c>
      <c r="G142" s="67">
        <f t="shared" si="1"/>
        <v>0.003849652688</v>
      </c>
      <c r="H142" s="68">
        <f>G142-FAMA!E145</f>
        <v>-0.05150559339</v>
      </c>
    </row>
    <row r="143">
      <c r="A143" s="48">
        <v>45351.0</v>
      </c>
      <c r="B143" s="49">
        <v>1401.0</v>
      </c>
      <c r="C143" s="49">
        <v>1410.0</v>
      </c>
      <c r="D143" s="49">
        <v>1398.0</v>
      </c>
      <c r="E143" s="49">
        <v>1402.75</v>
      </c>
      <c r="F143" s="49">
        <v>1383.863281</v>
      </c>
      <c r="G143" s="67">
        <f t="shared" si="1"/>
        <v>-0.01984423643</v>
      </c>
      <c r="H143" s="68">
        <f>G143-FAMA!E146</f>
        <v>-0.0382925815</v>
      </c>
    </row>
    <row r="144">
      <c r="A144" s="48">
        <v>45352.0</v>
      </c>
      <c r="B144" s="49">
        <v>1402.199951</v>
      </c>
      <c r="C144" s="49">
        <v>1433.150024</v>
      </c>
      <c r="D144" s="49">
        <v>1400.199951</v>
      </c>
      <c r="E144" s="49">
        <v>1431.150024</v>
      </c>
      <c r="F144" s="49">
        <v>1411.880981</v>
      </c>
      <c r="G144" s="67">
        <f t="shared" si="1"/>
        <v>-0.0007330700846</v>
      </c>
      <c r="H144" s="68">
        <f>G144-FAMA!E147</f>
        <v>-0.01931014963</v>
      </c>
    </row>
    <row r="145">
      <c r="A145" s="48">
        <v>45355.0</v>
      </c>
      <c r="B145" s="49">
        <v>1432.400024</v>
      </c>
      <c r="C145" s="49">
        <v>1437.0</v>
      </c>
      <c r="D145" s="49">
        <v>1424.0</v>
      </c>
      <c r="E145" s="49">
        <v>1432.199951</v>
      </c>
      <c r="F145" s="49">
        <v>1412.916748</v>
      </c>
      <c r="G145" s="67">
        <f t="shared" si="1"/>
        <v>-0.006175824823</v>
      </c>
      <c r="H145" s="68">
        <f>G145-FAMA!E148</f>
        <v>-0.08050485206</v>
      </c>
    </row>
    <row r="146">
      <c r="A146" s="48">
        <v>45356.0</v>
      </c>
      <c r="B146" s="49">
        <v>1422.949951</v>
      </c>
      <c r="C146" s="49">
        <v>1442.949951</v>
      </c>
      <c r="D146" s="49">
        <v>1422.099976</v>
      </c>
      <c r="E146" s="49">
        <v>1441.099976</v>
      </c>
      <c r="F146" s="49">
        <v>1421.696899</v>
      </c>
      <c r="G146" s="67">
        <f t="shared" si="1"/>
        <v>-0.0005202276496</v>
      </c>
      <c r="H146" s="68">
        <f>G146-FAMA!E149</f>
        <v>-0.0190973072</v>
      </c>
    </row>
    <row r="147">
      <c r="A147" s="48">
        <v>45357.0</v>
      </c>
      <c r="B147" s="49">
        <v>1432.0</v>
      </c>
      <c r="C147" s="49">
        <v>1452.300049</v>
      </c>
      <c r="D147" s="49">
        <v>1432.0</v>
      </c>
      <c r="E147" s="49">
        <v>1441.849976</v>
      </c>
      <c r="F147" s="49">
        <v>1422.43689</v>
      </c>
      <c r="G147" s="67">
        <f t="shared" si="1"/>
        <v>-0.003111223619</v>
      </c>
      <c r="H147" s="68">
        <f>G147-FAMA!E150</f>
        <v>-0.02168830317</v>
      </c>
    </row>
    <row r="148">
      <c r="A148" s="48">
        <v>45358.0</v>
      </c>
      <c r="B148" s="49">
        <v>1446.800049</v>
      </c>
      <c r="C148" s="49">
        <v>1450.949951</v>
      </c>
      <c r="D148" s="49">
        <v>1441.25</v>
      </c>
      <c r="E148" s="49">
        <v>1446.349976</v>
      </c>
      <c r="F148" s="49">
        <v>1426.876221</v>
      </c>
      <c r="G148" s="67">
        <f t="shared" si="1"/>
        <v>0.0135243285</v>
      </c>
      <c r="H148" s="68">
        <f>G148-FAMA!E151</f>
        <v>-0.00511543287</v>
      </c>
    </row>
    <row r="149">
      <c r="A149" s="48">
        <v>45362.0</v>
      </c>
      <c r="B149" s="49">
        <v>1429.5</v>
      </c>
      <c r="C149" s="49">
        <v>1446.300049</v>
      </c>
      <c r="D149" s="49">
        <v>1423.099976</v>
      </c>
      <c r="E149" s="49">
        <v>1427.050049</v>
      </c>
      <c r="F149" s="49">
        <v>1407.836182</v>
      </c>
      <c r="G149" s="67">
        <f t="shared" si="1"/>
        <v>-0.02250154581</v>
      </c>
      <c r="H149" s="68">
        <f>G149-FAMA!E152</f>
        <v>-0.04114130718</v>
      </c>
    </row>
    <row r="150">
      <c r="A150" s="48">
        <v>45363.0</v>
      </c>
      <c r="B150" s="49">
        <v>1431.650024</v>
      </c>
      <c r="C150" s="49">
        <v>1463.849976</v>
      </c>
      <c r="D150" s="49">
        <v>1429.5</v>
      </c>
      <c r="E150" s="49">
        <v>1459.900024</v>
      </c>
      <c r="F150" s="49">
        <v>1440.243896</v>
      </c>
      <c r="G150" s="67">
        <f t="shared" si="1"/>
        <v>-0.0001369483219</v>
      </c>
      <c r="H150" s="68">
        <f>G150-FAMA!E153</f>
        <v>-0.0560666563</v>
      </c>
    </row>
    <row r="151">
      <c r="A151" s="48">
        <v>45364.0</v>
      </c>
      <c r="B151" s="49">
        <v>1464.949951</v>
      </c>
      <c r="C151" s="49">
        <v>1471.400024</v>
      </c>
      <c r="D151" s="49">
        <v>1450.349976</v>
      </c>
      <c r="E151" s="49">
        <v>1460.099976</v>
      </c>
      <c r="F151" s="49">
        <v>1440.441162</v>
      </c>
      <c r="G151" s="67">
        <f t="shared" si="1"/>
        <v>0.002953674744</v>
      </c>
      <c r="H151" s="68">
        <f>G151-FAMA!E154</f>
        <v>-0.01568608663</v>
      </c>
    </row>
    <row r="152">
      <c r="A152" s="48">
        <v>45365.0</v>
      </c>
      <c r="B152" s="49">
        <v>1460.099976</v>
      </c>
      <c r="C152" s="49">
        <v>1465.0</v>
      </c>
      <c r="D152" s="49">
        <v>1444.199951</v>
      </c>
      <c r="E152" s="49">
        <v>1455.800049</v>
      </c>
      <c r="F152" s="49">
        <v>1436.199097</v>
      </c>
      <c r="G152" s="67">
        <f t="shared" si="1"/>
        <v>0.002479071856</v>
      </c>
      <c r="H152" s="68">
        <f>G152-FAMA!E155</f>
        <v>-0.01616068951</v>
      </c>
    </row>
    <row r="153">
      <c r="A153" s="48">
        <v>45366.0</v>
      </c>
      <c r="B153" s="49">
        <v>1451.949951</v>
      </c>
      <c r="C153" s="49">
        <v>1459.449951</v>
      </c>
      <c r="D153" s="49">
        <v>1441.699951</v>
      </c>
      <c r="E153" s="49">
        <v>1452.199951</v>
      </c>
      <c r="F153" s="49">
        <v>1432.647461</v>
      </c>
      <c r="G153" s="67">
        <f t="shared" si="1"/>
        <v>0.004148785806</v>
      </c>
      <c r="H153" s="68">
        <f>G153-FAMA!E156</f>
        <v>-0.01441447623</v>
      </c>
    </row>
    <row r="154">
      <c r="A154" s="48">
        <v>45369.0</v>
      </c>
      <c r="B154" s="49">
        <v>1447.949951</v>
      </c>
      <c r="C154" s="49">
        <v>1455.949951</v>
      </c>
      <c r="D154" s="49">
        <v>1436.0</v>
      </c>
      <c r="E154" s="49">
        <v>1446.199951</v>
      </c>
      <c r="F154" s="49">
        <v>1426.728271</v>
      </c>
      <c r="G154" s="67">
        <f t="shared" si="1"/>
        <v>-0.001897953438</v>
      </c>
      <c r="H154" s="68">
        <f>G154-FAMA!E157</f>
        <v>-0.02046121548</v>
      </c>
    </row>
    <row r="155">
      <c r="A155" s="48">
        <v>45370.0</v>
      </c>
      <c r="B155" s="49">
        <v>1432.400024</v>
      </c>
      <c r="C155" s="49">
        <v>1451.849976</v>
      </c>
      <c r="D155" s="49">
        <v>1432.400024</v>
      </c>
      <c r="E155" s="49">
        <v>1448.949951</v>
      </c>
      <c r="F155" s="49">
        <v>1429.441284</v>
      </c>
      <c r="G155" s="67">
        <f t="shared" si="1"/>
        <v>0.01247297603</v>
      </c>
      <c r="H155" s="68">
        <f>G155-FAMA!E158</f>
        <v>-0.04322714856</v>
      </c>
    </row>
    <row r="156">
      <c r="A156" s="48">
        <v>45371.0</v>
      </c>
      <c r="B156" s="49">
        <v>1448.800049</v>
      </c>
      <c r="C156" s="49">
        <v>1451.599976</v>
      </c>
      <c r="D156" s="49">
        <v>1424.75</v>
      </c>
      <c r="E156" s="49">
        <v>1431.099976</v>
      </c>
      <c r="F156" s="49">
        <v>1411.831543</v>
      </c>
      <c r="G156" s="67">
        <f t="shared" si="1"/>
        <v>-0.00968792493</v>
      </c>
      <c r="H156" s="68">
        <f>G156-FAMA!E159</f>
        <v>-0.02825118697</v>
      </c>
    </row>
    <row r="157">
      <c r="A157" s="48">
        <v>45372.0</v>
      </c>
      <c r="B157" s="49">
        <v>1440.050049</v>
      </c>
      <c r="C157" s="49">
        <v>1450.900024</v>
      </c>
      <c r="D157" s="49">
        <v>1438.25</v>
      </c>
      <c r="E157" s="49">
        <v>1445.099976</v>
      </c>
      <c r="F157" s="49">
        <v>1425.643066</v>
      </c>
      <c r="G157" s="67">
        <f t="shared" si="1"/>
        <v>0.001490031795</v>
      </c>
      <c r="H157" s="68">
        <f>G157-FAMA!E160</f>
        <v>-0.01707323024</v>
      </c>
    </row>
    <row r="158">
      <c r="A158" s="48">
        <v>45373.0</v>
      </c>
      <c r="B158" s="49">
        <v>1437.300049</v>
      </c>
      <c r="C158" s="49">
        <v>1450.699951</v>
      </c>
      <c r="D158" s="49">
        <v>1437.300049</v>
      </c>
      <c r="E158" s="49">
        <v>1442.949951</v>
      </c>
      <c r="F158" s="49">
        <v>1423.521973</v>
      </c>
      <c r="G158" s="67">
        <f t="shared" si="1"/>
        <v>0.0112480453</v>
      </c>
      <c r="H158" s="68">
        <f>G158-FAMA!E161</f>
        <v>-0.007407576142</v>
      </c>
    </row>
    <row r="159">
      <c r="A159" s="48">
        <v>45377.0</v>
      </c>
      <c r="B159" s="49">
        <v>1428.75</v>
      </c>
      <c r="C159" s="49">
        <v>1438.5</v>
      </c>
      <c r="D159" s="49">
        <v>1422.099976</v>
      </c>
      <c r="E159" s="49">
        <v>1426.900024</v>
      </c>
      <c r="F159" s="49">
        <v>1407.688232</v>
      </c>
      <c r="G159" s="67">
        <f t="shared" si="1"/>
        <v>-0.009578634572</v>
      </c>
      <c r="H159" s="68">
        <f>G159-FAMA!E162</f>
        <v>-0.02823425601</v>
      </c>
    </row>
    <row r="160">
      <c r="A160" s="48">
        <v>45378.0</v>
      </c>
      <c r="B160" s="49">
        <v>1423.900024</v>
      </c>
      <c r="C160" s="49">
        <v>1446.949951</v>
      </c>
      <c r="D160" s="49">
        <v>1421.050049</v>
      </c>
      <c r="E160" s="49">
        <v>1440.699951</v>
      </c>
      <c r="F160" s="49">
        <v>1421.302368</v>
      </c>
      <c r="G160" s="67">
        <f t="shared" si="1"/>
        <v>-0.005178777419</v>
      </c>
      <c r="H160" s="68">
        <f>G160-FAMA!E163</f>
        <v>-0.06115608336</v>
      </c>
    </row>
    <row r="161">
      <c r="A161" s="48">
        <v>45379.0</v>
      </c>
      <c r="B161" s="49">
        <v>1440.0</v>
      </c>
      <c r="C161" s="49">
        <v>1459.699951</v>
      </c>
      <c r="D161" s="49">
        <v>1440.0</v>
      </c>
      <c r="E161" s="49">
        <v>1448.199951</v>
      </c>
      <c r="F161" s="49">
        <v>1428.701294</v>
      </c>
      <c r="G161" s="67">
        <f t="shared" si="1"/>
        <v>-0.01493050221</v>
      </c>
      <c r="H161" s="68">
        <f>G161-FAMA!E164</f>
        <v>-0.03358612365</v>
      </c>
    </row>
    <row r="162">
      <c r="A162" s="48">
        <v>45383.0</v>
      </c>
      <c r="B162" s="49">
        <v>1459.0</v>
      </c>
      <c r="C162" s="49">
        <v>1473.25</v>
      </c>
      <c r="D162" s="49">
        <v>1456.099976</v>
      </c>
      <c r="E162" s="49">
        <v>1470.150024</v>
      </c>
      <c r="F162" s="49">
        <v>1450.355835</v>
      </c>
      <c r="G162" s="67">
        <f t="shared" si="1"/>
        <v>-0.006621788613</v>
      </c>
      <c r="H162" s="68">
        <f>G162-FAMA!E165</f>
        <v>-0.02527741005</v>
      </c>
    </row>
    <row r="163">
      <c r="A163" s="48">
        <v>45384.0</v>
      </c>
      <c r="B163" s="49">
        <v>1466.599976</v>
      </c>
      <c r="C163" s="49">
        <v>1494.650024</v>
      </c>
      <c r="D163" s="49">
        <v>1465.5</v>
      </c>
      <c r="E163" s="49">
        <v>1479.949951</v>
      </c>
      <c r="F163" s="49">
        <v>1460.023804</v>
      </c>
      <c r="G163" s="67">
        <f t="shared" si="1"/>
        <v>-0.001753865932</v>
      </c>
      <c r="H163" s="68">
        <f>G163-FAMA!E166</f>
        <v>-0.0203265956</v>
      </c>
    </row>
    <row r="164">
      <c r="A164" s="48">
        <v>45385.0</v>
      </c>
      <c r="B164" s="49">
        <v>1473.349976</v>
      </c>
      <c r="C164" s="49">
        <v>1495.599976</v>
      </c>
      <c r="D164" s="49">
        <v>1471.449951</v>
      </c>
      <c r="E164" s="49">
        <v>1482.550049</v>
      </c>
      <c r="F164" s="49">
        <v>1462.588989</v>
      </c>
      <c r="G164" s="67">
        <f t="shared" si="1"/>
        <v>-0.02968124326</v>
      </c>
      <c r="H164" s="68">
        <f>G164-FAMA!E167</f>
        <v>-0.04825397293</v>
      </c>
    </row>
    <row r="165">
      <c r="A165" s="48">
        <v>45386.0</v>
      </c>
      <c r="B165" s="49">
        <v>1505.0</v>
      </c>
      <c r="C165" s="49">
        <v>1529.849976</v>
      </c>
      <c r="D165" s="49">
        <v>1505.0</v>
      </c>
      <c r="E165" s="49">
        <v>1527.900024</v>
      </c>
      <c r="F165" s="49">
        <v>1507.328369</v>
      </c>
      <c r="G165" s="67">
        <f t="shared" si="1"/>
        <v>-0.01387629071</v>
      </c>
      <c r="H165" s="68">
        <f>G165-FAMA!E168</f>
        <v>-0.06960482874</v>
      </c>
    </row>
    <row r="166">
      <c r="A166" s="48">
        <v>45387.0</v>
      </c>
      <c r="B166" s="49">
        <v>1543.0</v>
      </c>
      <c r="C166" s="49">
        <v>1554.0</v>
      </c>
      <c r="D166" s="49">
        <v>1530.0</v>
      </c>
      <c r="E166" s="49">
        <v>1549.400024</v>
      </c>
      <c r="F166" s="49">
        <v>1528.538818</v>
      </c>
      <c r="G166" s="67">
        <f t="shared" si="1"/>
        <v>0.002166755383</v>
      </c>
      <c r="H166" s="68">
        <f>G166-FAMA!E169</f>
        <v>-0.01640597428</v>
      </c>
    </row>
    <row r="167">
      <c r="A167" s="48">
        <v>45390.0</v>
      </c>
      <c r="B167" s="49">
        <v>1557.699951</v>
      </c>
      <c r="C167" s="49">
        <v>1557.699951</v>
      </c>
      <c r="D167" s="49">
        <v>1541.5</v>
      </c>
      <c r="E167" s="49">
        <v>1546.050049</v>
      </c>
      <c r="F167" s="49">
        <v>1525.234009</v>
      </c>
      <c r="G167" s="67">
        <f t="shared" si="1"/>
        <v>-0.001646621242</v>
      </c>
      <c r="H167" s="68">
        <f>G167-FAMA!E170</f>
        <v>-0.02021935091</v>
      </c>
    </row>
    <row r="168">
      <c r="A168" s="48">
        <v>45391.0</v>
      </c>
      <c r="B168" s="49">
        <v>1555.550049</v>
      </c>
      <c r="C168" s="49">
        <v>1555.550049</v>
      </c>
      <c r="D168" s="49">
        <v>1540.099976</v>
      </c>
      <c r="E168" s="49">
        <v>1548.599976</v>
      </c>
      <c r="F168" s="49">
        <v>1527.749634</v>
      </c>
      <c r="G168" s="67">
        <f t="shared" si="1"/>
        <v>0.008334435401</v>
      </c>
      <c r="H168" s="68">
        <f>G168-FAMA!E171</f>
        <v>-0.01008728507</v>
      </c>
    </row>
    <row r="169">
      <c r="A169" s="48">
        <v>45392.0</v>
      </c>
      <c r="B169" s="49">
        <v>1548.75</v>
      </c>
      <c r="C169" s="49">
        <v>1549.300049</v>
      </c>
      <c r="D169" s="49">
        <v>1533.25</v>
      </c>
      <c r="E169" s="49">
        <v>1535.800049</v>
      </c>
      <c r="F169" s="49">
        <v>1515.121948</v>
      </c>
      <c r="G169" s="67">
        <f t="shared" si="1"/>
        <v>0.01112649136</v>
      </c>
      <c r="H169" s="68">
        <f>G169-FAMA!E172</f>
        <v>-0.007295229111</v>
      </c>
    </row>
    <row r="170">
      <c r="A170" s="48">
        <v>45394.0</v>
      </c>
      <c r="B170" s="49">
        <v>1523.599976</v>
      </c>
      <c r="C170" s="49">
        <v>1530.0</v>
      </c>
      <c r="D170" s="49">
        <v>1513.5</v>
      </c>
      <c r="E170" s="49">
        <v>1518.900024</v>
      </c>
      <c r="F170" s="49">
        <v>1498.449463</v>
      </c>
      <c r="G170" s="67">
        <f t="shared" si="1"/>
        <v>0.01602062189</v>
      </c>
      <c r="H170" s="68">
        <f>G170-FAMA!E173</f>
        <v>-0.002401098578</v>
      </c>
    </row>
    <row r="171">
      <c r="A171" s="48">
        <v>45397.0</v>
      </c>
      <c r="B171" s="49">
        <v>1500.0</v>
      </c>
      <c r="C171" s="49">
        <v>1510.0</v>
      </c>
      <c r="D171" s="49">
        <v>1492.550049</v>
      </c>
      <c r="E171" s="49">
        <v>1494.949951</v>
      </c>
      <c r="F171" s="49">
        <v>1474.821899</v>
      </c>
      <c r="G171" s="67">
        <f t="shared" si="1"/>
        <v>-0.009573373464</v>
      </c>
      <c r="H171" s="68">
        <f>G171-FAMA!E174</f>
        <v>-0.046420208</v>
      </c>
    </row>
    <row r="172">
      <c r="A172" s="48">
        <v>45398.0</v>
      </c>
      <c r="B172" s="49">
        <v>1486.949951</v>
      </c>
      <c r="C172" s="49">
        <v>1513.0</v>
      </c>
      <c r="D172" s="49">
        <v>1482.150024</v>
      </c>
      <c r="E172" s="49">
        <v>1509.400024</v>
      </c>
      <c r="F172" s="49">
        <v>1489.077393</v>
      </c>
      <c r="G172" s="67">
        <f t="shared" si="1"/>
        <v>0.009902298319</v>
      </c>
      <c r="H172" s="68">
        <f>G172-FAMA!E175</f>
        <v>-0.00851942215</v>
      </c>
    </row>
    <row r="173">
      <c r="A173" s="48">
        <v>45400.0</v>
      </c>
      <c r="B173" s="49">
        <v>1516.300049</v>
      </c>
      <c r="C173" s="49">
        <v>1518.849976</v>
      </c>
      <c r="D173" s="49">
        <v>1490.75</v>
      </c>
      <c r="E173" s="49">
        <v>1494.599976</v>
      </c>
      <c r="F173" s="49">
        <v>1474.476685</v>
      </c>
      <c r="G173" s="67">
        <f t="shared" si="1"/>
        <v>-0.02396660397</v>
      </c>
      <c r="H173" s="68">
        <f>G173-FAMA!E176</f>
        <v>-0.04238832444</v>
      </c>
    </row>
    <row r="174">
      <c r="A174" s="48">
        <v>45401.0</v>
      </c>
      <c r="B174" s="49">
        <v>1487.849976</v>
      </c>
      <c r="C174" s="49">
        <v>1535.199951</v>
      </c>
      <c r="D174" s="49">
        <v>1480.550049</v>
      </c>
      <c r="E174" s="49">
        <v>1531.300049</v>
      </c>
      <c r="F174" s="49">
        <v>1510.682617</v>
      </c>
      <c r="G174" s="67">
        <f t="shared" si="1"/>
        <v>0.01256369806</v>
      </c>
      <c r="H174" s="68">
        <f>G174-FAMA!E177</f>
        <v>-0.005702831544</v>
      </c>
    </row>
    <row r="175">
      <c r="A175" s="48">
        <v>45404.0</v>
      </c>
      <c r="B175" s="49">
        <v>1550.349976</v>
      </c>
      <c r="C175" s="49">
        <v>1556.5</v>
      </c>
      <c r="D175" s="49">
        <v>1507.949951</v>
      </c>
      <c r="E175" s="49">
        <v>1512.300049</v>
      </c>
      <c r="F175" s="49">
        <v>1491.938354</v>
      </c>
      <c r="G175" s="67">
        <f t="shared" si="1"/>
        <v>0.003383783963</v>
      </c>
      <c r="H175" s="68">
        <f>G175-FAMA!E178</f>
        <v>-0.06970235685</v>
      </c>
    </row>
    <row r="176">
      <c r="A176" s="48">
        <v>45405.0</v>
      </c>
      <c r="B176" s="49">
        <v>1520.0</v>
      </c>
      <c r="C176" s="49">
        <v>1525.099976</v>
      </c>
      <c r="D176" s="49">
        <v>1503.099976</v>
      </c>
      <c r="E176" s="49">
        <v>1507.199951</v>
      </c>
      <c r="F176" s="49">
        <v>1486.906982</v>
      </c>
      <c r="G176" s="67">
        <f t="shared" si="1"/>
        <v>-0.002481850936</v>
      </c>
      <c r="H176" s="68">
        <f>G176-FAMA!E179</f>
        <v>-0.02074838054</v>
      </c>
    </row>
    <row r="177">
      <c r="A177" s="48">
        <v>45406.0</v>
      </c>
      <c r="B177" s="49">
        <v>1515.050049</v>
      </c>
      <c r="C177" s="49">
        <v>1521.699951</v>
      </c>
      <c r="D177" s="49">
        <v>1508.75</v>
      </c>
      <c r="E177" s="49">
        <v>1510.949951</v>
      </c>
      <c r="F177" s="49">
        <v>1490.606445</v>
      </c>
      <c r="G177" s="67">
        <f t="shared" si="1"/>
        <v>0.0001985478802</v>
      </c>
      <c r="H177" s="68">
        <f>G177-FAMA!E180</f>
        <v>-0.01806798172</v>
      </c>
    </row>
    <row r="178">
      <c r="A178" s="48">
        <v>45407.0</v>
      </c>
      <c r="B178" s="49">
        <v>1508.5</v>
      </c>
      <c r="C178" s="49">
        <v>1519.0</v>
      </c>
      <c r="D178" s="49">
        <v>1508.0</v>
      </c>
      <c r="E178" s="49">
        <v>1510.650024</v>
      </c>
      <c r="F178" s="49">
        <v>1490.310547</v>
      </c>
      <c r="G178" s="67">
        <f t="shared" si="1"/>
        <v>0.0005960819469</v>
      </c>
      <c r="H178" s="68">
        <f>G178-FAMA!E181</f>
        <v>-0.01761741681</v>
      </c>
    </row>
    <row r="179">
      <c r="A179" s="48">
        <v>45408.0</v>
      </c>
      <c r="B179" s="49">
        <v>1518.349976</v>
      </c>
      <c r="C179" s="49">
        <v>1527.849976</v>
      </c>
      <c r="D179" s="49">
        <v>1505.75</v>
      </c>
      <c r="E179" s="49">
        <v>1509.75</v>
      </c>
      <c r="F179" s="49">
        <v>1489.422729</v>
      </c>
      <c r="G179" s="67">
        <f t="shared" si="1"/>
        <v>-0.01246071894</v>
      </c>
      <c r="H179" s="68">
        <f>G179-FAMA!E182</f>
        <v>-0.03067421769</v>
      </c>
    </row>
    <row r="180">
      <c r="A180" s="48">
        <v>45411.0</v>
      </c>
      <c r="B180" s="49">
        <v>1514.0</v>
      </c>
      <c r="C180" s="49">
        <v>1533.949951</v>
      </c>
      <c r="D180" s="49">
        <v>1506.5</v>
      </c>
      <c r="E180" s="49">
        <v>1528.800049</v>
      </c>
      <c r="F180" s="49">
        <v>1508.216187</v>
      </c>
      <c r="G180" s="67">
        <f t="shared" si="1"/>
        <v>0.00774529473</v>
      </c>
      <c r="H180" s="68">
        <f>G180-FAMA!E183</f>
        <v>-0.04690515409</v>
      </c>
    </row>
    <row r="181">
      <c r="A181" s="48">
        <v>45412.0</v>
      </c>
      <c r="B181" s="49">
        <v>1530.0</v>
      </c>
      <c r="C181" s="49">
        <v>1539.400024</v>
      </c>
      <c r="D181" s="49">
        <v>1514.400024</v>
      </c>
      <c r="E181" s="49">
        <v>1517.050049</v>
      </c>
      <c r="F181" s="49">
        <v>1496.62439</v>
      </c>
      <c r="G181" s="67">
        <f t="shared" si="1"/>
        <v>-0.01040442286</v>
      </c>
      <c r="H181" s="68">
        <f>G181-FAMA!E184</f>
        <v>-0.02861792162</v>
      </c>
    </row>
    <row r="182">
      <c r="A182" s="48">
        <v>45414.0</v>
      </c>
      <c r="B182" s="49">
        <v>1520.449951</v>
      </c>
      <c r="C182" s="49">
        <v>1537.199951</v>
      </c>
      <c r="D182" s="49">
        <v>1520.050049</v>
      </c>
      <c r="E182" s="49">
        <v>1533.0</v>
      </c>
      <c r="F182" s="49">
        <v>1512.359619</v>
      </c>
      <c r="G182" s="67">
        <f t="shared" si="1"/>
        <v>0.00944914616</v>
      </c>
      <c r="H182" s="68">
        <f>G182-FAMA!E185</f>
        <v>-0.008764352596</v>
      </c>
    </row>
    <row r="183">
      <c r="A183" s="48">
        <v>45415.0</v>
      </c>
      <c r="B183" s="49">
        <v>1534.400024</v>
      </c>
      <c r="C183" s="49">
        <v>1540.0</v>
      </c>
      <c r="D183" s="49">
        <v>1507.25</v>
      </c>
      <c r="E183" s="49">
        <v>1518.650024</v>
      </c>
      <c r="F183" s="49">
        <v>1498.202881</v>
      </c>
      <c r="G183" s="67">
        <f t="shared" si="1"/>
        <v>-0.002725237425</v>
      </c>
      <c r="H183" s="68">
        <f>G183-FAMA!E186</f>
        <v>-0.02093976103</v>
      </c>
    </row>
    <row r="184">
      <c r="A184" s="48">
        <v>45418.0</v>
      </c>
      <c r="B184" s="49">
        <v>1520.050049</v>
      </c>
      <c r="C184" s="49">
        <v>1534.5</v>
      </c>
      <c r="D184" s="49">
        <v>1518.0</v>
      </c>
      <c r="E184" s="49">
        <v>1522.800049</v>
      </c>
      <c r="F184" s="49">
        <v>1502.296997</v>
      </c>
      <c r="G184" s="67">
        <f t="shared" si="1"/>
        <v>0.01088688866</v>
      </c>
      <c r="H184" s="68">
        <f>G184-FAMA!E187</f>
        <v>-0.007327634946</v>
      </c>
    </row>
    <row r="185">
      <c r="A185" s="48">
        <v>45419.0</v>
      </c>
      <c r="B185" s="49">
        <v>1522.0</v>
      </c>
      <c r="C185" s="49">
        <v>1524.050049</v>
      </c>
      <c r="D185" s="49">
        <v>1504.400024</v>
      </c>
      <c r="E185" s="49">
        <v>1506.400024</v>
      </c>
      <c r="F185" s="49">
        <v>1486.117798</v>
      </c>
      <c r="G185" s="67">
        <f t="shared" si="1"/>
        <v>0.01632714901</v>
      </c>
      <c r="H185" s="68">
        <f>G185-FAMA!E188</f>
        <v>-0.05655085396</v>
      </c>
    </row>
    <row r="186">
      <c r="A186" s="48">
        <v>45420.0</v>
      </c>
      <c r="B186" s="49">
        <v>1496.0</v>
      </c>
      <c r="C186" s="49">
        <v>1496.650024</v>
      </c>
      <c r="D186" s="49">
        <v>1480.550049</v>
      </c>
      <c r="E186" s="49">
        <v>1482.199951</v>
      </c>
      <c r="F186" s="49">
        <v>1462.24353</v>
      </c>
      <c r="G186" s="67">
        <f t="shared" si="1"/>
        <v>0.02340669083</v>
      </c>
      <c r="H186" s="68">
        <f>G186-FAMA!E189</f>
        <v>0.005192167223</v>
      </c>
    </row>
    <row r="187">
      <c r="A187" s="48">
        <v>45421.0</v>
      </c>
      <c r="B187" s="49">
        <v>1490.0</v>
      </c>
      <c r="C187" s="49">
        <v>1490.0</v>
      </c>
      <c r="D187" s="49">
        <v>1445.550049</v>
      </c>
      <c r="E187" s="49">
        <v>1448.300049</v>
      </c>
      <c r="F187" s="49">
        <v>1428.800049</v>
      </c>
      <c r="G187" s="67">
        <f t="shared" si="1"/>
        <v>-0.006121262623</v>
      </c>
      <c r="H187" s="68">
        <f>G187-FAMA!E190</f>
        <v>-0.02433578623</v>
      </c>
    </row>
    <row r="188">
      <c r="A188" s="48">
        <v>45422.0</v>
      </c>
      <c r="B188" s="49">
        <v>1441.0</v>
      </c>
      <c r="C188" s="49">
        <v>1452.150024</v>
      </c>
      <c r="D188" s="49">
        <v>1432.0</v>
      </c>
      <c r="E188" s="49">
        <v>1437.599976</v>
      </c>
      <c r="F188" s="49">
        <v>1437.599976</v>
      </c>
      <c r="G188" s="67">
        <f t="shared" si="1"/>
        <v>-0.01250176699</v>
      </c>
      <c r="H188" s="68">
        <f>G188-FAMA!E191</f>
        <v>-0.06755118778</v>
      </c>
    </row>
    <row r="189">
      <c r="A189" s="48">
        <v>45425.0</v>
      </c>
      <c r="B189" s="49">
        <v>1432.900024</v>
      </c>
      <c r="C189" s="49">
        <v>1460.449951</v>
      </c>
      <c r="D189" s="49">
        <v>1430.150024</v>
      </c>
      <c r="E189" s="49">
        <v>1455.800049</v>
      </c>
      <c r="F189" s="49">
        <v>1455.800049</v>
      </c>
      <c r="G189" s="67">
        <f t="shared" si="1"/>
        <v>-0.004104528526</v>
      </c>
      <c r="H189" s="68">
        <f>G189-FAMA!E192</f>
        <v>-0.02245096933</v>
      </c>
    </row>
    <row r="190">
      <c r="A190" s="48">
        <v>45426.0</v>
      </c>
      <c r="B190" s="49">
        <v>1450.650024</v>
      </c>
      <c r="C190" s="49">
        <v>1465.300049</v>
      </c>
      <c r="D190" s="49">
        <v>1450.150024</v>
      </c>
      <c r="E190" s="49">
        <v>1461.800049</v>
      </c>
      <c r="F190" s="49">
        <v>1461.800049</v>
      </c>
      <c r="G190" s="67">
        <f t="shared" si="1"/>
        <v>0.01595028904</v>
      </c>
      <c r="H190" s="68">
        <f>G190-FAMA!E193</f>
        <v>-0.002396151766</v>
      </c>
    </row>
    <row r="191">
      <c r="A191" s="48">
        <v>45427.0</v>
      </c>
      <c r="B191" s="49">
        <v>1459.599976</v>
      </c>
      <c r="C191" s="49">
        <v>1459.599976</v>
      </c>
      <c r="D191" s="49">
        <v>1436.0</v>
      </c>
      <c r="E191" s="49">
        <v>1438.849976</v>
      </c>
      <c r="F191" s="49">
        <v>1438.849976</v>
      </c>
      <c r="G191" s="67">
        <f t="shared" si="1"/>
        <v>-0.01458757501</v>
      </c>
      <c r="H191" s="68">
        <f>G191-FAMA!E194</f>
        <v>-0.03295398998</v>
      </c>
    </row>
    <row r="192">
      <c r="A192" s="48">
        <v>45428.0</v>
      </c>
      <c r="B192" s="49">
        <v>1442.550049</v>
      </c>
      <c r="C192" s="49">
        <v>1462.0</v>
      </c>
      <c r="D192" s="49">
        <v>1436.0</v>
      </c>
      <c r="E192" s="49">
        <v>1460.150024</v>
      </c>
      <c r="F192" s="49">
        <v>1460.150024</v>
      </c>
      <c r="G192" s="67">
        <f t="shared" si="1"/>
        <v>-0.0032425421</v>
      </c>
      <c r="H192" s="68">
        <f>G192-FAMA!E195</f>
        <v>-0.02160895707</v>
      </c>
    </row>
    <row r="193">
      <c r="A193" s="48">
        <v>45429.0</v>
      </c>
      <c r="B193" s="49">
        <v>1455.0</v>
      </c>
      <c r="C193" s="49">
        <v>1468.0</v>
      </c>
      <c r="D193" s="49">
        <v>1449.0</v>
      </c>
      <c r="E193" s="49">
        <v>1464.900024</v>
      </c>
      <c r="F193" s="49">
        <v>1464.900024</v>
      </c>
      <c r="G193" s="67">
        <f t="shared" si="1"/>
        <v>0.004456939038</v>
      </c>
      <c r="H193" s="68">
        <f>G193-FAMA!E196</f>
        <v>-0.05065242625</v>
      </c>
    </row>
    <row r="194">
      <c r="A194" s="48">
        <v>45433.0</v>
      </c>
      <c r="B194" s="49">
        <v>1454.0</v>
      </c>
      <c r="C194" s="49">
        <v>1469.75</v>
      </c>
      <c r="D194" s="49">
        <v>1454.0</v>
      </c>
      <c r="E194" s="49">
        <v>1458.400024</v>
      </c>
      <c r="F194" s="49">
        <v>1458.400024</v>
      </c>
      <c r="G194" s="67">
        <f t="shared" si="1"/>
        <v>-0.000924799452</v>
      </c>
      <c r="H194" s="68">
        <f>G194-FAMA!E197</f>
        <v>-0.01929121442</v>
      </c>
    </row>
    <row r="195">
      <c r="A195" s="48">
        <v>45434.0</v>
      </c>
      <c r="B195" s="49">
        <v>1462.099976</v>
      </c>
      <c r="C195" s="49">
        <v>1465.699951</v>
      </c>
      <c r="D195" s="49">
        <v>1449.0</v>
      </c>
      <c r="E195" s="49">
        <v>1459.75</v>
      </c>
      <c r="F195" s="49">
        <v>1459.75</v>
      </c>
      <c r="G195" s="67">
        <f t="shared" si="1"/>
        <v>-0.02174638257</v>
      </c>
      <c r="H195" s="68">
        <f>G195-FAMA!E198</f>
        <v>-0.04011279754</v>
      </c>
    </row>
    <row r="196">
      <c r="A196" s="48">
        <v>45435.0</v>
      </c>
      <c r="B196" s="49">
        <v>1458.0</v>
      </c>
      <c r="C196" s="49">
        <v>1495.0</v>
      </c>
      <c r="D196" s="49">
        <v>1457.599976</v>
      </c>
      <c r="E196" s="49">
        <v>1492.199951</v>
      </c>
      <c r="F196" s="49">
        <v>1492.199951</v>
      </c>
      <c r="G196" s="67">
        <f t="shared" si="1"/>
        <v>-0.01612110415</v>
      </c>
      <c r="H196" s="68">
        <f>G196-FAMA!E199</f>
        <v>-0.03446114267</v>
      </c>
    </row>
    <row r="197">
      <c r="A197" s="48">
        <v>45436.0</v>
      </c>
      <c r="B197" s="49">
        <v>1489.449951</v>
      </c>
      <c r="C197" s="49">
        <v>1519.949951</v>
      </c>
      <c r="D197" s="49">
        <v>1487.099976</v>
      </c>
      <c r="E197" s="49">
        <v>1516.650024</v>
      </c>
      <c r="F197" s="49">
        <v>1516.650024</v>
      </c>
      <c r="G197" s="67">
        <f t="shared" si="1"/>
        <v>-0.007395482419</v>
      </c>
      <c r="H197" s="68">
        <f>G197-FAMA!E200</f>
        <v>-0.02573552094</v>
      </c>
    </row>
    <row r="198">
      <c r="A198" s="48">
        <v>45439.0</v>
      </c>
      <c r="B198" s="49">
        <v>1523.349976</v>
      </c>
      <c r="C198" s="49">
        <v>1544.949951</v>
      </c>
      <c r="D198" s="49">
        <v>1519.0</v>
      </c>
      <c r="E198" s="49">
        <v>1527.949951</v>
      </c>
      <c r="F198" s="49">
        <v>1527.949951</v>
      </c>
      <c r="G198" s="67">
        <f t="shared" si="1"/>
        <v>-0.001666154198</v>
      </c>
      <c r="H198" s="68">
        <f>G198-FAMA!E201</f>
        <v>-0.05669636109</v>
      </c>
    </row>
    <row r="199">
      <c r="A199" s="48">
        <v>45440.0</v>
      </c>
      <c r="B199" s="49">
        <v>1527.949951</v>
      </c>
      <c r="C199" s="49">
        <v>1535.449951</v>
      </c>
      <c r="D199" s="49">
        <v>1524.900024</v>
      </c>
      <c r="E199" s="49">
        <v>1530.5</v>
      </c>
      <c r="F199" s="49">
        <v>1530.5</v>
      </c>
      <c r="G199" s="67">
        <f t="shared" si="1"/>
        <v>0.01502140422</v>
      </c>
      <c r="H199" s="68">
        <f>G199-FAMA!E202</f>
        <v>-0.003318634295</v>
      </c>
    </row>
    <row r="200">
      <c r="A200" s="48">
        <v>45441.0</v>
      </c>
      <c r="B200" s="49">
        <v>1523.550049</v>
      </c>
      <c r="C200" s="49">
        <v>1523.849976</v>
      </c>
      <c r="D200" s="49">
        <v>1501.699951</v>
      </c>
      <c r="E200" s="49">
        <v>1507.849976</v>
      </c>
      <c r="F200" s="49">
        <v>1507.849976</v>
      </c>
      <c r="G200" s="67">
        <f t="shared" si="1"/>
        <v>-0.004456622281</v>
      </c>
      <c r="H200" s="68">
        <f>G200-FAMA!E203</f>
        <v>-0.0227966608</v>
      </c>
    </row>
    <row r="201">
      <c r="A201" s="48">
        <v>45442.0</v>
      </c>
      <c r="B201" s="49">
        <v>1500.0</v>
      </c>
      <c r="C201" s="49">
        <v>1524.0</v>
      </c>
      <c r="D201" s="49">
        <v>1498.25</v>
      </c>
      <c r="E201" s="49">
        <v>1514.599976</v>
      </c>
      <c r="F201" s="49">
        <v>1514.599976</v>
      </c>
      <c r="G201" s="67">
        <f t="shared" si="1"/>
        <v>-0.01061501797</v>
      </c>
      <c r="H201" s="68">
        <f>G201-FAMA!E204</f>
        <v>-0.02906336304</v>
      </c>
    </row>
    <row r="202">
      <c r="A202" s="48">
        <v>45443.0</v>
      </c>
      <c r="B202" s="49">
        <v>1519.900024</v>
      </c>
      <c r="C202" s="49">
        <v>1535.0</v>
      </c>
      <c r="D202" s="49">
        <v>1514.5</v>
      </c>
      <c r="E202" s="49">
        <v>1530.849976</v>
      </c>
      <c r="F202" s="49">
        <v>1530.849976</v>
      </c>
      <c r="G202" s="67">
        <f t="shared" si="1"/>
        <v>-0.02623878928</v>
      </c>
      <c r="H202" s="68">
        <f>G202-FAMA!E205</f>
        <v>-0.04468713435</v>
      </c>
    </row>
    <row r="203">
      <c r="A203" s="48">
        <v>45446.0</v>
      </c>
      <c r="B203" s="49">
        <v>1587.050049</v>
      </c>
      <c r="C203" s="49">
        <v>1597.0</v>
      </c>
      <c r="D203" s="49">
        <v>1555.0</v>
      </c>
      <c r="E203" s="49">
        <v>1572.099976</v>
      </c>
      <c r="F203" s="49">
        <v>1572.099976</v>
      </c>
      <c r="G203" s="67">
        <f t="shared" si="1"/>
        <v>0.06025963649</v>
      </c>
      <c r="H203" s="68">
        <f>G203-FAMA!E206</f>
        <v>0.04181129142</v>
      </c>
    </row>
    <row r="204">
      <c r="A204" s="48">
        <v>45447.0</v>
      </c>
      <c r="B204" s="49">
        <v>1550.0</v>
      </c>
      <c r="C204" s="49">
        <v>1559.699951</v>
      </c>
      <c r="D204" s="49">
        <v>1452.849976</v>
      </c>
      <c r="E204" s="49">
        <v>1482.75</v>
      </c>
      <c r="F204" s="49">
        <v>1482.75</v>
      </c>
      <c r="G204" s="67">
        <f t="shared" si="1"/>
        <v>-0.04418877511</v>
      </c>
      <c r="H204" s="68">
        <f>G204-FAMA!E207</f>
        <v>-0.09954402119</v>
      </c>
    </row>
    <row r="205">
      <c r="A205" s="48">
        <v>45448.0</v>
      </c>
      <c r="B205" s="49">
        <v>1499.949951</v>
      </c>
      <c r="C205" s="49">
        <v>1559.699951</v>
      </c>
      <c r="D205" s="49">
        <v>1482.5</v>
      </c>
      <c r="E205" s="49">
        <v>1551.300049</v>
      </c>
      <c r="F205" s="49">
        <v>1551.300049</v>
      </c>
      <c r="G205" s="67">
        <f t="shared" si="1"/>
        <v>-0.005226138867</v>
      </c>
      <c r="H205" s="68">
        <f>G205-FAMA!E208</f>
        <v>-0.02367448394</v>
      </c>
    </row>
    <row r="206">
      <c r="A206" s="48">
        <v>45449.0</v>
      </c>
      <c r="B206" s="49">
        <v>1565.0</v>
      </c>
      <c r="C206" s="49">
        <v>1565.0</v>
      </c>
      <c r="D206" s="49">
        <v>1546.849976</v>
      </c>
      <c r="E206" s="49">
        <v>1559.449951</v>
      </c>
      <c r="F206" s="49">
        <v>1559.449951</v>
      </c>
      <c r="G206" s="67">
        <f t="shared" si="1"/>
        <v>-0.008771682187</v>
      </c>
      <c r="H206" s="68">
        <f>G206-FAMA!E209</f>
        <v>-0.02734876174</v>
      </c>
    </row>
    <row r="207">
      <c r="A207" s="48">
        <v>45450.0</v>
      </c>
      <c r="B207" s="49">
        <v>1560.5</v>
      </c>
      <c r="C207" s="49">
        <v>1584.0</v>
      </c>
      <c r="D207" s="49">
        <v>1552.599976</v>
      </c>
      <c r="E207" s="49">
        <v>1573.25</v>
      </c>
      <c r="F207" s="49">
        <v>1573.25</v>
      </c>
      <c r="G207" s="67">
        <f t="shared" si="1"/>
        <v>0.007524815882</v>
      </c>
      <c r="H207" s="68">
        <f>G207-FAMA!E210</f>
        <v>-0.06680421135</v>
      </c>
    </row>
    <row r="208">
      <c r="A208" s="48">
        <v>45453.0</v>
      </c>
      <c r="B208" s="49">
        <v>1577.949951</v>
      </c>
      <c r="C208" s="49">
        <v>1580.5</v>
      </c>
      <c r="D208" s="49">
        <v>1557.0</v>
      </c>
      <c r="E208" s="49">
        <v>1561.5</v>
      </c>
      <c r="F208" s="49">
        <v>1561.5</v>
      </c>
      <c r="G208" s="67">
        <f t="shared" si="1"/>
        <v>-0.002077009107</v>
      </c>
      <c r="H208" s="68">
        <f>G208-FAMA!E211</f>
        <v>-0.02065408866</v>
      </c>
    </row>
    <row r="209">
      <c r="A209" s="48">
        <v>45454.0</v>
      </c>
      <c r="B209" s="49">
        <v>1557.949951</v>
      </c>
      <c r="C209" s="49">
        <v>1570.849976</v>
      </c>
      <c r="D209" s="49">
        <v>1552.0</v>
      </c>
      <c r="E209" s="49">
        <v>1564.75</v>
      </c>
      <c r="F209" s="49">
        <v>1564.75</v>
      </c>
      <c r="G209" s="67">
        <f t="shared" si="1"/>
        <v>-0.005781984394</v>
      </c>
      <c r="H209" s="68">
        <f>G209-FAMA!E212</f>
        <v>-0.02435906394</v>
      </c>
    </row>
    <row r="210">
      <c r="A210" s="48">
        <v>45455.0</v>
      </c>
      <c r="B210" s="49">
        <v>1573.199951</v>
      </c>
      <c r="C210" s="49">
        <v>1588.0</v>
      </c>
      <c r="D210" s="49">
        <v>1566.5</v>
      </c>
      <c r="E210" s="49">
        <v>1573.849976</v>
      </c>
      <c r="F210" s="49">
        <v>1573.849976</v>
      </c>
      <c r="G210" s="67">
        <f t="shared" si="1"/>
        <v>-0.004459515398</v>
      </c>
      <c r="H210" s="68">
        <f>G210-FAMA!E213</f>
        <v>-0.02309927677</v>
      </c>
    </row>
    <row r="211">
      <c r="A211" s="48">
        <v>45456.0</v>
      </c>
      <c r="B211" s="49">
        <v>1580.0</v>
      </c>
      <c r="C211" s="49">
        <v>1586.0</v>
      </c>
      <c r="D211" s="49">
        <v>1574.150024</v>
      </c>
      <c r="E211" s="49">
        <v>1580.900024</v>
      </c>
      <c r="F211" s="49">
        <v>1580.900024</v>
      </c>
      <c r="G211" s="67">
        <f t="shared" si="1"/>
        <v>-0.01036021629</v>
      </c>
      <c r="H211" s="68">
        <f>G211-FAMA!E214</f>
        <v>-0.02899997766</v>
      </c>
    </row>
    <row r="212">
      <c r="A212" s="48">
        <v>45457.0</v>
      </c>
      <c r="B212" s="49">
        <v>1582.050049</v>
      </c>
      <c r="C212" s="49">
        <v>1599.699951</v>
      </c>
      <c r="D212" s="49">
        <v>1578.75</v>
      </c>
      <c r="E212" s="49">
        <v>1597.449951</v>
      </c>
      <c r="F212" s="49">
        <v>1597.449951</v>
      </c>
      <c r="G212" s="67">
        <f t="shared" si="1"/>
        <v>-0.007024117483</v>
      </c>
      <c r="H212" s="68">
        <f>G212-FAMA!E215</f>
        <v>-0.06295382546</v>
      </c>
    </row>
    <row r="213">
      <c r="A213" s="48">
        <v>45461.0</v>
      </c>
      <c r="B213" s="49">
        <v>1595.0</v>
      </c>
      <c r="C213" s="49">
        <v>1610.650024</v>
      </c>
      <c r="D213" s="49">
        <v>1589.150024</v>
      </c>
      <c r="E213" s="49">
        <v>1608.75</v>
      </c>
      <c r="F213" s="49">
        <v>1608.75</v>
      </c>
      <c r="G213" s="67">
        <f t="shared" si="1"/>
        <v>-0.02970446321</v>
      </c>
      <c r="H213" s="68">
        <f>G213-FAMA!E216</f>
        <v>-0.04834422458</v>
      </c>
    </row>
    <row r="214">
      <c r="A214" s="48">
        <v>45462.0</v>
      </c>
      <c r="B214" s="49">
        <v>1611.0</v>
      </c>
      <c r="C214" s="49">
        <v>1669.949951</v>
      </c>
      <c r="D214" s="49">
        <v>1603.900024</v>
      </c>
      <c r="E214" s="49">
        <v>1658.0</v>
      </c>
      <c r="F214" s="49">
        <v>1658.0</v>
      </c>
      <c r="G214" s="67">
        <f t="shared" si="1"/>
        <v>-0.006590772918</v>
      </c>
      <c r="H214" s="68">
        <f>G214-FAMA!E217</f>
        <v>-0.02523053429</v>
      </c>
    </row>
    <row r="215">
      <c r="A215" s="48">
        <v>45463.0</v>
      </c>
      <c r="B215" s="49">
        <v>1663.050049</v>
      </c>
      <c r="C215" s="49">
        <v>1681.199951</v>
      </c>
      <c r="D215" s="49">
        <v>1651.5</v>
      </c>
      <c r="E215" s="49">
        <v>1669.0</v>
      </c>
      <c r="F215" s="49">
        <v>1669.0</v>
      </c>
      <c r="G215" s="67">
        <f t="shared" si="1"/>
        <v>0.002161628406</v>
      </c>
      <c r="H215" s="68">
        <f>G215-FAMA!E218</f>
        <v>-0.01640163363</v>
      </c>
    </row>
    <row r="216">
      <c r="A216" s="48">
        <v>45464.0</v>
      </c>
      <c r="B216" s="49">
        <v>1673.0</v>
      </c>
      <c r="C216" s="49">
        <v>1673.550049</v>
      </c>
      <c r="D216" s="49">
        <v>1642.900024</v>
      </c>
      <c r="E216" s="49">
        <v>1665.400024</v>
      </c>
      <c r="F216" s="49">
        <v>1665.400024</v>
      </c>
      <c r="G216" s="67">
        <f t="shared" si="1"/>
        <v>-0.004006908735</v>
      </c>
      <c r="H216" s="68">
        <f>G216-FAMA!E219</f>
        <v>-0.02257017077</v>
      </c>
    </row>
    <row r="217">
      <c r="A217" s="48">
        <v>45467.0</v>
      </c>
      <c r="B217" s="49">
        <v>1649.949951</v>
      </c>
      <c r="C217" s="49">
        <v>1675.75</v>
      </c>
      <c r="D217" s="49">
        <v>1645.699951</v>
      </c>
      <c r="E217" s="49">
        <v>1672.099976</v>
      </c>
      <c r="F217" s="49">
        <v>1672.099976</v>
      </c>
      <c r="G217" s="67">
        <f t="shared" si="1"/>
        <v>-0.02267815036</v>
      </c>
      <c r="H217" s="68">
        <f>G217-FAMA!E220</f>
        <v>-0.07837827496</v>
      </c>
    </row>
    <row r="218">
      <c r="A218" s="48">
        <v>45468.0</v>
      </c>
      <c r="B218" s="49">
        <v>1672.099976</v>
      </c>
      <c r="C218" s="49">
        <v>1717.099976</v>
      </c>
      <c r="D218" s="49">
        <v>1672.0</v>
      </c>
      <c r="E218" s="49">
        <v>1710.900024</v>
      </c>
      <c r="F218" s="49">
        <v>1710.900024</v>
      </c>
      <c r="G218" s="67">
        <f t="shared" si="1"/>
        <v>0.006707869373</v>
      </c>
      <c r="H218" s="68">
        <f>G218-FAMA!E221</f>
        <v>-0.01185539267</v>
      </c>
    </row>
    <row r="219">
      <c r="A219" s="48">
        <v>45469.0</v>
      </c>
      <c r="B219" s="49">
        <v>1709.599976</v>
      </c>
      <c r="C219" s="49">
        <v>1710.699951</v>
      </c>
      <c r="D219" s="49">
        <v>1691.099976</v>
      </c>
      <c r="E219" s="49">
        <v>1699.5</v>
      </c>
      <c r="F219" s="49">
        <v>1699.5</v>
      </c>
      <c r="G219" s="67">
        <f t="shared" si="1"/>
        <v>0.001768346596</v>
      </c>
      <c r="H219" s="68">
        <f>G219-FAMA!E222</f>
        <v>-0.01679491544</v>
      </c>
    </row>
    <row r="220">
      <c r="A220" s="48">
        <v>45470.0</v>
      </c>
      <c r="B220" s="49">
        <v>1698.400024</v>
      </c>
      <c r="C220" s="49">
        <v>1713.0</v>
      </c>
      <c r="D220" s="49">
        <v>1687.0</v>
      </c>
      <c r="E220" s="49">
        <v>1696.5</v>
      </c>
      <c r="F220" s="49">
        <v>1696.5</v>
      </c>
      <c r="G220" s="67">
        <f t="shared" si="1"/>
        <v>0.007692049908</v>
      </c>
      <c r="H220" s="68">
        <f>G220-FAMA!E223</f>
        <v>-0.01096357153</v>
      </c>
    </row>
    <row r="221">
      <c r="A221" s="48">
        <v>45471.0</v>
      </c>
      <c r="B221" s="49">
        <v>1697.949951</v>
      </c>
      <c r="C221" s="49">
        <v>1706.099976</v>
      </c>
      <c r="D221" s="49">
        <v>1678.800049</v>
      </c>
      <c r="E221" s="49">
        <v>1683.550049</v>
      </c>
      <c r="F221" s="49">
        <v>1683.550049</v>
      </c>
      <c r="G221" s="67">
        <f t="shared" si="1"/>
        <v>-0.01243581229</v>
      </c>
      <c r="H221" s="68">
        <f>G221-FAMA!E224</f>
        <v>-0.03109143373</v>
      </c>
    </row>
    <row r="222">
      <c r="A222" s="48">
        <v>45474.0</v>
      </c>
      <c r="B222" s="49">
        <v>1682.0</v>
      </c>
      <c r="C222" s="49">
        <v>1707.75</v>
      </c>
      <c r="D222" s="49">
        <v>1680.75</v>
      </c>
      <c r="E222" s="49">
        <v>1704.75</v>
      </c>
      <c r="F222" s="49">
        <v>1704.75</v>
      </c>
      <c r="G222" s="67">
        <f t="shared" si="1"/>
        <v>-0.01490858298</v>
      </c>
      <c r="H222" s="68">
        <f>G222-FAMA!E225</f>
        <v>-0.07088588891</v>
      </c>
    </row>
    <row r="223">
      <c r="A223" s="48">
        <v>45475.0</v>
      </c>
      <c r="B223" s="49">
        <v>1715.0</v>
      </c>
      <c r="C223" s="49">
        <v>1734.900024</v>
      </c>
      <c r="D223" s="49">
        <v>1703.0</v>
      </c>
      <c r="E223" s="49">
        <v>1730.550049</v>
      </c>
      <c r="F223" s="49">
        <v>1730.550049</v>
      </c>
      <c r="G223" s="67">
        <f t="shared" si="1"/>
        <v>-0.02137581786</v>
      </c>
      <c r="H223" s="68">
        <f>G223-FAMA!E226</f>
        <v>-0.0400314393</v>
      </c>
    </row>
    <row r="224">
      <c r="A224" s="48">
        <v>45476.0</v>
      </c>
      <c r="B224" s="49">
        <v>1789.0</v>
      </c>
      <c r="C224" s="49">
        <v>1791.900024</v>
      </c>
      <c r="D224" s="49">
        <v>1765.199951</v>
      </c>
      <c r="E224" s="49">
        <v>1768.349976</v>
      </c>
      <c r="F224" s="49">
        <v>1768.349976</v>
      </c>
      <c r="G224" s="67">
        <f t="shared" si="1"/>
        <v>0.02418047062</v>
      </c>
      <c r="H224" s="68">
        <f>G224-FAMA!E227</f>
        <v>0.005524849184</v>
      </c>
    </row>
    <row r="225">
      <c r="A225" s="48">
        <v>45477.0</v>
      </c>
      <c r="B225" s="49">
        <v>1760.0</v>
      </c>
      <c r="C225" s="49">
        <v>1760.0</v>
      </c>
      <c r="D225" s="49">
        <v>1724.150024</v>
      </c>
      <c r="E225" s="49">
        <v>1726.599976</v>
      </c>
      <c r="F225" s="49">
        <v>1726.599976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49" t="s">
        <v>68</v>
      </c>
      <c r="C1" s="49" t="s">
        <v>69</v>
      </c>
      <c r="D1" s="49" t="s">
        <v>70</v>
      </c>
      <c r="E1" s="49" t="s">
        <v>71</v>
      </c>
      <c r="F1" s="49" t="s">
        <v>72</v>
      </c>
      <c r="G1" s="65" t="s">
        <v>73</v>
      </c>
      <c r="H1" s="65" t="s">
        <v>74</v>
      </c>
      <c r="K1" s="42" t="s">
        <v>47</v>
      </c>
      <c r="L1" s="42" t="s">
        <v>48</v>
      </c>
      <c r="M1" s="42" t="s">
        <v>49</v>
      </c>
      <c r="N1" s="42" t="s">
        <v>50</v>
      </c>
    </row>
    <row r="2">
      <c r="A2" s="48">
        <v>45141.0</v>
      </c>
      <c r="B2" s="49">
        <v>2233.949951</v>
      </c>
      <c r="C2" s="49">
        <v>2252.149902</v>
      </c>
      <c r="D2" s="49">
        <v>2205.0</v>
      </c>
      <c r="E2" s="49">
        <v>2239.649902</v>
      </c>
      <c r="F2" s="49">
        <v>2229.496826</v>
      </c>
      <c r="G2" s="67">
        <f t="shared" ref="G2:G225" si="1">(F2/F3-1)</f>
        <v>0.002282239694</v>
      </c>
      <c r="H2" s="68">
        <f>G2-FAMA!E5</f>
        <v>-0.05145885017</v>
      </c>
    </row>
    <row r="3">
      <c r="A3" s="48">
        <v>45142.0</v>
      </c>
      <c r="B3" s="49">
        <v>2252.699951</v>
      </c>
      <c r="C3" s="49">
        <v>2253.25</v>
      </c>
      <c r="D3" s="49">
        <v>2222.800049</v>
      </c>
      <c r="E3" s="49">
        <v>2234.550049</v>
      </c>
      <c r="F3" s="49">
        <v>2224.420166</v>
      </c>
      <c r="G3" s="67">
        <f t="shared" si="1"/>
        <v>0.004924460636</v>
      </c>
      <c r="H3" s="68">
        <f>G3-FAMA!E6</f>
        <v>-0.01298602794</v>
      </c>
      <c r="J3" s="67">
        <f t="array" ref="J3:N7">LINEST(H2:H224,FAMA!B5:E227,true,true)</f>
        <v>-1.206965626</v>
      </c>
      <c r="K3" s="33">
        <v>-0.0034416781065001976</v>
      </c>
      <c r="L3" s="33">
        <v>0.0027800167015837535</v>
      </c>
      <c r="M3" s="33">
        <v>-0.001307459951751505</v>
      </c>
      <c r="N3" s="33">
        <v>0.005254197003935792</v>
      </c>
    </row>
    <row r="4">
      <c r="A4" s="48">
        <v>45145.0</v>
      </c>
      <c r="B4" s="49">
        <v>2235.0</v>
      </c>
      <c r="C4" s="49">
        <v>2273.949951</v>
      </c>
      <c r="D4" s="49">
        <v>2216.0</v>
      </c>
      <c r="E4" s="49">
        <v>2223.600098</v>
      </c>
      <c r="F4" s="49">
        <v>2213.519775</v>
      </c>
      <c r="G4" s="67">
        <f t="shared" si="1"/>
        <v>0.008458230138</v>
      </c>
      <c r="H4" s="68">
        <f>G4-FAMA!E7</f>
        <v>-0.009452258436</v>
      </c>
      <c r="J4" s="33">
        <v>0.09719153089379708</v>
      </c>
      <c r="K4" s="33">
        <v>0.0026002330461461</v>
      </c>
      <c r="L4" s="33">
        <v>0.0019936311627529826</v>
      </c>
      <c r="M4" s="33">
        <v>0.002332296423602489</v>
      </c>
      <c r="N4" s="33">
        <v>0.0030241950074096522</v>
      </c>
    </row>
    <row r="5">
      <c r="A5" s="48">
        <v>45146.0</v>
      </c>
      <c r="B5" s="49">
        <v>2223.600098</v>
      </c>
      <c r="C5" s="49">
        <v>2226.050049</v>
      </c>
      <c r="D5" s="49">
        <v>2199.300049</v>
      </c>
      <c r="E5" s="49">
        <v>2204.949951</v>
      </c>
      <c r="F5" s="49">
        <v>2194.954346</v>
      </c>
      <c r="G5" s="67">
        <f t="shared" si="1"/>
        <v>0.003618617847</v>
      </c>
      <c r="H5" s="68">
        <f>G5-FAMA!E8</f>
        <v>-0.01418951003</v>
      </c>
      <c r="J5" s="33">
        <v>0.4190050246210574</v>
      </c>
      <c r="K5" s="33">
        <v>0.022929420691272004</v>
      </c>
      <c r="L5" s="33" t="e">
        <v>#N/A</v>
      </c>
      <c r="M5" s="33" t="e">
        <v>#N/A</v>
      </c>
      <c r="N5" s="33" t="e">
        <v>#N/A</v>
      </c>
    </row>
    <row r="6">
      <c r="A6" s="48">
        <v>45147.0</v>
      </c>
      <c r="B6" s="49">
        <v>2219.100098</v>
      </c>
      <c r="C6" s="49">
        <v>2219.100098</v>
      </c>
      <c r="D6" s="49">
        <v>2193.0</v>
      </c>
      <c r="E6" s="49">
        <v>2197.0</v>
      </c>
      <c r="F6" s="49">
        <v>2187.040283</v>
      </c>
      <c r="G6" s="67">
        <f t="shared" si="1"/>
        <v>-0.0002730854389</v>
      </c>
      <c r="H6" s="68">
        <f>G6-FAMA!E9</f>
        <v>-0.01808121332</v>
      </c>
      <c r="J6" s="33">
        <v>39.304597818515454</v>
      </c>
      <c r="K6" s="33">
        <v>218.0</v>
      </c>
      <c r="L6" s="33" t="e">
        <v>#N/A</v>
      </c>
      <c r="M6" s="33" t="e">
        <v>#N/A</v>
      </c>
      <c r="N6" s="33" t="e">
        <v>#N/A</v>
      </c>
    </row>
    <row r="7">
      <c r="A7" s="48">
        <v>45148.0</v>
      </c>
      <c r="B7" s="49">
        <v>2196.0</v>
      </c>
      <c r="C7" s="49">
        <v>2212.0</v>
      </c>
      <c r="D7" s="49">
        <v>2190.949951</v>
      </c>
      <c r="E7" s="49">
        <v>2197.600098</v>
      </c>
      <c r="F7" s="49">
        <v>2187.637695</v>
      </c>
      <c r="G7" s="67">
        <f t="shared" si="1"/>
        <v>-0.002496496312</v>
      </c>
      <c r="H7" s="68">
        <f>G7-FAMA!E10</f>
        <v>-0.05593039439</v>
      </c>
      <c r="J7" s="33">
        <v>0.08265887935050556</v>
      </c>
      <c r="K7" s="33">
        <v>0.11461531664573854</v>
      </c>
      <c r="L7" s="33" t="e">
        <v>#N/A</v>
      </c>
      <c r="M7" s="33" t="e">
        <v>#N/A</v>
      </c>
      <c r="N7" s="33" t="e">
        <v>#N/A</v>
      </c>
    </row>
    <row r="8">
      <c r="A8" s="48">
        <v>45149.0</v>
      </c>
      <c r="B8" s="49">
        <v>2191.100098</v>
      </c>
      <c r="C8" s="49">
        <v>2222.050049</v>
      </c>
      <c r="D8" s="49">
        <v>2191.100098</v>
      </c>
      <c r="E8" s="49">
        <v>2203.100098</v>
      </c>
      <c r="F8" s="49">
        <v>2193.112793</v>
      </c>
      <c r="G8" s="67">
        <f t="shared" si="1"/>
        <v>0.009461960733</v>
      </c>
      <c r="H8" s="68">
        <f>G8-FAMA!E11</f>
        <v>-0.008346167143</v>
      </c>
    </row>
    <row r="9">
      <c r="A9" s="48">
        <v>45152.0</v>
      </c>
      <c r="B9" s="49">
        <v>2200.0</v>
      </c>
      <c r="C9" s="49">
        <v>2203.100098</v>
      </c>
      <c r="D9" s="49">
        <v>2170.699951</v>
      </c>
      <c r="E9" s="49">
        <v>2182.449951</v>
      </c>
      <c r="F9" s="49">
        <v>2172.556152</v>
      </c>
      <c r="G9" s="67">
        <f t="shared" si="1"/>
        <v>0.03541592307</v>
      </c>
      <c r="H9" s="68">
        <f>G9-FAMA!E12</f>
        <v>0.01760779519</v>
      </c>
    </row>
    <row r="10">
      <c r="A10" s="48">
        <v>45154.0</v>
      </c>
      <c r="B10" s="49">
        <v>2154.0</v>
      </c>
      <c r="C10" s="49">
        <v>2160.0</v>
      </c>
      <c r="D10" s="49">
        <v>2095.399902</v>
      </c>
      <c r="E10" s="49">
        <v>2107.800049</v>
      </c>
      <c r="F10" s="49">
        <v>2098.244873</v>
      </c>
      <c r="G10" s="67">
        <f t="shared" si="1"/>
        <v>0.03417319307</v>
      </c>
      <c r="H10" s="68">
        <f>G10-FAMA!E13</f>
        <v>0.01631400835</v>
      </c>
      <c r="J10" s="70">
        <f>FAMA!E3+FAMA!B3*K3+FAMA!C3*L3+FAMA!D3*M3+FAMA!E3*N3</f>
        <v>0.02741440728</v>
      </c>
      <c r="K10" s="50" t="s">
        <v>41</v>
      </c>
    </row>
    <row r="11">
      <c r="A11" s="48">
        <v>45155.0</v>
      </c>
      <c r="B11" s="49">
        <v>2075.0</v>
      </c>
      <c r="C11" s="49">
        <v>2097.800049</v>
      </c>
      <c r="D11" s="49">
        <v>2031.0</v>
      </c>
      <c r="E11" s="49">
        <v>2038.150024</v>
      </c>
      <c r="F11" s="49">
        <v>2028.910522</v>
      </c>
      <c r="G11" s="67">
        <f t="shared" si="1"/>
        <v>-0.01948374381</v>
      </c>
      <c r="H11" s="68">
        <f>G11-FAMA!E14</f>
        <v>-0.03734292854</v>
      </c>
    </row>
    <row r="12">
      <c r="A12" s="48">
        <v>45156.0</v>
      </c>
      <c r="B12" s="49">
        <v>2031.050049</v>
      </c>
      <c r="C12" s="49">
        <v>2097.0</v>
      </c>
      <c r="D12" s="49">
        <v>2031.050049</v>
      </c>
      <c r="E12" s="49">
        <v>2078.649902</v>
      </c>
      <c r="F12" s="49">
        <v>2069.226807</v>
      </c>
      <c r="G12" s="67">
        <f t="shared" si="1"/>
        <v>0.004300019458</v>
      </c>
      <c r="H12" s="68">
        <f>G12-FAMA!E15</f>
        <v>-0.04928710379</v>
      </c>
    </row>
    <row r="13">
      <c r="A13" s="48">
        <v>45159.0</v>
      </c>
      <c r="B13" s="49">
        <v>2080.0</v>
      </c>
      <c r="C13" s="49">
        <v>2093.300049</v>
      </c>
      <c r="D13" s="49">
        <v>2055.649902</v>
      </c>
      <c r="E13" s="49">
        <v>2069.75</v>
      </c>
      <c r="F13" s="49">
        <v>2060.367188</v>
      </c>
      <c r="G13" s="67">
        <f t="shared" si="1"/>
        <v>-0.0004829838801</v>
      </c>
      <c r="H13" s="68">
        <f>G13-FAMA!E16</f>
        <v>-0.0183421686</v>
      </c>
    </row>
    <row r="14">
      <c r="A14" s="48">
        <v>45160.0</v>
      </c>
      <c r="B14" s="49">
        <v>2075.0</v>
      </c>
      <c r="C14" s="49">
        <v>2078.75</v>
      </c>
      <c r="D14" s="49">
        <v>2065.0</v>
      </c>
      <c r="E14" s="49">
        <v>2070.75</v>
      </c>
      <c r="F14" s="49">
        <v>2061.362793</v>
      </c>
      <c r="G14" s="67">
        <f t="shared" si="1"/>
        <v>-0.009826397636</v>
      </c>
      <c r="H14" s="68">
        <f>G14-FAMA!E17</f>
        <v>-0.02768558236</v>
      </c>
    </row>
    <row r="15">
      <c r="A15" s="48">
        <v>45161.0</v>
      </c>
      <c r="B15" s="49">
        <v>2091.899902</v>
      </c>
      <c r="C15" s="49">
        <v>2117.050049</v>
      </c>
      <c r="D15" s="49">
        <v>2066.449951</v>
      </c>
      <c r="E15" s="49">
        <v>2091.300049</v>
      </c>
      <c r="F15" s="49">
        <v>2081.81958</v>
      </c>
      <c r="G15" s="67">
        <f t="shared" si="1"/>
        <v>-0.01033991251</v>
      </c>
      <c r="H15" s="68">
        <f>G15-FAMA!E18</f>
        <v>-0.02813213129</v>
      </c>
    </row>
    <row r="16">
      <c r="A16" s="48">
        <v>45162.0</v>
      </c>
      <c r="B16" s="49">
        <v>2080.050049</v>
      </c>
      <c r="C16" s="49">
        <v>2125.0</v>
      </c>
      <c r="D16" s="49">
        <v>2080.050049</v>
      </c>
      <c r="E16" s="49">
        <v>2113.149902</v>
      </c>
      <c r="F16" s="49">
        <v>2103.570313</v>
      </c>
      <c r="G16" s="67">
        <f t="shared" si="1"/>
        <v>-0.007747795307</v>
      </c>
      <c r="H16" s="68">
        <f>G16-FAMA!E19</f>
        <v>-0.02554001409</v>
      </c>
    </row>
    <row r="17">
      <c r="A17" s="48">
        <v>45163.0</v>
      </c>
      <c r="B17" s="49">
        <v>2113.149902</v>
      </c>
      <c r="C17" s="49">
        <v>2135.0</v>
      </c>
      <c r="D17" s="49">
        <v>2098.25</v>
      </c>
      <c r="E17" s="49">
        <v>2129.649902</v>
      </c>
      <c r="F17" s="49">
        <v>2119.995605</v>
      </c>
      <c r="G17" s="67">
        <f t="shared" si="1"/>
        <v>-0.006855310207</v>
      </c>
      <c r="H17" s="68">
        <f>G17-FAMA!E20</f>
        <v>-0.060241464</v>
      </c>
    </row>
    <row r="18">
      <c r="A18" s="48">
        <v>45166.0</v>
      </c>
      <c r="B18" s="49">
        <v>2129.649902</v>
      </c>
      <c r="C18" s="49">
        <v>2150.0</v>
      </c>
      <c r="D18" s="49">
        <v>2111.25</v>
      </c>
      <c r="E18" s="49">
        <v>2144.350098</v>
      </c>
      <c r="F18" s="49">
        <v>2134.62915</v>
      </c>
      <c r="G18" s="67">
        <f t="shared" si="1"/>
        <v>-0.06354124639</v>
      </c>
      <c r="H18" s="68">
        <f>G18-FAMA!E21</f>
        <v>-0.08133346517</v>
      </c>
    </row>
    <row r="19">
      <c r="A19" s="48">
        <v>45167.0</v>
      </c>
      <c r="B19" s="49">
        <v>2150.0</v>
      </c>
      <c r="C19" s="49">
        <v>2321.850098</v>
      </c>
      <c r="D19" s="49">
        <v>2148.399902</v>
      </c>
      <c r="E19" s="49">
        <v>2289.850098</v>
      </c>
      <c r="F19" s="49">
        <v>2279.469482</v>
      </c>
      <c r="G19" s="67">
        <f t="shared" si="1"/>
        <v>-0.0120161736</v>
      </c>
      <c r="H19" s="68">
        <f>G19-FAMA!E22</f>
        <v>-0.02980839238</v>
      </c>
    </row>
    <row r="20">
      <c r="A20" s="48">
        <v>45168.0</v>
      </c>
      <c r="B20" s="49">
        <v>2320.0</v>
      </c>
      <c r="C20" s="49">
        <v>2355.0</v>
      </c>
      <c r="D20" s="49">
        <v>2300.649902</v>
      </c>
      <c r="E20" s="49">
        <v>2317.699951</v>
      </c>
      <c r="F20" s="49">
        <v>2307.193115</v>
      </c>
      <c r="G20" s="67">
        <f t="shared" si="1"/>
        <v>0.03332664523</v>
      </c>
      <c r="H20" s="68">
        <f>G20-FAMA!E23</f>
        <v>0.01551851736</v>
      </c>
    </row>
    <row r="21">
      <c r="A21" s="48">
        <v>45169.0</v>
      </c>
      <c r="B21" s="49">
        <v>2322.899902</v>
      </c>
      <c r="C21" s="49">
        <v>2333.850098</v>
      </c>
      <c r="D21" s="49">
        <v>2200.649902</v>
      </c>
      <c r="E21" s="49">
        <v>2242.949951</v>
      </c>
      <c r="F21" s="49">
        <v>2232.781982</v>
      </c>
      <c r="G21" s="67">
        <f t="shared" si="1"/>
        <v>0.005919935247</v>
      </c>
      <c r="H21" s="68">
        <f>G21-FAMA!E24</f>
        <v>-0.01188819263</v>
      </c>
    </row>
    <row r="22">
      <c r="A22" s="48">
        <v>45170.0</v>
      </c>
      <c r="B22" s="49">
        <v>2248.949951</v>
      </c>
      <c r="C22" s="49">
        <v>2248.949951</v>
      </c>
      <c r="D22" s="49">
        <v>2202.100098</v>
      </c>
      <c r="E22" s="49">
        <v>2229.75</v>
      </c>
      <c r="F22" s="49">
        <v>2219.641846</v>
      </c>
      <c r="G22" s="67">
        <f t="shared" si="1"/>
        <v>-0.008603516919</v>
      </c>
      <c r="H22" s="68">
        <f>G22-FAMA!E25</f>
        <v>-0.062037415</v>
      </c>
    </row>
    <row r="23">
      <c r="A23" s="48">
        <v>45173.0</v>
      </c>
      <c r="B23" s="49">
        <v>2231.600098</v>
      </c>
      <c r="C23" s="49">
        <v>2277.649902</v>
      </c>
      <c r="D23" s="49">
        <v>2231.600098</v>
      </c>
      <c r="E23" s="49">
        <v>2249.100098</v>
      </c>
      <c r="F23" s="49">
        <v>2238.904297</v>
      </c>
      <c r="G23" s="67">
        <f t="shared" si="1"/>
        <v>0.0116271655</v>
      </c>
      <c r="H23" s="68">
        <f>G23-FAMA!E26</f>
        <v>-0.006180962375</v>
      </c>
    </row>
    <row r="24">
      <c r="A24" s="48">
        <v>45174.0</v>
      </c>
      <c r="B24" s="49">
        <v>2258.149902</v>
      </c>
      <c r="C24" s="49">
        <v>2268.5</v>
      </c>
      <c r="D24" s="49">
        <v>2213.649902</v>
      </c>
      <c r="E24" s="49">
        <v>2223.25</v>
      </c>
      <c r="F24" s="49">
        <v>2213.171387</v>
      </c>
      <c r="G24" s="67">
        <f t="shared" si="1"/>
        <v>-0.0006292676156</v>
      </c>
      <c r="H24" s="68">
        <f>G24-FAMA!E27</f>
        <v>-0.01843739549</v>
      </c>
    </row>
    <row r="25">
      <c r="A25" s="48">
        <v>45175.0</v>
      </c>
      <c r="B25" s="49">
        <v>2245.350098</v>
      </c>
      <c r="C25" s="49">
        <v>2256.050049</v>
      </c>
      <c r="D25" s="49">
        <v>2204.0</v>
      </c>
      <c r="E25" s="49">
        <v>2224.649902</v>
      </c>
      <c r="F25" s="49">
        <v>2214.564941</v>
      </c>
      <c r="G25" s="67">
        <f t="shared" si="1"/>
        <v>-0.008821744732</v>
      </c>
      <c r="H25" s="68">
        <f>G25-FAMA!E28</f>
        <v>-0.0266267935</v>
      </c>
    </row>
    <row r="26">
      <c r="A26" s="48">
        <v>45176.0</v>
      </c>
      <c r="B26" s="49">
        <v>2230.600098</v>
      </c>
      <c r="C26" s="49">
        <v>2262.0</v>
      </c>
      <c r="D26" s="49">
        <v>2225.699951</v>
      </c>
      <c r="E26" s="49">
        <v>2244.449951</v>
      </c>
      <c r="F26" s="49">
        <v>2234.275146</v>
      </c>
      <c r="G26" s="67">
        <f t="shared" si="1"/>
        <v>0.00413830524</v>
      </c>
      <c r="H26" s="68">
        <f>G26-FAMA!E29</f>
        <v>-0.01366674353</v>
      </c>
    </row>
    <row r="27">
      <c r="A27" s="48">
        <v>45177.0</v>
      </c>
      <c r="B27" s="49">
        <v>2259.949951</v>
      </c>
      <c r="C27" s="49">
        <v>2264.0</v>
      </c>
      <c r="D27" s="49">
        <v>2224.350098</v>
      </c>
      <c r="E27" s="49">
        <v>2235.199951</v>
      </c>
      <c r="F27" s="49">
        <v>2225.067139</v>
      </c>
      <c r="G27" s="67">
        <f t="shared" si="1"/>
        <v>-0.02309834891</v>
      </c>
      <c r="H27" s="68">
        <f>G27-FAMA!E30</f>
        <v>-0.07652300637</v>
      </c>
    </row>
    <row r="28">
      <c r="A28" s="48">
        <v>45180.0</v>
      </c>
      <c r="B28" s="49">
        <v>2250.0</v>
      </c>
      <c r="C28" s="49">
        <v>2320.850098</v>
      </c>
      <c r="D28" s="49">
        <v>2250.0</v>
      </c>
      <c r="E28" s="49">
        <v>2288.050049</v>
      </c>
      <c r="F28" s="49">
        <v>2277.677734</v>
      </c>
      <c r="G28" s="67">
        <f t="shared" si="1"/>
        <v>0.03183840811</v>
      </c>
      <c r="H28" s="68">
        <f>G28-FAMA!E31</f>
        <v>0.01403335935</v>
      </c>
    </row>
    <row r="29">
      <c r="A29" s="48">
        <v>45181.0</v>
      </c>
      <c r="B29" s="49">
        <v>2279.949951</v>
      </c>
      <c r="C29" s="49">
        <v>2317.0</v>
      </c>
      <c r="D29" s="49">
        <v>2210.0</v>
      </c>
      <c r="E29" s="49">
        <v>2217.449951</v>
      </c>
      <c r="F29" s="49">
        <v>2207.397705</v>
      </c>
      <c r="G29" s="67">
        <f t="shared" si="1"/>
        <v>0.01110295258</v>
      </c>
      <c r="H29" s="68">
        <f>G29-FAMA!E32</f>
        <v>-0.006702096189</v>
      </c>
    </row>
    <row r="30">
      <c r="A30" s="48">
        <v>45182.0</v>
      </c>
      <c r="B30" s="49">
        <v>2269.949951</v>
      </c>
      <c r="C30" s="49">
        <v>2269.949951</v>
      </c>
      <c r="D30" s="49">
        <v>2179.0</v>
      </c>
      <c r="E30" s="49">
        <v>2193.100098</v>
      </c>
      <c r="F30" s="49">
        <v>2183.158203</v>
      </c>
      <c r="G30" s="67">
        <f t="shared" si="1"/>
        <v>-0.01645879372</v>
      </c>
      <c r="H30" s="68">
        <f>G30-FAMA!E33</f>
        <v>-0.03434055332</v>
      </c>
    </row>
    <row r="31">
      <c r="A31" s="48">
        <v>45183.0</v>
      </c>
      <c r="B31" s="49">
        <v>2219.949951</v>
      </c>
      <c r="C31" s="49">
        <v>2245.0</v>
      </c>
      <c r="D31" s="49">
        <v>2195.0</v>
      </c>
      <c r="E31" s="49">
        <v>2229.800049</v>
      </c>
      <c r="F31" s="49">
        <v>2219.69165</v>
      </c>
      <c r="G31" s="67">
        <f t="shared" si="1"/>
        <v>0.009278917958</v>
      </c>
      <c r="H31" s="68">
        <f>G31-FAMA!E34</f>
        <v>-0.008602841641</v>
      </c>
    </row>
    <row r="32">
      <c r="A32" s="48">
        <v>45184.0</v>
      </c>
      <c r="B32" s="49">
        <v>2249.949951</v>
      </c>
      <c r="C32" s="49">
        <v>2255.0</v>
      </c>
      <c r="D32" s="49">
        <v>2202.25</v>
      </c>
      <c r="E32" s="49">
        <v>2209.300049</v>
      </c>
      <c r="F32" s="49">
        <v>2199.284668</v>
      </c>
      <c r="G32" s="67">
        <f t="shared" si="1"/>
        <v>-0.007279219988</v>
      </c>
      <c r="H32" s="68">
        <f>G32-FAMA!E35</f>
        <v>-0.06093409207</v>
      </c>
    </row>
    <row r="33">
      <c r="A33" s="48">
        <v>45187.0</v>
      </c>
      <c r="B33" s="49">
        <v>2196.050049</v>
      </c>
      <c r="C33" s="49">
        <v>2238.0</v>
      </c>
      <c r="D33" s="49">
        <v>2196.050049</v>
      </c>
      <c r="E33" s="49">
        <v>2225.5</v>
      </c>
      <c r="F33" s="49">
        <v>2215.411133</v>
      </c>
      <c r="G33" s="67">
        <f t="shared" si="1"/>
        <v>-0.0102730943</v>
      </c>
      <c r="H33" s="68">
        <f>G33-FAMA!E36</f>
        <v>-0.04603981107</v>
      </c>
    </row>
    <row r="34">
      <c r="A34" s="48">
        <v>45189.0</v>
      </c>
      <c r="B34" s="49">
        <v>2250.0</v>
      </c>
      <c r="C34" s="49">
        <v>2252.0</v>
      </c>
      <c r="D34" s="49">
        <v>2206.0</v>
      </c>
      <c r="E34" s="49">
        <v>2248.600098</v>
      </c>
      <c r="F34" s="49">
        <v>2238.406494</v>
      </c>
      <c r="G34" s="67">
        <f t="shared" si="1"/>
        <v>0.002742623029</v>
      </c>
      <c r="H34" s="68">
        <f>G34-FAMA!E37</f>
        <v>-0.01513913657</v>
      </c>
    </row>
    <row r="35">
      <c r="A35" s="48">
        <v>45190.0</v>
      </c>
      <c r="B35" s="49">
        <v>2259.899902</v>
      </c>
      <c r="C35" s="49">
        <v>2259.899902</v>
      </c>
      <c r="D35" s="49">
        <v>2212.0</v>
      </c>
      <c r="E35" s="49">
        <v>2242.449951</v>
      </c>
      <c r="F35" s="49">
        <v>2232.28418</v>
      </c>
      <c r="G35" s="67">
        <f t="shared" si="1"/>
        <v>0.00367003228</v>
      </c>
      <c r="H35" s="68">
        <f>G35-FAMA!E38</f>
        <v>-0.01454346648</v>
      </c>
    </row>
    <row r="36">
      <c r="A36" s="48">
        <v>45191.0</v>
      </c>
      <c r="B36" s="49">
        <v>2241.550049</v>
      </c>
      <c r="C36" s="49">
        <v>2257.0</v>
      </c>
      <c r="D36" s="49">
        <v>2215.050049</v>
      </c>
      <c r="E36" s="49">
        <v>2234.25</v>
      </c>
      <c r="F36" s="49">
        <v>2224.121582</v>
      </c>
      <c r="G36" s="67">
        <f t="shared" si="1"/>
        <v>-0.00163092494</v>
      </c>
      <c r="H36" s="68">
        <f>G36-FAMA!E39</f>
        <v>-0.05628137376</v>
      </c>
    </row>
    <row r="37">
      <c r="A37" s="48">
        <v>45194.0</v>
      </c>
      <c r="B37" s="49">
        <v>2238.149902</v>
      </c>
      <c r="C37" s="49">
        <v>2250.5</v>
      </c>
      <c r="D37" s="49">
        <v>2209.850098</v>
      </c>
      <c r="E37" s="49">
        <v>2237.899902</v>
      </c>
      <c r="F37" s="49">
        <v>2227.754883</v>
      </c>
      <c r="G37" s="67">
        <f t="shared" si="1"/>
        <v>-0.003672971943</v>
      </c>
      <c r="H37" s="68">
        <f>G37-FAMA!E40</f>
        <v>-0.0218864707</v>
      </c>
    </row>
    <row r="38">
      <c r="A38" s="48">
        <v>45195.0</v>
      </c>
      <c r="B38" s="49">
        <v>2275.300049</v>
      </c>
      <c r="C38" s="49">
        <v>2275.300049</v>
      </c>
      <c r="D38" s="49">
        <v>2222.0</v>
      </c>
      <c r="E38" s="49">
        <v>2246.149902</v>
      </c>
      <c r="F38" s="49">
        <v>2235.967529</v>
      </c>
      <c r="G38" s="67">
        <f t="shared" si="1"/>
        <v>0.002723116685</v>
      </c>
      <c r="H38" s="68">
        <f>G38-FAMA!E41</f>
        <v>-0.01549038207</v>
      </c>
    </row>
    <row r="39">
      <c r="A39" s="48">
        <v>45196.0</v>
      </c>
      <c r="B39" s="49">
        <v>2246.149902</v>
      </c>
      <c r="C39" s="49">
        <v>2258.800049</v>
      </c>
      <c r="D39" s="49">
        <v>2226.850098</v>
      </c>
      <c r="E39" s="49">
        <v>2240.050049</v>
      </c>
      <c r="F39" s="49">
        <v>2229.895264</v>
      </c>
      <c r="G39" s="67">
        <f t="shared" si="1"/>
        <v>0.02519455191</v>
      </c>
      <c r="H39" s="68">
        <f>G39-FAMA!E42</f>
        <v>0.007035375551</v>
      </c>
    </row>
    <row r="40">
      <c r="A40" s="48">
        <v>45197.0</v>
      </c>
      <c r="B40" s="49">
        <v>2274.949951</v>
      </c>
      <c r="C40" s="49">
        <v>2274.949951</v>
      </c>
      <c r="D40" s="49">
        <v>2179.0</v>
      </c>
      <c r="E40" s="49">
        <v>2185.0</v>
      </c>
      <c r="F40" s="49">
        <v>2175.094727</v>
      </c>
      <c r="G40" s="67">
        <f t="shared" si="1"/>
        <v>0.005499148316</v>
      </c>
      <c r="H40" s="68">
        <f>G40-FAMA!E43</f>
        <v>-0.01266002804</v>
      </c>
    </row>
    <row r="41">
      <c r="A41" s="48">
        <v>45198.0</v>
      </c>
      <c r="B41" s="49">
        <v>2189.149902</v>
      </c>
      <c r="C41" s="49">
        <v>2214.949951</v>
      </c>
      <c r="D41" s="49">
        <v>2166.5</v>
      </c>
      <c r="E41" s="49">
        <v>2173.050049</v>
      </c>
      <c r="F41" s="49">
        <v>2163.198975</v>
      </c>
      <c r="G41" s="67">
        <f t="shared" si="1"/>
        <v>-0.002616138371</v>
      </c>
      <c r="H41" s="68">
        <f>G41-FAMA!E44</f>
        <v>-0.0571035607</v>
      </c>
    </row>
    <row r="42">
      <c r="A42" s="48">
        <v>45202.0</v>
      </c>
      <c r="B42" s="49">
        <v>2176.050049</v>
      </c>
      <c r="C42" s="49">
        <v>2182.0</v>
      </c>
      <c r="D42" s="49">
        <v>2156.300049</v>
      </c>
      <c r="E42" s="49">
        <v>2178.75</v>
      </c>
      <c r="F42" s="49">
        <v>2168.873047</v>
      </c>
      <c r="G42" s="67">
        <f t="shared" si="1"/>
        <v>-0.007764911349</v>
      </c>
      <c r="H42" s="68">
        <f>G42-FAMA!E45</f>
        <v>-0.0259240877</v>
      </c>
    </row>
    <row r="43">
      <c r="A43" s="48">
        <v>45203.0</v>
      </c>
      <c r="B43" s="49">
        <v>2173.949951</v>
      </c>
      <c r="C43" s="49">
        <v>2225.0</v>
      </c>
      <c r="D43" s="49">
        <v>2160.350098</v>
      </c>
      <c r="E43" s="49">
        <v>2195.800049</v>
      </c>
      <c r="F43" s="49">
        <v>2185.845947</v>
      </c>
      <c r="G43" s="67">
        <f t="shared" si="1"/>
        <v>-0.008466638263</v>
      </c>
      <c r="H43" s="68">
        <f>G43-FAMA!E46</f>
        <v>-0.02662581462</v>
      </c>
    </row>
    <row r="44">
      <c r="A44" s="48">
        <v>45204.0</v>
      </c>
      <c r="B44" s="49">
        <v>2185.0</v>
      </c>
      <c r="C44" s="49">
        <v>2216.550049</v>
      </c>
      <c r="D44" s="49">
        <v>2185.0</v>
      </c>
      <c r="E44" s="49">
        <v>2214.550049</v>
      </c>
      <c r="F44" s="49">
        <v>2204.510742</v>
      </c>
      <c r="G44" s="67">
        <f t="shared" si="1"/>
        <v>-0.001510394211</v>
      </c>
      <c r="H44" s="68">
        <f>G44-FAMA!E47</f>
        <v>-0.01958140191</v>
      </c>
    </row>
    <row r="45">
      <c r="A45" s="48">
        <v>45205.0</v>
      </c>
      <c r="B45" s="49">
        <v>2234.949951</v>
      </c>
      <c r="C45" s="49">
        <v>2234.949951</v>
      </c>
      <c r="D45" s="49">
        <v>2195.649902</v>
      </c>
      <c r="E45" s="49">
        <v>2217.899902</v>
      </c>
      <c r="F45" s="49">
        <v>2207.845459</v>
      </c>
      <c r="G45" s="67">
        <f t="shared" si="1"/>
        <v>0.0114234157</v>
      </c>
      <c r="H45" s="68">
        <f>G45-FAMA!E48</f>
        <v>-0.006647591997</v>
      </c>
    </row>
    <row r="46">
      <c r="A46" s="48">
        <v>45208.0</v>
      </c>
      <c r="B46" s="49">
        <v>2152.050049</v>
      </c>
      <c r="C46" s="49">
        <v>2205.300049</v>
      </c>
      <c r="D46" s="49">
        <v>2152.050049</v>
      </c>
      <c r="E46" s="49">
        <v>2192.850098</v>
      </c>
      <c r="F46" s="49">
        <v>2182.90918</v>
      </c>
      <c r="G46" s="67">
        <f t="shared" si="1"/>
        <v>-0.008881407279</v>
      </c>
      <c r="H46" s="68">
        <f>G46-FAMA!E49</f>
        <v>-0.0631042278</v>
      </c>
    </row>
    <row r="47">
      <c r="A47" s="48">
        <v>45209.0</v>
      </c>
      <c r="B47" s="49">
        <v>2198.25</v>
      </c>
      <c r="C47" s="49">
        <v>2215.600098</v>
      </c>
      <c r="D47" s="49">
        <v>2185.649902</v>
      </c>
      <c r="E47" s="49">
        <v>2212.5</v>
      </c>
      <c r="F47" s="49">
        <v>2202.470215</v>
      </c>
      <c r="G47" s="67">
        <f t="shared" si="1"/>
        <v>-0.005841316678</v>
      </c>
      <c r="H47" s="68">
        <f>G47-FAMA!E50</f>
        <v>-0.02391232438</v>
      </c>
    </row>
    <row r="48">
      <c r="A48" s="48">
        <v>45210.0</v>
      </c>
      <c r="B48" s="49">
        <v>2232.800049</v>
      </c>
      <c r="C48" s="49">
        <v>2238.350098</v>
      </c>
      <c r="D48" s="49">
        <v>2209.949951</v>
      </c>
      <c r="E48" s="49">
        <v>2225.5</v>
      </c>
      <c r="F48" s="49">
        <v>2215.411133</v>
      </c>
      <c r="G48" s="67">
        <f t="shared" si="1"/>
        <v>0.001980923155</v>
      </c>
      <c r="H48" s="68">
        <f>G48-FAMA!E51</f>
        <v>-0.01609008454</v>
      </c>
    </row>
    <row r="49">
      <c r="A49" s="48">
        <v>45211.0</v>
      </c>
      <c r="B49" s="49">
        <v>2243.949951</v>
      </c>
      <c r="C49" s="49">
        <v>2250.0</v>
      </c>
      <c r="D49" s="49">
        <v>2205.100098</v>
      </c>
      <c r="E49" s="49">
        <v>2221.100098</v>
      </c>
      <c r="F49" s="49">
        <v>2211.03125</v>
      </c>
      <c r="G49" s="67">
        <f t="shared" si="1"/>
        <v>0.01207509967</v>
      </c>
      <c r="H49" s="68">
        <f>G49-FAMA!E52</f>
        <v>-0.005938480655</v>
      </c>
    </row>
    <row r="50">
      <c r="A50" s="48">
        <v>45212.0</v>
      </c>
      <c r="B50" s="49">
        <v>2192.050049</v>
      </c>
      <c r="C50" s="49">
        <v>2221.649902</v>
      </c>
      <c r="D50" s="49">
        <v>2190.0</v>
      </c>
      <c r="E50" s="49">
        <v>2194.600098</v>
      </c>
      <c r="F50" s="49">
        <v>2184.651367</v>
      </c>
      <c r="G50" s="67">
        <f t="shared" si="1"/>
        <v>0.001071961748</v>
      </c>
      <c r="H50" s="68">
        <f>G50-FAMA!E53</f>
        <v>-0.01694161858</v>
      </c>
    </row>
    <row r="51">
      <c r="A51" s="48">
        <v>45215.0</v>
      </c>
      <c r="B51" s="49">
        <v>2224.949951</v>
      </c>
      <c r="C51" s="49">
        <v>2224.949951</v>
      </c>
      <c r="D51" s="49">
        <v>2188.75</v>
      </c>
      <c r="E51" s="49">
        <v>2192.25</v>
      </c>
      <c r="F51" s="49">
        <v>2182.312012</v>
      </c>
      <c r="G51" s="67">
        <f t="shared" si="1"/>
        <v>-0.001229977391</v>
      </c>
      <c r="H51" s="68">
        <f>G51-FAMA!E54</f>
        <v>-0.05528045362</v>
      </c>
    </row>
    <row r="52">
      <c r="A52" s="48">
        <v>45216.0</v>
      </c>
      <c r="B52" s="49">
        <v>2220.0</v>
      </c>
      <c r="C52" s="49">
        <v>2220.0</v>
      </c>
      <c r="D52" s="49">
        <v>2190.899902</v>
      </c>
      <c r="E52" s="49">
        <v>2194.949951</v>
      </c>
      <c r="F52" s="49">
        <v>2184.999512</v>
      </c>
      <c r="G52" s="67">
        <f t="shared" si="1"/>
        <v>0.001117366815</v>
      </c>
      <c r="H52" s="68">
        <f>G52-FAMA!E55</f>
        <v>-0.01689621351</v>
      </c>
    </row>
    <row r="53">
      <c r="A53" s="48">
        <v>45217.0</v>
      </c>
      <c r="B53" s="49">
        <v>2180.050049</v>
      </c>
      <c r="C53" s="49">
        <v>2202.800049</v>
      </c>
      <c r="D53" s="49">
        <v>2180.050049</v>
      </c>
      <c r="E53" s="49">
        <v>2192.5</v>
      </c>
      <c r="F53" s="49">
        <v>2182.560791</v>
      </c>
      <c r="G53" s="67">
        <f t="shared" si="1"/>
        <v>0.01579880681</v>
      </c>
      <c r="H53" s="68">
        <f>G53-FAMA!E56</f>
        <v>-0.002214773511</v>
      </c>
    </row>
    <row r="54">
      <c r="A54" s="48">
        <v>45218.0</v>
      </c>
      <c r="B54" s="49">
        <v>2196.0</v>
      </c>
      <c r="C54" s="49">
        <v>2207.75</v>
      </c>
      <c r="D54" s="49">
        <v>2128.850098</v>
      </c>
      <c r="E54" s="49">
        <v>2158.399902</v>
      </c>
      <c r="F54" s="49">
        <v>2148.615234</v>
      </c>
      <c r="G54" s="67">
        <f t="shared" si="1"/>
        <v>0.01535926894</v>
      </c>
      <c r="H54" s="68">
        <f>G54-FAMA!E57</f>
        <v>-0.002775561337</v>
      </c>
    </row>
    <row r="55">
      <c r="A55" s="48">
        <v>45219.0</v>
      </c>
      <c r="B55" s="49">
        <v>2161.399902</v>
      </c>
      <c r="C55" s="49">
        <v>2161.399902</v>
      </c>
      <c r="D55" s="49">
        <v>2121.0</v>
      </c>
      <c r="E55" s="49">
        <v>2125.75</v>
      </c>
      <c r="F55" s="49">
        <v>2116.113281</v>
      </c>
      <c r="G55" s="67">
        <f t="shared" si="1"/>
        <v>0.01303376932</v>
      </c>
      <c r="H55" s="68">
        <f>G55-FAMA!E58</f>
        <v>-0.005101060958</v>
      </c>
    </row>
    <row r="56">
      <c r="A56" s="48">
        <v>45222.0</v>
      </c>
      <c r="B56" s="49">
        <v>2123.300049</v>
      </c>
      <c r="C56" s="49">
        <v>2140.050049</v>
      </c>
      <c r="D56" s="49">
        <v>2085.0</v>
      </c>
      <c r="E56" s="49">
        <v>2098.399902</v>
      </c>
      <c r="F56" s="49">
        <v>2088.887207</v>
      </c>
      <c r="G56" s="67">
        <f t="shared" si="1"/>
        <v>0.02116888086</v>
      </c>
      <c r="H56" s="68">
        <f>G56-FAMA!E59</f>
        <v>-0.03324547674</v>
      </c>
    </row>
    <row r="57">
      <c r="A57" s="48">
        <v>45224.0</v>
      </c>
      <c r="B57" s="49">
        <v>2098.399902</v>
      </c>
      <c r="C57" s="49">
        <v>2115.0</v>
      </c>
      <c r="D57" s="49">
        <v>2049.300049</v>
      </c>
      <c r="E57" s="49">
        <v>2054.899902</v>
      </c>
      <c r="F57" s="49">
        <v>2045.584473</v>
      </c>
      <c r="G57" s="67">
        <f t="shared" si="1"/>
        <v>0.0112696631</v>
      </c>
      <c r="H57" s="68">
        <f>G57-FAMA!E60</f>
        <v>-0.02500328618</v>
      </c>
    </row>
    <row r="58">
      <c r="A58" s="48">
        <v>45225.0</v>
      </c>
      <c r="B58" s="49">
        <v>2085.75</v>
      </c>
      <c r="C58" s="49">
        <v>2085.75</v>
      </c>
      <c r="D58" s="49">
        <v>2011.0</v>
      </c>
      <c r="E58" s="49">
        <v>2032.0</v>
      </c>
      <c r="F58" s="49">
        <v>2022.78833</v>
      </c>
      <c r="G58" s="67">
        <f t="shared" si="1"/>
        <v>-0.03000219652</v>
      </c>
      <c r="H58" s="68">
        <f>G58-FAMA!E61</f>
        <v>-0.0481559913</v>
      </c>
    </row>
    <row r="59">
      <c r="A59" s="48">
        <v>45226.0</v>
      </c>
      <c r="B59" s="49">
        <v>2051.399902</v>
      </c>
      <c r="C59" s="49">
        <v>2108.800049</v>
      </c>
      <c r="D59" s="49">
        <v>2045.5</v>
      </c>
      <c r="E59" s="49">
        <v>2094.850098</v>
      </c>
      <c r="F59" s="49">
        <v>2085.353516</v>
      </c>
      <c r="G59" s="67">
        <f t="shared" si="1"/>
        <v>0.02751687017</v>
      </c>
      <c r="H59" s="68">
        <f>G59-FAMA!E62</f>
        <v>0.009363075393</v>
      </c>
    </row>
    <row r="60">
      <c r="A60" s="48">
        <v>45229.0</v>
      </c>
      <c r="B60" s="49">
        <v>2093.0</v>
      </c>
      <c r="C60" s="49">
        <v>2094.850098</v>
      </c>
      <c r="D60" s="49">
        <v>2030.300049</v>
      </c>
      <c r="E60" s="49">
        <v>2038.75</v>
      </c>
      <c r="F60" s="49">
        <v>2029.507813</v>
      </c>
      <c r="G60" s="67">
        <f t="shared" si="1"/>
        <v>-0.002129078114</v>
      </c>
      <c r="H60" s="68">
        <f>G60-FAMA!E63</f>
        <v>-0.05660034985</v>
      </c>
    </row>
    <row r="61">
      <c r="A61" s="48">
        <v>45230.0</v>
      </c>
      <c r="B61" s="49">
        <v>2069.949951</v>
      </c>
      <c r="C61" s="49">
        <v>2069.949951</v>
      </c>
      <c r="D61" s="49">
        <v>2032.75</v>
      </c>
      <c r="E61" s="49">
        <v>2043.099976</v>
      </c>
      <c r="F61" s="49">
        <v>2033.838013</v>
      </c>
      <c r="G61" s="67">
        <f t="shared" si="1"/>
        <v>0.004350465346</v>
      </c>
      <c r="H61" s="68">
        <f>G61-FAMA!E64</f>
        <v>-0.01380332943</v>
      </c>
    </row>
    <row r="62">
      <c r="A62" s="48">
        <v>45231.0</v>
      </c>
      <c r="B62" s="49">
        <v>2047.900024</v>
      </c>
      <c r="C62" s="49">
        <v>2049.050049</v>
      </c>
      <c r="D62" s="49">
        <v>2030.099976</v>
      </c>
      <c r="E62" s="49">
        <v>2034.25</v>
      </c>
      <c r="F62" s="49">
        <v>2025.028198</v>
      </c>
      <c r="G62" s="67">
        <f t="shared" si="1"/>
        <v>-0.004891731792</v>
      </c>
      <c r="H62" s="68">
        <f>G62-FAMA!E65</f>
        <v>-0.02304552657</v>
      </c>
    </row>
    <row r="63">
      <c r="A63" s="48">
        <v>45232.0</v>
      </c>
      <c r="B63" s="49">
        <v>2054.399902</v>
      </c>
      <c r="C63" s="49">
        <v>2064.199951</v>
      </c>
      <c r="D63" s="49">
        <v>2016.0</v>
      </c>
      <c r="E63" s="49">
        <v>2044.25</v>
      </c>
      <c r="F63" s="49">
        <v>2034.982788</v>
      </c>
      <c r="G63" s="67">
        <f t="shared" si="1"/>
        <v>0.0008567923022</v>
      </c>
      <c r="H63" s="68">
        <f>G63-FAMA!E66</f>
        <v>-0.01729700247</v>
      </c>
    </row>
    <row r="64">
      <c r="A64" s="48">
        <v>45233.0</v>
      </c>
      <c r="B64" s="49">
        <v>2075.600098</v>
      </c>
      <c r="C64" s="49">
        <v>2075.600098</v>
      </c>
      <c r="D64" s="49">
        <v>2041.0</v>
      </c>
      <c r="E64" s="49">
        <v>2042.5</v>
      </c>
      <c r="F64" s="49">
        <v>2033.240723</v>
      </c>
      <c r="G64" s="67">
        <f t="shared" si="1"/>
        <v>-0.01689451125</v>
      </c>
      <c r="H64" s="68">
        <f>G64-FAMA!E67</f>
        <v>-0.03507393164</v>
      </c>
    </row>
    <row r="65">
      <c r="A65" s="48">
        <v>45236.0</v>
      </c>
      <c r="B65" s="49">
        <v>2050.050049</v>
      </c>
      <c r="C65" s="49">
        <v>2119.399902</v>
      </c>
      <c r="D65" s="49">
        <v>2044.0</v>
      </c>
      <c r="E65" s="49">
        <v>2077.600098</v>
      </c>
      <c r="F65" s="49">
        <v>2068.181641</v>
      </c>
      <c r="G65" s="67">
        <f t="shared" si="1"/>
        <v>0.0006502663635</v>
      </c>
      <c r="H65" s="68">
        <f>G65-FAMA!E68</f>
        <v>-0.07208724709</v>
      </c>
    </row>
    <row r="66">
      <c r="A66" s="48">
        <v>45237.0</v>
      </c>
      <c r="B66" s="49">
        <v>2118.949951</v>
      </c>
      <c r="C66" s="49">
        <v>2118.949951</v>
      </c>
      <c r="D66" s="49">
        <v>2069.149902</v>
      </c>
      <c r="E66" s="49">
        <v>2076.25</v>
      </c>
      <c r="F66" s="49">
        <v>2066.837646</v>
      </c>
      <c r="G66" s="67">
        <f t="shared" si="1"/>
        <v>0.006105729686</v>
      </c>
      <c r="H66" s="68">
        <f>G66-FAMA!E69</f>
        <v>-0.01207369071</v>
      </c>
    </row>
    <row r="67">
      <c r="A67" s="48">
        <v>45238.0</v>
      </c>
      <c r="B67" s="49">
        <v>2072.25</v>
      </c>
      <c r="C67" s="49">
        <v>2128.800049</v>
      </c>
      <c r="D67" s="49">
        <v>2051.399902</v>
      </c>
      <c r="E67" s="49">
        <v>2063.649902</v>
      </c>
      <c r="F67" s="49">
        <v>2054.294678</v>
      </c>
      <c r="G67" s="67">
        <f t="shared" si="1"/>
        <v>0.02707468425</v>
      </c>
      <c r="H67" s="68">
        <f>G67-FAMA!E70</f>
        <v>0.008897313819</v>
      </c>
    </row>
    <row r="68">
      <c r="A68" s="48">
        <v>45239.0</v>
      </c>
      <c r="B68" s="49">
        <v>2015.050049</v>
      </c>
      <c r="C68" s="49">
        <v>2031.050049</v>
      </c>
      <c r="D68" s="49">
        <v>2003.599976</v>
      </c>
      <c r="E68" s="49">
        <v>2009.25</v>
      </c>
      <c r="F68" s="49">
        <v>2000.141479</v>
      </c>
      <c r="G68" s="67">
        <f t="shared" si="1"/>
        <v>-0.009343220742</v>
      </c>
      <c r="H68" s="68">
        <f>G68-FAMA!E71</f>
        <v>-0.02752059117</v>
      </c>
    </row>
    <row r="69">
      <c r="A69" s="48">
        <v>45240.0</v>
      </c>
      <c r="B69" s="49">
        <v>2019.949951</v>
      </c>
      <c r="C69" s="49">
        <v>2052.5</v>
      </c>
      <c r="D69" s="49">
        <v>2002.0</v>
      </c>
      <c r="E69" s="49">
        <v>2028.199951</v>
      </c>
      <c r="F69" s="49">
        <v>2019.005493</v>
      </c>
      <c r="G69" s="67">
        <f t="shared" si="1"/>
        <v>-0.0009113984066</v>
      </c>
      <c r="H69" s="68">
        <f>G69-FAMA!E72</f>
        <v>-0.05545342281</v>
      </c>
    </row>
    <row r="70">
      <c r="A70" s="48">
        <v>45243.0</v>
      </c>
      <c r="B70" s="49">
        <v>2058.949951</v>
      </c>
      <c r="C70" s="49">
        <v>2065.0</v>
      </c>
      <c r="D70" s="49">
        <v>2015.0</v>
      </c>
      <c r="E70" s="49">
        <v>2030.050049</v>
      </c>
      <c r="F70" s="49">
        <v>2020.84729</v>
      </c>
      <c r="G70" s="67">
        <f t="shared" si="1"/>
        <v>0.0009122298114</v>
      </c>
      <c r="H70" s="68">
        <f>G70-FAMA!E73</f>
        <v>-0.01726514062</v>
      </c>
    </row>
    <row r="71">
      <c r="A71" s="48">
        <v>45245.0</v>
      </c>
      <c r="B71" s="49">
        <v>2036.050049</v>
      </c>
      <c r="C71" s="49">
        <v>2046.150024</v>
      </c>
      <c r="D71" s="49">
        <v>2015.0</v>
      </c>
      <c r="E71" s="49">
        <v>2028.199951</v>
      </c>
      <c r="F71" s="49">
        <v>2019.005493</v>
      </c>
      <c r="G71" s="67">
        <f t="shared" si="1"/>
        <v>-0.004613287854</v>
      </c>
      <c r="H71" s="68">
        <f>G71-FAMA!E74</f>
        <v>-0.02279065829</v>
      </c>
    </row>
    <row r="72">
      <c r="A72" s="48">
        <v>45246.0</v>
      </c>
      <c r="B72" s="49">
        <v>2017.050049</v>
      </c>
      <c r="C72" s="49">
        <v>2079.949951</v>
      </c>
      <c r="D72" s="49">
        <v>2017.050049</v>
      </c>
      <c r="E72" s="49">
        <v>2037.599976</v>
      </c>
      <c r="F72" s="49">
        <v>2028.362915</v>
      </c>
      <c r="G72" s="67">
        <f t="shared" si="1"/>
        <v>-0.003691707512</v>
      </c>
      <c r="H72" s="68">
        <f>G72-FAMA!E75</f>
        <v>-0.02192211577</v>
      </c>
    </row>
    <row r="73">
      <c r="A73" s="48">
        <v>45247.0</v>
      </c>
      <c r="B73" s="49">
        <v>2074.949951</v>
      </c>
      <c r="C73" s="49">
        <v>2074.949951</v>
      </c>
      <c r="D73" s="49">
        <v>2021.0</v>
      </c>
      <c r="E73" s="49">
        <v>2045.150024</v>
      </c>
      <c r="F73" s="49">
        <v>2035.878784</v>
      </c>
      <c r="G73" s="67">
        <f t="shared" si="1"/>
        <v>0.006719180058</v>
      </c>
      <c r="H73" s="68">
        <f>G73-FAMA!E76</f>
        <v>-0.0115112282</v>
      </c>
    </row>
    <row r="74">
      <c r="A74" s="48">
        <v>45250.0</v>
      </c>
      <c r="B74" s="49">
        <v>2050.0</v>
      </c>
      <c r="C74" s="49">
        <v>2068.149902</v>
      </c>
      <c r="D74" s="49">
        <v>2024.0</v>
      </c>
      <c r="E74" s="49">
        <v>2031.5</v>
      </c>
      <c r="F74" s="49">
        <v>2022.290649</v>
      </c>
      <c r="G74" s="67">
        <f t="shared" si="1"/>
        <v>0.00110881767</v>
      </c>
      <c r="H74" s="68">
        <f>G74-FAMA!E77</f>
        <v>-0.05359237813</v>
      </c>
    </row>
    <row r="75">
      <c r="A75" s="48">
        <v>45251.0</v>
      </c>
      <c r="B75" s="49">
        <v>2031.050049</v>
      </c>
      <c r="C75" s="49">
        <v>2047.0</v>
      </c>
      <c r="D75" s="49">
        <v>2025.0</v>
      </c>
      <c r="E75" s="49">
        <v>2029.25</v>
      </c>
      <c r="F75" s="49">
        <v>2020.050781</v>
      </c>
      <c r="G75" s="67">
        <f t="shared" si="1"/>
        <v>-0.0008862559107</v>
      </c>
      <c r="H75" s="68">
        <f>G75-FAMA!E78</f>
        <v>-0.01911666416</v>
      </c>
    </row>
    <row r="76">
      <c r="A76" s="48">
        <v>45252.0</v>
      </c>
      <c r="B76" s="49">
        <v>2022.050049</v>
      </c>
      <c r="C76" s="49">
        <v>2038.0</v>
      </c>
      <c r="D76" s="49">
        <v>2017.300049</v>
      </c>
      <c r="E76" s="49">
        <v>2031.050049</v>
      </c>
      <c r="F76" s="49">
        <v>2021.842651</v>
      </c>
      <c r="G76" s="67">
        <f t="shared" si="1"/>
        <v>0.005769030747</v>
      </c>
      <c r="H76" s="68">
        <f>G76-FAMA!E79</f>
        <v>-0.01246137751</v>
      </c>
    </row>
    <row r="77">
      <c r="A77" s="48">
        <v>45253.0</v>
      </c>
      <c r="B77" s="49">
        <v>2026.050049</v>
      </c>
      <c r="C77" s="49">
        <v>2039.349976</v>
      </c>
      <c r="D77" s="49">
        <v>2017.0</v>
      </c>
      <c r="E77" s="49">
        <v>2019.400024</v>
      </c>
      <c r="F77" s="49">
        <v>2010.245483</v>
      </c>
      <c r="G77" s="67">
        <f t="shared" si="1"/>
        <v>-0.0003217949119</v>
      </c>
      <c r="H77" s="68">
        <f>G77-FAMA!E80</f>
        <v>-0.01857346666</v>
      </c>
    </row>
    <row r="78">
      <c r="A78" s="48">
        <v>45254.0</v>
      </c>
      <c r="B78" s="49">
        <v>2049.899902</v>
      </c>
      <c r="C78" s="49">
        <v>2049.899902</v>
      </c>
      <c r="D78" s="49">
        <v>2009.0</v>
      </c>
      <c r="E78" s="49">
        <v>2020.050049</v>
      </c>
      <c r="F78" s="49">
        <v>2010.892578</v>
      </c>
      <c r="G78" s="67">
        <f t="shared" si="1"/>
        <v>0.002282407178</v>
      </c>
      <c r="H78" s="68">
        <f>G78-FAMA!E81</f>
        <v>-0.01596926457</v>
      </c>
    </row>
    <row r="79">
      <c r="A79" s="48">
        <v>45258.0</v>
      </c>
      <c r="B79" s="49">
        <v>2020.050049</v>
      </c>
      <c r="C79" s="49">
        <v>2034.699951</v>
      </c>
      <c r="D79" s="49">
        <v>2012.0</v>
      </c>
      <c r="E79" s="49">
        <v>2015.449951</v>
      </c>
      <c r="F79" s="49">
        <v>2006.313354</v>
      </c>
      <c r="G79" s="67">
        <f t="shared" si="1"/>
        <v>-0.001436811029</v>
      </c>
      <c r="H79" s="68">
        <f>G79-FAMA!E82</f>
        <v>-0.05620182059</v>
      </c>
    </row>
    <row r="80">
      <c r="A80" s="48">
        <v>45259.0</v>
      </c>
      <c r="B80" s="49">
        <v>2017.949951</v>
      </c>
      <c r="C80" s="49">
        <v>2031.150024</v>
      </c>
      <c r="D80" s="49">
        <v>2008.099976</v>
      </c>
      <c r="E80" s="49">
        <v>2018.349976</v>
      </c>
      <c r="F80" s="49">
        <v>2009.200195</v>
      </c>
      <c r="G80" s="67">
        <f t="shared" si="1"/>
        <v>0.001538265823</v>
      </c>
      <c r="H80" s="68">
        <f>G80-FAMA!E83</f>
        <v>-0.03496840891</v>
      </c>
    </row>
    <row r="81">
      <c r="A81" s="48">
        <v>45260.0</v>
      </c>
      <c r="B81" s="49">
        <v>2049.699951</v>
      </c>
      <c r="C81" s="49">
        <v>2049.699951</v>
      </c>
      <c r="D81" s="49">
        <v>2012.0</v>
      </c>
      <c r="E81" s="49">
        <v>2015.25</v>
      </c>
      <c r="F81" s="49">
        <v>2006.114258</v>
      </c>
      <c r="G81" s="67">
        <f t="shared" si="1"/>
        <v>-0.001486461076</v>
      </c>
      <c r="H81" s="68">
        <f>G81-FAMA!E84</f>
        <v>-0.01984544992</v>
      </c>
    </row>
    <row r="82">
      <c r="A82" s="48">
        <v>45261.0</v>
      </c>
      <c r="B82" s="49">
        <v>2045.550049</v>
      </c>
      <c r="C82" s="49">
        <v>2045.550049</v>
      </c>
      <c r="D82" s="49">
        <v>2014.0</v>
      </c>
      <c r="E82" s="49">
        <v>2018.25</v>
      </c>
      <c r="F82" s="49">
        <v>2009.100708</v>
      </c>
      <c r="G82" s="67">
        <f t="shared" si="1"/>
        <v>-0.001657055406</v>
      </c>
      <c r="H82" s="68">
        <f>G82-FAMA!E85</f>
        <v>-0.02001604425</v>
      </c>
    </row>
    <row r="83">
      <c r="A83" s="48">
        <v>45264.0</v>
      </c>
      <c r="B83" s="49">
        <v>2016.050049</v>
      </c>
      <c r="C83" s="49">
        <v>2042.900024</v>
      </c>
      <c r="D83" s="49">
        <v>2016.050049</v>
      </c>
      <c r="E83" s="49">
        <v>2021.599976</v>
      </c>
      <c r="F83" s="49">
        <v>2012.435425</v>
      </c>
      <c r="G83" s="67">
        <f t="shared" si="1"/>
        <v>-0.01751999716</v>
      </c>
      <c r="H83" s="68">
        <f>G83-FAMA!E86</f>
        <v>-0.0726070759</v>
      </c>
    </row>
    <row r="84">
      <c r="A84" s="48">
        <v>45265.0</v>
      </c>
      <c r="B84" s="49">
        <v>2020.050049</v>
      </c>
      <c r="C84" s="49">
        <v>2072.649902</v>
      </c>
      <c r="D84" s="49">
        <v>2020.050049</v>
      </c>
      <c r="E84" s="49">
        <v>2057.649902</v>
      </c>
      <c r="F84" s="49">
        <v>2048.322021</v>
      </c>
      <c r="G84" s="67">
        <f t="shared" si="1"/>
        <v>-0.1080068511</v>
      </c>
      <c r="H84" s="68">
        <f>G84-FAMA!E87</f>
        <v>-0.12636584</v>
      </c>
    </row>
    <row r="85">
      <c r="A85" s="48">
        <v>45266.0</v>
      </c>
      <c r="B85" s="49">
        <v>2060.0</v>
      </c>
      <c r="C85" s="49">
        <v>2375.0</v>
      </c>
      <c r="D85" s="49">
        <v>2060.0</v>
      </c>
      <c r="E85" s="49">
        <v>2306.800049</v>
      </c>
      <c r="F85" s="49">
        <v>2296.342773</v>
      </c>
      <c r="G85" s="67">
        <f t="shared" si="1"/>
        <v>-0.01854992846</v>
      </c>
      <c r="H85" s="68">
        <f>G85-FAMA!E88</f>
        <v>-0.0369089173</v>
      </c>
    </row>
    <row r="86">
      <c r="A86" s="48">
        <v>45267.0</v>
      </c>
      <c r="B86" s="49">
        <v>2298.800049</v>
      </c>
      <c r="C86" s="49">
        <v>2367.300049</v>
      </c>
      <c r="D86" s="49">
        <v>2234.649902</v>
      </c>
      <c r="E86" s="49">
        <v>2350.399902</v>
      </c>
      <c r="F86" s="49">
        <v>2339.744873</v>
      </c>
      <c r="G86" s="67">
        <f t="shared" si="1"/>
        <v>0.03053818839</v>
      </c>
      <c r="H86" s="68">
        <f>G86-FAMA!E89</f>
        <v>0.01218534545</v>
      </c>
    </row>
    <row r="87">
      <c r="A87" s="48">
        <v>45268.0</v>
      </c>
      <c r="B87" s="49">
        <v>2368.649902</v>
      </c>
      <c r="C87" s="49">
        <v>2368.649902</v>
      </c>
      <c r="D87" s="49">
        <v>2250.0</v>
      </c>
      <c r="E87" s="49">
        <v>2280.75</v>
      </c>
      <c r="F87" s="49">
        <v>2270.410645</v>
      </c>
      <c r="G87" s="67">
        <f t="shared" si="1"/>
        <v>0.007264857065</v>
      </c>
      <c r="H87" s="68">
        <f>G87-FAMA!E90</f>
        <v>-0.01108798587</v>
      </c>
    </row>
    <row r="88">
      <c r="A88" s="48">
        <v>45271.0</v>
      </c>
      <c r="B88" s="49">
        <v>2290.0</v>
      </c>
      <c r="C88" s="49">
        <v>2303.149902</v>
      </c>
      <c r="D88" s="49">
        <v>2240.399902</v>
      </c>
      <c r="E88" s="49">
        <v>2264.300049</v>
      </c>
      <c r="F88" s="49">
        <v>2254.0354</v>
      </c>
      <c r="G88" s="67">
        <f t="shared" si="1"/>
        <v>0.01440321666</v>
      </c>
      <c r="H88" s="68">
        <f>G88-FAMA!E91</f>
        <v>-0.04066541758</v>
      </c>
    </row>
    <row r="89">
      <c r="A89" s="48">
        <v>45272.0</v>
      </c>
      <c r="B89" s="49">
        <v>2265.649902</v>
      </c>
      <c r="C89" s="49">
        <v>2294.850098</v>
      </c>
      <c r="D89" s="49">
        <v>2222.0</v>
      </c>
      <c r="E89" s="49">
        <v>2232.149902</v>
      </c>
      <c r="F89" s="49">
        <v>2222.031006</v>
      </c>
      <c r="G89" s="67">
        <f t="shared" si="1"/>
        <v>-0.0007162960817</v>
      </c>
      <c r="H89" s="68">
        <f>G89-FAMA!E92</f>
        <v>-0.01906913902</v>
      </c>
    </row>
    <row r="90">
      <c r="A90" s="48">
        <v>45273.0</v>
      </c>
      <c r="B90" s="49">
        <v>2271.949951</v>
      </c>
      <c r="C90" s="49">
        <v>2271.949951</v>
      </c>
      <c r="D90" s="49">
        <v>2203.649902</v>
      </c>
      <c r="E90" s="49">
        <v>2233.75</v>
      </c>
      <c r="F90" s="49">
        <v>2223.623779</v>
      </c>
      <c r="G90" s="67">
        <f t="shared" si="1"/>
        <v>0.004564677539</v>
      </c>
      <c r="H90" s="68">
        <f>G90-FAMA!E93</f>
        <v>-0.0137881654</v>
      </c>
    </row>
    <row r="91">
      <c r="A91" s="48">
        <v>45274.0</v>
      </c>
      <c r="B91" s="49">
        <v>2248.0</v>
      </c>
      <c r="C91" s="49">
        <v>2275.199951</v>
      </c>
      <c r="D91" s="49">
        <v>2218.699951</v>
      </c>
      <c r="E91" s="49">
        <v>2223.600098</v>
      </c>
      <c r="F91" s="49">
        <v>2213.519775</v>
      </c>
      <c r="G91" s="67">
        <f t="shared" si="1"/>
        <v>-0.05148658455</v>
      </c>
      <c r="H91" s="68">
        <f>G91-FAMA!E94</f>
        <v>-0.06981279363</v>
      </c>
    </row>
    <row r="92">
      <c r="A92" s="48">
        <v>45275.0</v>
      </c>
      <c r="B92" s="49">
        <v>2215.100098</v>
      </c>
      <c r="C92" s="49">
        <v>2387.75</v>
      </c>
      <c r="D92" s="49">
        <v>2215.100098</v>
      </c>
      <c r="E92" s="49">
        <v>2344.300049</v>
      </c>
      <c r="F92" s="49">
        <v>2333.672607</v>
      </c>
      <c r="G92" s="67">
        <f t="shared" si="1"/>
        <v>-0.02328968332</v>
      </c>
      <c r="H92" s="68">
        <f>G92-FAMA!E95</f>
        <v>-0.0416158924</v>
      </c>
    </row>
    <row r="93">
      <c r="A93" s="48">
        <v>45278.0</v>
      </c>
      <c r="B93" s="49">
        <v>2367.899902</v>
      </c>
      <c r="C93" s="49">
        <v>2445.199951</v>
      </c>
      <c r="D93" s="49">
        <v>2357.600098</v>
      </c>
      <c r="E93" s="49">
        <v>2400.199951</v>
      </c>
      <c r="F93" s="49">
        <v>2389.319092</v>
      </c>
      <c r="G93" s="67">
        <f t="shared" si="1"/>
        <v>-0.004025054703</v>
      </c>
      <c r="H93" s="68">
        <f>G93-FAMA!E96</f>
        <v>-0.04068083136</v>
      </c>
    </row>
    <row r="94">
      <c r="A94" s="48">
        <v>45279.0</v>
      </c>
      <c r="B94" s="49">
        <v>2439.399902</v>
      </c>
      <c r="C94" s="49">
        <v>2462.800049</v>
      </c>
      <c r="D94" s="49">
        <v>2400.0</v>
      </c>
      <c r="E94" s="49">
        <v>2409.899902</v>
      </c>
      <c r="F94" s="49">
        <v>2398.975098</v>
      </c>
      <c r="G94" s="67">
        <f t="shared" si="1"/>
        <v>0.0614195638</v>
      </c>
      <c r="H94" s="68">
        <f>G94-FAMA!E97</f>
        <v>0.04309335472</v>
      </c>
    </row>
    <row r="95">
      <c r="A95" s="48">
        <v>45280.0</v>
      </c>
      <c r="B95" s="49">
        <v>2424.699951</v>
      </c>
      <c r="C95" s="49">
        <v>2436.600098</v>
      </c>
      <c r="D95" s="49">
        <v>2262.0</v>
      </c>
      <c r="E95" s="49">
        <v>2270.449951</v>
      </c>
      <c r="F95" s="49">
        <v>2260.157227</v>
      </c>
      <c r="G95" s="67">
        <f t="shared" si="1"/>
        <v>-0.04099263665</v>
      </c>
      <c r="H95" s="68">
        <f>G95-FAMA!E98</f>
        <v>-0.07764841331</v>
      </c>
    </row>
    <row r="96">
      <c r="A96" s="48">
        <v>45281.0</v>
      </c>
      <c r="B96" s="49">
        <v>2240.850098</v>
      </c>
      <c r="C96" s="49">
        <v>2384.300049</v>
      </c>
      <c r="D96" s="49">
        <v>2238.25</v>
      </c>
      <c r="E96" s="49">
        <v>2367.5</v>
      </c>
      <c r="F96" s="49">
        <v>2356.767334</v>
      </c>
      <c r="G96" s="67">
        <f t="shared" si="1"/>
        <v>0.0004013703453</v>
      </c>
      <c r="H96" s="68">
        <f>G96-FAMA!E99</f>
        <v>-0.01796402035</v>
      </c>
    </row>
    <row r="97">
      <c r="A97" s="48">
        <v>45282.0</v>
      </c>
      <c r="B97" s="49">
        <v>2397.300049</v>
      </c>
      <c r="C97" s="49">
        <v>2415.5</v>
      </c>
      <c r="D97" s="49">
        <v>2327.5</v>
      </c>
      <c r="E97" s="49">
        <v>2366.550049</v>
      </c>
      <c r="F97" s="49">
        <v>2355.821777</v>
      </c>
      <c r="G97" s="67">
        <f t="shared" si="1"/>
        <v>-0.09423024416</v>
      </c>
      <c r="H97" s="68">
        <f>G97-FAMA!E100</f>
        <v>-0.1125956349</v>
      </c>
    </row>
    <row r="98">
      <c r="A98" s="48">
        <v>45286.0</v>
      </c>
      <c r="B98" s="49">
        <v>2400.699951</v>
      </c>
      <c r="C98" s="49">
        <v>2649.0</v>
      </c>
      <c r="D98" s="49">
        <v>2396.899902</v>
      </c>
      <c r="E98" s="49">
        <v>2612.75</v>
      </c>
      <c r="F98" s="49">
        <v>2600.905762</v>
      </c>
      <c r="G98" s="67">
        <f t="shared" si="1"/>
        <v>-0.02294225857</v>
      </c>
      <c r="H98" s="68">
        <f>G98-FAMA!E101</f>
        <v>-0.07804854989</v>
      </c>
    </row>
    <row r="99">
      <c r="A99" s="48">
        <v>45287.0</v>
      </c>
      <c r="B99" s="49">
        <v>2649.75</v>
      </c>
      <c r="C99" s="49">
        <v>2721.199951</v>
      </c>
      <c r="D99" s="49">
        <v>2617.699951</v>
      </c>
      <c r="E99" s="49">
        <v>2674.100098</v>
      </c>
      <c r="F99" s="49">
        <v>2661.977539</v>
      </c>
      <c r="G99" s="67">
        <f t="shared" si="1"/>
        <v>0.02587614713</v>
      </c>
      <c r="H99" s="68">
        <f>G99-FAMA!E102</f>
        <v>0.007510756437</v>
      </c>
    </row>
    <row r="100">
      <c r="A100" s="48">
        <v>45288.0</v>
      </c>
      <c r="B100" s="49">
        <v>2665.0</v>
      </c>
      <c r="C100" s="49">
        <v>2665.899902</v>
      </c>
      <c r="D100" s="49">
        <v>2589.100098</v>
      </c>
      <c r="E100" s="49">
        <v>2606.649902</v>
      </c>
      <c r="F100" s="49">
        <v>2594.833252</v>
      </c>
      <c r="G100" s="67">
        <f t="shared" si="1"/>
        <v>-0.02314117246</v>
      </c>
      <c r="H100" s="68">
        <f>G100-FAMA!E103</f>
        <v>-0.04150656315</v>
      </c>
    </row>
    <row r="101">
      <c r="A101" s="48">
        <v>45289.0</v>
      </c>
      <c r="B101" s="49">
        <v>2607.100098</v>
      </c>
      <c r="C101" s="49">
        <v>2688.0</v>
      </c>
      <c r="D101" s="49">
        <v>2588.550049</v>
      </c>
      <c r="E101" s="49">
        <v>2668.399902</v>
      </c>
      <c r="F101" s="49">
        <v>2656.303223</v>
      </c>
      <c r="G101" s="67">
        <f t="shared" si="1"/>
        <v>-0.01016399292</v>
      </c>
      <c r="H101" s="68">
        <f>G101-FAMA!E104</f>
        <v>-0.02855498949</v>
      </c>
    </row>
    <row r="102">
      <c r="A102" s="48">
        <v>45292.0</v>
      </c>
      <c r="B102" s="49">
        <v>2709.899902</v>
      </c>
      <c r="C102" s="49">
        <v>2736.350098</v>
      </c>
      <c r="D102" s="49">
        <v>2660.0</v>
      </c>
      <c r="E102" s="49">
        <v>2695.800049</v>
      </c>
      <c r="F102" s="49">
        <v>2683.579102</v>
      </c>
      <c r="G102" s="67">
        <f t="shared" si="1"/>
        <v>0.03164817709</v>
      </c>
      <c r="H102" s="68">
        <f>G102-FAMA!E105</f>
        <v>0.01325718052</v>
      </c>
    </row>
    <row r="103">
      <c r="A103" s="48">
        <v>45293.0</v>
      </c>
      <c r="B103" s="49">
        <v>2706.149902</v>
      </c>
      <c r="C103" s="49">
        <v>2716.5</v>
      </c>
      <c r="D103" s="49">
        <v>2592.050049</v>
      </c>
      <c r="E103" s="49">
        <v>2613.100098</v>
      </c>
      <c r="F103" s="49">
        <v>2601.25415</v>
      </c>
      <c r="G103" s="67">
        <f t="shared" si="1"/>
        <v>0.006354499237</v>
      </c>
      <c r="H103" s="68">
        <f>G103-FAMA!E106</f>
        <v>-0.06722978325</v>
      </c>
    </row>
    <row r="104">
      <c r="A104" s="48">
        <v>45294.0</v>
      </c>
      <c r="B104" s="49">
        <v>2620.5</v>
      </c>
      <c r="C104" s="49">
        <v>2624.949951</v>
      </c>
      <c r="D104" s="49">
        <v>2579.600098</v>
      </c>
      <c r="E104" s="49">
        <v>2596.600098</v>
      </c>
      <c r="F104" s="49">
        <v>2584.828857</v>
      </c>
      <c r="G104" s="67">
        <f t="shared" si="1"/>
        <v>-0.02805491915</v>
      </c>
      <c r="H104" s="68">
        <f>G104-FAMA!E107</f>
        <v>-0.04644591572</v>
      </c>
    </row>
    <row r="105">
      <c r="A105" s="48">
        <v>45295.0</v>
      </c>
      <c r="B105" s="49">
        <v>2590.399902</v>
      </c>
      <c r="C105" s="49">
        <v>2709.350098</v>
      </c>
      <c r="D105" s="49">
        <v>2590.399902</v>
      </c>
      <c r="E105" s="49">
        <v>2671.550049</v>
      </c>
      <c r="F105" s="49">
        <v>2659.439209</v>
      </c>
      <c r="G105" s="67">
        <f t="shared" si="1"/>
        <v>0.01637821536</v>
      </c>
      <c r="H105" s="68">
        <f>G105-FAMA!E108</f>
        <v>-0.002044785201</v>
      </c>
    </row>
    <row r="106">
      <c r="A106" s="48">
        <v>45296.0</v>
      </c>
      <c r="B106" s="49">
        <v>2680.149902</v>
      </c>
      <c r="C106" s="49">
        <v>2698.699951</v>
      </c>
      <c r="D106" s="49">
        <v>2607.0</v>
      </c>
      <c r="E106" s="49">
        <v>2628.5</v>
      </c>
      <c r="F106" s="49">
        <v>2616.584229</v>
      </c>
      <c r="G106" s="67">
        <f t="shared" si="1"/>
        <v>0.02123272166</v>
      </c>
      <c r="H106" s="68">
        <f>G106-FAMA!E109</f>
        <v>0.002809721108</v>
      </c>
    </row>
    <row r="107">
      <c r="A107" s="48">
        <v>45299.0</v>
      </c>
      <c r="B107" s="49">
        <v>2648.0</v>
      </c>
      <c r="C107" s="49">
        <v>2648.0</v>
      </c>
      <c r="D107" s="49">
        <v>2557.0</v>
      </c>
      <c r="E107" s="49">
        <v>2573.850098</v>
      </c>
      <c r="F107" s="49">
        <v>2562.182129</v>
      </c>
      <c r="G107" s="67">
        <f t="shared" si="1"/>
        <v>0.01928608869</v>
      </c>
      <c r="H107" s="68">
        <f>G107-FAMA!E110</f>
        <v>-0.03599309581</v>
      </c>
    </row>
    <row r="108">
      <c r="A108" s="48">
        <v>45300.0</v>
      </c>
      <c r="B108" s="49">
        <v>2599.850098</v>
      </c>
      <c r="C108" s="49">
        <v>2629.25</v>
      </c>
      <c r="D108" s="49">
        <v>2504.399902</v>
      </c>
      <c r="E108" s="49">
        <v>2525.149902</v>
      </c>
      <c r="F108" s="49">
        <v>2513.702637</v>
      </c>
      <c r="G108" s="67">
        <f t="shared" si="1"/>
        <v>0.007842693883</v>
      </c>
      <c r="H108" s="68">
        <f>G108-FAMA!E111</f>
        <v>-0.01058030667</v>
      </c>
    </row>
    <row r="109">
      <c r="A109" s="48">
        <v>45301.0</v>
      </c>
      <c r="B109" s="49">
        <v>2527.300049</v>
      </c>
      <c r="C109" s="49">
        <v>2542.5</v>
      </c>
      <c r="D109" s="49">
        <v>2490.0</v>
      </c>
      <c r="E109" s="49">
        <v>2505.5</v>
      </c>
      <c r="F109" s="49">
        <v>2494.141846</v>
      </c>
      <c r="G109" s="67">
        <f t="shared" si="1"/>
        <v>0.00461102076</v>
      </c>
      <c r="H109" s="68">
        <f>G109-FAMA!E112</f>
        <v>-0.0138119798</v>
      </c>
    </row>
    <row r="110">
      <c r="A110" s="48">
        <v>45302.0</v>
      </c>
      <c r="B110" s="49">
        <v>2549.149902</v>
      </c>
      <c r="C110" s="49">
        <v>2549.149902</v>
      </c>
      <c r="D110" s="49">
        <v>2478.800049</v>
      </c>
      <c r="E110" s="49">
        <v>2494.0</v>
      </c>
      <c r="F110" s="49">
        <v>2482.694092</v>
      </c>
      <c r="G110" s="67">
        <f t="shared" si="1"/>
        <v>-0.02247832255</v>
      </c>
      <c r="H110" s="68">
        <f>G110-FAMA!E113</f>
        <v>-0.04088852196</v>
      </c>
    </row>
    <row r="111">
      <c r="A111" s="48">
        <v>45303.0</v>
      </c>
      <c r="B111" s="49">
        <v>2494.149902</v>
      </c>
      <c r="C111" s="49">
        <v>2584.649902</v>
      </c>
      <c r="D111" s="49">
        <v>2494.050049</v>
      </c>
      <c r="E111" s="49">
        <v>2551.350098</v>
      </c>
      <c r="F111" s="49">
        <v>2539.78418</v>
      </c>
      <c r="G111" s="67">
        <f t="shared" si="1"/>
        <v>0.01823891587</v>
      </c>
      <c r="H111" s="68">
        <f>G111-FAMA!E114</f>
        <v>-0.0001712835375</v>
      </c>
    </row>
    <row r="112">
      <c r="A112" s="48">
        <v>45306.0</v>
      </c>
      <c r="B112" s="49">
        <v>2599.899902</v>
      </c>
      <c r="C112" s="49">
        <v>2599.899902</v>
      </c>
      <c r="D112" s="49">
        <v>2499.0</v>
      </c>
      <c r="E112" s="49">
        <v>2505.649902</v>
      </c>
      <c r="F112" s="49">
        <v>2494.291016</v>
      </c>
      <c r="G112" s="67">
        <f t="shared" si="1"/>
        <v>0.006426616128</v>
      </c>
      <c r="H112" s="68">
        <f>G112-FAMA!E115</f>
        <v>-0.04881415079</v>
      </c>
    </row>
    <row r="113">
      <c r="A113" s="48">
        <v>45307.0</v>
      </c>
      <c r="B113" s="49">
        <v>2515.100098</v>
      </c>
      <c r="C113" s="49">
        <v>2528.0</v>
      </c>
      <c r="D113" s="49">
        <v>2441.100098</v>
      </c>
      <c r="E113" s="49">
        <v>2489.649902</v>
      </c>
      <c r="F113" s="49">
        <v>2478.363525</v>
      </c>
      <c r="G113" s="67">
        <f t="shared" si="1"/>
        <v>0.01310298394</v>
      </c>
      <c r="H113" s="68">
        <f>G113-FAMA!E116</f>
        <v>-0.005307215472</v>
      </c>
    </row>
    <row r="114">
      <c r="A114" s="48">
        <v>45308.0</v>
      </c>
      <c r="B114" s="49">
        <v>2440.100098</v>
      </c>
      <c r="C114" s="49">
        <v>2483.0</v>
      </c>
      <c r="D114" s="49">
        <v>2440.100098</v>
      </c>
      <c r="E114" s="49">
        <v>2457.449951</v>
      </c>
      <c r="F114" s="49">
        <v>2446.30957</v>
      </c>
      <c r="G114" s="67">
        <f t="shared" si="1"/>
        <v>-0.03680415475</v>
      </c>
      <c r="H114" s="68">
        <f>G114-FAMA!E117</f>
        <v>-0.05521435416</v>
      </c>
    </row>
    <row r="115">
      <c r="A115" s="48">
        <v>45309.0</v>
      </c>
      <c r="B115" s="49">
        <v>2494.149902</v>
      </c>
      <c r="C115" s="49">
        <v>2584.649902</v>
      </c>
      <c r="D115" s="49">
        <v>2494.050049</v>
      </c>
      <c r="E115" s="49">
        <v>2551.350098</v>
      </c>
      <c r="F115" s="49">
        <v>2539.78418</v>
      </c>
      <c r="G115" s="67">
        <f t="shared" si="1"/>
        <v>0.03041137916</v>
      </c>
      <c r="H115" s="68">
        <f>G115-FAMA!E118</f>
        <v>0.01194178747</v>
      </c>
    </row>
    <row r="116">
      <c r="A116" s="48">
        <v>45310.0</v>
      </c>
      <c r="B116" s="49">
        <v>2419.0</v>
      </c>
      <c r="C116" s="49">
        <v>2506.5</v>
      </c>
      <c r="D116" s="49">
        <v>2419.0</v>
      </c>
      <c r="E116" s="49">
        <v>2476.050049</v>
      </c>
      <c r="F116" s="49">
        <v>2464.825439</v>
      </c>
      <c r="G116" s="67">
        <f t="shared" si="1"/>
        <v>0.04868495838</v>
      </c>
      <c r="H116" s="68">
        <f>G116-FAMA!E119</f>
        <v>0.03021536668</v>
      </c>
    </row>
    <row r="117">
      <c r="A117" s="48">
        <v>45314.0</v>
      </c>
      <c r="B117" s="49">
        <v>2467.649902</v>
      </c>
      <c r="C117" s="49">
        <v>2474.899902</v>
      </c>
      <c r="D117" s="49">
        <v>2355.75</v>
      </c>
      <c r="E117" s="49">
        <v>2361.100098</v>
      </c>
      <c r="F117" s="49">
        <v>2350.396484</v>
      </c>
      <c r="G117" s="67">
        <f t="shared" si="1"/>
        <v>-0.01169918939</v>
      </c>
      <c r="H117" s="68">
        <f>G117-FAMA!E120</f>
        <v>-0.06711819889</v>
      </c>
    </row>
    <row r="118">
      <c r="A118" s="48">
        <v>45315.0</v>
      </c>
      <c r="B118" s="49">
        <v>2370.399902</v>
      </c>
      <c r="C118" s="49">
        <v>2415.25</v>
      </c>
      <c r="D118" s="49">
        <v>2317.649902</v>
      </c>
      <c r="E118" s="49">
        <v>2389.050049</v>
      </c>
      <c r="F118" s="49">
        <v>2378.219727</v>
      </c>
      <c r="G118" s="67">
        <f t="shared" si="1"/>
        <v>0.01023311869</v>
      </c>
      <c r="H118" s="68">
        <f>G118-FAMA!E121</f>
        <v>-0.00823647301</v>
      </c>
    </row>
    <row r="119">
      <c r="A119" s="48">
        <v>45316.0</v>
      </c>
      <c r="B119" s="49">
        <v>2382.0</v>
      </c>
      <c r="C119" s="49">
        <v>2402.600098</v>
      </c>
      <c r="D119" s="49">
        <v>2356.100098</v>
      </c>
      <c r="E119" s="49">
        <v>2364.850098</v>
      </c>
      <c r="F119" s="49">
        <v>2354.129639</v>
      </c>
      <c r="G119" s="67">
        <f t="shared" si="1"/>
        <v>0.007755814733</v>
      </c>
      <c r="H119" s="68">
        <f>G119-FAMA!E122</f>
        <v>-0.01071377696</v>
      </c>
    </row>
    <row r="120">
      <c r="A120" s="48">
        <v>45320.0</v>
      </c>
      <c r="B120" s="49">
        <v>2375.75</v>
      </c>
      <c r="C120" s="49">
        <v>2381.449951</v>
      </c>
      <c r="D120" s="49">
        <v>2337.5</v>
      </c>
      <c r="E120" s="49">
        <v>2346.649902</v>
      </c>
      <c r="F120" s="49">
        <v>2336.011963</v>
      </c>
      <c r="G120" s="67">
        <f t="shared" si="1"/>
        <v>0.02014955054</v>
      </c>
      <c r="H120" s="68">
        <f>G120-FAMA!E123</f>
        <v>0.001767003645</v>
      </c>
    </row>
    <row r="121">
      <c r="A121" s="48">
        <v>45321.0</v>
      </c>
      <c r="B121" s="49">
        <v>2348.100098</v>
      </c>
      <c r="C121" s="49">
        <v>2354.149902</v>
      </c>
      <c r="D121" s="49">
        <v>2285.0</v>
      </c>
      <c r="E121" s="49">
        <v>2300.300049</v>
      </c>
      <c r="F121" s="49">
        <v>2289.87207</v>
      </c>
      <c r="G121" s="67">
        <f t="shared" si="1"/>
        <v>-0.0561709788</v>
      </c>
      <c r="H121" s="68">
        <f>G121-FAMA!E124</f>
        <v>-0.07455352569</v>
      </c>
    </row>
    <row r="122">
      <c r="A122" s="48">
        <v>45322.0</v>
      </c>
      <c r="B122" s="49">
        <v>2300.0</v>
      </c>
      <c r="C122" s="49">
        <v>2485.449951</v>
      </c>
      <c r="D122" s="49">
        <v>2281.449951</v>
      </c>
      <c r="E122" s="49">
        <v>2437.199951</v>
      </c>
      <c r="F122" s="49">
        <v>2426.151367</v>
      </c>
      <c r="G122" s="67">
        <f t="shared" si="1"/>
        <v>0.01945031101</v>
      </c>
      <c r="H122" s="68">
        <f>G122-FAMA!E125</f>
        <v>-0.05410015412</v>
      </c>
    </row>
    <row r="123">
      <c r="A123" s="48">
        <v>45323.0</v>
      </c>
      <c r="B123" s="49">
        <v>2401.949951</v>
      </c>
      <c r="C123" s="49">
        <v>2440.0</v>
      </c>
      <c r="D123" s="49">
        <v>2358.199951</v>
      </c>
      <c r="E123" s="49">
        <v>2390.699951</v>
      </c>
      <c r="F123" s="49">
        <v>2379.862305</v>
      </c>
      <c r="G123" s="67">
        <f t="shared" si="1"/>
        <v>0.02825803609</v>
      </c>
      <c r="H123" s="68">
        <f>G123-FAMA!E126</f>
        <v>0.009875489197</v>
      </c>
    </row>
    <row r="124">
      <c r="A124" s="48">
        <v>45324.0</v>
      </c>
      <c r="B124" s="49">
        <v>2390.699951</v>
      </c>
      <c r="C124" s="49">
        <v>2407.899902</v>
      </c>
      <c r="D124" s="49">
        <v>2318.050049</v>
      </c>
      <c r="E124" s="49">
        <v>2325.0</v>
      </c>
      <c r="F124" s="49">
        <v>2314.460205</v>
      </c>
      <c r="G124" s="67">
        <f t="shared" si="1"/>
        <v>0.02851081854</v>
      </c>
      <c r="H124" s="68">
        <f>G124-FAMA!E127</f>
        <v>0.01016437774</v>
      </c>
    </row>
    <row r="125">
      <c r="A125" s="48">
        <v>45327.0</v>
      </c>
      <c r="B125" s="49">
        <v>2326.0</v>
      </c>
      <c r="C125" s="49">
        <v>2326.0</v>
      </c>
      <c r="D125" s="49">
        <v>2232.600098</v>
      </c>
      <c r="E125" s="49">
        <v>2260.550049</v>
      </c>
      <c r="F125" s="49">
        <v>2250.302246</v>
      </c>
      <c r="G125" s="67">
        <f t="shared" si="1"/>
        <v>-0.007486034516</v>
      </c>
      <c r="H125" s="68">
        <f>G125-FAMA!E128</f>
        <v>-0.02583247532</v>
      </c>
    </row>
    <row r="126">
      <c r="A126" s="48">
        <v>45328.0</v>
      </c>
      <c r="B126" s="49">
        <v>2247.75</v>
      </c>
      <c r="C126" s="49">
        <v>2303.899902</v>
      </c>
      <c r="D126" s="49">
        <v>2240.100098</v>
      </c>
      <c r="E126" s="49">
        <v>2277.600098</v>
      </c>
      <c r="F126" s="49">
        <v>2267.275146</v>
      </c>
      <c r="G126" s="67">
        <f t="shared" si="1"/>
        <v>0.007810052116</v>
      </c>
      <c r="H126" s="68">
        <f>G126-FAMA!E129</f>
        <v>-0.04723936867</v>
      </c>
    </row>
    <row r="127">
      <c r="A127" s="48">
        <v>45329.0</v>
      </c>
      <c r="B127" s="49">
        <v>2277.649902</v>
      </c>
      <c r="C127" s="49">
        <v>2292.300049</v>
      </c>
      <c r="D127" s="49">
        <v>2250.0</v>
      </c>
      <c r="E127" s="49">
        <v>2259.949951</v>
      </c>
      <c r="F127" s="49">
        <v>2249.704834</v>
      </c>
      <c r="G127" s="67">
        <f t="shared" si="1"/>
        <v>-0.001480205102</v>
      </c>
      <c r="H127" s="68">
        <f>G127-FAMA!E130</f>
        <v>-0.01982664591</v>
      </c>
    </row>
    <row r="128">
      <c r="A128" s="48">
        <v>45330.0</v>
      </c>
      <c r="B128" s="49">
        <v>2259.949951</v>
      </c>
      <c r="C128" s="49">
        <v>2331.050049</v>
      </c>
      <c r="D128" s="49">
        <v>2244.899902</v>
      </c>
      <c r="E128" s="49">
        <v>2263.300049</v>
      </c>
      <c r="F128" s="49">
        <v>2253.039795</v>
      </c>
      <c r="G128" s="67">
        <f t="shared" si="1"/>
        <v>0.02856238814</v>
      </c>
      <c r="H128" s="68">
        <f>G128-FAMA!E131</f>
        <v>0.01021594734</v>
      </c>
    </row>
    <row r="129">
      <c r="A129" s="48">
        <v>45331.0</v>
      </c>
      <c r="B129" s="49">
        <v>2263.25</v>
      </c>
      <c r="C129" s="49">
        <v>2275.0</v>
      </c>
      <c r="D129" s="49">
        <v>2168.899902</v>
      </c>
      <c r="E129" s="49">
        <v>2200.449951</v>
      </c>
      <c r="F129" s="49">
        <v>2190.474609</v>
      </c>
      <c r="G129" s="67">
        <f t="shared" si="1"/>
        <v>0.01102709083</v>
      </c>
      <c r="H129" s="68">
        <f>G129-FAMA!E132</f>
        <v>-0.007339324142</v>
      </c>
    </row>
    <row r="130">
      <c r="A130" s="48">
        <v>45334.0</v>
      </c>
      <c r="B130" s="49">
        <v>2200.449951</v>
      </c>
      <c r="C130" s="49">
        <v>2234.199951</v>
      </c>
      <c r="D130" s="49">
        <v>2164.550049</v>
      </c>
      <c r="E130" s="49">
        <v>2176.449951</v>
      </c>
      <c r="F130" s="49">
        <v>2166.583496</v>
      </c>
      <c r="G130" s="67">
        <f t="shared" si="1"/>
        <v>-0.002040378213</v>
      </c>
      <c r="H130" s="68">
        <f>G130-FAMA!E133</f>
        <v>-0.02040679318</v>
      </c>
    </row>
    <row r="131">
      <c r="A131" s="48">
        <v>45335.0</v>
      </c>
      <c r="B131" s="49">
        <v>2176.149902</v>
      </c>
      <c r="C131" s="49">
        <v>2189.800049</v>
      </c>
      <c r="D131" s="49">
        <v>2132.0</v>
      </c>
      <c r="E131" s="49">
        <v>2180.899902</v>
      </c>
      <c r="F131" s="49">
        <v>2171.013184</v>
      </c>
      <c r="G131" s="67">
        <f t="shared" si="1"/>
        <v>0.00388958426</v>
      </c>
      <c r="H131" s="68">
        <f>G131-FAMA!E134</f>
        <v>-0.05121978103</v>
      </c>
    </row>
    <row r="132">
      <c r="A132" s="48">
        <v>45336.0</v>
      </c>
      <c r="B132" s="49">
        <v>2164.850098</v>
      </c>
      <c r="C132" s="49">
        <v>2174.399902</v>
      </c>
      <c r="D132" s="49">
        <v>2147.449951</v>
      </c>
      <c r="E132" s="49">
        <v>2172.449951</v>
      </c>
      <c r="F132" s="49">
        <v>2162.601563</v>
      </c>
      <c r="G132" s="67">
        <f t="shared" si="1"/>
        <v>-0.02785607623</v>
      </c>
      <c r="H132" s="68">
        <f>G132-FAMA!E135</f>
        <v>-0.0462224912</v>
      </c>
    </row>
    <row r="133">
      <c r="A133" s="48">
        <v>45337.0</v>
      </c>
      <c r="B133" s="49">
        <v>2177.350098</v>
      </c>
      <c r="C133" s="49">
        <v>2275.0</v>
      </c>
      <c r="D133" s="49">
        <v>2172.0</v>
      </c>
      <c r="E133" s="49">
        <v>2234.699951</v>
      </c>
      <c r="F133" s="49">
        <v>2224.569336</v>
      </c>
      <c r="G133" s="67">
        <f t="shared" si="1"/>
        <v>-0.01379115355</v>
      </c>
      <c r="H133" s="68">
        <f>G133-FAMA!E136</f>
        <v>-0.03215756853</v>
      </c>
    </row>
    <row r="134">
      <c r="A134" s="48">
        <v>45338.0</v>
      </c>
      <c r="B134" s="49">
        <v>2276.899902</v>
      </c>
      <c r="C134" s="49">
        <v>2310.0</v>
      </c>
      <c r="D134" s="49">
        <v>2235.0</v>
      </c>
      <c r="E134" s="49">
        <v>2265.949951</v>
      </c>
      <c r="F134" s="49">
        <v>2255.677734</v>
      </c>
      <c r="G134" s="67">
        <f t="shared" si="1"/>
        <v>-0.01022135892</v>
      </c>
      <c r="H134" s="68">
        <f>G134-FAMA!E137</f>
        <v>-0.02856139744</v>
      </c>
    </row>
    <row r="135">
      <c r="A135" s="48">
        <v>45341.0</v>
      </c>
      <c r="B135" s="49">
        <v>2271.699951</v>
      </c>
      <c r="C135" s="49">
        <v>2317.350098</v>
      </c>
      <c r="D135" s="49">
        <v>2250.850098</v>
      </c>
      <c r="E135" s="49">
        <v>2289.350098</v>
      </c>
      <c r="F135" s="49">
        <v>2278.971924</v>
      </c>
      <c r="G135" s="67">
        <f t="shared" si="1"/>
        <v>-0.003655704392</v>
      </c>
      <c r="H135" s="68">
        <f>G135-FAMA!E138</f>
        <v>-0.02199574291</v>
      </c>
    </row>
    <row r="136">
      <c r="A136" s="48">
        <v>45342.0</v>
      </c>
      <c r="B136" s="49">
        <v>2287.149902</v>
      </c>
      <c r="C136" s="49">
        <v>2318.5</v>
      </c>
      <c r="D136" s="49">
        <v>2277.800049</v>
      </c>
      <c r="E136" s="49">
        <v>2297.75</v>
      </c>
      <c r="F136" s="49">
        <v>2287.33374</v>
      </c>
      <c r="G136" s="67">
        <f t="shared" si="1"/>
        <v>0.002268254325</v>
      </c>
      <c r="H136" s="68">
        <f>G136-FAMA!E139</f>
        <v>-0.05276195256</v>
      </c>
    </row>
    <row r="137">
      <c r="A137" s="48">
        <v>45343.0</v>
      </c>
      <c r="B137" s="49">
        <v>2324.800049</v>
      </c>
      <c r="C137" s="49">
        <v>2345.300049</v>
      </c>
      <c r="D137" s="49">
        <v>2278.050049</v>
      </c>
      <c r="E137" s="49">
        <v>2292.550049</v>
      </c>
      <c r="F137" s="49">
        <v>2282.157227</v>
      </c>
      <c r="G137" s="67">
        <f t="shared" si="1"/>
        <v>0.01180595246</v>
      </c>
      <c r="H137" s="68">
        <f>G137-FAMA!E140</f>
        <v>-0.00653408606</v>
      </c>
    </row>
    <row r="138">
      <c r="A138" s="48">
        <v>45344.0</v>
      </c>
      <c r="B138" s="49">
        <v>2292.550049</v>
      </c>
      <c r="C138" s="49">
        <v>2298.600098</v>
      </c>
      <c r="D138" s="49">
        <v>2260.0</v>
      </c>
      <c r="E138" s="49">
        <v>2265.800049</v>
      </c>
      <c r="F138" s="49">
        <v>2255.528564</v>
      </c>
      <c r="G138" s="67">
        <f t="shared" si="1"/>
        <v>0.01412107245</v>
      </c>
      <c r="H138" s="68">
        <f>G138-FAMA!E141</f>
        <v>-0.004218966069</v>
      </c>
    </row>
    <row r="139">
      <c r="A139" s="48">
        <v>45345.0</v>
      </c>
      <c r="B139" s="49">
        <v>2292.949951</v>
      </c>
      <c r="C139" s="49">
        <v>2292.949951</v>
      </c>
      <c r="D139" s="49">
        <v>2225.0</v>
      </c>
      <c r="E139" s="49">
        <v>2234.25</v>
      </c>
      <c r="F139" s="49">
        <v>2224.121582</v>
      </c>
      <c r="G139" s="67">
        <f t="shared" si="1"/>
        <v>-0.004810554838</v>
      </c>
      <c r="H139" s="68">
        <f>G139-FAMA!E142</f>
        <v>-0.02325889991</v>
      </c>
    </row>
    <row r="140">
      <c r="A140" s="48">
        <v>45348.0</v>
      </c>
      <c r="B140" s="49">
        <v>2299.949951</v>
      </c>
      <c r="C140" s="49">
        <v>2299.949951</v>
      </c>
      <c r="D140" s="49">
        <v>2204.050049</v>
      </c>
      <c r="E140" s="49">
        <v>2245.050049</v>
      </c>
      <c r="F140" s="49">
        <v>2234.872559</v>
      </c>
      <c r="G140" s="67">
        <f t="shared" si="1"/>
        <v>0.01210440466</v>
      </c>
      <c r="H140" s="68">
        <f>G140-FAMA!E143</f>
        <v>-0.006343940408</v>
      </c>
    </row>
    <row r="141">
      <c r="A141" s="48">
        <v>45349.0</v>
      </c>
      <c r="B141" s="49">
        <v>2239.75</v>
      </c>
      <c r="C141" s="49">
        <v>2262.0</v>
      </c>
      <c r="D141" s="49">
        <v>2208.25</v>
      </c>
      <c r="E141" s="49">
        <v>2218.199951</v>
      </c>
      <c r="F141" s="49">
        <v>2208.144287</v>
      </c>
      <c r="G141" s="67">
        <f t="shared" si="1"/>
        <v>0.01493901479</v>
      </c>
      <c r="H141" s="68">
        <f>G141-FAMA!E144</f>
        <v>-0.003509330282</v>
      </c>
    </row>
    <row r="142">
      <c r="A142" s="48">
        <v>45350.0</v>
      </c>
      <c r="B142" s="49">
        <v>2214.050049</v>
      </c>
      <c r="C142" s="49">
        <v>2229.100098</v>
      </c>
      <c r="D142" s="49">
        <v>2180.0</v>
      </c>
      <c r="E142" s="49">
        <v>2185.550049</v>
      </c>
      <c r="F142" s="49">
        <v>2175.642334</v>
      </c>
      <c r="G142" s="67">
        <f t="shared" si="1"/>
        <v>0.002499884987</v>
      </c>
      <c r="H142" s="68">
        <f>G142-FAMA!E145</f>
        <v>-0.05285536109</v>
      </c>
    </row>
    <row r="143">
      <c r="A143" s="48">
        <v>45351.0</v>
      </c>
      <c r="B143" s="49">
        <v>2184.949951</v>
      </c>
      <c r="C143" s="49">
        <v>2198.800049</v>
      </c>
      <c r="D143" s="49">
        <v>2153.449951</v>
      </c>
      <c r="E143" s="49">
        <v>2180.100098</v>
      </c>
      <c r="F143" s="49">
        <v>2170.217041</v>
      </c>
      <c r="G143" s="67">
        <f t="shared" si="1"/>
        <v>-0.008549650272</v>
      </c>
      <c r="H143" s="68">
        <f>G143-FAMA!E146</f>
        <v>-0.02699799534</v>
      </c>
    </row>
    <row r="144">
      <c r="A144" s="48">
        <v>45352.0</v>
      </c>
      <c r="B144" s="49">
        <v>2199.949951</v>
      </c>
      <c r="C144" s="49">
        <v>2219.899902</v>
      </c>
      <c r="D144" s="49">
        <v>2177.550049</v>
      </c>
      <c r="E144" s="49">
        <v>2198.899902</v>
      </c>
      <c r="F144" s="49">
        <v>2188.931641</v>
      </c>
      <c r="G144" s="67">
        <f t="shared" si="1"/>
        <v>0.000796430233</v>
      </c>
      <c r="H144" s="68">
        <f>G144-FAMA!E147</f>
        <v>-0.01778064932</v>
      </c>
    </row>
    <row r="145">
      <c r="A145" s="48">
        <v>45355.0</v>
      </c>
      <c r="B145" s="49">
        <v>2202.350098</v>
      </c>
      <c r="C145" s="49">
        <v>2231.949951</v>
      </c>
      <c r="D145" s="49">
        <v>2185.0</v>
      </c>
      <c r="E145" s="49">
        <v>2197.149902</v>
      </c>
      <c r="F145" s="49">
        <v>2187.189697</v>
      </c>
      <c r="G145" s="67">
        <f t="shared" si="1"/>
        <v>-0.08287765056</v>
      </c>
      <c r="H145" s="68">
        <f>G145-FAMA!E148</f>
        <v>-0.1572066778</v>
      </c>
    </row>
    <row r="146">
      <c r="A146" s="48">
        <v>45356.0</v>
      </c>
      <c r="B146" s="49">
        <v>2238.600098</v>
      </c>
      <c r="C146" s="49">
        <v>2420.0</v>
      </c>
      <c r="D146" s="49">
        <v>2190.050049</v>
      </c>
      <c r="E146" s="49">
        <v>2395.699951</v>
      </c>
      <c r="F146" s="49">
        <v>2384.8396</v>
      </c>
      <c r="G146" s="67">
        <f t="shared" si="1"/>
        <v>0.03276287871</v>
      </c>
      <c r="H146" s="68">
        <f>G146-FAMA!E149</f>
        <v>0.01418579916</v>
      </c>
    </row>
    <row r="147">
      <c r="A147" s="48">
        <v>45357.0</v>
      </c>
      <c r="B147" s="49">
        <v>2421.25</v>
      </c>
      <c r="C147" s="49">
        <v>2430.0</v>
      </c>
      <c r="D147" s="49">
        <v>2301.600098</v>
      </c>
      <c r="E147" s="49">
        <v>2319.699951</v>
      </c>
      <c r="F147" s="49">
        <v>2309.184082</v>
      </c>
      <c r="G147" s="67">
        <f t="shared" si="1"/>
        <v>-0.008802281019</v>
      </c>
      <c r="H147" s="68">
        <f>G147-FAMA!E150</f>
        <v>-0.02737936057</v>
      </c>
    </row>
    <row r="148">
      <c r="A148" s="48">
        <v>45358.0</v>
      </c>
      <c r="B148" s="49">
        <v>2328.949951</v>
      </c>
      <c r="C148" s="49">
        <v>2375.0</v>
      </c>
      <c r="D148" s="49">
        <v>2320.0</v>
      </c>
      <c r="E148" s="49">
        <v>2340.300049</v>
      </c>
      <c r="F148" s="49">
        <v>2329.690674</v>
      </c>
      <c r="G148" s="67">
        <f t="shared" si="1"/>
        <v>0.05108790937</v>
      </c>
      <c r="H148" s="68">
        <f>G148-FAMA!E151</f>
        <v>0.032448148</v>
      </c>
    </row>
    <row r="149">
      <c r="A149" s="48">
        <v>45362.0</v>
      </c>
      <c r="B149" s="49">
        <v>2344.649902</v>
      </c>
      <c r="C149" s="49">
        <v>2344.649902</v>
      </c>
      <c r="D149" s="49">
        <v>2210.300049</v>
      </c>
      <c r="E149" s="49">
        <v>2226.550049</v>
      </c>
      <c r="F149" s="49">
        <v>2216.456543</v>
      </c>
      <c r="G149" s="67">
        <f t="shared" si="1"/>
        <v>0.03174160854</v>
      </c>
      <c r="H149" s="68">
        <f>G149-FAMA!E152</f>
        <v>0.01310184716</v>
      </c>
    </row>
    <row r="150">
      <c r="A150" s="48">
        <v>45363.0</v>
      </c>
      <c r="B150" s="49">
        <v>2220.0</v>
      </c>
      <c r="C150" s="49">
        <v>2228.600098</v>
      </c>
      <c r="D150" s="49">
        <v>2130.75</v>
      </c>
      <c r="E150" s="49">
        <v>2158.050049</v>
      </c>
      <c r="F150" s="49">
        <v>2148.26709</v>
      </c>
      <c r="G150" s="67">
        <f t="shared" si="1"/>
        <v>0.05690929087</v>
      </c>
      <c r="H150" s="68">
        <f>G150-FAMA!E153</f>
        <v>0.0009795828923</v>
      </c>
    </row>
    <row r="151">
      <c r="A151" s="48">
        <v>45364.0</v>
      </c>
      <c r="B151" s="49">
        <v>2141.300049</v>
      </c>
      <c r="C151" s="49">
        <v>2165.050049</v>
      </c>
      <c r="D151" s="49">
        <v>2031.0</v>
      </c>
      <c r="E151" s="49">
        <v>2041.849976</v>
      </c>
      <c r="F151" s="49">
        <v>2032.593628</v>
      </c>
      <c r="G151" s="67">
        <f t="shared" si="1"/>
        <v>-0.007340999553</v>
      </c>
      <c r="H151" s="68">
        <f>G151-FAMA!E154</f>
        <v>-0.02598076092</v>
      </c>
    </row>
    <row r="152">
      <c r="A152" s="48">
        <v>45365.0</v>
      </c>
      <c r="B152" s="49">
        <v>2031.050049</v>
      </c>
      <c r="C152" s="49">
        <v>2100.0</v>
      </c>
      <c r="D152" s="49">
        <v>2010.0</v>
      </c>
      <c r="E152" s="49">
        <v>2056.949951</v>
      </c>
      <c r="F152" s="49">
        <v>2047.625244</v>
      </c>
      <c r="G152" s="67">
        <f t="shared" si="1"/>
        <v>-0.02140864383</v>
      </c>
      <c r="H152" s="68">
        <f>G152-FAMA!E155</f>
        <v>-0.0400484052</v>
      </c>
    </row>
    <row r="153">
      <c r="A153" s="48">
        <v>45366.0</v>
      </c>
      <c r="B153" s="49">
        <v>2069.600098</v>
      </c>
      <c r="C153" s="49">
        <v>2124.0</v>
      </c>
      <c r="D153" s="49">
        <v>2064.600098</v>
      </c>
      <c r="E153" s="49">
        <v>2101.949951</v>
      </c>
      <c r="F153" s="49">
        <v>2092.421143</v>
      </c>
      <c r="G153" s="67">
        <f t="shared" si="1"/>
        <v>0.007960251933</v>
      </c>
      <c r="H153" s="68">
        <f>G153-FAMA!E156</f>
        <v>-0.01060301011</v>
      </c>
    </row>
    <row r="154">
      <c r="A154" s="48">
        <v>45369.0</v>
      </c>
      <c r="B154" s="49">
        <v>2123.649902</v>
      </c>
      <c r="C154" s="49">
        <v>2130.649902</v>
      </c>
      <c r="D154" s="49">
        <v>2072.5</v>
      </c>
      <c r="E154" s="49">
        <v>2085.350098</v>
      </c>
      <c r="F154" s="49">
        <v>2075.896484</v>
      </c>
      <c r="G154" s="67">
        <f t="shared" si="1"/>
        <v>0.01333890095</v>
      </c>
      <c r="H154" s="68">
        <f>G154-FAMA!E157</f>
        <v>-0.005224361091</v>
      </c>
    </row>
    <row r="155">
      <c r="A155" s="48">
        <v>45370.0</v>
      </c>
      <c r="B155" s="49">
        <v>2079.050049</v>
      </c>
      <c r="C155" s="49">
        <v>2114.550049</v>
      </c>
      <c r="D155" s="49">
        <v>2052.050049</v>
      </c>
      <c r="E155" s="49">
        <v>2057.899902</v>
      </c>
      <c r="F155" s="49">
        <v>2048.570801</v>
      </c>
      <c r="G155" s="67">
        <f t="shared" si="1"/>
        <v>0.01189945219</v>
      </c>
      <c r="H155" s="68">
        <f>G155-FAMA!E158</f>
        <v>-0.04380067241</v>
      </c>
    </row>
    <row r="156">
      <c r="A156" s="48">
        <v>45371.0</v>
      </c>
      <c r="B156" s="49">
        <v>2053.600098</v>
      </c>
      <c r="C156" s="49">
        <v>2075.0</v>
      </c>
      <c r="D156" s="49">
        <v>2030.0</v>
      </c>
      <c r="E156" s="49">
        <v>2033.699951</v>
      </c>
      <c r="F156" s="49">
        <v>2024.480591</v>
      </c>
      <c r="G156" s="67">
        <f t="shared" si="1"/>
        <v>-0.01389204697</v>
      </c>
      <c r="H156" s="68">
        <f>G156-FAMA!E159</f>
        <v>-0.03245530901</v>
      </c>
    </row>
    <row r="157">
      <c r="A157" s="48">
        <v>45372.0</v>
      </c>
      <c r="B157" s="49">
        <v>2076.0</v>
      </c>
      <c r="C157" s="49">
        <v>2085.0</v>
      </c>
      <c r="D157" s="49">
        <v>2059.0</v>
      </c>
      <c r="E157" s="49">
        <v>2062.350098</v>
      </c>
      <c r="F157" s="49">
        <v>2053.000977</v>
      </c>
      <c r="G157" s="67">
        <f t="shared" si="1"/>
        <v>-0.02179469682</v>
      </c>
      <c r="H157" s="68">
        <f>G157-FAMA!E160</f>
        <v>-0.04035795885</v>
      </c>
    </row>
    <row r="158">
      <c r="A158" s="48">
        <v>45373.0</v>
      </c>
      <c r="B158" s="49">
        <v>2099.899902</v>
      </c>
      <c r="C158" s="49">
        <v>2161.899902</v>
      </c>
      <c r="D158" s="49">
        <v>2083.399902</v>
      </c>
      <c r="E158" s="49">
        <v>2108.300049</v>
      </c>
      <c r="F158" s="49">
        <v>2098.742432</v>
      </c>
      <c r="G158" s="67">
        <f t="shared" si="1"/>
        <v>0.02856444448</v>
      </c>
      <c r="H158" s="68">
        <f>G158-FAMA!E161</f>
        <v>0.00990882304</v>
      </c>
    </row>
    <row r="159">
      <c r="A159" s="48">
        <v>45377.0</v>
      </c>
      <c r="B159" s="49">
        <v>2105.0</v>
      </c>
      <c r="C159" s="49">
        <v>2105.0</v>
      </c>
      <c r="D159" s="49">
        <v>2045.050049</v>
      </c>
      <c r="E159" s="49">
        <v>2049.75</v>
      </c>
      <c r="F159" s="49">
        <v>2040.457886</v>
      </c>
      <c r="G159" s="67">
        <f t="shared" si="1"/>
        <v>-0.006807899224</v>
      </c>
      <c r="H159" s="68">
        <f>G159-FAMA!E162</f>
        <v>-0.02546352066</v>
      </c>
    </row>
    <row r="160">
      <c r="A160" s="48">
        <v>45378.0</v>
      </c>
      <c r="B160" s="49">
        <v>2074.949951</v>
      </c>
      <c r="C160" s="49">
        <v>2097.149902</v>
      </c>
      <c r="D160" s="49">
        <v>2051.550049</v>
      </c>
      <c r="E160" s="49">
        <v>2063.800049</v>
      </c>
      <c r="F160" s="49">
        <v>2054.444336</v>
      </c>
      <c r="G160" s="67">
        <f t="shared" si="1"/>
        <v>0.009736361977</v>
      </c>
      <c r="H160" s="68">
        <f>G160-FAMA!E163</f>
        <v>-0.04624094396</v>
      </c>
    </row>
    <row r="161">
      <c r="A161" s="48">
        <v>45379.0</v>
      </c>
      <c r="B161" s="49">
        <v>2050.600098</v>
      </c>
      <c r="C161" s="49">
        <v>2087.449951</v>
      </c>
      <c r="D161" s="49">
        <v>2028.949951</v>
      </c>
      <c r="E161" s="49">
        <v>2043.900024</v>
      </c>
      <c r="F161" s="49">
        <v>2034.634399</v>
      </c>
      <c r="G161" s="67">
        <f t="shared" si="1"/>
        <v>-0.02601855435</v>
      </c>
      <c r="H161" s="68">
        <f>G161-FAMA!E164</f>
        <v>-0.04467417579</v>
      </c>
    </row>
    <row r="162">
      <c r="A162" s="48">
        <v>45383.0</v>
      </c>
      <c r="B162" s="49">
        <v>2044.5</v>
      </c>
      <c r="C162" s="49">
        <v>2120.0</v>
      </c>
      <c r="D162" s="49">
        <v>2044.5</v>
      </c>
      <c r="E162" s="49">
        <v>2098.5</v>
      </c>
      <c r="F162" s="49">
        <v>2088.986816</v>
      </c>
      <c r="G162" s="67">
        <f t="shared" si="1"/>
        <v>-0.01209867406</v>
      </c>
      <c r="H162" s="68">
        <f>G162-FAMA!E165</f>
        <v>-0.0307542955</v>
      </c>
    </row>
    <row r="163">
      <c r="A163" s="48">
        <v>45384.0</v>
      </c>
      <c r="B163" s="49">
        <v>2098.050049</v>
      </c>
      <c r="C163" s="49">
        <v>2138.0</v>
      </c>
      <c r="D163" s="49">
        <v>2082.5</v>
      </c>
      <c r="E163" s="49">
        <v>2124.199951</v>
      </c>
      <c r="F163" s="49">
        <v>2114.570313</v>
      </c>
      <c r="G163" s="67">
        <f t="shared" si="1"/>
        <v>0.0001646681249</v>
      </c>
      <c r="H163" s="68">
        <f>G163-FAMA!E166</f>
        <v>-0.01840806154</v>
      </c>
    </row>
    <row r="164">
      <c r="A164" s="48">
        <v>45385.0</v>
      </c>
      <c r="B164" s="49">
        <v>2137.649902</v>
      </c>
      <c r="C164" s="49">
        <v>2165.949951</v>
      </c>
      <c r="D164" s="49">
        <v>2115.5</v>
      </c>
      <c r="E164" s="49">
        <v>2123.850098</v>
      </c>
      <c r="F164" s="49">
        <v>2114.222168</v>
      </c>
      <c r="G164" s="67">
        <f t="shared" si="1"/>
        <v>-0.06465098782</v>
      </c>
      <c r="H164" s="68">
        <f>G164-FAMA!E167</f>
        <v>-0.08322371749</v>
      </c>
    </row>
    <row r="165">
      <c r="A165" s="48">
        <v>45386.0</v>
      </c>
      <c r="B165" s="49">
        <v>2149.0</v>
      </c>
      <c r="C165" s="49">
        <v>2315.149902</v>
      </c>
      <c r="D165" s="49">
        <v>2141.149902</v>
      </c>
      <c r="E165" s="49">
        <v>2270.649902</v>
      </c>
      <c r="F165" s="49">
        <v>2260.356445</v>
      </c>
      <c r="G165" s="67">
        <f t="shared" si="1"/>
        <v>0.01311762549</v>
      </c>
      <c r="H165" s="68">
        <f>G165-FAMA!E168</f>
        <v>-0.04261091254</v>
      </c>
    </row>
    <row r="166">
      <c r="A166" s="48">
        <v>45387.0</v>
      </c>
      <c r="B166" s="49">
        <v>2289.350098</v>
      </c>
      <c r="C166" s="49">
        <v>2301.75</v>
      </c>
      <c r="D166" s="49">
        <v>2227.199951</v>
      </c>
      <c r="E166" s="49">
        <v>2241.25</v>
      </c>
      <c r="F166" s="49">
        <v>2231.089844</v>
      </c>
      <c r="G166" s="67">
        <f t="shared" si="1"/>
        <v>0.0280491775</v>
      </c>
      <c r="H166" s="68">
        <f>G166-FAMA!E169</f>
        <v>0.009476447835</v>
      </c>
    </row>
    <row r="167">
      <c r="A167" s="48">
        <v>45390.0</v>
      </c>
      <c r="B167" s="49">
        <v>2241.300049</v>
      </c>
      <c r="C167" s="49">
        <v>2255.5</v>
      </c>
      <c r="D167" s="49">
        <v>2168.550049</v>
      </c>
      <c r="E167" s="49">
        <v>2180.100098</v>
      </c>
      <c r="F167" s="49">
        <v>2170.217041</v>
      </c>
      <c r="G167" s="67">
        <f t="shared" si="1"/>
        <v>-0.03909553675</v>
      </c>
      <c r="H167" s="68">
        <f>G167-FAMA!E170</f>
        <v>-0.05766826642</v>
      </c>
    </row>
    <row r="168">
      <c r="A168" s="48">
        <v>45391.0</v>
      </c>
      <c r="B168" s="49">
        <v>2180.0</v>
      </c>
      <c r="C168" s="49">
        <v>2324.550049</v>
      </c>
      <c r="D168" s="49">
        <v>2180.0</v>
      </c>
      <c r="E168" s="49">
        <v>2268.800049</v>
      </c>
      <c r="F168" s="49">
        <v>2258.514893</v>
      </c>
      <c r="G168" s="67">
        <f t="shared" si="1"/>
        <v>-0.01126527022</v>
      </c>
      <c r="H168" s="68">
        <f>G168-FAMA!E171</f>
        <v>-0.02968699069</v>
      </c>
    </row>
    <row r="169">
      <c r="A169" s="48">
        <v>45392.0</v>
      </c>
      <c r="B169" s="49">
        <v>2270.550049</v>
      </c>
      <c r="C169" s="49">
        <v>2326.0</v>
      </c>
      <c r="D169" s="49">
        <v>2224.0</v>
      </c>
      <c r="E169" s="49">
        <v>2294.649902</v>
      </c>
      <c r="F169" s="49">
        <v>2284.247559</v>
      </c>
      <c r="G169" s="67">
        <f t="shared" si="1"/>
        <v>0.01105940338</v>
      </c>
      <c r="H169" s="68">
        <f>G169-FAMA!E172</f>
        <v>-0.007362317086</v>
      </c>
    </row>
    <row r="170">
      <c r="A170" s="48">
        <v>45394.0</v>
      </c>
      <c r="B170" s="49">
        <v>2303.449951</v>
      </c>
      <c r="C170" s="49">
        <v>2315.850098</v>
      </c>
      <c r="D170" s="49">
        <v>2250.199951</v>
      </c>
      <c r="E170" s="49">
        <v>2269.550049</v>
      </c>
      <c r="F170" s="49">
        <v>2259.261475</v>
      </c>
      <c r="G170" s="67">
        <f t="shared" si="1"/>
        <v>0.03408134369</v>
      </c>
      <c r="H170" s="68">
        <f>G170-FAMA!E173</f>
        <v>0.01565962322</v>
      </c>
    </row>
    <row r="171">
      <c r="A171" s="48">
        <v>45397.0</v>
      </c>
      <c r="B171" s="49">
        <v>2100.050049</v>
      </c>
      <c r="C171" s="49">
        <v>2251.399902</v>
      </c>
      <c r="D171" s="49">
        <v>2100.050049</v>
      </c>
      <c r="E171" s="49">
        <v>2194.75</v>
      </c>
      <c r="F171" s="49">
        <v>2184.800537</v>
      </c>
      <c r="G171" s="67">
        <f t="shared" si="1"/>
        <v>-0.01441502925</v>
      </c>
      <c r="H171" s="68">
        <f>G171-FAMA!E174</f>
        <v>-0.05126186379</v>
      </c>
    </row>
    <row r="172">
      <c r="A172" s="48">
        <v>45398.0</v>
      </c>
      <c r="B172" s="49">
        <v>2187.75</v>
      </c>
      <c r="C172" s="49">
        <v>2244.550049</v>
      </c>
      <c r="D172" s="49">
        <v>2167.550049</v>
      </c>
      <c r="E172" s="49">
        <v>2226.850098</v>
      </c>
      <c r="F172" s="49">
        <v>2216.755127</v>
      </c>
      <c r="G172" s="67">
        <f t="shared" si="1"/>
        <v>0.01045922915</v>
      </c>
      <c r="H172" s="68">
        <f>G172-FAMA!E175</f>
        <v>-0.007962491321</v>
      </c>
    </row>
    <row r="173">
      <c r="A173" s="48">
        <v>45400.0</v>
      </c>
      <c r="B173" s="49">
        <v>2257.949951</v>
      </c>
      <c r="C173" s="49">
        <v>2258.050049</v>
      </c>
      <c r="D173" s="49">
        <v>2200.0</v>
      </c>
      <c r="E173" s="49">
        <v>2203.800049</v>
      </c>
      <c r="F173" s="49">
        <v>2193.80957</v>
      </c>
      <c r="G173" s="67">
        <f t="shared" si="1"/>
        <v>0.0141973159</v>
      </c>
      <c r="H173" s="68">
        <f>G173-FAMA!E176</f>
        <v>-0.004224404573</v>
      </c>
    </row>
    <row r="174">
      <c r="A174" s="48">
        <v>45401.0</v>
      </c>
      <c r="B174" s="49">
        <v>2237.550049</v>
      </c>
      <c r="C174" s="49">
        <v>2237.550049</v>
      </c>
      <c r="D174" s="49">
        <v>2150.0</v>
      </c>
      <c r="E174" s="49">
        <v>2172.949951</v>
      </c>
      <c r="F174" s="49">
        <v>2163.099365</v>
      </c>
      <c r="G174" s="67">
        <f t="shared" si="1"/>
        <v>-0.008102387565</v>
      </c>
      <c r="H174" s="68">
        <f>G174-FAMA!E177</f>
        <v>-0.02636891717</v>
      </c>
    </row>
    <row r="175">
      <c r="A175" s="48">
        <v>45404.0</v>
      </c>
      <c r="B175" s="49">
        <v>2178.0</v>
      </c>
      <c r="C175" s="49">
        <v>2243.899902</v>
      </c>
      <c r="D175" s="49">
        <v>2175.050049</v>
      </c>
      <c r="E175" s="49">
        <v>2190.699951</v>
      </c>
      <c r="F175" s="49">
        <v>2180.768799</v>
      </c>
      <c r="G175" s="67">
        <f t="shared" si="1"/>
        <v>-0.01667531546</v>
      </c>
      <c r="H175" s="68">
        <f>G175-FAMA!E178</f>
        <v>-0.08976145627</v>
      </c>
    </row>
    <row r="176">
      <c r="A176" s="48">
        <v>45405.0</v>
      </c>
      <c r="B176" s="49">
        <v>2239.050049</v>
      </c>
      <c r="C176" s="49">
        <v>2255.399902</v>
      </c>
      <c r="D176" s="49">
        <v>2200.0</v>
      </c>
      <c r="E176" s="49">
        <v>2227.850098</v>
      </c>
      <c r="F176" s="49">
        <v>2217.750488</v>
      </c>
      <c r="G176" s="67">
        <f t="shared" si="1"/>
        <v>-0.008103195122</v>
      </c>
      <c r="H176" s="68">
        <f>G176-FAMA!E179</f>
        <v>-0.02636972472</v>
      </c>
    </row>
    <row r="177">
      <c r="A177" s="48">
        <v>45406.0</v>
      </c>
      <c r="B177" s="49">
        <v>2289.949951</v>
      </c>
      <c r="C177" s="49">
        <v>2289.949951</v>
      </c>
      <c r="D177" s="49">
        <v>2230.0</v>
      </c>
      <c r="E177" s="49">
        <v>2246.050049</v>
      </c>
      <c r="F177" s="49">
        <v>2235.868164</v>
      </c>
      <c r="G177" s="67">
        <f t="shared" si="1"/>
        <v>0.004427409162</v>
      </c>
      <c r="H177" s="68">
        <f>G177-FAMA!E180</f>
        <v>-0.01383912044</v>
      </c>
    </row>
    <row r="178">
      <c r="A178" s="48">
        <v>45407.0</v>
      </c>
      <c r="B178" s="49">
        <v>2250.850098</v>
      </c>
      <c r="C178" s="49">
        <v>2257.949951</v>
      </c>
      <c r="D178" s="49">
        <v>2219.800049</v>
      </c>
      <c r="E178" s="49">
        <v>2236.149902</v>
      </c>
      <c r="F178" s="49">
        <v>2226.012695</v>
      </c>
      <c r="G178" s="67">
        <f t="shared" si="1"/>
        <v>0.007138531866</v>
      </c>
      <c r="H178" s="68">
        <f>G178-FAMA!E181</f>
        <v>-0.01107496689</v>
      </c>
    </row>
    <row r="179">
      <c r="A179" s="48">
        <v>45408.0</v>
      </c>
      <c r="B179" s="49">
        <v>2242.350098</v>
      </c>
      <c r="C179" s="49">
        <v>2255.699951</v>
      </c>
      <c r="D179" s="49">
        <v>2210.050049</v>
      </c>
      <c r="E179" s="49">
        <v>2220.300049</v>
      </c>
      <c r="F179" s="49">
        <v>2210.234863</v>
      </c>
      <c r="G179" s="67">
        <f t="shared" si="1"/>
        <v>0.007418609431</v>
      </c>
      <c r="H179" s="68">
        <f>G179-FAMA!E182</f>
        <v>-0.01079488933</v>
      </c>
    </row>
    <row r="180">
      <c r="A180" s="48">
        <v>45411.0</v>
      </c>
      <c r="B180" s="49">
        <v>2220.0</v>
      </c>
      <c r="C180" s="49">
        <v>2242.5</v>
      </c>
      <c r="D180" s="49">
        <v>2197.649902</v>
      </c>
      <c r="E180" s="49">
        <v>2203.949951</v>
      </c>
      <c r="F180" s="49">
        <v>2193.95874</v>
      </c>
      <c r="G180" s="67">
        <f t="shared" si="1"/>
        <v>0.005841667375</v>
      </c>
      <c r="H180" s="68">
        <f>G180-FAMA!E183</f>
        <v>-0.04880878144</v>
      </c>
    </row>
    <row r="181">
      <c r="A181" s="48">
        <v>45412.0</v>
      </c>
      <c r="B181" s="49">
        <v>2211.0</v>
      </c>
      <c r="C181" s="49">
        <v>2217.850098</v>
      </c>
      <c r="D181" s="49">
        <v>2188.050049</v>
      </c>
      <c r="E181" s="49">
        <v>2191.149902</v>
      </c>
      <c r="F181" s="49">
        <v>2181.216797</v>
      </c>
      <c r="G181" s="67">
        <f t="shared" si="1"/>
        <v>0.00749464097</v>
      </c>
      <c r="H181" s="68">
        <f>G181-FAMA!E184</f>
        <v>-0.01071885779</v>
      </c>
    </row>
    <row r="182">
      <c r="A182" s="48">
        <v>45414.0</v>
      </c>
      <c r="B182" s="49">
        <v>2188.050049</v>
      </c>
      <c r="C182" s="49">
        <v>2194.100098</v>
      </c>
      <c r="D182" s="49">
        <v>2171.800049</v>
      </c>
      <c r="E182" s="49">
        <v>2174.850098</v>
      </c>
      <c r="F182" s="49">
        <v>2164.990967</v>
      </c>
      <c r="G182" s="67">
        <f t="shared" si="1"/>
        <v>0.01007834107</v>
      </c>
      <c r="H182" s="68">
        <f>G182-FAMA!E185</f>
        <v>-0.008135157687</v>
      </c>
    </row>
    <row r="183">
      <c r="A183" s="48">
        <v>45415.0</v>
      </c>
      <c r="B183" s="49">
        <v>2170.050049</v>
      </c>
      <c r="C183" s="49">
        <v>2205.300049</v>
      </c>
      <c r="D183" s="49">
        <v>2142.0</v>
      </c>
      <c r="E183" s="49">
        <v>2153.149902</v>
      </c>
      <c r="F183" s="49">
        <v>2143.38916</v>
      </c>
      <c r="G183" s="67">
        <f t="shared" si="1"/>
        <v>0.01288961193</v>
      </c>
      <c r="H183" s="68">
        <f>G183-FAMA!E186</f>
        <v>-0.00532491167</v>
      </c>
    </row>
    <row r="184">
      <c r="A184" s="48">
        <v>45418.0</v>
      </c>
      <c r="B184" s="49">
        <v>2153.5</v>
      </c>
      <c r="C184" s="49">
        <v>2177.949951</v>
      </c>
      <c r="D184" s="49">
        <v>2110.649902</v>
      </c>
      <c r="E184" s="49">
        <v>2125.75</v>
      </c>
      <c r="F184" s="49">
        <v>2116.113281</v>
      </c>
      <c r="G184" s="67">
        <f t="shared" si="1"/>
        <v>0.01659442954</v>
      </c>
      <c r="H184" s="68">
        <f>G184-FAMA!E187</f>
        <v>-0.001620094059</v>
      </c>
    </row>
    <row r="185">
      <c r="A185" s="48">
        <v>45419.0</v>
      </c>
      <c r="B185" s="49">
        <v>2166.550049</v>
      </c>
      <c r="C185" s="49">
        <v>2166.550049</v>
      </c>
      <c r="D185" s="49">
        <v>2075.0</v>
      </c>
      <c r="E185" s="49">
        <v>2091.050049</v>
      </c>
      <c r="F185" s="49">
        <v>2081.570801</v>
      </c>
      <c r="G185" s="67">
        <f t="shared" si="1"/>
        <v>-0.09047207034</v>
      </c>
      <c r="H185" s="68">
        <f>G185-FAMA!E188</f>
        <v>-0.1633500733</v>
      </c>
    </row>
    <row r="186">
      <c r="A186" s="48">
        <v>45420.0</v>
      </c>
      <c r="B186" s="49">
        <v>2090.0</v>
      </c>
      <c r="C186" s="49">
        <v>2422.449951</v>
      </c>
      <c r="D186" s="49">
        <v>2070.050049</v>
      </c>
      <c r="E186" s="49">
        <v>2299.050049</v>
      </c>
      <c r="F186" s="49">
        <v>2288.627686</v>
      </c>
      <c r="G186" s="67">
        <f t="shared" si="1"/>
        <v>0.05246175905</v>
      </c>
      <c r="H186" s="68">
        <f>G186-FAMA!E189</f>
        <v>0.03424723545</v>
      </c>
    </row>
    <row r="187">
      <c r="A187" s="48">
        <v>45421.0</v>
      </c>
      <c r="B187" s="49">
        <v>2309.649902</v>
      </c>
      <c r="C187" s="49">
        <v>2309.649902</v>
      </c>
      <c r="D187" s="49">
        <v>2171.850098</v>
      </c>
      <c r="E187" s="49">
        <v>2184.449951</v>
      </c>
      <c r="F187" s="49">
        <v>2174.547119</v>
      </c>
      <c r="G187" s="67">
        <f t="shared" si="1"/>
        <v>-0.003012360959</v>
      </c>
      <c r="H187" s="68">
        <f>G187-FAMA!E190</f>
        <v>-0.02122688456</v>
      </c>
    </row>
    <row r="188">
      <c r="A188" s="48">
        <v>45422.0</v>
      </c>
      <c r="B188" s="49">
        <v>2185.050049</v>
      </c>
      <c r="C188" s="49">
        <v>2250.050049</v>
      </c>
      <c r="D188" s="49">
        <v>2144.0</v>
      </c>
      <c r="E188" s="49">
        <v>2191.050049</v>
      </c>
      <c r="F188" s="49">
        <v>2181.117432</v>
      </c>
      <c r="G188" s="67">
        <f t="shared" si="1"/>
        <v>0.0002968245086</v>
      </c>
      <c r="H188" s="68">
        <f>G188-FAMA!E191</f>
        <v>-0.05475259628</v>
      </c>
    </row>
    <row r="189">
      <c r="A189" s="48">
        <v>45425.0</v>
      </c>
      <c r="B189" s="49">
        <v>2173.949951</v>
      </c>
      <c r="C189" s="49">
        <v>2216.050049</v>
      </c>
      <c r="D189" s="49">
        <v>2140.800049</v>
      </c>
      <c r="E189" s="49">
        <v>2190.399902</v>
      </c>
      <c r="F189" s="49">
        <v>2180.470215</v>
      </c>
      <c r="G189" s="67">
        <f t="shared" si="1"/>
        <v>0.01652119005</v>
      </c>
      <c r="H189" s="68">
        <f>G189-FAMA!E192</f>
        <v>-0.001825250758</v>
      </c>
    </row>
    <row r="190">
      <c r="A190" s="48">
        <v>45426.0</v>
      </c>
      <c r="B190" s="49">
        <v>2212.649902</v>
      </c>
      <c r="C190" s="49">
        <v>2215.949951</v>
      </c>
      <c r="D190" s="49">
        <v>2146.050049</v>
      </c>
      <c r="E190" s="49">
        <v>2154.800049</v>
      </c>
      <c r="F190" s="49">
        <v>2145.031738</v>
      </c>
      <c r="G190" s="67">
        <f t="shared" si="1"/>
        <v>-0.005354482008</v>
      </c>
      <c r="H190" s="68">
        <f>G190-FAMA!E193</f>
        <v>-0.02370092281</v>
      </c>
    </row>
    <row r="191">
      <c r="A191" s="48">
        <v>45427.0</v>
      </c>
      <c r="B191" s="49">
        <v>2190.399902</v>
      </c>
      <c r="C191" s="49">
        <v>2214.399902</v>
      </c>
      <c r="D191" s="49">
        <v>2156.5</v>
      </c>
      <c r="E191" s="49">
        <v>2166.399902</v>
      </c>
      <c r="F191" s="49">
        <v>2156.579102</v>
      </c>
      <c r="G191" s="67">
        <f t="shared" si="1"/>
        <v>-0.006967367453</v>
      </c>
      <c r="H191" s="68">
        <f>G191-FAMA!E194</f>
        <v>-0.02533378242</v>
      </c>
    </row>
    <row r="192">
      <c r="A192" s="48">
        <v>45428.0</v>
      </c>
      <c r="B192" s="49">
        <v>2150.050049</v>
      </c>
      <c r="C192" s="49">
        <v>2207.949951</v>
      </c>
      <c r="D192" s="49">
        <v>2150.050049</v>
      </c>
      <c r="E192" s="49">
        <v>2181.600098</v>
      </c>
      <c r="F192" s="49">
        <v>2171.710205</v>
      </c>
      <c r="G192" s="67">
        <f t="shared" si="1"/>
        <v>-0.0128953658</v>
      </c>
      <c r="H192" s="68">
        <f>G192-FAMA!E195</f>
        <v>-0.03126178077</v>
      </c>
    </row>
    <row r="193">
      <c r="A193" s="48">
        <v>45429.0</v>
      </c>
      <c r="B193" s="49">
        <v>2176.600098</v>
      </c>
      <c r="C193" s="49">
        <v>2230.0</v>
      </c>
      <c r="D193" s="49">
        <v>2176.600098</v>
      </c>
      <c r="E193" s="49">
        <v>2210.100098</v>
      </c>
      <c r="F193" s="49">
        <v>2200.081055</v>
      </c>
      <c r="G193" s="67">
        <f t="shared" si="1"/>
        <v>-0.02305226368</v>
      </c>
      <c r="H193" s="68">
        <f>G193-FAMA!E196</f>
        <v>-0.07816162897</v>
      </c>
    </row>
    <row r="194">
      <c r="A194" s="48">
        <v>45433.0</v>
      </c>
      <c r="B194" s="49">
        <v>2278.399902</v>
      </c>
      <c r="C194" s="49">
        <v>2293.699951</v>
      </c>
      <c r="D194" s="49">
        <v>2242.149902</v>
      </c>
      <c r="E194" s="49">
        <v>2262.25</v>
      </c>
      <c r="F194" s="49">
        <v>2251.994629</v>
      </c>
      <c r="G194" s="67">
        <f t="shared" si="1"/>
        <v>0.009820388137</v>
      </c>
      <c r="H194" s="68">
        <f>G194-FAMA!E197</f>
        <v>-0.008546026835</v>
      </c>
    </row>
    <row r="195">
      <c r="A195" s="48">
        <v>45434.0</v>
      </c>
      <c r="B195" s="49">
        <v>2262.25</v>
      </c>
      <c r="C195" s="49">
        <v>2284.050049</v>
      </c>
      <c r="D195" s="49">
        <v>2233.0</v>
      </c>
      <c r="E195" s="49">
        <v>2240.25</v>
      </c>
      <c r="F195" s="49">
        <v>2230.094238</v>
      </c>
      <c r="G195" s="67">
        <f t="shared" si="1"/>
        <v>0.01174210019</v>
      </c>
      <c r="H195" s="68">
        <f>G195-FAMA!E198</f>
        <v>-0.006624314781</v>
      </c>
    </row>
    <row r="196">
      <c r="A196" s="48">
        <v>45435.0</v>
      </c>
      <c r="B196" s="49">
        <v>2250.0</v>
      </c>
      <c r="C196" s="49">
        <v>2273.949951</v>
      </c>
      <c r="D196" s="49">
        <v>2204.75</v>
      </c>
      <c r="E196" s="49">
        <v>2214.25</v>
      </c>
      <c r="F196" s="49">
        <v>2204.212158</v>
      </c>
      <c r="G196" s="67">
        <f t="shared" si="1"/>
        <v>0.01068068406</v>
      </c>
      <c r="H196" s="68">
        <f>G196-FAMA!E199</f>
        <v>-0.00765935446</v>
      </c>
    </row>
    <row r="197">
      <c r="A197" s="48">
        <v>45436.0</v>
      </c>
      <c r="B197" s="49">
        <v>2216.050049</v>
      </c>
      <c r="C197" s="49">
        <v>2253.949951</v>
      </c>
      <c r="D197" s="49">
        <v>2182.050049</v>
      </c>
      <c r="E197" s="49">
        <v>2190.850098</v>
      </c>
      <c r="F197" s="49">
        <v>2180.918457</v>
      </c>
      <c r="G197" s="67">
        <f t="shared" si="1"/>
        <v>0.006870877844</v>
      </c>
      <c r="H197" s="68">
        <f>G197-FAMA!E200</f>
        <v>-0.01146916068</v>
      </c>
    </row>
    <row r="198">
      <c r="A198" s="48">
        <v>45439.0</v>
      </c>
      <c r="B198" s="49">
        <v>2164.0</v>
      </c>
      <c r="C198" s="49">
        <v>2199.649902</v>
      </c>
      <c r="D198" s="49">
        <v>2164.0</v>
      </c>
      <c r="E198" s="49">
        <v>2175.899902</v>
      </c>
      <c r="F198" s="49">
        <v>2166.035889</v>
      </c>
      <c r="G198" s="67">
        <f t="shared" si="1"/>
        <v>0.01447639259</v>
      </c>
      <c r="H198" s="68">
        <f>G198-FAMA!E201</f>
        <v>-0.0405538143</v>
      </c>
    </row>
    <row r="199">
      <c r="A199" s="48">
        <v>45440.0</v>
      </c>
      <c r="B199" s="49">
        <v>2175.0</v>
      </c>
      <c r="C199" s="49">
        <v>2203.949951</v>
      </c>
      <c r="D199" s="49">
        <v>2135.449951</v>
      </c>
      <c r="E199" s="49">
        <v>2144.850098</v>
      </c>
      <c r="F199" s="49">
        <v>2135.126953</v>
      </c>
      <c r="G199" s="67">
        <f t="shared" si="1"/>
        <v>-0.004525206423</v>
      </c>
      <c r="H199" s="68">
        <f>G199-FAMA!E202</f>
        <v>-0.02286524494</v>
      </c>
    </row>
    <row r="200">
      <c r="A200" s="48">
        <v>45441.0</v>
      </c>
      <c r="B200" s="49">
        <v>2140.0</v>
      </c>
      <c r="C200" s="49">
        <v>2176.449951</v>
      </c>
      <c r="D200" s="49">
        <v>2140.0</v>
      </c>
      <c r="E200" s="49">
        <v>2154.600098</v>
      </c>
      <c r="F200" s="49">
        <v>2144.832764</v>
      </c>
      <c r="G200" s="67">
        <f t="shared" si="1"/>
        <v>0.02048453187</v>
      </c>
      <c r="H200" s="68">
        <f>G200-FAMA!E203</f>
        <v>0.002144493351</v>
      </c>
    </row>
    <row r="201">
      <c r="A201" s="48">
        <v>45442.0</v>
      </c>
      <c r="B201" s="49">
        <v>2115.050049</v>
      </c>
      <c r="C201" s="49">
        <v>2157.899902</v>
      </c>
      <c r="D201" s="49">
        <v>2108.0</v>
      </c>
      <c r="E201" s="49">
        <v>2111.350098</v>
      </c>
      <c r="F201" s="49">
        <v>2101.778809</v>
      </c>
      <c r="G201" s="67">
        <f t="shared" si="1"/>
        <v>0.009780656869</v>
      </c>
      <c r="H201" s="68">
        <f>G201-FAMA!E204</f>
        <v>-0.0086676882</v>
      </c>
    </row>
    <row r="202">
      <c r="A202" s="48">
        <v>45443.0</v>
      </c>
      <c r="B202" s="49">
        <v>2150.0</v>
      </c>
      <c r="C202" s="49">
        <v>2150.0</v>
      </c>
      <c r="D202" s="49">
        <v>2081.0</v>
      </c>
      <c r="E202" s="49">
        <v>2090.899902</v>
      </c>
      <c r="F202" s="49">
        <v>2081.421143</v>
      </c>
      <c r="G202" s="67">
        <f t="shared" si="1"/>
        <v>-0.00478364477</v>
      </c>
      <c r="H202" s="68">
        <f>G202-FAMA!E205</f>
        <v>-0.02323198984</v>
      </c>
    </row>
    <row r="203">
      <c r="A203" s="48">
        <v>45446.0</v>
      </c>
      <c r="B203" s="49">
        <v>2100.0</v>
      </c>
      <c r="C203" s="49">
        <v>2144.550049</v>
      </c>
      <c r="D203" s="49">
        <v>2091.300049</v>
      </c>
      <c r="E203" s="49">
        <v>2100.949951</v>
      </c>
      <c r="F203" s="49">
        <v>2091.425781</v>
      </c>
      <c r="G203" s="67">
        <f t="shared" si="1"/>
        <v>0.0274598626</v>
      </c>
      <c r="H203" s="68">
        <f>G203-FAMA!E206</f>
        <v>0.009011517534</v>
      </c>
    </row>
    <row r="204">
      <c r="A204" s="48">
        <v>45447.0</v>
      </c>
      <c r="B204" s="49">
        <v>2095.050049</v>
      </c>
      <c r="C204" s="49">
        <v>2115.0</v>
      </c>
      <c r="D204" s="49">
        <v>1965.050049</v>
      </c>
      <c r="E204" s="49">
        <v>2044.800049</v>
      </c>
      <c r="F204" s="49">
        <v>2035.530396</v>
      </c>
      <c r="G204" s="67">
        <f t="shared" si="1"/>
        <v>-0.03096928687</v>
      </c>
      <c r="H204" s="68">
        <f>G204-FAMA!E207</f>
        <v>-0.08632453295</v>
      </c>
    </row>
    <row r="205">
      <c r="A205" s="48">
        <v>45448.0</v>
      </c>
      <c r="B205" s="49">
        <v>2044.800049</v>
      </c>
      <c r="C205" s="49">
        <v>2120.050049</v>
      </c>
      <c r="D205" s="49">
        <v>2044.800049</v>
      </c>
      <c r="E205" s="49">
        <v>2110.149902</v>
      </c>
      <c r="F205" s="49">
        <v>2100.583984</v>
      </c>
      <c r="G205" s="67">
        <f t="shared" si="1"/>
        <v>-0.006754629269</v>
      </c>
      <c r="H205" s="68">
        <f>G205-FAMA!E208</f>
        <v>-0.02520297434</v>
      </c>
    </row>
    <row r="206">
      <c r="A206" s="48">
        <v>45449.0</v>
      </c>
      <c r="B206" s="49">
        <v>2115.100098</v>
      </c>
      <c r="C206" s="49">
        <v>2144.949951</v>
      </c>
      <c r="D206" s="49">
        <v>2115.100098</v>
      </c>
      <c r="E206" s="49">
        <v>2124.5</v>
      </c>
      <c r="F206" s="49">
        <v>2114.869141</v>
      </c>
      <c r="G206" s="67">
        <f t="shared" si="1"/>
        <v>-0.012778768</v>
      </c>
      <c r="H206" s="68">
        <f>G206-FAMA!E209</f>
        <v>-0.03135584755</v>
      </c>
    </row>
    <row r="207">
      <c r="A207" s="48">
        <v>45450.0</v>
      </c>
      <c r="B207" s="49">
        <v>2142.0</v>
      </c>
      <c r="C207" s="49">
        <v>2180.899902</v>
      </c>
      <c r="D207" s="49">
        <v>2131.649902</v>
      </c>
      <c r="E207" s="49">
        <v>2152.0</v>
      </c>
      <c r="F207" s="49">
        <v>2142.244385</v>
      </c>
      <c r="G207" s="67">
        <f t="shared" si="1"/>
        <v>-0.01420059896</v>
      </c>
      <c r="H207" s="68">
        <f>G207-FAMA!E210</f>
        <v>-0.0885296262</v>
      </c>
    </row>
    <row r="208">
      <c r="A208" s="48">
        <v>45453.0</v>
      </c>
      <c r="B208" s="49">
        <v>2170.0</v>
      </c>
      <c r="C208" s="49">
        <v>2212.199951</v>
      </c>
      <c r="D208" s="49">
        <v>2160.100098</v>
      </c>
      <c r="E208" s="49">
        <v>2183.0</v>
      </c>
      <c r="F208" s="49">
        <v>2173.10376</v>
      </c>
      <c r="G208" s="67">
        <f t="shared" si="1"/>
        <v>-0.007704779825</v>
      </c>
      <c r="H208" s="68">
        <f>G208-FAMA!E211</f>
        <v>-0.02628185937</v>
      </c>
    </row>
    <row r="209">
      <c r="A209" s="48">
        <v>45454.0</v>
      </c>
      <c r="B209" s="49">
        <v>2209.949951</v>
      </c>
      <c r="C209" s="49">
        <v>2217.050049</v>
      </c>
      <c r="D209" s="49">
        <v>2183.050049</v>
      </c>
      <c r="E209" s="49">
        <v>2199.949951</v>
      </c>
      <c r="F209" s="49">
        <v>2189.977051</v>
      </c>
      <c r="G209" s="67">
        <f t="shared" si="1"/>
        <v>0.007280034516</v>
      </c>
      <c r="H209" s="68">
        <f>G209-FAMA!E212</f>
        <v>-0.01129704503</v>
      </c>
    </row>
    <row r="210">
      <c r="A210" s="48">
        <v>45455.0</v>
      </c>
      <c r="B210" s="49">
        <v>2182.0</v>
      </c>
      <c r="C210" s="49">
        <v>2213.100098</v>
      </c>
      <c r="D210" s="49">
        <v>2179.600098</v>
      </c>
      <c r="E210" s="49">
        <v>2184.050049</v>
      </c>
      <c r="F210" s="49">
        <v>2174.14917</v>
      </c>
      <c r="G210" s="67">
        <f t="shared" si="1"/>
        <v>-0.0279502713</v>
      </c>
      <c r="H210" s="68">
        <f>G210-FAMA!E213</f>
        <v>-0.04659003267</v>
      </c>
    </row>
    <row r="211">
      <c r="A211" s="48">
        <v>45456.0</v>
      </c>
      <c r="B211" s="49">
        <v>2193.75</v>
      </c>
      <c r="C211" s="49">
        <v>2250.0</v>
      </c>
      <c r="D211" s="49">
        <v>2183.350098</v>
      </c>
      <c r="E211" s="49">
        <v>2246.850098</v>
      </c>
      <c r="F211" s="49">
        <v>2236.664551</v>
      </c>
      <c r="G211" s="67">
        <f t="shared" si="1"/>
        <v>0.01091067599</v>
      </c>
      <c r="H211" s="68">
        <f>G211-FAMA!E214</f>
        <v>-0.007729085381</v>
      </c>
    </row>
    <row r="212">
      <c r="A212" s="48">
        <v>45457.0</v>
      </c>
      <c r="B212" s="49">
        <v>2253.399902</v>
      </c>
      <c r="C212" s="49">
        <v>2266.949951</v>
      </c>
      <c r="D212" s="49">
        <v>2217.5</v>
      </c>
      <c r="E212" s="49">
        <v>2222.600098</v>
      </c>
      <c r="F212" s="49">
        <v>2212.524414</v>
      </c>
      <c r="G212" s="67">
        <f t="shared" si="1"/>
        <v>-0.01046261774</v>
      </c>
      <c r="H212" s="68">
        <f>G212-FAMA!E215</f>
        <v>-0.06639232572</v>
      </c>
    </row>
    <row r="213">
      <c r="A213" s="48">
        <v>45461.0</v>
      </c>
      <c r="B213" s="49">
        <v>2218.0</v>
      </c>
      <c r="C213" s="49">
        <v>2281.0</v>
      </c>
      <c r="D213" s="49">
        <v>2211.149902</v>
      </c>
      <c r="E213" s="49">
        <v>2246.100098</v>
      </c>
      <c r="F213" s="49">
        <v>2235.917969</v>
      </c>
      <c r="G213" s="67">
        <f t="shared" si="1"/>
        <v>0.001851139334</v>
      </c>
      <c r="H213" s="68">
        <f>G213-FAMA!E216</f>
        <v>-0.01678862204</v>
      </c>
    </row>
    <row r="214">
      <c r="A214" s="48">
        <v>45462.0</v>
      </c>
      <c r="B214" s="49">
        <v>2222.649902</v>
      </c>
      <c r="C214" s="49">
        <v>2288.949951</v>
      </c>
      <c r="D214" s="49">
        <v>2218.350098</v>
      </c>
      <c r="E214" s="49">
        <v>2241.949951</v>
      </c>
      <c r="F214" s="49">
        <v>2231.786621</v>
      </c>
      <c r="G214" s="67">
        <f t="shared" si="1"/>
        <v>-0.06513346085</v>
      </c>
      <c r="H214" s="68">
        <f>G214-FAMA!E217</f>
        <v>-0.08377322222</v>
      </c>
    </row>
    <row r="215">
      <c r="A215" s="48">
        <v>45463.0</v>
      </c>
      <c r="B215" s="49">
        <v>2221.0</v>
      </c>
      <c r="C215" s="49">
        <v>2418.199951</v>
      </c>
      <c r="D215" s="49">
        <v>2221.0</v>
      </c>
      <c r="E215" s="49">
        <v>2398.149902</v>
      </c>
      <c r="F215" s="49">
        <v>2387.27832</v>
      </c>
      <c r="G215" s="67">
        <f t="shared" si="1"/>
        <v>-0.001602921765</v>
      </c>
      <c r="H215" s="68">
        <f>G215-FAMA!E218</f>
        <v>-0.0201661838</v>
      </c>
    </row>
    <row r="216">
      <c r="A216" s="48">
        <v>45464.0</v>
      </c>
      <c r="B216" s="49">
        <v>2424.0</v>
      </c>
      <c r="C216" s="49">
        <v>2508.5</v>
      </c>
      <c r="D216" s="49">
        <v>2359.0</v>
      </c>
      <c r="E216" s="49">
        <v>2402.0</v>
      </c>
      <c r="F216" s="49">
        <v>2391.111084</v>
      </c>
      <c r="G216" s="67">
        <f t="shared" si="1"/>
        <v>0.01915692129</v>
      </c>
      <c r="H216" s="68">
        <f>G216-FAMA!E219</f>
        <v>0.0005936592475</v>
      </c>
    </row>
    <row r="217">
      <c r="A217" s="48">
        <v>45467.0</v>
      </c>
      <c r="B217" s="49">
        <v>2400.050049</v>
      </c>
      <c r="C217" s="49">
        <v>2420.0</v>
      </c>
      <c r="D217" s="49">
        <v>2351.699951</v>
      </c>
      <c r="E217" s="49">
        <v>2356.850098</v>
      </c>
      <c r="F217" s="49">
        <v>2346.165771</v>
      </c>
      <c r="G217" s="67">
        <f t="shared" si="1"/>
        <v>0.01111140418</v>
      </c>
      <c r="H217" s="68">
        <f>G217-FAMA!E220</f>
        <v>-0.04458872042</v>
      </c>
    </row>
    <row r="218">
      <c r="A218" s="48">
        <v>45468.0</v>
      </c>
      <c r="B218" s="49">
        <v>2325.0</v>
      </c>
      <c r="C218" s="49">
        <v>2374.899902</v>
      </c>
      <c r="D218" s="49">
        <v>2321.0</v>
      </c>
      <c r="E218" s="49">
        <v>2330.949951</v>
      </c>
      <c r="F218" s="49">
        <v>2320.383057</v>
      </c>
      <c r="G218" s="67">
        <f t="shared" si="1"/>
        <v>0.0008587706146</v>
      </c>
      <c r="H218" s="68">
        <f>G218-FAMA!E221</f>
        <v>-0.01770449142</v>
      </c>
    </row>
    <row r="219">
      <c r="A219" s="48">
        <v>45469.0</v>
      </c>
      <c r="B219" s="49">
        <v>2344.0</v>
      </c>
      <c r="C219" s="49">
        <v>2395.0</v>
      </c>
      <c r="D219" s="49">
        <v>2291.149902</v>
      </c>
      <c r="E219" s="49">
        <v>2328.949951</v>
      </c>
      <c r="F219" s="49">
        <v>2318.39209</v>
      </c>
      <c r="G219" s="67">
        <f t="shared" si="1"/>
        <v>0.01045609404</v>
      </c>
      <c r="H219" s="68">
        <f>G219-FAMA!E222</f>
        <v>-0.008107168003</v>
      </c>
    </row>
    <row r="220">
      <c r="A220" s="48">
        <v>45470.0</v>
      </c>
      <c r="B220" s="49">
        <v>2360.0</v>
      </c>
      <c r="C220" s="49">
        <v>2379.949951</v>
      </c>
      <c r="D220" s="49">
        <v>2298.0</v>
      </c>
      <c r="E220" s="49">
        <v>2304.850098</v>
      </c>
      <c r="F220" s="49">
        <v>2294.401611</v>
      </c>
      <c r="G220" s="67">
        <f t="shared" si="1"/>
        <v>0.006199271631</v>
      </c>
      <c r="H220" s="68">
        <f>G220-FAMA!E223</f>
        <v>-0.01245634981</v>
      </c>
    </row>
    <row r="221">
      <c r="A221" s="48">
        <v>45471.0</v>
      </c>
      <c r="B221" s="49">
        <v>2328.949951</v>
      </c>
      <c r="C221" s="49">
        <v>2328.949951</v>
      </c>
      <c r="D221" s="49">
        <v>2275.050049</v>
      </c>
      <c r="E221" s="49">
        <v>2290.649902</v>
      </c>
      <c r="F221" s="49">
        <v>2280.265625</v>
      </c>
      <c r="G221" s="67">
        <f t="shared" si="1"/>
        <v>-0.03405165723</v>
      </c>
      <c r="H221" s="68">
        <f>G221-FAMA!E224</f>
        <v>-0.05270727867</v>
      </c>
    </row>
    <row r="222">
      <c r="A222" s="48">
        <v>45474.0</v>
      </c>
      <c r="B222" s="49">
        <v>2310.0</v>
      </c>
      <c r="C222" s="49">
        <v>2399.0</v>
      </c>
      <c r="D222" s="49">
        <v>2290.0</v>
      </c>
      <c r="E222" s="49">
        <v>2371.399902</v>
      </c>
      <c r="F222" s="49">
        <v>2360.649658</v>
      </c>
      <c r="G222" s="67">
        <f t="shared" si="1"/>
        <v>-0.02190146143</v>
      </c>
      <c r="H222" s="68">
        <f>G222-FAMA!E225</f>
        <v>-0.07787876737</v>
      </c>
    </row>
    <row r="223">
      <c r="A223" s="48">
        <v>45475.0</v>
      </c>
      <c r="B223" s="49">
        <v>2395.0</v>
      </c>
      <c r="C223" s="49">
        <v>2459.949951</v>
      </c>
      <c r="D223" s="49">
        <v>2392.350098</v>
      </c>
      <c r="E223" s="49">
        <v>2424.5</v>
      </c>
      <c r="F223" s="49">
        <v>2413.509033</v>
      </c>
      <c r="G223" s="67">
        <f t="shared" si="1"/>
        <v>-0.0008242463258</v>
      </c>
      <c r="H223" s="68">
        <f>G223-FAMA!E226</f>
        <v>-0.01947986777</v>
      </c>
    </row>
    <row r="224">
      <c r="A224" s="48">
        <v>45476.0</v>
      </c>
      <c r="B224" s="49">
        <v>2448.300049</v>
      </c>
      <c r="C224" s="49">
        <v>2448.300049</v>
      </c>
      <c r="D224" s="49">
        <v>2401.0</v>
      </c>
      <c r="E224" s="49">
        <v>2426.5</v>
      </c>
      <c r="F224" s="49">
        <v>2415.5</v>
      </c>
      <c r="G224" s="67">
        <f t="shared" si="1"/>
        <v>0.003698122512</v>
      </c>
      <c r="H224" s="68">
        <f>G224-FAMA!E227</f>
        <v>-0.01495749893</v>
      </c>
    </row>
    <row r="225">
      <c r="A225" s="48">
        <v>45477.0</v>
      </c>
      <c r="B225" s="49">
        <v>2426.5</v>
      </c>
      <c r="C225" s="49">
        <v>2444.449951</v>
      </c>
      <c r="D225" s="49">
        <v>2380.550049</v>
      </c>
      <c r="E225" s="49">
        <v>2406.600098</v>
      </c>
      <c r="F225" s="49">
        <v>2406.600098</v>
      </c>
      <c r="G225" s="67" t="str">
        <f t="shared" si="1"/>
        <v>#DIV/0!</v>
      </c>
      <c r="H225" s="68" t="str">
        <f>G225-FAMA!E228</f>
        <v>#DIV/0!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71"/>
    </row>
    <row r="2">
      <c r="A2" s="71"/>
      <c r="B2" s="71"/>
      <c r="C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</row>
    <row r="3">
      <c r="A3" s="57"/>
      <c r="B3" s="71"/>
      <c r="C3" s="72"/>
      <c r="H3" s="71"/>
      <c r="I3" s="72"/>
      <c r="J3" s="71"/>
      <c r="K3" s="72"/>
      <c r="L3" s="71"/>
      <c r="M3" s="72"/>
      <c r="N3" s="71"/>
      <c r="O3" s="72"/>
      <c r="P3" s="71"/>
      <c r="Q3" s="72"/>
      <c r="R3" s="71"/>
      <c r="S3" s="72"/>
      <c r="T3" s="71"/>
      <c r="U3" s="72"/>
      <c r="V3" s="71"/>
      <c r="W3" s="72"/>
      <c r="X3" s="71"/>
      <c r="Y3" s="72"/>
      <c r="Z3" s="71"/>
      <c r="AA3" s="72"/>
      <c r="AB3" s="71"/>
      <c r="AC3" s="72"/>
      <c r="AD3" s="71"/>
      <c r="AE3" s="72"/>
      <c r="AF3" s="71"/>
      <c r="AG3" s="72"/>
      <c r="AH3" s="71"/>
      <c r="AI3" s="72"/>
      <c r="AJ3" s="71"/>
      <c r="AK3" s="72"/>
      <c r="AL3" s="71"/>
      <c r="AM3" s="72"/>
      <c r="AN3" s="71"/>
      <c r="AO3" s="72"/>
      <c r="AP3" s="71"/>
      <c r="AQ3" s="72"/>
      <c r="AR3" s="71"/>
      <c r="AS3" s="72"/>
      <c r="AT3" s="72"/>
    </row>
    <row r="4">
      <c r="A4" s="57"/>
      <c r="B4" s="71"/>
      <c r="C4" s="73"/>
      <c r="H4" s="71"/>
      <c r="I4" s="73"/>
      <c r="J4" s="71"/>
      <c r="K4" s="73"/>
      <c r="L4" s="71"/>
      <c r="M4" s="73"/>
      <c r="N4" s="71"/>
      <c r="O4" s="73"/>
      <c r="P4" s="71"/>
      <c r="Q4" s="73"/>
      <c r="R4" s="71"/>
      <c r="S4" s="73"/>
      <c r="T4" s="71"/>
      <c r="U4" s="73"/>
      <c r="V4" s="71"/>
      <c r="W4" s="73"/>
      <c r="X4" s="71"/>
      <c r="Y4" s="73"/>
      <c r="Z4" s="71"/>
      <c r="AA4" s="73"/>
      <c r="AB4" s="71"/>
      <c r="AC4" s="73"/>
      <c r="AD4" s="71"/>
      <c r="AE4" s="73"/>
      <c r="AF4" s="71"/>
      <c r="AG4" s="73"/>
      <c r="AH4" s="71"/>
      <c r="AI4" s="73"/>
      <c r="AJ4" s="71"/>
      <c r="AK4" s="73"/>
      <c r="AL4" s="71"/>
      <c r="AM4" s="73"/>
      <c r="AN4" s="71"/>
      <c r="AO4" s="73"/>
      <c r="AP4" s="71"/>
      <c r="AQ4" s="73"/>
      <c r="AR4" s="71"/>
      <c r="AS4" s="73"/>
      <c r="AT4" s="73"/>
    </row>
    <row r="5">
      <c r="A5" s="57"/>
      <c r="B5" s="71"/>
      <c r="C5" s="73"/>
      <c r="H5" s="71"/>
      <c r="I5" s="73"/>
      <c r="J5" s="71"/>
      <c r="K5" s="73"/>
      <c r="L5" s="71"/>
      <c r="M5" s="73"/>
      <c r="N5" s="71"/>
      <c r="O5" s="73"/>
      <c r="P5" s="71"/>
      <c r="Q5" s="73"/>
      <c r="R5" s="71"/>
      <c r="S5" s="73"/>
      <c r="T5" s="71"/>
      <c r="U5" s="73"/>
      <c r="V5" s="71"/>
      <c r="W5" s="73"/>
      <c r="X5" s="71"/>
      <c r="Y5" s="73"/>
      <c r="Z5" s="71"/>
      <c r="AA5" s="73"/>
      <c r="AB5" s="71"/>
      <c r="AC5" s="73"/>
      <c r="AD5" s="71"/>
      <c r="AE5" s="73"/>
      <c r="AF5" s="71"/>
      <c r="AG5" s="73"/>
      <c r="AH5" s="71"/>
      <c r="AI5" s="73"/>
      <c r="AJ5" s="71"/>
      <c r="AK5" s="73"/>
      <c r="AL5" s="71"/>
      <c r="AM5" s="73"/>
      <c r="AN5" s="71"/>
      <c r="AO5" s="73"/>
      <c r="AP5" s="71"/>
      <c r="AQ5" s="73"/>
      <c r="AR5" s="71"/>
      <c r="AS5" s="73"/>
      <c r="AT5" s="73"/>
    </row>
    <row r="6">
      <c r="A6" s="57"/>
      <c r="B6" s="71"/>
      <c r="C6" s="73"/>
      <c r="H6" s="71"/>
      <c r="I6" s="73"/>
      <c r="J6" s="71"/>
      <c r="K6" s="73"/>
      <c r="L6" s="71"/>
      <c r="M6" s="73"/>
      <c r="N6" s="71"/>
      <c r="O6" s="73"/>
      <c r="P6" s="71"/>
      <c r="Q6" s="73"/>
      <c r="R6" s="71"/>
      <c r="S6" s="73"/>
      <c r="T6" s="71"/>
      <c r="U6" s="73"/>
      <c r="V6" s="71"/>
      <c r="W6" s="73"/>
      <c r="X6" s="71"/>
      <c r="Y6" s="73"/>
      <c r="Z6" s="71"/>
      <c r="AA6" s="73"/>
      <c r="AB6" s="71"/>
      <c r="AC6" s="73"/>
      <c r="AD6" s="71"/>
      <c r="AE6" s="73"/>
      <c r="AF6" s="71"/>
      <c r="AG6" s="73"/>
      <c r="AH6" s="71"/>
      <c r="AI6" s="73"/>
      <c r="AJ6" s="71"/>
      <c r="AK6" s="73"/>
      <c r="AL6" s="71"/>
      <c r="AM6" s="73"/>
      <c r="AN6" s="71"/>
      <c r="AO6" s="73"/>
      <c r="AP6" s="71"/>
      <c r="AQ6" s="73"/>
      <c r="AR6" s="71"/>
      <c r="AS6" s="73"/>
      <c r="AT6" s="73"/>
    </row>
    <row r="7">
      <c r="A7" s="57"/>
      <c r="B7" s="71"/>
      <c r="C7" s="73"/>
      <c r="H7" s="71"/>
      <c r="I7" s="73"/>
      <c r="J7" s="71"/>
      <c r="K7" s="73"/>
      <c r="L7" s="71"/>
      <c r="M7" s="73"/>
      <c r="N7" s="71"/>
      <c r="O7" s="73"/>
      <c r="P7" s="71"/>
      <c r="Q7" s="73"/>
      <c r="R7" s="71"/>
      <c r="S7" s="73"/>
      <c r="T7" s="71"/>
      <c r="U7" s="73"/>
      <c r="V7" s="71"/>
      <c r="W7" s="73"/>
      <c r="X7" s="71"/>
      <c r="Y7" s="73"/>
      <c r="Z7" s="71"/>
      <c r="AA7" s="73"/>
      <c r="AB7" s="71"/>
      <c r="AC7" s="73"/>
      <c r="AD7" s="71"/>
      <c r="AE7" s="73"/>
      <c r="AF7" s="71"/>
      <c r="AG7" s="73"/>
      <c r="AH7" s="71"/>
      <c r="AI7" s="73"/>
      <c r="AJ7" s="71"/>
      <c r="AK7" s="73"/>
      <c r="AL7" s="71"/>
      <c r="AM7" s="73"/>
      <c r="AN7" s="71"/>
      <c r="AO7" s="73"/>
      <c r="AP7" s="71"/>
      <c r="AQ7" s="73"/>
      <c r="AR7" s="71"/>
      <c r="AS7" s="73"/>
      <c r="AT7" s="73"/>
    </row>
    <row r="8">
      <c r="A8" s="57"/>
      <c r="B8" s="71"/>
      <c r="C8" s="73"/>
      <c r="H8" s="71"/>
      <c r="I8" s="73"/>
      <c r="J8" s="71"/>
      <c r="K8" s="73"/>
      <c r="L8" s="71"/>
      <c r="M8" s="73"/>
      <c r="N8" s="71"/>
      <c r="O8" s="73"/>
      <c r="P8" s="71"/>
      <c r="Q8" s="73"/>
      <c r="R8" s="71"/>
      <c r="S8" s="73"/>
      <c r="T8" s="71"/>
      <c r="U8" s="73"/>
      <c r="V8" s="71"/>
      <c r="W8" s="73"/>
      <c r="X8" s="71"/>
      <c r="Y8" s="73"/>
      <c r="Z8" s="71"/>
      <c r="AA8" s="73"/>
      <c r="AB8" s="71"/>
      <c r="AC8" s="73"/>
      <c r="AD8" s="71"/>
      <c r="AE8" s="73"/>
      <c r="AF8" s="71"/>
      <c r="AG8" s="73"/>
      <c r="AH8" s="71"/>
      <c r="AI8" s="73"/>
      <c r="AJ8" s="71"/>
      <c r="AK8" s="73"/>
      <c r="AL8" s="71"/>
      <c r="AM8" s="73"/>
      <c r="AN8" s="71"/>
      <c r="AO8" s="73"/>
      <c r="AP8" s="71"/>
      <c r="AQ8" s="73"/>
      <c r="AR8" s="71"/>
      <c r="AS8" s="73"/>
      <c r="AT8" s="73"/>
    </row>
    <row r="9">
      <c r="A9" s="51"/>
      <c r="B9" s="51"/>
    </row>
    <row r="10">
      <c r="A10" s="43" t="s">
        <v>45</v>
      </c>
      <c r="B10" s="43" t="s">
        <v>25</v>
      </c>
      <c r="C10" s="50" t="s">
        <v>26</v>
      </c>
      <c r="D10" s="33" t="s">
        <v>27</v>
      </c>
      <c r="E10" s="33" t="s">
        <v>28</v>
      </c>
      <c r="F10" s="33" t="s">
        <v>29</v>
      </c>
      <c r="G10" s="33" t="s">
        <v>30</v>
      </c>
      <c r="H10" s="33" t="s">
        <v>31</v>
      </c>
      <c r="I10" s="33" t="s">
        <v>32</v>
      </c>
      <c r="J10" s="33" t="s">
        <v>33</v>
      </c>
    </row>
    <row r="11">
      <c r="A11" s="40">
        <v>-0.0102</v>
      </c>
      <c r="B11" s="40">
        <v>-0.0118</v>
      </c>
      <c r="C11" s="40">
        <v>-0.0029</v>
      </c>
      <c r="D11" s="40">
        <v>-0.0227</v>
      </c>
      <c r="E11" s="40">
        <v>-0.0022</v>
      </c>
      <c r="F11" s="40">
        <v>0.0158</v>
      </c>
      <c r="G11" s="40">
        <v>-0.0368</v>
      </c>
      <c r="H11" s="40">
        <v>-0.0026</v>
      </c>
      <c r="I11" s="40">
        <v>-0.0286</v>
      </c>
      <c r="J11" s="40">
        <v>-0.0073</v>
      </c>
    </row>
    <row r="12">
      <c r="A12" s="40">
        <v>0.0133</v>
      </c>
      <c r="B12" s="40">
        <v>-0.0025</v>
      </c>
      <c r="C12" s="40">
        <v>0.1166</v>
      </c>
      <c r="D12" s="40">
        <v>0.0146</v>
      </c>
      <c r="E12" s="40">
        <v>0.0067</v>
      </c>
      <c r="F12" s="40">
        <v>0.0376</v>
      </c>
      <c r="G12" s="40">
        <v>0.0229</v>
      </c>
      <c r="H12" s="40">
        <v>-0.0166</v>
      </c>
      <c r="I12" s="40">
        <v>0.0019</v>
      </c>
      <c r="J12" s="40">
        <v>0.0778</v>
      </c>
    </row>
    <row r="13">
      <c r="A13" s="40">
        <v>-0.0095</v>
      </c>
      <c r="B13" s="40">
        <v>-0.0074</v>
      </c>
      <c r="C13" s="40">
        <v>0.0</v>
      </c>
      <c r="D13" s="40">
        <v>-0.0031</v>
      </c>
      <c r="E13" s="40">
        <v>-0.0137</v>
      </c>
      <c r="F13" s="40">
        <v>0.0069</v>
      </c>
      <c r="G13" s="40">
        <v>0.0069</v>
      </c>
      <c r="H13" s="40">
        <v>0.0147</v>
      </c>
      <c r="I13" s="40">
        <v>-0.0022</v>
      </c>
      <c r="J13" s="40">
        <v>0.01</v>
      </c>
    </row>
    <row r="14">
      <c r="A14" s="40">
        <v>-0.0218</v>
      </c>
      <c r="B14" s="40">
        <v>-0.004</v>
      </c>
      <c r="C14" s="40">
        <v>0.0208</v>
      </c>
      <c r="D14" s="40">
        <v>-0.0038</v>
      </c>
      <c r="E14" s="40">
        <v>-0.0161</v>
      </c>
      <c r="F14" s="40">
        <v>0.0024</v>
      </c>
      <c r="G14" s="40">
        <v>0.0033</v>
      </c>
      <c r="H14" s="40">
        <v>-7.0E-4</v>
      </c>
      <c r="I14" s="40">
        <v>-0.0049</v>
      </c>
      <c r="J14" s="40">
        <v>0.008</v>
      </c>
    </row>
    <row r="15">
      <c r="A15" s="40">
        <v>0.015</v>
      </c>
      <c r="B15" s="40">
        <v>-0.0184</v>
      </c>
      <c r="C15" s="40">
        <v>-0.0746</v>
      </c>
      <c r="D15" s="40">
        <v>0.0526</v>
      </c>
      <c r="E15" s="40">
        <v>0.004</v>
      </c>
      <c r="F15" s="40">
        <v>-0.0106</v>
      </c>
      <c r="G15" s="40">
        <v>0.0227</v>
      </c>
      <c r="H15" s="40">
        <v>-4.0E-4</v>
      </c>
      <c r="I15" s="40">
        <v>-0.0083</v>
      </c>
      <c r="J15" s="40">
        <v>0.0646</v>
      </c>
    </row>
    <row r="16">
      <c r="A16" s="40">
        <v>-0.0027</v>
      </c>
      <c r="B16" s="40">
        <v>0.01</v>
      </c>
      <c r="C16" s="40">
        <v>-0.0212</v>
      </c>
      <c r="D16" s="40">
        <v>5.0E-4</v>
      </c>
      <c r="E16" s="40">
        <v>-0.0057</v>
      </c>
      <c r="F16" s="40">
        <v>-0.0161</v>
      </c>
      <c r="G16" s="40">
        <v>-0.0132</v>
      </c>
      <c r="H16" s="40">
        <v>-4.0E-4</v>
      </c>
      <c r="I16" s="40">
        <v>-0.0036</v>
      </c>
      <c r="J16" s="40">
        <v>-0.0326</v>
      </c>
    </row>
    <row r="17">
      <c r="A17" s="40">
        <v>0.0141</v>
      </c>
      <c r="B17" s="40">
        <v>-0.0099</v>
      </c>
      <c r="C17" s="40">
        <v>0.0192</v>
      </c>
      <c r="D17" s="40">
        <v>-0.0159</v>
      </c>
      <c r="E17" s="40">
        <v>0.0139</v>
      </c>
      <c r="F17" s="40">
        <v>0.0</v>
      </c>
      <c r="G17" s="40">
        <v>0.0</v>
      </c>
      <c r="H17" s="40">
        <v>0.0</v>
      </c>
      <c r="I17" s="40">
        <v>0.0</v>
      </c>
      <c r="J17" s="40">
        <v>-0.0014</v>
      </c>
    </row>
    <row r="18">
      <c r="A18" s="40">
        <v>-0.005</v>
      </c>
      <c r="B18" s="40">
        <v>-0.0034</v>
      </c>
      <c r="C18" s="40">
        <v>-0.0032</v>
      </c>
      <c r="D18" s="40">
        <v>0.0086</v>
      </c>
      <c r="E18" s="40">
        <v>0.034</v>
      </c>
      <c r="F18" s="40">
        <v>-0.0385</v>
      </c>
      <c r="G18" s="40">
        <v>-0.0384</v>
      </c>
      <c r="H18" s="40">
        <v>0.021</v>
      </c>
      <c r="I18" s="40">
        <v>0.0052</v>
      </c>
      <c r="J18" s="40">
        <v>0.0373</v>
      </c>
    </row>
    <row r="19">
      <c r="A19" s="40">
        <v>0.0253</v>
      </c>
      <c r="B19" s="40">
        <v>3.0E-4</v>
      </c>
      <c r="C19" s="40">
        <v>-0.0184</v>
      </c>
      <c r="D19" s="40">
        <v>-0.0037</v>
      </c>
      <c r="E19" s="40">
        <v>0.0076</v>
      </c>
      <c r="F19" s="40">
        <v>-0.0051</v>
      </c>
      <c r="G19" s="40">
        <v>-2.0E-4</v>
      </c>
      <c r="H19" s="40">
        <v>0.0021</v>
      </c>
      <c r="I19" s="40">
        <v>0.0027</v>
      </c>
      <c r="J19" s="40">
        <v>0.0226</v>
      </c>
    </row>
    <row r="20">
      <c r="A20" s="40">
        <v>-0.0238</v>
      </c>
      <c r="B20" s="40">
        <v>0.026</v>
      </c>
      <c r="C20" s="40">
        <v>0.0845</v>
      </c>
      <c r="D20" s="40">
        <v>-0.0361</v>
      </c>
      <c r="E20" s="40">
        <v>0.0034</v>
      </c>
      <c r="F20" s="40">
        <v>-0.0062</v>
      </c>
      <c r="G20" s="40">
        <v>-0.0067</v>
      </c>
      <c r="H20" s="40">
        <v>-0.0075</v>
      </c>
      <c r="I20" s="40">
        <v>-0.01</v>
      </c>
      <c r="J20" s="40">
        <v>-0.0906</v>
      </c>
    </row>
    <row r="21">
      <c r="A21" s="40">
        <v>-0.0218</v>
      </c>
      <c r="B21" s="40">
        <v>-0.004</v>
      </c>
      <c r="C21" s="40">
        <v>0.0208</v>
      </c>
      <c r="D21" s="40">
        <v>-0.0038</v>
      </c>
      <c r="E21" s="40">
        <v>0.0329</v>
      </c>
      <c r="F21" s="40">
        <v>-8.0E-4</v>
      </c>
      <c r="G21" s="40">
        <v>0.0048</v>
      </c>
      <c r="H21" s="40">
        <v>0.0018</v>
      </c>
      <c r="I21" s="40">
        <v>-2.0E-4</v>
      </c>
      <c r="J21" s="40">
        <v>0.008</v>
      </c>
    </row>
    <row r="22">
      <c r="A22" s="40">
        <v>0.015</v>
      </c>
      <c r="B22" s="40">
        <v>-0.0184</v>
      </c>
      <c r="C22" s="40">
        <v>-0.0746</v>
      </c>
      <c r="D22" s="40">
        <v>0.0526</v>
      </c>
      <c r="E22" s="40">
        <v>-0.0187</v>
      </c>
      <c r="F22" s="40">
        <v>0.0702</v>
      </c>
      <c r="G22" s="40">
        <v>0.0562</v>
      </c>
      <c r="H22" s="40">
        <v>-0.0166</v>
      </c>
      <c r="I22" s="40">
        <v>0.006</v>
      </c>
      <c r="J22" s="40">
        <v>0.0646</v>
      </c>
    </row>
    <row r="23">
      <c r="A23" s="40">
        <v>-0.0027</v>
      </c>
      <c r="B23" s="40">
        <v>0.01</v>
      </c>
      <c r="C23" s="40">
        <v>-0.0212</v>
      </c>
      <c r="D23" s="40">
        <v>5.0E-4</v>
      </c>
      <c r="E23" s="40">
        <v>-0.0581</v>
      </c>
      <c r="F23" s="40">
        <v>-0.0161</v>
      </c>
      <c r="G23" s="40">
        <v>-0.0132</v>
      </c>
      <c r="H23" s="40">
        <v>-4.0E-4</v>
      </c>
      <c r="I23" s="40">
        <v>-0.0036</v>
      </c>
      <c r="J23" s="40">
        <v>-0.0326</v>
      </c>
    </row>
    <row r="24">
      <c r="A24" s="40">
        <v>0.0141</v>
      </c>
      <c r="B24" s="40">
        <v>-0.0099</v>
      </c>
      <c r="C24" s="40">
        <v>0.0192</v>
      </c>
      <c r="D24" s="40">
        <v>-0.0159</v>
      </c>
      <c r="E24" s="40">
        <v>0.0052</v>
      </c>
      <c r="F24" s="40">
        <v>0.0</v>
      </c>
      <c r="G24" s="40">
        <v>0.0</v>
      </c>
      <c r="H24" s="40">
        <v>0.0</v>
      </c>
      <c r="I24" s="40">
        <v>0.0</v>
      </c>
      <c r="J24" s="40">
        <v>-0.0014</v>
      </c>
    </row>
    <row r="25">
      <c r="A25" s="40">
        <v>-0.005</v>
      </c>
      <c r="B25" s="40">
        <v>-0.0034</v>
      </c>
      <c r="C25" s="40">
        <v>-0.0032</v>
      </c>
      <c r="D25" s="40">
        <v>0.0086</v>
      </c>
      <c r="E25" s="40">
        <v>-0.0191</v>
      </c>
      <c r="F25" s="40">
        <v>-0.0385</v>
      </c>
      <c r="G25" s="40">
        <v>-0.0384</v>
      </c>
      <c r="H25" s="40">
        <v>0.021</v>
      </c>
      <c r="I25" s="40">
        <v>0.0052</v>
      </c>
      <c r="J25" s="40">
        <v>0.0373</v>
      </c>
    </row>
    <row r="26">
      <c r="A26" s="40">
        <v>0.0253</v>
      </c>
      <c r="B26" s="40">
        <v>3.0E-4</v>
      </c>
      <c r="C26" s="40">
        <v>-0.0184</v>
      </c>
      <c r="D26" s="40">
        <v>-0.0037</v>
      </c>
      <c r="E26" s="40">
        <v>-0.0045</v>
      </c>
      <c r="F26" s="40">
        <v>-0.0051</v>
      </c>
      <c r="G26" s="40">
        <v>-2.0E-4</v>
      </c>
      <c r="H26" s="40">
        <v>0.0021</v>
      </c>
      <c r="I26" s="40">
        <v>0.0027</v>
      </c>
      <c r="J26" s="40">
        <v>0.0226</v>
      </c>
    </row>
    <row r="27">
      <c r="A27" s="40">
        <v>-0.0093</v>
      </c>
      <c r="B27" s="40">
        <v>0.0029</v>
      </c>
      <c r="C27" s="40">
        <v>-0.016</v>
      </c>
      <c r="D27" s="40">
        <v>0.0252</v>
      </c>
      <c r="E27" s="40">
        <v>0.0134</v>
      </c>
      <c r="F27" s="40">
        <v>-0.0062</v>
      </c>
      <c r="G27" s="40">
        <v>-0.0067</v>
      </c>
      <c r="H27" s="40">
        <v>-0.0075</v>
      </c>
      <c r="I27" s="40">
        <v>-0.01</v>
      </c>
      <c r="J27" s="40">
        <v>-0.0091</v>
      </c>
    </row>
    <row r="28">
      <c r="A28" s="40">
        <v>0.0094</v>
      </c>
      <c r="B28" s="40">
        <v>-0.0029</v>
      </c>
      <c r="C28" s="40">
        <v>0.0163</v>
      </c>
      <c r="D28" s="40">
        <v>-0.0245</v>
      </c>
      <c r="E28" s="40">
        <v>-0.0057</v>
      </c>
      <c r="F28" s="40">
        <v>-8.0E-4</v>
      </c>
      <c r="G28" s="40">
        <v>0.0048</v>
      </c>
      <c r="H28" s="40">
        <v>0.0018</v>
      </c>
      <c r="I28" s="40">
        <v>-2.0E-4</v>
      </c>
      <c r="J28" s="40">
        <v>0.0091</v>
      </c>
    </row>
    <row r="29">
      <c r="A29" s="40">
        <v>-0.0093</v>
      </c>
      <c r="B29" s="40">
        <v>0.0029</v>
      </c>
      <c r="C29" s="40">
        <v>-0.016</v>
      </c>
      <c r="D29" s="40">
        <v>0.0252</v>
      </c>
      <c r="E29" s="40">
        <v>0.0101</v>
      </c>
      <c r="F29" s="40">
        <v>0.0716</v>
      </c>
      <c r="G29" s="40">
        <v>0.0221</v>
      </c>
      <c r="H29" s="40">
        <v>-0.0298</v>
      </c>
      <c r="I29" s="40">
        <v>0.0218</v>
      </c>
      <c r="J29" s="40">
        <v>-0.0091</v>
      </c>
    </row>
    <row r="30">
      <c r="A30" s="40">
        <v>-0.0216</v>
      </c>
      <c r="B30" s="40">
        <v>1.0E-4</v>
      </c>
      <c r="C30" s="40">
        <v>0.0413</v>
      </c>
      <c r="D30" s="40">
        <v>-0.0141</v>
      </c>
      <c r="E30" s="40">
        <v>0.0122</v>
      </c>
      <c r="F30" s="40">
        <v>0.0069</v>
      </c>
      <c r="G30" s="40">
        <v>0.0069</v>
      </c>
      <c r="H30" s="40">
        <v>0.0147</v>
      </c>
      <c r="I30" s="40">
        <v>-0.0022</v>
      </c>
      <c r="J30" s="40">
        <v>-0.0151</v>
      </c>
    </row>
    <row r="31">
      <c r="A31" s="40">
        <v>-0.0027</v>
      </c>
      <c r="B31" s="40">
        <v>0.01</v>
      </c>
      <c r="C31" s="40">
        <v>-0.0212</v>
      </c>
      <c r="D31" s="40">
        <v>5.0E-4</v>
      </c>
      <c r="E31" s="40">
        <v>-0.0181</v>
      </c>
      <c r="F31" s="40">
        <v>0.0024</v>
      </c>
      <c r="G31" s="40">
        <v>0.0033</v>
      </c>
      <c r="H31" s="40">
        <v>-7.0E-4</v>
      </c>
      <c r="I31" s="40">
        <v>-0.0049</v>
      </c>
      <c r="J31" s="40">
        <v>-0.0326</v>
      </c>
    </row>
    <row r="32">
      <c r="A32" s="40">
        <v>0.0141</v>
      </c>
      <c r="B32" s="40">
        <v>-0.0099</v>
      </c>
      <c r="C32" s="40">
        <v>0.0192</v>
      </c>
      <c r="D32" s="40">
        <v>-0.0159</v>
      </c>
      <c r="E32" s="40">
        <v>-0.0049</v>
      </c>
      <c r="F32" s="40">
        <v>-0.0106</v>
      </c>
      <c r="G32" s="40">
        <v>0.0227</v>
      </c>
      <c r="H32" s="40">
        <v>-4.0E-4</v>
      </c>
      <c r="I32" s="40">
        <v>-0.0083</v>
      </c>
      <c r="J32" s="40">
        <v>-0.0014</v>
      </c>
    </row>
    <row r="33">
      <c r="A33" s="40">
        <v>-0.005</v>
      </c>
      <c r="B33" s="40">
        <v>-0.0034</v>
      </c>
      <c r="C33" s="40">
        <v>-0.0032</v>
      </c>
      <c r="D33" s="40">
        <v>0.0086</v>
      </c>
      <c r="E33" s="40">
        <v>0.0198</v>
      </c>
      <c r="F33" s="40">
        <v>-0.0161</v>
      </c>
      <c r="G33" s="40">
        <v>-0.0132</v>
      </c>
      <c r="H33" s="40">
        <v>-4.0E-4</v>
      </c>
      <c r="I33" s="40">
        <v>-0.0036</v>
      </c>
      <c r="J33" s="40">
        <v>0.0373</v>
      </c>
    </row>
    <row r="34">
      <c r="A34" s="40">
        <v>0.0253</v>
      </c>
      <c r="B34" s="40">
        <v>3.0E-4</v>
      </c>
      <c r="C34" s="40">
        <v>-0.0184</v>
      </c>
      <c r="D34" s="40">
        <v>-0.0037</v>
      </c>
      <c r="E34" s="40">
        <v>0.0199</v>
      </c>
      <c r="F34" s="40">
        <v>-0.0032</v>
      </c>
      <c r="G34" s="40">
        <v>0.0</v>
      </c>
      <c r="H34" s="40">
        <v>-0.0083</v>
      </c>
      <c r="I34" s="40">
        <v>2.0E-4</v>
      </c>
      <c r="J34" s="40">
        <v>0.0226</v>
      </c>
    </row>
    <row r="35">
      <c r="A35" s="40">
        <v>-0.0093</v>
      </c>
      <c r="B35" s="40">
        <v>0.0029</v>
      </c>
      <c r="C35" s="40">
        <v>-0.016</v>
      </c>
      <c r="D35" s="40">
        <v>0.0252</v>
      </c>
      <c r="E35" s="40">
        <v>-0.0066</v>
      </c>
      <c r="F35" s="40">
        <v>0.0065</v>
      </c>
      <c r="G35" s="40">
        <v>0.009</v>
      </c>
      <c r="H35" s="40">
        <v>-0.0105</v>
      </c>
      <c r="I35" s="40">
        <v>0.0025</v>
      </c>
      <c r="J35" s="40">
        <v>-0.0091</v>
      </c>
    </row>
    <row r="36">
      <c r="A36" s="40">
        <v>-0.0056</v>
      </c>
      <c r="B36" s="40">
        <v>0.0013</v>
      </c>
      <c r="C36" s="40">
        <v>-0.0221</v>
      </c>
      <c r="D36" s="40">
        <v>-0.0191</v>
      </c>
      <c r="E36" s="40">
        <v>0.0</v>
      </c>
      <c r="F36" s="40">
        <v>0.034</v>
      </c>
      <c r="G36" s="40">
        <v>-0.0141</v>
      </c>
      <c r="H36" s="40">
        <v>-0.0053</v>
      </c>
      <c r="I36" s="40">
        <v>-0.0093</v>
      </c>
      <c r="J36" s="40">
        <v>0.0152</v>
      </c>
    </row>
    <row r="37">
      <c r="A37" s="40">
        <v>-0.0152</v>
      </c>
      <c r="B37" s="40">
        <v>-0.0048</v>
      </c>
      <c r="C37" s="40">
        <v>0.0312</v>
      </c>
      <c r="D37" s="40">
        <v>-0.0133</v>
      </c>
      <c r="E37" s="40">
        <v>-0.002</v>
      </c>
      <c r="F37" s="40">
        <v>-0.0221</v>
      </c>
      <c r="G37" s="40">
        <v>-0.0053</v>
      </c>
      <c r="H37" s="40">
        <v>-0.0028</v>
      </c>
      <c r="I37" s="40">
        <v>-0.0342</v>
      </c>
      <c r="J37" s="40">
        <v>0.0011</v>
      </c>
    </row>
    <row r="38">
      <c r="A38" s="40">
        <v>0.0162</v>
      </c>
      <c r="B38" s="40">
        <v>-0.0082</v>
      </c>
      <c r="C38" s="40">
        <v>0.028</v>
      </c>
      <c r="D38" s="40">
        <v>0.0125</v>
      </c>
      <c r="E38" s="40">
        <v>0.0101</v>
      </c>
      <c r="F38" s="40">
        <v>0.0029</v>
      </c>
      <c r="G38" s="40">
        <v>-0.0214</v>
      </c>
      <c r="H38" s="40">
        <v>-0.0055</v>
      </c>
      <c r="I38" s="40">
        <v>-0.033</v>
      </c>
      <c r="J38" s="40">
        <v>-0.0114</v>
      </c>
    </row>
    <row r="39">
      <c r="A39" s="40">
        <v>-0.0148</v>
      </c>
      <c r="B39" s="40">
        <v>-0.0047</v>
      </c>
      <c r="C39" s="40">
        <v>0.0159</v>
      </c>
      <c r="D39" s="40">
        <v>-0.0067</v>
      </c>
      <c r="E39" s="40">
        <v>0.0107</v>
      </c>
      <c r="F39" s="40">
        <v>-0.0029</v>
      </c>
      <c r="G39" s="40">
        <v>-0.0016</v>
      </c>
      <c r="H39" s="40">
        <v>-0.0036</v>
      </c>
      <c r="I39" s="40">
        <v>0.0198</v>
      </c>
      <c r="J39" s="40">
        <v>-0.0075</v>
      </c>
    </row>
    <row r="40">
      <c r="A40" s="40">
        <v>0.0118</v>
      </c>
      <c r="B40" s="40">
        <v>0.0057</v>
      </c>
      <c r="C40" s="40">
        <v>0.0275</v>
      </c>
      <c r="D40" s="40">
        <v>0.0114</v>
      </c>
      <c r="E40" s="40">
        <v>0.0063</v>
      </c>
      <c r="F40" s="40">
        <v>-0.0018</v>
      </c>
      <c r="G40" s="40">
        <v>0.0052</v>
      </c>
      <c r="H40" s="40">
        <v>-0.0013</v>
      </c>
      <c r="I40" s="40">
        <v>-0.0042</v>
      </c>
      <c r="J40" s="40">
        <v>-0.0073</v>
      </c>
    </row>
    <row r="41">
      <c r="A41" s="40">
        <v>0.0208</v>
      </c>
      <c r="B41" s="40">
        <v>0.0027</v>
      </c>
      <c r="C41" s="40">
        <v>0.0091</v>
      </c>
      <c r="D41" s="40">
        <v>0.0018</v>
      </c>
      <c r="E41" s="40">
        <v>-0.0125</v>
      </c>
      <c r="F41" s="40">
        <v>-2.0E-4</v>
      </c>
      <c r="G41" s="40">
        <v>-0.0057</v>
      </c>
      <c r="H41" s="40">
        <v>-0.0043</v>
      </c>
      <c r="I41" s="40">
        <v>4.0E-4</v>
      </c>
      <c r="J41" s="40">
        <v>0.0177</v>
      </c>
    </row>
    <row r="42">
      <c r="A42" s="40">
        <v>0.0193</v>
      </c>
      <c r="B42" s="40">
        <v>-7.0E-4</v>
      </c>
      <c r="C42" s="40">
        <v>0.0125</v>
      </c>
      <c r="D42" s="40">
        <v>-0.0032</v>
      </c>
      <c r="E42" s="40">
        <v>-0.0125</v>
      </c>
      <c r="F42" s="40">
        <v>0.0078</v>
      </c>
      <c r="G42" s="40">
        <v>3.0E-4</v>
      </c>
      <c r="H42" s="40">
        <v>0.0027</v>
      </c>
      <c r="I42" s="40">
        <v>0.0099</v>
      </c>
      <c r="J42" s="40">
        <v>0.0163</v>
      </c>
    </row>
    <row r="43">
      <c r="A43" s="40">
        <v>0.0054</v>
      </c>
      <c r="B43" s="40">
        <v>-0.003</v>
      </c>
      <c r="C43" s="40">
        <v>0.0161</v>
      </c>
      <c r="D43" s="40">
        <v>0.0158</v>
      </c>
      <c r="E43" s="40">
        <v>0.0337</v>
      </c>
      <c r="F43" s="40">
        <v>0.0083</v>
      </c>
      <c r="G43" s="40">
        <v>0.0157</v>
      </c>
      <c r="H43" s="40">
        <v>-0.0048</v>
      </c>
      <c r="I43" s="40">
        <v>0.0104</v>
      </c>
      <c r="J43" s="40">
        <v>0.0423</v>
      </c>
    </row>
    <row r="44">
      <c r="A44" s="40">
        <v>0.0022</v>
      </c>
      <c r="B44" s="40">
        <v>-0.0023</v>
      </c>
      <c r="C44" s="40">
        <v>-8.0E-4</v>
      </c>
      <c r="D44" s="40">
        <v>-0.0025</v>
      </c>
      <c r="E44" s="40">
        <v>0.0036</v>
      </c>
      <c r="F44" s="40">
        <v>-0.0106</v>
      </c>
      <c r="G44" s="40">
        <v>-0.0042</v>
      </c>
      <c r="H44" s="40">
        <v>-0.0106</v>
      </c>
      <c r="I44" s="40">
        <v>0.0078</v>
      </c>
      <c r="J44" s="40">
        <v>0.0262</v>
      </c>
    </row>
    <row r="45">
      <c r="A45" s="40">
        <v>-0.0177</v>
      </c>
      <c r="B45" s="40">
        <v>0.0406</v>
      </c>
      <c r="C45" s="40">
        <v>-0.0029</v>
      </c>
      <c r="D45" s="40">
        <v>0.0303</v>
      </c>
      <c r="E45" s="40">
        <v>-0.0047</v>
      </c>
      <c r="F45" s="40">
        <v>-0.0018</v>
      </c>
      <c r="G45" s="40">
        <v>0.0101</v>
      </c>
      <c r="H45" s="40">
        <v>0.01</v>
      </c>
      <c r="I45" s="40">
        <v>0.0069</v>
      </c>
      <c r="J45" s="40">
        <v>-0.0185</v>
      </c>
    </row>
    <row r="46">
      <c r="A46" s="40">
        <v>0.0252</v>
      </c>
      <c r="B46" s="40">
        <v>0.0203</v>
      </c>
      <c r="C46" s="40">
        <v>0.0046</v>
      </c>
      <c r="D46" s="40">
        <v>-0.0082</v>
      </c>
      <c r="E46" s="40">
        <v>0.0223</v>
      </c>
      <c r="F46" s="40">
        <v>0.0024</v>
      </c>
      <c r="G46" s="40">
        <v>0.0635</v>
      </c>
      <c r="H46" s="40">
        <v>0.0079</v>
      </c>
      <c r="I46" s="40">
        <v>0.0678</v>
      </c>
      <c r="J46" s="40">
        <v>-0.026</v>
      </c>
    </row>
    <row r="47">
      <c r="A47" s="40">
        <v>0.001</v>
      </c>
      <c r="B47" s="40">
        <v>0.0071</v>
      </c>
      <c r="C47" s="40">
        <v>0.0245</v>
      </c>
      <c r="D47" s="40">
        <v>2.0E-4</v>
      </c>
      <c r="E47" s="40">
        <v>0.0033</v>
      </c>
      <c r="F47" s="40">
        <v>0.0093</v>
      </c>
      <c r="G47" s="40">
        <v>0.0226</v>
      </c>
      <c r="H47" s="40">
        <v>-0.0071</v>
      </c>
      <c r="I47" s="40">
        <v>0.0121</v>
      </c>
      <c r="J47" s="40">
        <v>0.0077</v>
      </c>
    </row>
    <row r="48">
      <c r="A48" s="40">
        <v>0.0115</v>
      </c>
      <c r="B48" s="40">
        <v>-0.0106</v>
      </c>
      <c r="C48" s="40">
        <v>0.0081</v>
      </c>
      <c r="D48" s="40">
        <v>-5.0E-4</v>
      </c>
      <c r="E48" s="40">
        <v>-0.0168</v>
      </c>
      <c r="F48" s="40">
        <v>-0.005</v>
      </c>
      <c r="G48" s="40">
        <v>0.0011</v>
      </c>
      <c r="H48" s="40">
        <v>-0.0044</v>
      </c>
      <c r="I48" s="40">
        <v>-0.0322</v>
      </c>
      <c r="J48" s="40">
        <v>0.0222</v>
      </c>
    </row>
    <row r="49">
      <c r="A49" s="40">
        <v>0.0084</v>
      </c>
      <c r="B49" s="40">
        <v>0.0054</v>
      </c>
      <c r="C49" s="40">
        <v>-0.0091</v>
      </c>
      <c r="D49" s="40">
        <v>0.0238</v>
      </c>
      <c r="E49" s="40">
        <v>0.0102</v>
      </c>
      <c r="F49" s="40">
        <v>0.0272</v>
      </c>
      <c r="G49" s="40">
        <v>0.0019</v>
      </c>
      <c r="H49" s="40">
        <v>0.0018</v>
      </c>
      <c r="I49" s="40">
        <v>-0.0058</v>
      </c>
      <c r="J49" s="40">
        <v>0.0371</v>
      </c>
    </row>
    <row r="50">
      <c r="A50" s="40">
        <v>-0.0053</v>
      </c>
      <c r="B50" s="40">
        <v>0.0112</v>
      </c>
      <c r="C50" s="40">
        <v>-0.0296</v>
      </c>
      <c r="D50" s="40">
        <v>0.0222</v>
      </c>
      <c r="E50" s="40">
        <v>0.0149</v>
      </c>
      <c r="F50" s="40">
        <v>0.007</v>
      </c>
      <c r="G50" s="40">
        <v>0.0082</v>
      </c>
      <c r="H50" s="40">
        <v>0.0059</v>
      </c>
      <c r="I50" s="40">
        <v>0.0086</v>
      </c>
      <c r="J50" s="40">
        <v>0.0029</v>
      </c>
    </row>
    <row r="51">
      <c r="A51" s="40">
        <v>0.0058</v>
      </c>
      <c r="B51" s="40">
        <v>0.0038</v>
      </c>
      <c r="C51" s="40">
        <v>0.0098</v>
      </c>
      <c r="D51" s="40">
        <v>-0.0022</v>
      </c>
      <c r="E51" s="40">
        <v>0.0368</v>
      </c>
      <c r="F51" s="40">
        <v>-0.0116</v>
      </c>
      <c r="G51" s="40">
        <v>0.0168</v>
      </c>
      <c r="H51" s="40">
        <v>-0.0057</v>
      </c>
      <c r="I51" s="40">
        <v>-0.0114</v>
      </c>
      <c r="J51" s="40">
        <v>0.0335</v>
      </c>
    </row>
    <row r="52">
      <c r="A52" s="40">
        <v>-0.0083</v>
      </c>
      <c r="B52" s="40">
        <v>0.0077</v>
      </c>
      <c r="C52" s="40">
        <v>-0.0224</v>
      </c>
      <c r="D52" s="40">
        <v>0.0094</v>
      </c>
      <c r="E52" s="40">
        <v>0.0329</v>
      </c>
      <c r="F52" s="40">
        <v>-0.0073</v>
      </c>
      <c r="G52" s="40">
        <v>0.0058</v>
      </c>
      <c r="H52" s="40">
        <v>0.0136</v>
      </c>
      <c r="I52" s="40">
        <v>6.0E-4</v>
      </c>
      <c r="J52" s="40">
        <v>-0.0017</v>
      </c>
    </row>
    <row r="53">
      <c r="A53" s="40">
        <v>0.0112</v>
      </c>
      <c r="B53" s="40">
        <v>0.004</v>
      </c>
      <c r="C53" s="40">
        <v>-0.0084</v>
      </c>
      <c r="D53" s="40">
        <v>-0.0017</v>
      </c>
      <c r="E53" s="40">
        <v>0.0413</v>
      </c>
      <c r="F53" s="40">
        <v>-0.0023</v>
      </c>
      <c r="G53" s="40">
        <v>0.0194</v>
      </c>
      <c r="H53" s="40">
        <v>0.0089</v>
      </c>
      <c r="I53" s="40">
        <v>0.0089</v>
      </c>
      <c r="J53" s="40">
        <v>-0.0361</v>
      </c>
    </row>
    <row r="54">
      <c r="A54" s="40">
        <v>0.0069</v>
      </c>
      <c r="B54" s="40">
        <v>0.0073</v>
      </c>
      <c r="C54" s="40">
        <v>-0.0117</v>
      </c>
      <c r="D54" s="40">
        <v>0.0259</v>
      </c>
      <c r="E54" s="40">
        <v>0.0255</v>
      </c>
      <c r="F54" s="40">
        <v>-0.0076</v>
      </c>
      <c r="G54" s="40">
        <v>-0.009</v>
      </c>
      <c r="H54" s="40">
        <v>0.0081</v>
      </c>
      <c r="I54" s="40">
        <v>-0.0041</v>
      </c>
      <c r="J54" s="40">
        <v>-0.0062</v>
      </c>
    </row>
    <row r="55">
      <c r="A55" s="40">
        <v>-0.0046</v>
      </c>
      <c r="B55" s="40">
        <v>0.0051</v>
      </c>
      <c r="C55" s="40">
        <v>0.0293</v>
      </c>
      <c r="D55" s="40">
        <v>-0.0115</v>
      </c>
      <c r="E55" s="40">
        <v>0.0046</v>
      </c>
      <c r="F55" s="40">
        <v>0.0058</v>
      </c>
      <c r="G55" s="40">
        <v>0.0111</v>
      </c>
      <c r="H55" s="40">
        <v>0.0049</v>
      </c>
      <c r="I55" s="40">
        <v>0.0236</v>
      </c>
      <c r="J55" s="40">
        <v>0.0079</v>
      </c>
    </row>
    <row r="56">
      <c r="A56" s="40">
        <v>-0.0237</v>
      </c>
      <c r="B56" s="40">
        <v>-0.0162</v>
      </c>
      <c r="C56" s="40">
        <v>-0.0118</v>
      </c>
      <c r="D56" s="40">
        <v>-0.0406</v>
      </c>
      <c r="E56" s="40">
        <v>-0.002</v>
      </c>
      <c r="F56" s="40">
        <v>-0.0063</v>
      </c>
      <c r="G56" s="40">
        <v>-0.0415</v>
      </c>
      <c r="H56" s="40">
        <v>0.0029</v>
      </c>
      <c r="I56" s="40">
        <v>-0.0308</v>
      </c>
      <c r="J56" s="40">
        <v>-0.0607</v>
      </c>
    </row>
    <row r="57">
      <c r="A57" s="40">
        <v>4.0E-4</v>
      </c>
      <c r="B57" s="40">
        <v>-3.0E-4</v>
      </c>
      <c r="C57" s="40">
        <v>0.0053</v>
      </c>
      <c r="D57" s="40">
        <v>-0.0016</v>
      </c>
      <c r="E57" s="40">
        <v>0.0067</v>
      </c>
      <c r="F57" s="40">
        <v>-0.0042</v>
      </c>
      <c r="G57" s="40">
        <v>0.0148</v>
      </c>
      <c r="H57" s="40">
        <v>0.0043</v>
      </c>
      <c r="I57" s="40">
        <v>-0.0109</v>
      </c>
      <c r="J57" s="40">
        <v>0.0064</v>
      </c>
    </row>
    <row r="58">
      <c r="A58" s="40">
        <v>0.0646</v>
      </c>
      <c r="B58" s="40">
        <v>-0.0024</v>
      </c>
      <c r="C58" s="40">
        <v>0.0203</v>
      </c>
      <c r="D58" s="40">
        <v>0.0136</v>
      </c>
      <c r="E58" s="40">
        <v>-0.0075</v>
      </c>
      <c r="F58" s="40">
        <v>0.0032</v>
      </c>
      <c r="G58" s="40">
        <v>-0.0048</v>
      </c>
      <c r="H58" s="40">
        <v>-0.0014</v>
      </c>
      <c r="I58" s="40">
        <v>0.0167</v>
      </c>
      <c r="J58" s="40">
        <v>0.0018</v>
      </c>
    </row>
    <row r="59">
      <c r="A59" s="40">
        <v>-0.0048</v>
      </c>
      <c r="B59" s="40">
        <v>0.0145</v>
      </c>
      <c r="C59" s="40">
        <v>0.0111</v>
      </c>
      <c r="D59" s="40">
        <v>-0.0012</v>
      </c>
      <c r="E59" s="40">
        <v>-0.0159</v>
      </c>
      <c r="F59" s="40">
        <v>5.0E-4</v>
      </c>
      <c r="G59" s="40">
        <v>-0.0109</v>
      </c>
      <c r="H59" s="40">
        <v>0.0124</v>
      </c>
      <c r="I59" s="40">
        <v>-0.0091</v>
      </c>
      <c r="J59" s="40">
        <v>-0.0107</v>
      </c>
    </row>
    <row r="60">
      <c r="A60" s="40">
        <v>-0.0196</v>
      </c>
      <c r="B60" s="40">
        <v>0.0217</v>
      </c>
      <c r="C60" s="40">
        <v>-0.011</v>
      </c>
      <c r="D60" s="40">
        <v>-0.0097</v>
      </c>
      <c r="E60" s="40">
        <v>-0.0106</v>
      </c>
      <c r="F60" s="40">
        <v>0.0034</v>
      </c>
      <c r="G60" s="40">
        <v>0.0026</v>
      </c>
      <c r="H60" s="40">
        <v>-0.0197</v>
      </c>
      <c r="I60" s="40">
        <v>0.0073</v>
      </c>
      <c r="J60" s="40">
        <v>-0.006</v>
      </c>
    </row>
    <row r="61">
      <c r="A61" s="40">
        <v>-0.0049</v>
      </c>
      <c r="B61" s="40">
        <v>0.0015</v>
      </c>
      <c r="C61" s="40">
        <v>-0.0078</v>
      </c>
      <c r="D61" s="40">
        <v>-0.0149</v>
      </c>
      <c r="E61" s="40">
        <v>0.0276</v>
      </c>
      <c r="F61" s="40">
        <v>-2.0E-4</v>
      </c>
      <c r="G61" s="40">
        <v>-0.0161</v>
      </c>
      <c r="H61" s="40">
        <v>-0.0399</v>
      </c>
      <c r="I61" s="40">
        <v>0.0103</v>
      </c>
      <c r="J61" s="40">
        <v>-0.0064</v>
      </c>
    </row>
    <row r="62">
      <c r="A62" s="40">
        <v>-0.0181</v>
      </c>
      <c r="B62" s="40">
        <v>-0.0238</v>
      </c>
      <c r="C62" s="40">
        <v>-0.0126</v>
      </c>
      <c r="D62" s="40">
        <v>-0.0105</v>
      </c>
      <c r="E62" s="40">
        <v>0.0045</v>
      </c>
      <c r="F62" s="40">
        <v>-0.0154</v>
      </c>
      <c r="G62" s="40">
        <v>-0.0144</v>
      </c>
      <c r="H62" s="40">
        <v>-0.0065</v>
      </c>
      <c r="I62" s="40">
        <v>-0.0027</v>
      </c>
      <c r="J62" s="40">
        <v>0.0014</v>
      </c>
    </row>
    <row r="63">
      <c r="A63" s="40">
        <v>-0.0014</v>
      </c>
      <c r="B63" s="40">
        <v>-0.0131</v>
      </c>
      <c r="C63" s="40">
        <v>-0.0357</v>
      </c>
      <c r="D63" s="40">
        <v>-0.0117</v>
      </c>
      <c r="E63" s="40">
        <v>-0.0213</v>
      </c>
      <c r="F63" s="40">
        <v>-0.0067</v>
      </c>
      <c r="G63" s="40">
        <v>-0.0243</v>
      </c>
      <c r="H63" s="40">
        <v>-0.0157</v>
      </c>
      <c r="I63" s="40">
        <v>-0.0036</v>
      </c>
      <c r="J63" s="40">
        <v>-0.0141</v>
      </c>
    </row>
    <row r="64">
      <c r="A64" s="40">
        <v>-0.0078</v>
      </c>
      <c r="B64" s="40">
        <v>0.0044</v>
      </c>
      <c r="C64" s="40">
        <v>-0.0266</v>
      </c>
      <c r="D64" s="40">
        <v>0.0387</v>
      </c>
      <c r="E64" s="40">
        <v>-0.0079</v>
      </c>
      <c r="F64" s="40">
        <v>0.0087</v>
      </c>
      <c r="G64" s="40">
        <v>0.0039</v>
      </c>
      <c r="H64" s="40">
        <v>0.0016</v>
      </c>
      <c r="I64" s="40">
        <v>0.0016</v>
      </c>
      <c r="J64" s="40">
        <v>-0.0226</v>
      </c>
    </row>
    <row r="65">
      <c r="A65" s="40">
        <v>0.003</v>
      </c>
      <c r="B65" s="40">
        <v>-0.0088</v>
      </c>
      <c r="C65" s="40">
        <v>0.038</v>
      </c>
      <c r="D65" s="40">
        <v>-0.0108</v>
      </c>
      <c r="E65" s="40">
        <v>-0.0059</v>
      </c>
      <c r="F65" s="40">
        <v>0.003</v>
      </c>
      <c r="G65" s="40">
        <v>-0.0128</v>
      </c>
      <c r="H65" s="40">
        <v>0.0038</v>
      </c>
      <c r="I65" s="40">
        <v>0.0036</v>
      </c>
      <c r="J65" s="40">
        <v>0.0011</v>
      </c>
    </row>
    <row r="66">
      <c r="A66" s="40">
        <v>-0.0011</v>
      </c>
      <c r="B66" s="40">
        <v>0.0048</v>
      </c>
      <c r="C66" s="40">
        <v>0.0461</v>
      </c>
      <c r="D66" s="40">
        <v>6.0E-4</v>
      </c>
      <c r="E66" s="40">
        <v>0.0164</v>
      </c>
      <c r="F66" s="40">
        <v>-0.0055</v>
      </c>
      <c r="G66" s="40">
        <v>0.0153</v>
      </c>
      <c r="H66" s="40">
        <v>-0.0067</v>
      </c>
      <c r="I66" s="40">
        <v>-0.0027</v>
      </c>
      <c r="J66" s="40">
        <v>0.0539</v>
      </c>
    </row>
    <row r="67">
      <c r="A67" s="40">
        <v>0.0128</v>
      </c>
      <c r="B67" s="40">
        <v>-0.018</v>
      </c>
      <c r="C67" s="40">
        <v>0.0134</v>
      </c>
      <c r="D67" s="40">
        <v>-0.0145</v>
      </c>
      <c r="E67" s="40">
        <v>0.0118</v>
      </c>
      <c r="F67" s="40">
        <v>-0.0067</v>
      </c>
      <c r="G67" s="40">
        <v>-0.0191</v>
      </c>
      <c r="H67" s="40">
        <v>-0.0027</v>
      </c>
      <c r="I67" s="40">
        <v>-0.0245</v>
      </c>
      <c r="J67" s="40">
        <v>-0.0064</v>
      </c>
    </row>
    <row r="68">
      <c r="A68" s="40">
        <v>0.0068</v>
      </c>
      <c r="B68" s="40">
        <v>-0.0063</v>
      </c>
      <c r="C68" s="40">
        <v>-0.0025</v>
      </c>
      <c r="D68" s="40">
        <v>0.0128</v>
      </c>
      <c r="E68" s="40">
        <v>-0.0102</v>
      </c>
      <c r="F68" s="40">
        <v>0.0104</v>
      </c>
      <c r="G68" s="40">
        <v>0.01</v>
      </c>
      <c r="H68" s="40">
        <v>0.0023</v>
      </c>
      <c r="I68" s="40">
        <v>-0.0054</v>
      </c>
      <c r="J68" s="40">
        <v>0.003</v>
      </c>
    </row>
    <row r="69">
      <c r="A69" s="40">
        <v>0.0029</v>
      </c>
      <c r="B69" s="40">
        <v>0.0136</v>
      </c>
      <c r="C69" s="40">
        <v>0.0186</v>
      </c>
      <c r="D69" s="40">
        <v>0.0333</v>
      </c>
      <c r="E69" s="40">
        <v>-0.0032</v>
      </c>
      <c r="F69" s="40">
        <v>0.0689</v>
      </c>
      <c r="G69" s="40">
        <v>-8.0E-4</v>
      </c>
      <c r="H69" s="40">
        <v>-0.0121</v>
      </c>
      <c r="I69" s="40">
        <v>0.0026</v>
      </c>
      <c r="J69" s="40">
        <v>0.0106</v>
      </c>
    </row>
    <row r="70">
      <c r="A70" s="40">
        <v>-0.0029</v>
      </c>
      <c r="B70" s="40">
        <v>0.0136</v>
      </c>
      <c r="C70" s="40">
        <v>-0.0167</v>
      </c>
      <c r="D70" s="40">
        <v>8.0E-4</v>
      </c>
      <c r="E70" s="40">
        <v>-0.0179</v>
      </c>
      <c r="F70" s="40">
        <v>-0.0214</v>
      </c>
      <c r="G70" s="40">
        <v>-0.0153</v>
      </c>
      <c r="H70" s="40">
        <v>0.0151</v>
      </c>
      <c r="I70" s="40">
        <v>0.0078</v>
      </c>
      <c r="J70" s="40">
        <v>-0.023</v>
      </c>
    </row>
    <row r="71">
      <c r="A71" s="40">
        <v>0.0016</v>
      </c>
      <c r="B71" s="40">
        <v>2.0E-4</v>
      </c>
      <c r="C71" s="40">
        <v>0.0163</v>
      </c>
      <c r="D71" s="40">
        <v>0.0223</v>
      </c>
      <c r="E71" s="40">
        <v>0.0102</v>
      </c>
      <c r="F71" s="40">
        <v>0.0402</v>
      </c>
      <c r="G71" s="40">
        <v>0.008</v>
      </c>
      <c r="H71" s="40">
        <v>0.0032</v>
      </c>
      <c r="I71" s="40">
        <v>0.0085</v>
      </c>
      <c r="J71" s="40">
        <v>0.007</v>
      </c>
    </row>
    <row r="72">
      <c r="A72" s="40">
        <v>0.0084</v>
      </c>
      <c r="B72" s="40">
        <v>-0.0023</v>
      </c>
      <c r="C72" s="40">
        <v>0.0092</v>
      </c>
      <c r="D72" s="40">
        <v>-4.0E-4</v>
      </c>
      <c r="E72" s="40">
        <v>-0.0105</v>
      </c>
      <c r="F72" s="40">
        <v>-0.0056</v>
      </c>
      <c r="G72" s="40">
        <v>0.0023</v>
      </c>
      <c r="H72" s="40">
        <v>-0.0011</v>
      </c>
      <c r="I72" s="40">
        <v>0.0015</v>
      </c>
      <c r="J72" s="40">
        <v>0.002</v>
      </c>
    </row>
    <row r="73">
      <c r="A73" s="40">
        <v>-0.0278</v>
      </c>
      <c r="B73" s="40">
        <v>-0.0035</v>
      </c>
      <c r="C73" s="40">
        <v>-0.0175</v>
      </c>
      <c r="D73" s="40">
        <v>-0.0225</v>
      </c>
      <c r="E73" s="40">
        <v>-0.0085</v>
      </c>
      <c r="F73" s="40">
        <v>-0.0278</v>
      </c>
      <c r="G73" s="40">
        <v>-0.0194</v>
      </c>
      <c r="H73" s="40">
        <v>-0.0117</v>
      </c>
      <c r="I73" s="40">
        <v>-0.0112</v>
      </c>
      <c r="J73" s="40">
        <v>-0.0277</v>
      </c>
    </row>
    <row r="74">
      <c r="A74" s="40">
        <v>0.0103</v>
      </c>
      <c r="B74" s="40">
        <v>-0.0127</v>
      </c>
      <c r="C74" s="40">
        <v>0.0031</v>
      </c>
      <c r="D74" s="40">
        <v>0.0034</v>
      </c>
      <c r="E74" s="40">
        <v>0.0091</v>
      </c>
      <c r="F74" s="40">
        <v>0.0124</v>
      </c>
      <c r="G74" s="40">
        <v>0.0011</v>
      </c>
      <c r="H74" s="40">
        <v>0.0055</v>
      </c>
      <c r="I74" s="40">
        <v>0.0089</v>
      </c>
      <c r="J74" s="40">
        <v>0.0274</v>
      </c>
    </row>
    <row r="75">
      <c r="A75" s="40">
        <v>0.0083</v>
      </c>
      <c r="B75" s="40">
        <v>0.0123</v>
      </c>
      <c r="C75" s="40">
        <v>-0.0048</v>
      </c>
      <c r="D75" s="40">
        <v>-0.0016</v>
      </c>
      <c r="E75" s="40">
        <v>0.0027</v>
      </c>
      <c r="F75" s="40">
        <v>0.0102</v>
      </c>
      <c r="G75" s="40">
        <v>0.0113</v>
      </c>
      <c r="H75" s="40">
        <v>0.0091</v>
      </c>
      <c r="I75" s="40">
        <v>0.0058</v>
      </c>
      <c r="J75" s="40">
        <v>0.0332</v>
      </c>
    </row>
    <row r="76">
      <c r="A76" s="40">
        <v>-0.0043</v>
      </c>
      <c r="B76" s="40">
        <v>-0.0027</v>
      </c>
      <c r="C76" s="40">
        <v>0.0099</v>
      </c>
      <c r="D76" s="40">
        <v>-0.006</v>
      </c>
      <c r="E76" s="40">
        <v>-0.0276</v>
      </c>
      <c r="F76" s="40">
        <v>-0.002</v>
      </c>
      <c r="G76" s="40">
        <v>-0.0032</v>
      </c>
      <c r="H76" s="40">
        <v>0.0073</v>
      </c>
      <c r="I76" s="40">
        <v>-0.0019</v>
      </c>
      <c r="J76" s="40">
        <v>0.0038</v>
      </c>
    </row>
    <row r="77">
      <c r="A77" s="40">
        <v>-0.016</v>
      </c>
      <c r="B77" s="40">
        <v>0.0027</v>
      </c>
      <c r="C77" s="40">
        <v>0.0063</v>
      </c>
      <c r="D77" s="40">
        <v>0.0053</v>
      </c>
      <c r="E77" s="40">
        <v>0.03</v>
      </c>
      <c r="F77" s="40">
        <v>-0.0091</v>
      </c>
      <c r="G77" s="40">
        <v>-0.002</v>
      </c>
      <c r="H77" s="40">
        <v>-0.0084</v>
      </c>
      <c r="I77" s="40">
        <v>-0.0119</v>
      </c>
      <c r="J77" s="40">
        <v>0.0222</v>
      </c>
    </row>
    <row r="78">
      <c r="A78" s="40">
        <v>-0.0083</v>
      </c>
      <c r="B78" s="40">
        <v>-0.0059</v>
      </c>
      <c r="C78" s="40">
        <v>-0.0153</v>
      </c>
      <c r="D78" s="40">
        <v>-0.001</v>
      </c>
      <c r="E78" s="40">
        <v>3.0E-4</v>
      </c>
      <c r="F78" s="40">
        <v>-7.0E-4</v>
      </c>
      <c r="G78" s="40">
        <v>0.0133</v>
      </c>
      <c r="H78" s="40">
        <v>-0.0047</v>
      </c>
      <c r="I78" s="40">
        <v>-0.001</v>
      </c>
      <c r="J78" s="40">
        <v>0.0037</v>
      </c>
    </row>
    <row r="79">
      <c r="A79" s="40">
        <v>0.0011</v>
      </c>
      <c r="B79" s="40">
        <v>-0.0016</v>
      </c>
      <c r="C79" s="40">
        <v>0.0047</v>
      </c>
      <c r="D79" s="40">
        <v>0.0162</v>
      </c>
      <c r="E79" s="40">
        <v>0.0024</v>
      </c>
      <c r="F79" s="40">
        <v>0.0047</v>
      </c>
      <c r="G79" s="40">
        <v>0.0074</v>
      </c>
      <c r="H79" s="40">
        <v>0.0077</v>
      </c>
      <c r="I79" s="40">
        <v>0.0012</v>
      </c>
      <c r="J79" s="40">
        <v>0.0328</v>
      </c>
    </row>
    <row r="80">
      <c r="A80" s="40">
        <v>-0.013</v>
      </c>
      <c r="B80" s="40">
        <v>-0.0084</v>
      </c>
      <c r="C80" s="40">
        <v>0.0137</v>
      </c>
      <c r="D80" s="40">
        <v>-0.0153</v>
      </c>
      <c r="E80" s="40">
        <v>-0.0016</v>
      </c>
      <c r="F80" s="40">
        <v>-0.002</v>
      </c>
      <c r="G80" s="40">
        <v>-0.0097</v>
      </c>
      <c r="H80" s="40">
        <v>-0.014</v>
      </c>
      <c r="I80" s="40">
        <v>-0.0011</v>
      </c>
      <c r="J80" s="40">
        <v>-0.0061</v>
      </c>
    </row>
    <row r="81">
      <c r="A81" s="40">
        <v>0.0119</v>
      </c>
      <c r="B81" s="40">
        <v>-0.0028</v>
      </c>
      <c r="C81" s="40">
        <v>-0.0221</v>
      </c>
      <c r="D81" s="40">
        <v>-0.0055</v>
      </c>
      <c r="E81" s="40">
        <v>-1.0E-4</v>
      </c>
      <c r="F81" s="40">
        <v>-2.0E-4</v>
      </c>
      <c r="G81" s="40">
        <v>-0.0064</v>
      </c>
      <c r="H81" s="40">
        <v>-0.0031</v>
      </c>
      <c r="I81" s="40">
        <v>-0.0155</v>
      </c>
      <c r="J81" s="40">
        <v>-0.037</v>
      </c>
    </row>
    <row r="82">
      <c r="A82" s="40">
        <v>-0.0259</v>
      </c>
      <c r="B82" s="40">
        <v>-0.0111</v>
      </c>
      <c r="C82" s="40">
        <v>-0.0127</v>
      </c>
      <c r="D82" s="40">
        <v>-0.0114</v>
      </c>
      <c r="E82" s="40">
        <v>-0.0092</v>
      </c>
      <c r="F82" s="40">
        <v>0.0</v>
      </c>
      <c r="G82" s="40">
        <v>-0.0029</v>
      </c>
      <c r="H82" s="40">
        <v>0.0053</v>
      </c>
      <c r="I82" s="40">
        <v>-0.0151</v>
      </c>
      <c r="J82" s="40">
        <v>0.0067</v>
      </c>
    </row>
    <row r="83">
      <c r="A83" s="40">
        <v>-0.0337</v>
      </c>
      <c r="B83" s="40">
        <v>-0.0258</v>
      </c>
      <c r="C83" s="40">
        <v>-0.0322</v>
      </c>
      <c r="D83" s="40">
        <v>-0.0373</v>
      </c>
      <c r="E83" s="40">
        <v>-0.0036</v>
      </c>
      <c r="F83" s="40">
        <v>-0.0225</v>
      </c>
      <c r="G83" s="40">
        <v>-0.0312</v>
      </c>
      <c r="H83" s="40">
        <v>-0.0113</v>
      </c>
      <c r="I83" s="40">
        <v>-0.0128</v>
      </c>
      <c r="J83" s="40">
        <v>-0.0408</v>
      </c>
    </row>
    <row r="84">
      <c r="A84" s="40">
        <v>-0.0293</v>
      </c>
      <c r="B84" s="40">
        <v>-0.0124</v>
      </c>
      <c r="C84" s="40">
        <v>-0.0347</v>
      </c>
      <c r="D84" s="40">
        <v>-0.0122</v>
      </c>
      <c r="E84" s="40">
        <v>0.0279</v>
      </c>
      <c r="F84" s="40">
        <v>5.0E-4</v>
      </c>
      <c r="G84" s="40">
        <v>-0.0199</v>
      </c>
      <c r="H84" s="40">
        <v>-0.0061</v>
      </c>
      <c r="I84" s="40">
        <v>-0.0207</v>
      </c>
      <c r="J84" s="40">
        <v>-0.0102</v>
      </c>
    </row>
    <row r="85">
      <c r="A85" s="40">
        <v>0.0191</v>
      </c>
      <c r="B85" s="40">
        <v>-0.0178</v>
      </c>
      <c r="C85" s="40">
        <v>0.0118</v>
      </c>
      <c r="D85" s="40">
        <v>-0.0193</v>
      </c>
      <c r="E85" s="40">
        <v>0.0097</v>
      </c>
      <c r="F85" s="40">
        <v>-0.0115</v>
      </c>
      <c r="G85" s="40">
        <v>-0.0146</v>
      </c>
      <c r="H85" s="40">
        <v>-0.022</v>
      </c>
      <c r="I85" s="40">
        <v>-0.0111</v>
      </c>
      <c r="J85" s="40">
        <v>-0.0171</v>
      </c>
    </row>
    <row r="86">
      <c r="A86" s="40">
        <v>0.021</v>
      </c>
      <c r="B86" s="40">
        <v>0.018</v>
      </c>
      <c r="C86" s="40">
        <v>0.0107</v>
      </c>
      <c r="D86" s="40">
        <v>0.0214</v>
      </c>
      <c r="E86" s="40">
        <v>-0.0159</v>
      </c>
      <c r="F86" s="40">
        <v>0.013</v>
      </c>
      <c r="G86" s="40">
        <v>0.019</v>
      </c>
      <c r="H86" s="40">
        <v>0.0041</v>
      </c>
      <c r="I86" s="40">
        <v>0.0309</v>
      </c>
      <c r="J86" s="40">
        <v>0.017</v>
      </c>
    </row>
    <row r="87">
      <c r="A87" s="40">
        <v>-0.0125</v>
      </c>
      <c r="B87" s="40">
        <v>0.0039</v>
      </c>
      <c r="C87" s="40">
        <v>-0.0137</v>
      </c>
      <c r="D87" s="40">
        <v>0.0063</v>
      </c>
      <c r="E87" s="40">
        <v>0.0146</v>
      </c>
      <c r="F87" s="40">
        <v>0.0016</v>
      </c>
      <c r="G87" s="40">
        <v>0.0016</v>
      </c>
      <c r="H87" s="40">
        <v>0.0104</v>
      </c>
      <c r="I87" s="40">
        <v>-0.0267</v>
      </c>
      <c r="J87" s="40">
        <v>-0.0125</v>
      </c>
    </row>
    <row r="88">
      <c r="A88" s="40">
        <v>0.0021</v>
      </c>
      <c r="B88" s="40">
        <v>-0.0368</v>
      </c>
      <c r="C88" s="40">
        <v>-0.0302</v>
      </c>
      <c r="D88" s="40">
        <v>0.0038</v>
      </c>
      <c r="E88" s="40">
        <v>-0.0051</v>
      </c>
      <c r="F88" s="40">
        <v>0.0</v>
      </c>
      <c r="G88" s="40">
        <v>-0.0025</v>
      </c>
      <c r="H88" s="40">
        <v>-0.0055</v>
      </c>
      <c r="I88" s="40">
        <v>0.0021</v>
      </c>
      <c r="J88" s="40">
        <v>-0.0238</v>
      </c>
    </row>
    <row r="89">
      <c r="A89" s="40">
        <v>-0.0089</v>
      </c>
      <c r="B89" s="40">
        <v>-0.0263</v>
      </c>
      <c r="C89" s="40">
        <v>0.0279</v>
      </c>
      <c r="D89" s="40">
        <v>-0.019</v>
      </c>
      <c r="E89" s="40">
        <v>0.0371</v>
      </c>
      <c r="F89" s="40">
        <v>-0.012</v>
      </c>
      <c r="G89" s="40">
        <v>-0.0131</v>
      </c>
      <c r="H89" s="40">
        <v>-0.0013</v>
      </c>
      <c r="I89" s="40">
        <v>-0.0043</v>
      </c>
      <c r="J89" s="40">
        <v>-0.0239</v>
      </c>
    </row>
    <row r="90">
      <c r="A90" s="40">
        <v>0.0024</v>
      </c>
      <c r="B90" s="40">
        <v>-0.0183</v>
      </c>
      <c r="C90" s="40">
        <v>0.0511</v>
      </c>
      <c r="D90" s="40">
        <v>0.0032</v>
      </c>
      <c r="E90" s="40">
        <v>-0.0029</v>
      </c>
      <c r="F90" s="40">
        <v>0.0081</v>
      </c>
      <c r="G90" s="40">
        <v>0.0194</v>
      </c>
      <c r="H90" s="40">
        <v>0.0014</v>
      </c>
      <c r="I90" s="40">
        <v>0.0049</v>
      </c>
      <c r="J90" s="40">
        <v>0.0229</v>
      </c>
    </row>
    <row r="91">
      <c r="A91" s="40">
        <v>0.0107</v>
      </c>
      <c r="B91" s="40">
        <v>0.0046</v>
      </c>
      <c r="C91" s="40">
        <v>-0.0104</v>
      </c>
      <c r="D91" s="40">
        <v>0.0128</v>
      </c>
      <c r="E91" s="40">
        <v>0.0155</v>
      </c>
      <c r="F91" s="40">
        <v>0.0104</v>
      </c>
      <c r="G91" s="40">
        <v>0.0123</v>
      </c>
      <c r="H91" s="40">
        <v>0.0045</v>
      </c>
      <c r="I91" s="40">
        <v>-8.0E-4</v>
      </c>
      <c r="J91" s="40">
        <v>-0.0118</v>
      </c>
    </row>
    <row r="92">
      <c r="A92" s="40">
        <v>0.0059</v>
      </c>
      <c r="B92" s="40">
        <v>0.0056</v>
      </c>
      <c r="C92" s="40">
        <v>0.0089</v>
      </c>
      <c r="D92" s="40">
        <v>0.0117</v>
      </c>
      <c r="E92" s="40">
        <v>0.0078</v>
      </c>
      <c r="F92" s="40">
        <v>0.0045</v>
      </c>
      <c r="G92" s="40">
        <v>0.0573</v>
      </c>
      <c r="H92" s="40">
        <v>0.0071</v>
      </c>
      <c r="I92" s="40">
        <v>0.0171</v>
      </c>
      <c r="J92" s="40">
        <v>0.0313</v>
      </c>
    </row>
    <row r="93">
      <c r="A93" s="40">
        <v>-0.031</v>
      </c>
      <c r="B93" s="40">
        <v>-0.0053</v>
      </c>
      <c r="C93" s="40">
        <v>-0.0104</v>
      </c>
      <c r="D93" s="40">
        <v>0.014</v>
      </c>
      <c r="E93" s="40">
        <v>0.0023</v>
      </c>
      <c r="F93" s="40">
        <v>-7.0E-4</v>
      </c>
      <c r="G93" s="40">
        <v>-0.0187</v>
      </c>
      <c r="H93" s="40">
        <v>-0.0037</v>
      </c>
      <c r="I93" s="40">
        <v>-6.0E-4</v>
      </c>
      <c r="J93" s="40">
        <v>-0.017</v>
      </c>
    </row>
    <row r="94">
      <c r="A94" s="40">
        <v>0.0127</v>
      </c>
      <c r="B94" s="40">
        <v>6.0E-4</v>
      </c>
      <c r="C94" s="40">
        <v>-0.004</v>
      </c>
      <c r="D94" s="40">
        <v>-0.0058</v>
      </c>
      <c r="E94" s="40">
        <v>0.0087</v>
      </c>
      <c r="F94" s="40">
        <v>-0.0084</v>
      </c>
      <c r="G94" s="40">
        <v>0.0184</v>
      </c>
      <c r="H94" s="40">
        <v>0.0017</v>
      </c>
      <c r="I94" s="40">
        <v>-0.006</v>
      </c>
      <c r="J94" s="40">
        <v>0.0271</v>
      </c>
    </row>
    <row r="95">
      <c r="A95" s="40">
        <v>-0.0122</v>
      </c>
      <c r="B95" s="40">
        <v>-0.0022</v>
      </c>
      <c r="C95" s="40">
        <v>-0.0103</v>
      </c>
      <c r="D95" s="40">
        <v>-0.0098</v>
      </c>
      <c r="E95" s="40">
        <v>-0.0052</v>
      </c>
      <c r="F95" s="40">
        <v>0.0013</v>
      </c>
      <c r="G95" s="40">
        <v>-0.0281</v>
      </c>
      <c r="H95" s="40">
        <v>-0.0026</v>
      </c>
      <c r="I95" s="40">
        <v>-0.0263</v>
      </c>
      <c r="J95" s="40">
        <v>0.0243</v>
      </c>
    </row>
    <row r="96">
      <c r="A96" s="40">
        <v>0.001</v>
      </c>
      <c r="B96" s="40">
        <v>-0.0028</v>
      </c>
      <c r="C96" s="40">
        <v>0.0189</v>
      </c>
      <c r="D96" s="40">
        <v>0.0032</v>
      </c>
      <c r="E96" s="40">
        <v>-0.0038</v>
      </c>
      <c r="F96" s="40">
        <v>0.0</v>
      </c>
      <c r="G96" s="40">
        <v>0.0165</v>
      </c>
      <c r="H96" s="40">
        <v>0.0021</v>
      </c>
      <c r="I96" s="40">
        <v>0.0094</v>
      </c>
      <c r="J96" s="40">
        <v>0.0045</v>
      </c>
    </row>
    <row r="97">
      <c r="A97" s="40">
        <v>-0.0072</v>
      </c>
      <c r="B97" s="40">
        <v>0.0145</v>
      </c>
      <c r="C97" s="40">
        <v>9.0E-4</v>
      </c>
      <c r="D97" s="40">
        <v>-0.0022</v>
      </c>
      <c r="E97" s="40">
        <v>0.0108</v>
      </c>
      <c r="F97" s="40">
        <v>2.0E-4</v>
      </c>
      <c r="G97" s="40">
        <v>3.0E-4</v>
      </c>
      <c r="H97" s="40">
        <v>-8.0E-4</v>
      </c>
      <c r="I97" s="40">
        <v>9.0E-4</v>
      </c>
      <c r="J97" s="40">
        <v>0.0136</v>
      </c>
    </row>
    <row r="98">
      <c r="A98" s="40">
        <v>-0.0098</v>
      </c>
      <c r="B98" s="40">
        <v>-8.0E-4</v>
      </c>
      <c r="C98" s="40">
        <v>-0.0093</v>
      </c>
      <c r="D98" s="40">
        <v>0.009</v>
      </c>
      <c r="E98" s="40">
        <v>0.0047</v>
      </c>
      <c r="F98" s="40">
        <v>-0.0079</v>
      </c>
      <c r="G98" s="40">
        <v>0.0027</v>
      </c>
      <c r="H98" s="40">
        <v>0.0101</v>
      </c>
      <c r="I98" s="40">
        <v>-9.0E-4</v>
      </c>
      <c r="J98" s="40">
        <v>-0.0089</v>
      </c>
    </row>
    <row r="99">
      <c r="A99" s="40">
        <v>0.0114</v>
      </c>
      <c r="B99" s="40">
        <v>0.0019</v>
      </c>
      <c r="C99" s="40">
        <v>0.0428</v>
      </c>
      <c r="D99" s="40">
        <v>0.0033</v>
      </c>
      <c r="E99" s="40">
        <v>-0.0114</v>
      </c>
      <c r="F99" s="40">
        <v>0.0048</v>
      </c>
      <c r="G99" s="40">
        <v>0.0139</v>
      </c>
      <c r="H99" s="40">
        <v>0.0026</v>
      </c>
      <c r="I99" s="40">
        <v>0.0046</v>
      </c>
      <c r="J99" s="40">
        <v>0.0145</v>
      </c>
    </row>
    <row r="100">
      <c r="A100" s="40">
        <v>-0.0066</v>
      </c>
      <c r="B100" s="40">
        <v>-0.0022</v>
      </c>
      <c r="C100" s="40">
        <v>0.0195</v>
      </c>
      <c r="D100" s="40">
        <v>0.045</v>
      </c>
      <c r="E100" s="40">
        <v>-0.0039</v>
      </c>
      <c r="F100" s="40">
        <v>0.0157</v>
      </c>
      <c r="G100" s="40">
        <v>-4.0E-4</v>
      </c>
      <c r="H100" s="40">
        <v>-0.0021</v>
      </c>
      <c r="I100" s="40">
        <v>0.0037</v>
      </c>
      <c r="J100" s="40">
        <v>-0.0027</v>
      </c>
    </row>
    <row r="101">
      <c r="A101" s="40">
        <v>0.0053</v>
      </c>
      <c r="B101" s="40">
        <v>-0.0099</v>
      </c>
      <c r="C101" s="40">
        <v>0.0242</v>
      </c>
      <c r="D101" s="40">
        <v>-0.0085</v>
      </c>
      <c r="E101" s="40">
        <v>0.0061</v>
      </c>
      <c r="F101" s="40">
        <v>0.0134</v>
      </c>
      <c r="G101" s="40">
        <v>-0.0126</v>
      </c>
      <c r="H101" s="40">
        <v>0.0</v>
      </c>
      <c r="I101" s="40">
        <v>-0.0066</v>
      </c>
      <c r="J101" s="40">
        <v>0.001</v>
      </c>
    </row>
    <row r="102">
      <c r="A102" s="40">
        <v>0.0086</v>
      </c>
      <c r="B102" s="40">
        <v>0.0018</v>
      </c>
      <c r="C102" s="40">
        <v>0.0659</v>
      </c>
      <c r="D102" s="40">
        <v>0.0106</v>
      </c>
      <c r="E102" s="40">
        <v>0.0223</v>
      </c>
      <c r="F102" s="40">
        <v>7.0E-4</v>
      </c>
      <c r="G102" s="40">
        <v>0.0025</v>
      </c>
      <c r="H102" s="40">
        <v>0.0083</v>
      </c>
      <c r="I102" s="40">
        <v>-0.0011</v>
      </c>
      <c r="J102" s="40">
        <v>-0.0191</v>
      </c>
    </row>
    <row r="103">
      <c r="A103" s="40">
        <v>-0.0025</v>
      </c>
      <c r="B103" s="40">
        <v>-0.0017</v>
      </c>
      <c r="C103" s="40">
        <v>-0.0413</v>
      </c>
      <c r="D103" s="40">
        <v>-0.0122</v>
      </c>
      <c r="E103" s="40">
        <v>-0.002</v>
      </c>
      <c r="F103" s="40">
        <v>-0.0051</v>
      </c>
      <c r="G103" s="40">
        <v>0.0039</v>
      </c>
      <c r="H103" s="40">
        <v>-0.0034</v>
      </c>
      <c r="I103" s="40">
        <v>8.0E-4</v>
      </c>
      <c r="J103" s="40">
        <v>0.0057</v>
      </c>
    </row>
    <row r="104">
      <c r="A104" s="40">
        <v>5.0E-4</v>
      </c>
      <c r="B104" s="40">
        <v>0.0038</v>
      </c>
      <c r="C104" s="40">
        <v>-0.0135</v>
      </c>
      <c r="D104" s="40">
        <v>-4.0E-4</v>
      </c>
      <c r="E104" s="40">
        <v>0.0154</v>
      </c>
      <c r="F104" s="40">
        <v>0.0093</v>
      </c>
      <c r="G104" s="40">
        <v>0.0354</v>
      </c>
      <c r="H104" s="40">
        <v>0.0062</v>
      </c>
      <c r="I104" s="40">
        <v>-0.0057</v>
      </c>
      <c r="J104" s="40">
        <v>0.0142</v>
      </c>
    </row>
    <row r="105">
      <c r="A105" s="40">
        <v>0.0016</v>
      </c>
      <c r="B105" s="40">
        <v>-0.0057</v>
      </c>
      <c r="C105" s="40">
        <v>8.0E-4</v>
      </c>
      <c r="D105" s="40">
        <v>-0.0097</v>
      </c>
      <c r="E105" s="40">
        <v>-0.0034</v>
      </c>
      <c r="F105" s="40">
        <v>-0.0157</v>
      </c>
      <c r="G105" s="40">
        <v>-0.0067</v>
      </c>
      <c r="H105" s="40">
        <v>0.0067</v>
      </c>
      <c r="I105" s="40">
        <v>3.0E-4</v>
      </c>
      <c r="J105" s="40">
        <v>0.0069</v>
      </c>
    </row>
    <row r="106">
      <c r="A106" s="40">
        <v>-0.0073</v>
      </c>
      <c r="B106" s="40">
        <v>-0.0027</v>
      </c>
      <c r="C106" s="40">
        <v>-0.0165</v>
      </c>
      <c r="D106" s="40">
        <v>0.0052</v>
      </c>
      <c r="E106" s="40">
        <v>0.0197</v>
      </c>
      <c r="F106" s="40">
        <v>-0.0018</v>
      </c>
      <c r="G106" s="40">
        <v>-0.0074</v>
      </c>
      <c r="H106" s="40">
        <v>-0.0015</v>
      </c>
      <c r="I106" s="40">
        <v>-0.0022</v>
      </c>
      <c r="J106" s="40">
        <v>-0.0198</v>
      </c>
    </row>
    <row r="107">
      <c r="A107" s="40">
        <v>-0.0075</v>
      </c>
      <c r="B107" s="40">
        <v>6.0E-4</v>
      </c>
      <c r="C107" s="40">
        <v>0.0149</v>
      </c>
      <c r="D107" s="40">
        <v>0.0059</v>
      </c>
      <c r="E107" s="40">
        <v>-0.0325</v>
      </c>
      <c r="F107" s="40">
        <v>0.0068</v>
      </c>
      <c r="G107" s="40">
        <v>0.0109</v>
      </c>
      <c r="H107" s="40">
        <v>0.0193</v>
      </c>
      <c r="I107" s="40">
        <v>0.0014</v>
      </c>
      <c r="J107" s="40">
        <v>-0.007</v>
      </c>
    </row>
    <row r="108">
      <c r="A108" s="40">
        <v>0.004</v>
      </c>
      <c r="B108" s="40">
        <v>0.0011</v>
      </c>
      <c r="C108" s="40">
        <v>0.0282</v>
      </c>
      <c r="D108" s="40">
        <v>0.0064</v>
      </c>
      <c r="E108" s="40">
        <v>0.002</v>
      </c>
      <c r="F108" s="40">
        <v>0.0031</v>
      </c>
      <c r="G108" s="40">
        <v>-0.0018</v>
      </c>
      <c r="H108" s="40">
        <v>-1.0E-4</v>
      </c>
      <c r="I108" s="40">
        <v>-0.0015</v>
      </c>
      <c r="J108" s="40">
        <v>0.0228</v>
      </c>
    </row>
    <row r="109">
      <c r="A109" s="40">
        <v>0.0077</v>
      </c>
      <c r="B109" s="40">
        <v>0.0127</v>
      </c>
      <c r="C109" s="40">
        <v>-0.0046</v>
      </c>
      <c r="D109" s="40">
        <v>-0.0055</v>
      </c>
      <c r="E109" s="40">
        <v>-0.0108</v>
      </c>
      <c r="F109" s="40">
        <v>0.0296</v>
      </c>
      <c r="G109" s="40">
        <v>0.0074</v>
      </c>
      <c r="H109" s="40">
        <v>-0.0022</v>
      </c>
      <c r="I109" s="40">
        <v>0.0014</v>
      </c>
      <c r="J109" s="40">
        <v>-0.0263</v>
      </c>
    </row>
    <row r="110">
      <c r="A110" s="40">
        <v>1.0E-4</v>
      </c>
      <c r="B110" s="40">
        <v>-0.003</v>
      </c>
      <c r="C110" s="40">
        <v>0.001</v>
      </c>
      <c r="D110" s="40">
        <v>0.0273</v>
      </c>
      <c r="E110" s="40">
        <v>0.0185</v>
      </c>
      <c r="F110" s="40">
        <v>-0.0113</v>
      </c>
      <c r="G110" s="40">
        <v>-0.0021</v>
      </c>
      <c r="H110" s="40">
        <v>0.0344</v>
      </c>
      <c r="I110" s="40">
        <v>0.0016</v>
      </c>
      <c r="J110" s="40">
        <v>-0.0152</v>
      </c>
    </row>
    <row r="111">
      <c r="A111" s="40">
        <v>0.0068</v>
      </c>
      <c r="B111" s="40">
        <v>0.0312</v>
      </c>
      <c r="C111" s="40">
        <v>0.0169</v>
      </c>
      <c r="D111" s="40">
        <v>-0.0077</v>
      </c>
      <c r="E111" s="40">
        <v>-0.0035</v>
      </c>
      <c r="F111" s="40">
        <v>0.0227</v>
      </c>
      <c r="G111" s="40">
        <v>0.0114</v>
      </c>
      <c r="H111" s="40">
        <v>0.0089</v>
      </c>
      <c r="I111" s="40">
        <v>0.0178</v>
      </c>
      <c r="J111" s="40">
        <v>-0.011</v>
      </c>
    </row>
    <row r="112">
      <c r="A112" s="40">
        <v>7.0E-4</v>
      </c>
      <c r="B112" s="40">
        <v>0.0149</v>
      </c>
      <c r="C112" s="40">
        <v>-0.0056</v>
      </c>
      <c r="D112" s="40">
        <v>0.0357</v>
      </c>
      <c r="E112" s="40">
        <v>0.0019</v>
      </c>
      <c r="F112" s="40">
        <v>0.0087</v>
      </c>
      <c r="G112" s="40">
        <v>0.0085</v>
      </c>
      <c r="H112" s="40">
        <v>0.0023</v>
      </c>
      <c r="I112" s="40">
        <v>0.121</v>
      </c>
      <c r="J112" s="40">
        <v>-0.0018</v>
      </c>
    </row>
    <row r="113">
      <c r="A113" s="40">
        <v>0.0136</v>
      </c>
      <c r="B113" s="40">
        <v>0.008</v>
      </c>
      <c r="C113" s="40">
        <v>0.0452</v>
      </c>
      <c r="D113" s="40">
        <v>0.0229</v>
      </c>
      <c r="E113" s="40">
        <v>0.0049</v>
      </c>
      <c r="F113" s="40">
        <v>0.0166</v>
      </c>
      <c r="G113" s="40">
        <v>0.0025</v>
      </c>
      <c r="H113" s="40">
        <v>0.002</v>
      </c>
      <c r="I113" s="40">
        <v>0.0189</v>
      </c>
      <c r="J113" s="40">
        <v>-0.0048</v>
      </c>
    </row>
    <row r="114">
      <c r="A114" s="40">
        <v>-0.0037</v>
      </c>
      <c r="B114" s="40">
        <v>-0.0101</v>
      </c>
      <c r="C114" s="40">
        <v>-0.023</v>
      </c>
      <c r="D114" s="40">
        <v>-0.0104</v>
      </c>
      <c r="E114" s="40">
        <v>-0.0136</v>
      </c>
      <c r="F114" s="40">
        <v>0.0238</v>
      </c>
      <c r="G114" s="40">
        <v>-0.0191</v>
      </c>
      <c r="H114" s="40">
        <v>0.0137</v>
      </c>
      <c r="I114" s="40">
        <v>-0.0296</v>
      </c>
      <c r="J114" s="40">
        <v>0.0076</v>
      </c>
    </row>
    <row r="115">
      <c r="A115" s="40">
        <v>-0.0041</v>
      </c>
      <c r="B115" s="40">
        <v>-0.0054</v>
      </c>
      <c r="C115" s="40">
        <v>-0.0108</v>
      </c>
      <c r="D115" s="40">
        <v>0.0164</v>
      </c>
      <c r="E115" s="40">
        <v>-0.0052</v>
      </c>
      <c r="F115" s="40">
        <v>0.0214</v>
      </c>
      <c r="G115" s="40">
        <v>0.0028</v>
      </c>
      <c r="H115" s="40">
        <v>-0.0014</v>
      </c>
      <c r="I115" s="40">
        <v>-0.0072</v>
      </c>
      <c r="J115" s="40">
        <v>0.0248</v>
      </c>
    </row>
    <row r="116">
      <c r="A116" s="40">
        <v>-0.0083</v>
      </c>
      <c r="B116" s="40">
        <v>0.008</v>
      </c>
      <c r="C116" s="40">
        <v>0.0103</v>
      </c>
      <c r="D116" s="40">
        <v>0.0114</v>
      </c>
      <c r="E116" s="40">
        <v>-0.0048</v>
      </c>
      <c r="F116" s="40">
        <v>0.0274</v>
      </c>
      <c r="G116" s="40">
        <v>3.0E-4</v>
      </c>
      <c r="H116" s="40">
        <v>-0.0098</v>
      </c>
      <c r="I116" s="40">
        <v>-0.0141</v>
      </c>
      <c r="J116" s="40">
        <v>-0.0103</v>
      </c>
    </row>
    <row r="117">
      <c r="A117" s="40">
        <v>0.0057</v>
      </c>
      <c r="B117" s="40">
        <v>-0.0185</v>
      </c>
      <c r="C117" s="40">
        <v>0.0169</v>
      </c>
      <c r="D117" s="40">
        <v>0.0096</v>
      </c>
      <c r="E117" s="40">
        <v>0.0245</v>
      </c>
      <c r="F117" s="40">
        <v>0.0183</v>
      </c>
      <c r="G117" s="40">
        <v>0.0101</v>
      </c>
      <c r="H117" s="40">
        <v>-0.0017</v>
      </c>
      <c r="I117" s="40">
        <v>7.0E-4</v>
      </c>
      <c r="J117" s="40">
        <v>-0.0107</v>
      </c>
    </row>
    <row r="118">
      <c r="A118" s="40">
        <v>-0.0062</v>
      </c>
      <c r="B118" s="40">
        <v>0.0092</v>
      </c>
      <c r="C118" s="40">
        <v>0.0104</v>
      </c>
      <c r="D118" s="40">
        <v>0.0163</v>
      </c>
      <c r="E118" s="40">
        <v>0.0098</v>
      </c>
      <c r="F118" s="40">
        <v>0.0028</v>
      </c>
      <c r="G118" s="40">
        <v>0.0109</v>
      </c>
      <c r="H118" s="40">
        <v>0.0112</v>
      </c>
      <c r="I118" s="40">
        <v>-0.0045</v>
      </c>
      <c r="J118" s="40">
        <v>0.012</v>
      </c>
    </row>
    <row r="119">
      <c r="A119" s="40">
        <v>0.004</v>
      </c>
      <c r="B119" s="40">
        <v>0.0081</v>
      </c>
      <c r="C119" s="40">
        <v>0.0107</v>
      </c>
      <c r="D119" s="40">
        <v>-0.0123</v>
      </c>
      <c r="E119" s="40">
        <v>2.0E-4</v>
      </c>
      <c r="F119" s="40">
        <v>0.0104</v>
      </c>
      <c r="G119" s="40">
        <v>0.0163</v>
      </c>
      <c r="H119" s="40">
        <v>0.0038</v>
      </c>
      <c r="I119" s="40">
        <v>0.0542</v>
      </c>
      <c r="J119" s="40">
        <v>-0.0083</v>
      </c>
    </row>
    <row r="120">
      <c r="A120" s="40">
        <v>-0.0038</v>
      </c>
      <c r="B120" s="40">
        <v>0.0236</v>
      </c>
      <c r="C120" s="40">
        <v>-0.0125</v>
      </c>
      <c r="D120" s="40">
        <v>0.1256</v>
      </c>
      <c r="E120" s="40">
        <v>-0.0012</v>
      </c>
      <c r="F120" s="40">
        <v>0.0175</v>
      </c>
      <c r="G120" s="40">
        <v>0.002</v>
      </c>
      <c r="H120" s="40">
        <v>-1.0E-4</v>
      </c>
      <c r="I120" s="40">
        <v>0.0238</v>
      </c>
      <c r="J120" s="40">
        <v>-0.0035</v>
      </c>
    </row>
    <row r="121">
      <c r="A121" s="40">
        <v>0.022</v>
      </c>
      <c r="B121" s="40">
        <v>0.0185</v>
      </c>
      <c r="C121" s="40">
        <v>-0.0165</v>
      </c>
      <c r="D121" s="40">
        <v>0.0025</v>
      </c>
      <c r="E121" s="40">
        <v>0.0532</v>
      </c>
      <c r="F121" s="40">
        <v>-0.0114</v>
      </c>
      <c r="G121" s="40">
        <v>-0.0096</v>
      </c>
      <c r="H121" s="40">
        <v>-0.0017</v>
      </c>
      <c r="I121" s="40">
        <v>0.004</v>
      </c>
      <c r="J121" s="40">
        <v>-0.0046</v>
      </c>
    </row>
    <row r="122">
      <c r="A122" s="40">
        <v>-0.0109</v>
      </c>
      <c r="B122" s="40">
        <v>-0.0305</v>
      </c>
      <c r="C122" s="40">
        <v>-0.0012</v>
      </c>
      <c r="D122" s="40">
        <v>-0.0746</v>
      </c>
      <c r="E122" s="40">
        <v>0.0537</v>
      </c>
      <c r="F122" s="40">
        <v>-0.0513</v>
      </c>
      <c r="G122" s="40">
        <v>-0.0324</v>
      </c>
      <c r="H122" s="40">
        <v>0.0019</v>
      </c>
      <c r="I122" s="40">
        <v>-0.0578</v>
      </c>
      <c r="J122" s="40">
        <v>-0.0124</v>
      </c>
    </row>
    <row r="123">
      <c r="A123" s="40">
        <v>-4.0E-4</v>
      </c>
      <c r="B123" s="40">
        <v>0.015</v>
      </c>
      <c r="C123" s="40">
        <v>-0.0075</v>
      </c>
      <c r="D123" s="40">
        <v>0.0646</v>
      </c>
      <c r="E123" s="40">
        <v>-0.0123</v>
      </c>
      <c r="F123" s="40">
        <v>0.0386</v>
      </c>
      <c r="G123" s="40">
        <v>0.0316</v>
      </c>
      <c r="H123" s="40">
        <v>0.0182</v>
      </c>
      <c r="I123" s="40">
        <v>0.0427</v>
      </c>
      <c r="J123" s="40">
        <v>0.0024</v>
      </c>
    </row>
    <row r="124">
      <c r="A124" s="40">
        <v>-0.0061</v>
      </c>
      <c r="B124" s="40">
        <v>0.0037</v>
      </c>
      <c r="C124" s="40">
        <v>0.0293</v>
      </c>
      <c r="D124" s="40">
        <v>-0.0084</v>
      </c>
      <c r="E124" s="40">
        <v>-0.0108</v>
      </c>
      <c r="F124" s="40">
        <v>0.0226</v>
      </c>
      <c r="G124" s="40">
        <v>0.0409</v>
      </c>
      <c r="H124" s="40">
        <v>-0.0093</v>
      </c>
      <c r="I124" s="40">
        <v>-4.0E-4</v>
      </c>
      <c r="J124" s="40">
        <v>0.0022</v>
      </c>
    </row>
    <row r="125">
      <c r="A125" s="40">
        <v>0.0047</v>
      </c>
      <c r="B125" s="40">
        <v>0.0512</v>
      </c>
      <c r="C125" s="40">
        <v>0.0049</v>
      </c>
      <c r="D125" s="40">
        <v>0.0101</v>
      </c>
      <c r="E125" s="40">
        <v>-0.0105</v>
      </c>
      <c r="F125" s="40">
        <v>0.0054</v>
      </c>
      <c r="G125" s="40">
        <v>0.0403</v>
      </c>
      <c r="H125" s="40">
        <v>0.0074</v>
      </c>
      <c r="I125" s="40">
        <v>0.104</v>
      </c>
      <c r="J125" s="40">
        <v>0.0013</v>
      </c>
    </row>
    <row r="126">
      <c r="A126" s="40">
        <v>0.0036</v>
      </c>
      <c r="B126" s="40">
        <v>0.0387</v>
      </c>
      <c r="C126" s="40">
        <v>0.0188</v>
      </c>
      <c r="D126" s="40">
        <v>-0.0021</v>
      </c>
      <c r="E126" s="40">
        <v>0.0244</v>
      </c>
      <c r="F126" s="40">
        <v>0.0166</v>
      </c>
      <c r="G126" s="40">
        <v>-0.0033</v>
      </c>
      <c r="H126" s="40">
        <v>0.0117</v>
      </c>
      <c r="I126" s="40">
        <v>0.0234</v>
      </c>
      <c r="J126" s="40">
        <v>-0.005</v>
      </c>
    </row>
    <row r="127">
      <c r="A127" s="40">
        <v>-4.0E-4</v>
      </c>
      <c r="B127" s="40">
        <v>0.0064</v>
      </c>
      <c r="C127" s="40">
        <v>0.054</v>
      </c>
      <c r="D127" s="40">
        <v>-0.0046</v>
      </c>
      <c r="E127" s="40">
        <v>0.0372</v>
      </c>
      <c r="F127" s="40">
        <v>-0.0212</v>
      </c>
      <c r="G127" s="40">
        <v>-0.0132</v>
      </c>
      <c r="H127" s="40">
        <v>0.0013</v>
      </c>
      <c r="I127" s="40">
        <v>-0.0252</v>
      </c>
      <c r="J127" s="40">
        <v>-0.0242</v>
      </c>
    </row>
    <row r="128">
      <c r="A128" s="40">
        <v>0.0446</v>
      </c>
      <c r="B128" s="40">
        <v>-0.0151</v>
      </c>
      <c r="C128" s="40">
        <v>-0.0108</v>
      </c>
      <c r="D128" s="40">
        <v>0.0265</v>
      </c>
      <c r="E128" s="40">
        <v>-0.0099</v>
      </c>
      <c r="F128" s="40">
        <v>0.0069</v>
      </c>
      <c r="G128" s="40">
        <v>0.02</v>
      </c>
      <c r="H128" s="40">
        <v>0.0026</v>
      </c>
      <c r="I128" s="40">
        <v>0.0236</v>
      </c>
      <c r="J128" s="40">
        <v>-0.0044</v>
      </c>
    </row>
    <row r="129">
      <c r="A129" s="40">
        <v>0.0419</v>
      </c>
      <c r="B129" s="40">
        <v>-0.0035</v>
      </c>
      <c r="C129" s="40">
        <v>-0.0171</v>
      </c>
      <c r="D129" s="40">
        <v>0.0059</v>
      </c>
      <c r="E129" s="40">
        <v>0.0036</v>
      </c>
      <c r="F129" s="40">
        <v>0.0025</v>
      </c>
      <c r="G129" s="40">
        <v>-0.003</v>
      </c>
      <c r="H129" s="40">
        <v>-0.0052</v>
      </c>
      <c r="I129" s="40">
        <v>0.0102</v>
      </c>
      <c r="J129" s="40">
        <v>-0.0072</v>
      </c>
    </row>
    <row r="130">
      <c r="A130" s="40">
        <v>-0.0138</v>
      </c>
      <c r="B130" s="40">
        <v>-0.0103</v>
      </c>
      <c r="C130" s="40">
        <v>-0.0042</v>
      </c>
      <c r="D130" s="40">
        <v>-0.0069</v>
      </c>
      <c r="E130" s="40">
        <v>0.0183</v>
      </c>
      <c r="F130" s="40">
        <v>-0.0049</v>
      </c>
      <c r="G130" s="40">
        <v>0.001</v>
      </c>
      <c r="H130" s="40">
        <v>-8.0E-4</v>
      </c>
      <c r="I130" s="40">
        <v>-0.0306</v>
      </c>
      <c r="J130" s="40">
        <v>-0.0125</v>
      </c>
    </row>
    <row r="131">
      <c r="A131" s="40">
        <v>0.0418</v>
      </c>
      <c r="B131" s="40">
        <v>-0.0111</v>
      </c>
      <c r="C131" s="40">
        <v>0.0138</v>
      </c>
      <c r="D131" s="40">
        <v>0.015</v>
      </c>
      <c r="E131" s="40">
        <v>-0.0177</v>
      </c>
      <c r="F131" s="40">
        <v>-0.0038</v>
      </c>
      <c r="G131" s="40">
        <v>0.0012</v>
      </c>
      <c r="H131" s="40">
        <v>-0.0155</v>
      </c>
      <c r="I131" s="40">
        <v>-0.0063</v>
      </c>
      <c r="J131" s="40">
        <v>-0.0243</v>
      </c>
    </row>
    <row r="132">
      <c r="A132" s="40">
        <v>-0.012</v>
      </c>
      <c r="B132" s="40">
        <v>-0.0029</v>
      </c>
      <c r="C132" s="40">
        <v>0.0364</v>
      </c>
      <c r="D132" s="40">
        <v>0.0023</v>
      </c>
      <c r="E132" s="40">
        <v>-0.0088</v>
      </c>
      <c r="F132" s="40">
        <v>-0.0058</v>
      </c>
      <c r="G132" s="40">
        <v>0.0022</v>
      </c>
      <c r="H132" s="40">
        <v>0.0103</v>
      </c>
      <c r="I132" s="40">
        <v>0.0288</v>
      </c>
      <c r="J132" s="40">
        <v>-0.0135</v>
      </c>
    </row>
    <row r="133">
      <c r="A133" s="40">
        <v>0.0155</v>
      </c>
      <c r="B133" s="40">
        <v>0.0049</v>
      </c>
      <c r="C133" s="40">
        <v>0.012</v>
      </c>
      <c r="D133" s="40">
        <v>0.0055</v>
      </c>
      <c r="E133" s="40">
        <v>6.0E-4</v>
      </c>
      <c r="F133" s="40">
        <v>0.0037</v>
      </c>
      <c r="G133" s="40">
        <v>-0.015</v>
      </c>
      <c r="H133" s="40">
        <v>-0.0044</v>
      </c>
      <c r="I133" s="40">
        <v>-0.0161</v>
      </c>
      <c r="J133" s="40">
        <v>0.0514</v>
      </c>
    </row>
    <row r="134">
      <c r="A134" s="40">
        <v>-0.0268</v>
      </c>
      <c r="B134" s="40">
        <v>-0.0122</v>
      </c>
      <c r="C134" s="40">
        <v>-0.0229</v>
      </c>
      <c r="D134" s="40">
        <v>0.011</v>
      </c>
      <c r="E134" s="40">
        <v>-0.0051</v>
      </c>
      <c r="F134" s="40">
        <v>-0.0273</v>
      </c>
      <c r="G134" s="40">
        <v>-0.0083</v>
      </c>
      <c r="H134" s="40">
        <v>-0.0111</v>
      </c>
      <c r="I134" s="40">
        <v>-0.0207</v>
      </c>
      <c r="J134" s="40">
        <v>-0.0069</v>
      </c>
    </row>
    <row r="135">
      <c r="A135" s="40">
        <v>-0.0117</v>
      </c>
      <c r="B135" s="40">
        <v>0.0035</v>
      </c>
      <c r="C135" s="40">
        <v>-0.0253</v>
      </c>
      <c r="D135" s="40">
        <v>0.0034</v>
      </c>
      <c r="E135" s="40">
        <v>-0.0031</v>
      </c>
      <c r="F135" s="40">
        <v>0.0145</v>
      </c>
      <c r="G135" s="40">
        <v>0.0032</v>
      </c>
      <c r="H135" s="40">
        <v>-0.008</v>
      </c>
      <c r="I135" s="40">
        <v>-0.0189</v>
      </c>
      <c r="J135" s="40">
        <v>0.0166</v>
      </c>
    </row>
    <row r="136">
      <c r="A136" s="40">
        <v>0.0483</v>
      </c>
      <c r="B136" s="40">
        <v>-0.012</v>
      </c>
      <c r="C136" s="40">
        <v>-0.0234</v>
      </c>
      <c r="D136" s="40">
        <v>0.0241</v>
      </c>
      <c r="E136" s="40">
        <v>0.0121</v>
      </c>
      <c r="F136" s="40">
        <v>0.0096</v>
      </c>
      <c r="G136" s="40">
        <v>-0.0034</v>
      </c>
      <c r="H136" s="40">
        <v>0.0033</v>
      </c>
      <c r="I136" s="40">
        <v>-0.0077</v>
      </c>
      <c r="J136" s="40">
        <v>0.0179</v>
      </c>
    </row>
    <row r="137">
      <c r="A137" s="40">
        <v>0.0781</v>
      </c>
      <c r="B137" s="40">
        <v>-0.0116</v>
      </c>
      <c r="C137" s="40">
        <v>-0.0528</v>
      </c>
      <c r="D137" s="40">
        <v>-0.0014</v>
      </c>
      <c r="E137" s="40">
        <v>-0.0091</v>
      </c>
      <c r="F137" s="40">
        <v>0.0054</v>
      </c>
      <c r="G137" s="40">
        <v>0.0164</v>
      </c>
      <c r="H137" s="40">
        <v>-0.0042</v>
      </c>
      <c r="I137" s="40">
        <v>-0.0045</v>
      </c>
      <c r="J137" s="40">
        <v>0.0018</v>
      </c>
    </row>
    <row r="138">
      <c r="A138" s="40">
        <v>0.116</v>
      </c>
      <c r="B138" s="40">
        <v>0.0064</v>
      </c>
      <c r="C138" s="40">
        <v>0.0017</v>
      </c>
      <c r="D138" s="40">
        <v>0.0118</v>
      </c>
      <c r="E138" s="40">
        <v>9.0E-4</v>
      </c>
      <c r="F138" s="40">
        <v>-0.0056</v>
      </c>
      <c r="G138" s="40">
        <v>-0.0141</v>
      </c>
      <c r="H138" s="40">
        <v>-0.0057</v>
      </c>
      <c r="I138" s="40">
        <v>0.0229</v>
      </c>
      <c r="J138" s="40">
        <v>-0.0111</v>
      </c>
    </row>
    <row r="139">
      <c r="A139" s="40">
        <v>0.0085</v>
      </c>
      <c r="B139" s="40">
        <v>-0.0052</v>
      </c>
      <c r="C139" s="40">
        <v>0.0082</v>
      </c>
      <c r="D139" s="40">
        <v>0.0168</v>
      </c>
      <c r="E139" s="40">
        <v>0.0121</v>
      </c>
      <c r="F139" s="40">
        <v>-0.0193</v>
      </c>
      <c r="G139" s="40">
        <v>-0.0017</v>
      </c>
      <c r="H139" s="40">
        <v>0.0197</v>
      </c>
      <c r="I139" s="40">
        <v>-0.0179</v>
      </c>
      <c r="J139" s="40">
        <v>0.0022</v>
      </c>
    </row>
    <row r="140">
      <c r="A140" s="40">
        <v>-0.044</v>
      </c>
      <c r="B140" s="40">
        <v>-0.0125</v>
      </c>
      <c r="C140" s="40">
        <v>0.0128</v>
      </c>
      <c r="D140" s="40">
        <v>-0.018</v>
      </c>
      <c r="E140" s="40">
        <v>0.0012</v>
      </c>
      <c r="F140" s="40">
        <v>-4.0E-4</v>
      </c>
      <c r="G140" s="40">
        <v>-0.0117</v>
      </c>
      <c r="H140" s="40">
        <v>0.0042</v>
      </c>
      <c r="I140" s="40">
        <v>-0.0063</v>
      </c>
      <c r="J140" s="40">
        <v>-0.0024</v>
      </c>
    </row>
    <row r="141">
      <c r="A141" s="40">
        <v>0.0533</v>
      </c>
      <c r="B141" s="40">
        <v>-0.0113</v>
      </c>
      <c r="C141" s="40">
        <v>0.0323</v>
      </c>
      <c r="D141" s="40">
        <v>-0.016</v>
      </c>
      <c r="E141" s="40">
        <v>0.035</v>
      </c>
      <c r="F141" s="40">
        <v>-0.0155</v>
      </c>
      <c r="G141" s="40">
        <v>-0.0313</v>
      </c>
      <c r="H141" s="40">
        <v>-0.0846</v>
      </c>
      <c r="I141" s="40">
        <v>-0.0129</v>
      </c>
      <c r="J141" s="40">
        <v>-0.0273</v>
      </c>
    </row>
    <row r="142">
      <c r="A142" s="40">
        <v>0.0</v>
      </c>
      <c r="B142" s="40">
        <v>0.0</v>
      </c>
      <c r="C142" s="40">
        <v>0.0</v>
      </c>
      <c r="D142" s="40">
        <v>0.0</v>
      </c>
      <c r="E142" s="40">
        <v>0.0032</v>
      </c>
      <c r="F142" s="40">
        <v>0.0</v>
      </c>
      <c r="G142" s="40">
        <v>0.0</v>
      </c>
      <c r="H142" s="40">
        <v>0.0</v>
      </c>
      <c r="I142" s="40">
        <v>0.0</v>
      </c>
      <c r="J142" s="40">
        <v>0.0</v>
      </c>
    </row>
    <row r="143">
      <c r="A143" s="40">
        <v>-0.0081</v>
      </c>
      <c r="B143" s="40">
        <v>-0.0048</v>
      </c>
      <c r="C143" s="40">
        <v>-0.014</v>
      </c>
      <c r="D143" s="40">
        <v>0.0526</v>
      </c>
      <c r="E143" s="40">
        <v>-0.0076</v>
      </c>
      <c r="F143" s="40">
        <v>0.0189</v>
      </c>
      <c r="G143" s="40">
        <v>0.0136</v>
      </c>
      <c r="H143" s="40">
        <v>-0.043</v>
      </c>
      <c r="I143" s="40">
        <v>0.0075</v>
      </c>
      <c r="J143" s="40">
        <v>0.0266</v>
      </c>
    </row>
    <row r="144">
      <c r="A144" s="40">
        <v>-0.0747</v>
      </c>
      <c r="B144" s="40">
        <v>-0.0264</v>
      </c>
      <c r="C144" s="40">
        <v>-0.0283</v>
      </c>
      <c r="D144" s="40">
        <v>-0.049</v>
      </c>
      <c r="E144" s="40">
        <v>0.0113</v>
      </c>
      <c r="F144" s="40">
        <v>-0.041</v>
      </c>
      <c r="G144" s="40">
        <v>-0.0448</v>
      </c>
      <c r="H144" s="40">
        <v>-0.0293</v>
      </c>
      <c r="I144" s="40">
        <v>-0.0464</v>
      </c>
      <c r="J144" s="40">
        <v>-0.0302</v>
      </c>
    </row>
    <row r="145">
      <c r="A145" s="40">
        <v>0.0034</v>
      </c>
      <c r="B145" s="40">
        <v>0.0101</v>
      </c>
      <c r="C145" s="40">
        <v>0.0992</v>
      </c>
      <c r="D145" s="40">
        <v>0.0379</v>
      </c>
      <c r="E145" s="40">
        <v>0.009</v>
      </c>
      <c r="F145" s="40">
        <v>0.0214</v>
      </c>
      <c r="G145" s="40">
        <v>0.0147</v>
      </c>
      <c r="H145" s="40">
        <v>0.0197</v>
      </c>
      <c r="I145" s="40">
        <v>0.0118</v>
      </c>
      <c r="J145" s="40">
        <v>-2.0E-4</v>
      </c>
    </row>
    <row r="146">
      <c r="A146" s="40">
        <v>-0.0071</v>
      </c>
      <c r="B146" s="40">
        <v>0.0358</v>
      </c>
      <c r="C146" s="40">
        <v>-0.0409</v>
      </c>
      <c r="D146" s="40">
        <v>-6.0E-4</v>
      </c>
      <c r="E146" s="40">
        <v>0.0114</v>
      </c>
      <c r="F146" s="40">
        <v>0.0196</v>
      </c>
      <c r="G146" s="40">
        <v>-0.0206</v>
      </c>
      <c r="H146" s="40">
        <v>-0.0141</v>
      </c>
      <c r="I146" s="40">
        <v>-0.0101</v>
      </c>
      <c r="J146" s="40">
        <v>-0.0083</v>
      </c>
    </row>
    <row r="147">
      <c r="A147" s="40">
        <v>0.0016</v>
      </c>
      <c r="B147" s="40">
        <v>-0.0158</v>
      </c>
      <c r="C147" s="40">
        <v>0.0034</v>
      </c>
      <c r="D147" s="40">
        <v>0.0116</v>
      </c>
      <c r="E147" s="40">
        <v>0.0502</v>
      </c>
      <c r="F147" s="40">
        <v>0.0439</v>
      </c>
      <c r="G147" s="40">
        <v>0.0012</v>
      </c>
      <c r="H147" s="40">
        <v>0.0141</v>
      </c>
      <c r="I147" s="40">
        <v>-0.0076</v>
      </c>
      <c r="J147" s="40">
        <v>0.0277</v>
      </c>
    </row>
    <row r="148">
      <c r="A148" s="40">
        <v>-0.0143</v>
      </c>
      <c r="B148" s="40">
        <v>-0.0033</v>
      </c>
      <c r="C148" s="40">
        <v>-0.0414</v>
      </c>
      <c r="D148" s="40">
        <v>-0.0183</v>
      </c>
      <c r="E148" s="40">
        <v>0.0259</v>
      </c>
      <c r="F148" s="40">
        <v>0.0082</v>
      </c>
      <c r="G148" s="40">
        <v>-0.0091</v>
      </c>
      <c r="H148" s="40">
        <v>-0.0078</v>
      </c>
      <c r="I148" s="40">
        <v>-0.0197</v>
      </c>
      <c r="J148" s="40">
        <v>-0.0218</v>
      </c>
    </row>
    <row r="149">
      <c r="A149" s="40">
        <v>0.0397</v>
      </c>
      <c r="B149" s="40">
        <v>0.0306</v>
      </c>
      <c r="C149" s="40">
        <v>0.0423</v>
      </c>
      <c r="D149" s="40">
        <v>0.0153</v>
      </c>
      <c r="E149" s="40">
        <v>-0.0103</v>
      </c>
      <c r="F149" s="40">
        <v>-0.0126</v>
      </c>
      <c r="G149" s="40">
        <v>0.0384</v>
      </c>
      <c r="H149" s="40">
        <v>0.0124</v>
      </c>
      <c r="I149" s="40">
        <v>0.0595</v>
      </c>
      <c r="J149" s="40">
        <v>0.0026</v>
      </c>
    </row>
    <row r="150">
      <c r="A150" s="40">
        <v>0.0424</v>
      </c>
      <c r="B150" s="40">
        <v>0.0026</v>
      </c>
      <c r="C150" s="40">
        <v>-0.0095</v>
      </c>
      <c r="D150" s="40">
        <v>-0.0156</v>
      </c>
      <c r="E150" s="40">
        <v>0.0305</v>
      </c>
      <c r="F150" s="40">
        <v>-0.0202</v>
      </c>
      <c r="G150" s="40">
        <v>-0.0229</v>
      </c>
      <c r="H150" s="40">
        <v>0.0028</v>
      </c>
      <c r="I150" s="40">
        <v>-0.019</v>
      </c>
      <c r="J150" s="40">
        <v>-0.0062</v>
      </c>
    </row>
    <row r="151">
      <c r="A151" s="40">
        <v>0.0155</v>
      </c>
      <c r="B151" s="40">
        <v>-0.0127</v>
      </c>
      <c r="C151" s="40">
        <v>0.0128</v>
      </c>
      <c r="D151" s="40">
        <v>0.0047</v>
      </c>
      <c r="E151" s="40">
        <v>-0.0238</v>
      </c>
      <c r="F151" s="40">
        <v>-0.0276</v>
      </c>
      <c r="G151" s="40">
        <v>-0.0013</v>
      </c>
      <c r="H151" s="40">
        <v>-0.0133</v>
      </c>
      <c r="I151" s="40">
        <v>-0.0274</v>
      </c>
      <c r="J151" s="40">
        <v>-0.009</v>
      </c>
    </row>
    <row r="152">
      <c r="A152" s="40">
        <v>0.0017</v>
      </c>
      <c r="B152" s="40">
        <v>-0.0355</v>
      </c>
      <c r="C152" s="40">
        <v>-0.0091</v>
      </c>
      <c r="D152" s="40">
        <v>-0.0217</v>
      </c>
      <c r="E152" s="40">
        <v>-7.0E-4</v>
      </c>
      <c r="F152" s="40">
        <v>0.0073</v>
      </c>
      <c r="G152" s="40">
        <v>-0.0161</v>
      </c>
      <c r="H152" s="40">
        <v>-0.0012</v>
      </c>
      <c r="I152" s="40">
        <v>-0.0277</v>
      </c>
      <c r="J152" s="40">
        <v>-0.0296</v>
      </c>
    </row>
    <row r="153">
      <c r="A153" s="40">
        <v>0.0152</v>
      </c>
      <c r="B153" s="40">
        <v>-0.0028</v>
      </c>
      <c r="C153" s="40">
        <v>0.0286</v>
      </c>
      <c r="D153" s="40">
        <v>0.0191</v>
      </c>
      <c r="E153" s="40">
        <v>-0.0087</v>
      </c>
      <c r="F153" s="40">
        <v>0.0071</v>
      </c>
      <c r="G153" s="40">
        <v>0.0157</v>
      </c>
      <c r="H153" s="40">
        <v>-8.0E-4</v>
      </c>
      <c r="I153" s="40">
        <v>0.0075</v>
      </c>
      <c r="J153" s="40">
        <v>-0.0235</v>
      </c>
    </row>
    <row r="154">
      <c r="A154" s="40">
        <v>-0.0273</v>
      </c>
      <c r="B154" s="40">
        <v>0.0028</v>
      </c>
      <c r="C154" s="40">
        <v>0.0096</v>
      </c>
      <c r="D154" s="40">
        <v>-0.0103</v>
      </c>
      <c r="E154" s="40">
        <v>0.0255</v>
      </c>
      <c r="F154" s="40">
        <v>-0.0119</v>
      </c>
      <c r="G154" s="40">
        <v>-0.0077</v>
      </c>
      <c r="H154" s="40">
        <v>-0.0096</v>
      </c>
      <c r="I154" s="40">
        <v>-0.0077</v>
      </c>
      <c r="J154" s="40">
        <v>-0.0141</v>
      </c>
    </row>
    <row r="155">
      <c r="A155" s="40">
        <v>0.0021</v>
      </c>
      <c r="B155" s="40">
        <v>-0.0149</v>
      </c>
      <c r="C155" s="40">
        <v>-0.0199</v>
      </c>
      <c r="D155" s="40">
        <v>-0.0104</v>
      </c>
      <c r="E155" s="40">
        <v>0.0051</v>
      </c>
      <c r="F155" s="40">
        <v>-0.0058</v>
      </c>
      <c r="G155" s="40">
        <v>-0.0115</v>
      </c>
      <c r="H155" s="40">
        <v>-0.0183</v>
      </c>
      <c r="I155" s="40">
        <v>0.0014</v>
      </c>
      <c r="J155" s="40">
        <v>-1.0E-4</v>
      </c>
    </row>
    <row r="156">
      <c r="A156" s="40">
        <v>-0.0291</v>
      </c>
      <c r="B156" s="40">
        <v>-0.008</v>
      </c>
      <c r="C156" s="40">
        <v>0.0254</v>
      </c>
      <c r="D156" s="40">
        <v>-0.0058</v>
      </c>
      <c r="E156" s="40">
        <v>0.0107</v>
      </c>
      <c r="F156" s="40">
        <v>-0.0013</v>
      </c>
      <c r="G156" s="40">
        <v>0.0045</v>
      </c>
      <c r="H156" s="40">
        <v>-3.0E-4</v>
      </c>
      <c r="I156" s="40">
        <v>-0.0277</v>
      </c>
      <c r="J156" s="40">
        <v>-0.0264</v>
      </c>
    </row>
    <row r="157">
      <c r="A157" s="40">
        <v>-0.0516</v>
      </c>
      <c r="B157" s="40">
        <v>-0.0205</v>
      </c>
      <c r="C157" s="40">
        <v>-0.0263</v>
      </c>
      <c r="D157" s="40">
        <v>-0.0416</v>
      </c>
      <c r="E157" s="40">
        <v>0.0013</v>
      </c>
      <c r="F157" s="40">
        <v>-0.0261</v>
      </c>
      <c r="G157" s="40">
        <v>-0.008</v>
      </c>
      <c r="H157" s="40">
        <v>-0.009</v>
      </c>
      <c r="I157" s="40">
        <v>-0.0109</v>
      </c>
      <c r="J157" s="40">
        <v>0.0034</v>
      </c>
    </row>
    <row r="158">
      <c r="A158" s="40">
        <v>-0.0175</v>
      </c>
      <c r="B158" s="40">
        <v>-0.0067</v>
      </c>
      <c r="C158" s="40">
        <v>0.0252</v>
      </c>
      <c r="D158" s="40">
        <v>0.0118</v>
      </c>
      <c r="E158" s="40">
        <v>-0.0014</v>
      </c>
      <c r="F158" s="40">
        <v>0.0136</v>
      </c>
      <c r="G158" s="40">
        <v>0.0153</v>
      </c>
      <c r="H158" s="40">
        <v>0.0024</v>
      </c>
      <c r="I158" s="40">
        <v>0.002</v>
      </c>
      <c r="J158" s="40">
        <v>-0.0115</v>
      </c>
    </row>
    <row r="159">
      <c r="A159" s="40">
        <v>0.029</v>
      </c>
      <c r="B159" s="40">
        <v>8.0E-4</v>
      </c>
      <c r="C159" s="40">
        <v>-0.001</v>
      </c>
      <c r="D159" s="40">
        <v>0.0205</v>
      </c>
      <c r="E159" s="40">
        <v>-2.0E-4</v>
      </c>
      <c r="F159" s="40">
        <v>-0.0182</v>
      </c>
      <c r="G159" s="40">
        <v>0.0123</v>
      </c>
      <c r="H159" s="40">
        <v>-0.0071</v>
      </c>
      <c r="I159" s="40">
        <v>-0.0038</v>
      </c>
      <c r="J159" s="40">
        <v>0.0395</v>
      </c>
    </row>
    <row r="160">
      <c r="A160" s="40">
        <v>0.0069</v>
      </c>
      <c r="B160" s="40">
        <v>-0.0021</v>
      </c>
      <c r="C160" s="40">
        <v>0.0081</v>
      </c>
      <c r="D160" s="40">
        <v>0.0233</v>
      </c>
      <c r="E160" s="40">
        <v>0.006</v>
      </c>
      <c r="F160" s="40">
        <v>0.0099</v>
      </c>
      <c r="G160" s="40">
        <v>0.0107</v>
      </c>
      <c r="H160" s="40">
        <v>0.0214</v>
      </c>
      <c r="I160" s="40">
        <v>0.0286</v>
      </c>
      <c r="J160" s="40">
        <v>0.0237</v>
      </c>
    </row>
    <row r="161">
      <c r="A161" s="40">
        <v>-0.0126</v>
      </c>
      <c r="B161" s="40">
        <v>0.007</v>
      </c>
      <c r="C161" s="40">
        <v>-0.0153</v>
      </c>
      <c r="D161" s="40">
        <v>-0.0107</v>
      </c>
      <c r="E161" s="40">
        <v>8.0E-4</v>
      </c>
      <c r="F161" s="40">
        <v>-0.0218</v>
      </c>
      <c r="G161" s="40">
        <v>0.0119</v>
      </c>
      <c r="H161" s="40">
        <v>0.0043</v>
      </c>
      <c r="I161" s="40">
        <v>0.0139</v>
      </c>
      <c r="J161" s="40">
        <v>0.0093</v>
      </c>
    </row>
    <row r="162">
      <c r="A162" s="40">
        <v>-0.0013</v>
      </c>
      <c r="B162" s="40">
        <v>0.0076</v>
      </c>
      <c r="C162" s="40">
        <v>4.0E-4</v>
      </c>
      <c r="D162" s="40">
        <v>0.006</v>
      </c>
      <c r="E162" s="40">
        <v>-0.0084</v>
      </c>
      <c r="F162" s="40">
        <v>0.0075</v>
      </c>
      <c r="G162" s="40">
        <v>-0.0117</v>
      </c>
      <c r="H162" s="40">
        <v>-0.0019</v>
      </c>
      <c r="I162" s="40">
        <v>0.0103</v>
      </c>
      <c r="J162" s="40">
        <v>-9.0E-4</v>
      </c>
    </row>
    <row r="163">
      <c r="A163" s="40">
        <v>-0.0143</v>
      </c>
      <c r="B163" s="40">
        <v>0.0052</v>
      </c>
      <c r="C163" s="40">
        <v>0.0044</v>
      </c>
      <c r="D163" s="40">
        <v>0.005</v>
      </c>
      <c r="E163" s="40">
        <v>0.0123</v>
      </c>
      <c r="F163" s="40">
        <v>0.0109</v>
      </c>
      <c r="G163" s="40">
        <v>0.0329</v>
      </c>
      <c r="H163" s="40">
        <v>0.0258</v>
      </c>
      <c r="I163" s="40">
        <v>0.0036</v>
      </c>
      <c r="J163" s="40">
        <v>0.0058</v>
      </c>
    </row>
    <row r="164">
      <c r="A164" s="40">
        <v>-4.0E-4</v>
      </c>
      <c r="B164" s="40">
        <v>0.0021</v>
      </c>
      <c r="C164" s="40">
        <v>-0.0238</v>
      </c>
      <c r="D164" s="40">
        <v>-0.0264</v>
      </c>
      <c r="E164" s="40">
        <v>0.0162</v>
      </c>
      <c r="F164" s="40">
        <v>-0.0133</v>
      </c>
      <c r="G164" s="40">
        <v>-0.0129</v>
      </c>
      <c r="H164" s="40">
        <v>-0.0106</v>
      </c>
      <c r="I164" s="40">
        <v>-0.0022</v>
      </c>
      <c r="J164" s="40">
        <v>-0.004</v>
      </c>
    </row>
    <row r="165">
      <c r="A165" s="40">
        <v>-0.0072</v>
      </c>
      <c r="B165" s="40">
        <v>-0.0118</v>
      </c>
      <c r="C165" s="40">
        <v>-0.0297</v>
      </c>
      <c r="D165" s="40">
        <v>0.0103</v>
      </c>
      <c r="E165" s="40">
        <v>-0.0151</v>
      </c>
      <c r="F165" s="40">
        <v>0.0028</v>
      </c>
      <c r="G165" s="40">
        <v>0.0053</v>
      </c>
      <c r="H165" s="40">
        <v>-0.0127</v>
      </c>
      <c r="I165" s="40">
        <v>-0.0116</v>
      </c>
      <c r="J165" s="40">
        <v>-0.0087</v>
      </c>
    </row>
    <row r="166">
      <c r="A166" s="40">
        <v>0.0358</v>
      </c>
      <c r="B166" s="40">
        <v>-0.0019</v>
      </c>
      <c r="C166" s="40">
        <v>0.0126</v>
      </c>
      <c r="D166" s="40">
        <v>0.0306</v>
      </c>
      <c r="E166" s="40">
        <v>-0.004</v>
      </c>
      <c r="F166" s="40">
        <v>-0.0079</v>
      </c>
      <c r="G166" s="40">
        <v>-0.0147</v>
      </c>
      <c r="H166" s="40">
        <v>7.0E-4</v>
      </c>
      <c r="I166" s="40">
        <v>-0.0139</v>
      </c>
      <c r="J166" s="40">
        <v>0.0196</v>
      </c>
    </row>
    <row r="167">
      <c r="A167" s="40">
        <v>-0.0047</v>
      </c>
      <c r="B167" s="40">
        <v>-0.003</v>
      </c>
      <c r="C167" s="40">
        <v>0.0075</v>
      </c>
      <c r="D167" s="40">
        <v>0.0025</v>
      </c>
      <c r="E167" s="40">
        <v>-0.0201</v>
      </c>
      <c r="F167" s="40">
        <v>-0.0103</v>
      </c>
      <c r="G167" s="40">
        <v>-0.0097</v>
      </c>
      <c r="H167" s="40">
        <v>9.0E-4</v>
      </c>
      <c r="I167" s="40">
        <v>0.0048</v>
      </c>
      <c r="J167" s="40">
        <v>0.0035</v>
      </c>
    </row>
    <row r="168">
      <c r="A168" s="40">
        <v>0.0239</v>
      </c>
      <c r="B168" s="40">
        <v>-0.0014</v>
      </c>
      <c r="C168" s="40">
        <v>0.0232</v>
      </c>
      <c r="D168" s="40">
        <v>-0.0153</v>
      </c>
      <c r="E168" s="40">
        <v>0.004</v>
      </c>
      <c r="F168" s="40">
        <v>-0.0156</v>
      </c>
      <c r="G168" s="40">
        <v>-0.0081</v>
      </c>
      <c r="H168" s="40">
        <v>-0.0011</v>
      </c>
      <c r="I168" s="40">
        <v>-0.0119</v>
      </c>
      <c r="J168" s="40">
        <v>0.0131</v>
      </c>
    </row>
    <row r="169">
      <c r="A169" s="40">
        <v>-0.0167</v>
      </c>
      <c r="B169" s="40">
        <v>-0.0034</v>
      </c>
      <c r="C169" s="40">
        <v>0.0048</v>
      </c>
      <c r="D169" s="40">
        <v>-0.029</v>
      </c>
      <c r="E169" s="40">
        <v>0.0109</v>
      </c>
      <c r="F169" s="40">
        <v>-0.0045</v>
      </c>
      <c r="G169" s="40">
        <v>-0.0311</v>
      </c>
      <c r="H169" s="40">
        <v>-0.0087</v>
      </c>
      <c r="I169" s="40">
        <v>-0.0147</v>
      </c>
      <c r="J169" s="40">
        <v>-0.0077</v>
      </c>
    </row>
    <row r="170">
      <c r="A170" s="40">
        <v>-0.0109</v>
      </c>
      <c r="B170" s="40">
        <v>0.0136</v>
      </c>
      <c r="C170" s="40">
        <v>-0.0179</v>
      </c>
      <c r="D170" s="40">
        <v>0.0024</v>
      </c>
      <c r="E170" s="40">
        <v>-0.0254</v>
      </c>
      <c r="F170" s="40">
        <v>-7.0E-4</v>
      </c>
      <c r="G170" s="40">
        <v>0.0088</v>
      </c>
      <c r="H170" s="40">
        <v>-0.0038</v>
      </c>
      <c r="I170" s="40">
        <v>-0.0024</v>
      </c>
      <c r="J170" s="40">
        <v>0.0586</v>
      </c>
    </row>
    <row r="171">
      <c r="A171" s="40">
        <v>0.0447</v>
      </c>
      <c r="B171" s="40">
        <v>-0.005</v>
      </c>
      <c r="C171" s="40">
        <v>-0.0013</v>
      </c>
      <c r="D171" s="40">
        <v>0.0023</v>
      </c>
      <c r="E171" s="40">
        <v>0.0103</v>
      </c>
      <c r="F171" s="40">
        <v>0.0026</v>
      </c>
      <c r="G171" s="40">
        <v>0.0038</v>
      </c>
      <c r="H171" s="40">
        <v>0.0202</v>
      </c>
      <c r="I171" s="40">
        <v>0.0086</v>
      </c>
      <c r="J171" s="40">
        <v>0.0016</v>
      </c>
    </row>
    <row r="172">
      <c r="A172" s="40">
        <v>-0.0191</v>
      </c>
      <c r="B172" s="40">
        <v>3.0E-4</v>
      </c>
      <c r="C172" s="40">
        <v>0.0658</v>
      </c>
      <c r="D172" s="40">
        <v>0.0098</v>
      </c>
      <c r="E172" s="40">
        <v>-0.0137</v>
      </c>
      <c r="F172" s="40">
        <v>-0.0033</v>
      </c>
      <c r="G172" s="40">
        <v>-0.0152</v>
      </c>
      <c r="H172" s="40">
        <v>7.0E-4</v>
      </c>
      <c r="I172" s="40">
        <v>-7.0E-4</v>
      </c>
      <c r="J172" s="40">
        <v>-0.006</v>
      </c>
    </row>
    <row r="173">
      <c r="A173" s="40">
        <v>0.0085</v>
      </c>
      <c r="B173" s="40">
        <v>-5.0E-4</v>
      </c>
      <c r="C173" s="40">
        <v>-0.0106</v>
      </c>
      <c r="D173" s="40">
        <v>-0.0025</v>
      </c>
      <c r="E173" s="40">
        <v>0.0284</v>
      </c>
      <c r="F173" s="40">
        <v>0.0026</v>
      </c>
      <c r="G173" s="40">
        <v>0.0064</v>
      </c>
      <c r="H173" s="40">
        <v>0.0062</v>
      </c>
      <c r="I173" s="40">
        <v>0.0903</v>
      </c>
      <c r="J173" s="40">
        <v>0.0051</v>
      </c>
    </row>
    <row r="174">
      <c r="A174" s="40">
        <v>0.0165</v>
      </c>
      <c r="B174" s="40">
        <v>-0.0138</v>
      </c>
      <c r="C174" s="40">
        <v>-0.0061</v>
      </c>
      <c r="D174" s="40">
        <v>-0.0073</v>
      </c>
      <c r="E174" s="40">
        <v>-0.0042</v>
      </c>
      <c r="F174" s="40">
        <v>0.0053</v>
      </c>
      <c r="G174" s="40">
        <v>-0.0061</v>
      </c>
      <c r="H174" s="40">
        <v>5.0E-4</v>
      </c>
      <c r="I174" s="40">
        <v>-0.0317</v>
      </c>
      <c r="J174" s="40">
        <v>0.0044</v>
      </c>
    </row>
    <row r="175">
      <c r="A175" s="40">
        <v>0.0434</v>
      </c>
      <c r="B175" s="40">
        <v>-0.0032</v>
      </c>
      <c r="C175" s="40">
        <v>0.0099</v>
      </c>
      <c r="D175" s="40">
        <v>0.0083</v>
      </c>
      <c r="E175" s="40">
        <v>-0.0159</v>
      </c>
      <c r="F175" s="40">
        <v>-0.0069</v>
      </c>
      <c r="G175" s="40">
        <v>0.0087</v>
      </c>
      <c r="H175" s="40">
        <v>0.0031</v>
      </c>
      <c r="I175" s="40">
        <v>0.0088</v>
      </c>
      <c r="J175" s="40">
        <v>0.0169</v>
      </c>
    </row>
    <row r="176">
      <c r="A176" s="40">
        <v>-0.0692</v>
      </c>
      <c r="B176" s="40">
        <v>-0.0107</v>
      </c>
      <c r="C176" s="40">
        <v>-0.0112</v>
      </c>
      <c r="D176" s="40">
        <v>0.0024</v>
      </c>
      <c r="E176" s="40">
        <v>-0.026</v>
      </c>
      <c r="F176" s="40">
        <v>-0.0075</v>
      </c>
      <c r="G176" s="40">
        <v>-0.0189</v>
      </c>
      <c r="H176" s="40">
        <v>-0.0133</v>
      </c>
      <c r="I176" s="40">
        <v>-0.0486</v>
      </c>
      <c r="J176" s="40">
        <v>0.0089</v>
      </c>
    </row>
    <row r="177">
      <c r="A177" s="40">
        <v>-0.0221</v>
      </c>
      <c r="B177" s="40">
        <v>-0.0108</v>
      </c>
      <c r="C177" s="40">
        <v>-0.0273</v>
      </c>
      <c r="D177" s="40">
        <v>-0.0194</v>
      </c>
      <c r="E177" s="40">
        <v>0.015</v>
      </c>
      <c r="F177" s="40">
        <v>0.0017</v>
      </c>
      <c r="G177" s="40">
        <v>-0.0165</v>
      </c>
      <c r="H177" s="40">
        <v>0.023</v>
      </c>
      <c r="I177" s="40">
        <v>-0.0307</v>
      </c>
      <c r="J177" s="40">
        <v>-0.0011</v>
      </c>
    </row>
    <row r="178">
      <c r="A178" s="40">
        <v>-0.0561</v>
      </c>
      <c r="B178" s="40">
        <v>-0.0118</v>
      </c>
      <c r="C178" s="40">
        <v>-0.0775</v>
      </c>
      <c r="D178" s="40">
        <v>-0.0446</v>
      </c>
      <c r="E178" s="40">
        <v>-5.0E-4</v>
      </c>
      <c r="F178" s="40">
        <v>-0.0573</v>
      </c>
      <c r="G178" s="40">
        <v>-0.03</v>
      </c>
      <c r="H178" s="40">
        <v>1.0E-4</v>
      </c>
      <c r="I178" s="40">
        <v>-0.0538</v>
      </c>
      <c r="J178" s="40">
        <v>-0.0651</v>
      </c>
    </row>
    <row r="179">
      <c r="A179" s="40">
        <v>0.0459</v>
      </c>
      <c r="B179" s="40">
        <v>-0.0048</v>
      </c>
      <c r="C179" s="40">
        <v>0.0281</v>
      </c>
      <c r="D179" s="40">
        <v>0.0222</v>
      </c>
      <c r="E179" s="40">
        <v>-0.0166</v>
      </c>
      <c r="F179" s="40">
        <v>-0.0012</v>
      </c>
      <c r="G179" s="40">
        <v>0.0188</v>
      </c>
      <c r="H179" s="40">
        <v>-0.0029</v>
      </c>
      <c r="I179" s="40">
        <v>0.0073</v>
      </c>
      <c r="J179" s="40">
        <v>0.0029</v>
      </c>
    </row>
    <row r="180">
      <c r="A180" s="40">
        <v>-0.0313</v>
      </c>
      <c r="B180" s="40">
        <v>-0.0039</v>
      </c>
      <c r="C180" s="40">
        <v>0.039</v>
      </c>
      <c r="D180" s="40">
        <v>0.0161</v>
      </c>
      <c r="E180" s="40">
        <v>-0.0029</v>
      </c>
      <c r="F180" s="40">
        <v>-2.0E-4</v>
      </c>
      <c r="G180" s="40">
        <v>-0.002</v>
      </c>
      <c r="H180" s="40">
        <v>-0.0024</v>
      </c>
      <c r="I180" s="40">
        <v>0.0218</v>
      </c>
      <c r="J180" s="40">
        <v>-0.013</v>
      </c>
    </row>
    <row r="181">
      <c r="A181" s="40">
        <v>0.0501</v>
      </c>
      <c r="B181" s="40">
        <v>0.0078</v>
      </c>
      <c r="C181" s="40">
        <v>-0.0108</v>
      </c>
      <c r="D181" s="40">
        <v>0.0055</v>
      </c>
      <c r="E181" s="40">
        <v>-0.0085</v>
      </c>
      <c r="F181" s="40">
        <v>0.0254</v>
      </c>
      <c r="G181" s="40">
        <v>0.0041</v>
      </c>
      <c r="H181" s="40">
        <v>-0.0041</v>
      </c>
      <c r="I181" s="40">
        <v>-0.0078</v>
      </c>
      <c r="J181" s="40">
        <v>0.0487</v>
      </c>
    </row>
    <row r="182">
      <c r="A182" s="40">
        <v>-0.0154</v>
      </c>
      <c r="B182" s="40">
        <v>-0.0034</v>
      </c>
      <c r="C182" s="40">
        <v>0.0387</v>
      </c>
      <c r="D182" s="40">
        <v>-0.0129</v>
      </c>
      <c r="E182" s="40">
        <v>0.0225</v>
      </c>
      <c r="F182" s="40">
        <v>0.0091</v>
      </c>
      <c r="G182" s="40">
        <v>0.0021</v>
      </c>
      <c r="H182" s="40">
        <v>0.0019</v>
      </c>
      <c r="I182" s="40">
        <v>-0.0131</v>
      </c>
      <c r="J182" s="40">
        <v>-8.0E-4</v>
      </c>
    </row>
    <row r="183">
      <c r="A183" s="40">
        <v>-0.0173</v>
      </c>
      <c r="B183" s="40">
        <v>-0.008</v>
      </c>
      <c r="C183" s="40">
        <v>0.0358</v>
      </c>
      <c r="D183" s="40">
        <v>-0.0053</v>
      </c>
      <c r="E183" s="40">
        <v>0.0131</v>
      </c>
      <c r="F183" s="40">
        <v>0.0115</v>
      </c>
      <c r="G183" s="40">
        <v>-0.0061</v>
      </c>
      <c r="H183" s="40">
        <v>-0.0123</v>
      </c>
      <c r="I183" s="40">
        <v>-0.0117</v>
      </c>
      <c r="J183" s="40">
        <v>-0.0281</v>
      </c>
    </row>
    <row r="184">
      <c r="A184" s="40">
        <v>0.0141</v>
      </c>
      <c r="B184" s="40">
        <v>0.005</v>
      </c>
      <c r="C184" s="40">
        <v>-0.0037</v>
      </c>
      <c r="D184" s="40">
        <v>0.0362</v>
      </c>
      <c r="E184" s="40">
        <v>-0.0286</v>
      </c>
      <c r="F184" s="40">
        <v>-0.0116</v>
      </c>
      <c r="G184" s="40">
        <v>0.0222</v>
      </c>
      <c r="H184" s="40">
        <v>0.0097</v>
      </c>
      <c r="I184" s="40">
        <v>0.014</v>
      </c>
      <c r="J184" s="40">
        <v>0.0155</v>
      </c>
    </row>
    <row r="185">
      <c r="A185" s="40">
        <v>0.0025</v>
      </c>
      <c r="B185" s="40">
        <v>0.0105</v>
      </c>
      <c r="C185" s="40">
        <v>0.0042</v>
      </c>
      <c r="D185" s="40">
        <v>-0.0067</v>
      </c>
      <c r="E185" s="40">
        <v>-0.0249</v>
      </c>
      <c r="F185" s="40">
        <v>-0.0085</v>
      </c>
      <c r="G185" s="40">
        <v>0.0062</v>
      </c>
      <c r="H185" s="40">
        <v>-0.0014</v>
      </c>
      <c r="I185" s="40">
        <v>0.0222</v>
      </c>
      <c r="J185" s="40">
        <v>-0.0065</v>
      </c>
    </row>
    <row r="186">
      <c r="A186" s="40">
        <v>-0.0139</v>
      </c>
      <c r="B186" s="40">
        <v>-0.0136</v>
      </c>
      <c r="C186" s="40">
        <v>0.0146</v>
      </c>
      <c r="D186" s="40">
        <v>7.0E-4</v>
      </c>
      <c r="E186" s="40">
        <v>0.0022</v>
      </c>
      <c r="F186" s="40">
        <v>-0.0273</v>
      </c>
      <c r="G186" s="40">
        <v>-0.0102</v>
      </c>
      <c r="H186" s="40">
        <v>-0.0111</v>
      </c>
      <c r="I186" s="40">
        <v>-0.0277</v>
      </c>
      <c r="J186" s="40">
        <v>-0.0168</v>
      </c>
    </row>
    <row r="187">
      <c r="A187" s="40">
        <v>-0.0066</v>
      </c>
      <c r="B187" s="40">
        <v>0.0068</v>
      </c>
      <c r="C187" s="40">
        <v>0.0018</v>
      </c>
      <c r="D187" s="40">
        <v>2.0E-4</v>
      </c>
      <c r="E187" s="40">
        <v>0.0258</v>
      </c>
      <c r="F187" s="40">
        <v>0.0145</v>
      </c>
      <c r="G187" s="40">
        <v>0.0081</v>
      </c>
      <c r="H187" s="40">
        <v>0.0096</v>
      </c>
      <c r="I187" s="40">
        <v>0.0068</v>
      </c>
      <c r="J187" s="40">
        <v>-0.0108</v>
      </c>
    </row>
    <row r="188">
      <c r="A188" s="40">
        <v>-0.011</v>
      </c>
      <c r="B188" s="40">
        <v>-0.0125</v>
      </c>
      <c r="C188" s="40">
        <v>-0.0064</v>
      </c>
      <c r="D188" s="40">
        <v>8.0E-4</v>
      </c>
      <c r="E188" s="40">
        <v>-0.0289</v>
      </c>
      <c r="F188" s="40">
        <v>0.0053</v>
      </c>
      <c r="G188" s="40">
        <v>-0.0157</v>
      </c>
      <c r="H188" s="40">
        <v>0.0052</v>
      </c>
      <c r="I188" s="40">
        <v>-0.0096</v>
      </c>
      <c r="J188" s="40">
        <v>0.0143</v>
      </c>
    </row>
    <row r="189">
      <c r="A189" s="40">
        <v>0.0359</v>
      </c>
      <c r="B189" s="40">
        <v>0.045</v>
      </c>
      <c r="C189" s="40">
        <v>0.0125</v>
      </c>
      <c r="D189" s="40">
        <v>0.0425</v>
      </c>
      <c r="E189" s="40">
        <v>0.0121</v>
      </c>
      <c r="F189" s="40">
        <v>0.0282</v>
      </c>
      <c r="G189" s="40">
        <v>0.0091</v>
      </c>
      <c r="H189" s="40">
        <v>0.0151</v>
      </c>
      <c r="I189" s="40">
        <v>0.0267</v>
      </c>
      <c r="J189" s="40">
        <v>0.0058</v>
      </c>
    </row>
    <row r="190">
      <c r="A190" s="40">
        <v>0.0255</v>
      </c>
      <c r="B190" s="40">
        <v>0.0114</v>
      </c>
      <c r="C190" s="40">
        <v>-2.0E-4</v>
      </c>
      <c r="D190" s="40">
        <v>0.0349</v>
      </c>
      <c r="E190" s="40">
        <v>0.0036</v>
      </c>
      <c r="F190" s="40">
        <v>0.0198</v>
      </c>
      <c r="G190" s="40">
        <v>0.0285</v>
      </c>
      <c r="H190" s="40">
        <v>0.0066</v>
      </c>
      <c r="I190" s="40">
        <v>0.0122</v>
      </c>
      <c r="J190" s="40">
        <v>0.0474</v>
      </c>
    </row>
    <row r="191">
      <c r="A191" s="40">
        <v>5.0E-4</v>
      </c>
      <c r="B191" s="40">
        <v>2.0E-4</v>
      </c>
      <c r="C191" s="40">
        <v>-0.0083</v>
      </c>
      <c r="D191" s="40">
        <v>0.011</v>
      </c>
      <c r="E191" s="40">
        <v>-0.0141</v>
      </c>
      <c r="F191" s="40">
        <v>0.007</v>
      </c>
      <c r="G191" s="40">
        <v>-0.0089</v>
      </c>
      <c r="H191" s="40">
        <v>0.0017</v>
      </c>
      <c r="I191" s="40">
        <v>-1.0E-4</v>
      </c>
      <c r="J191" s="40">
        <v>0.0074</v>
      </c>
    </row>
    <row r="192">
      <c r="A192" s="40">
        <v>0.0332</v>
      </c>
      <c r="B192" s="40">
        <v>0.0232</v>
      </c>
      <c r="C192" s="40">
        <v>0.0341</v>
      </c>
      <c r="D192" s="40">
        <v>-0.0163</v>
      </c>
      <c r="E192" s="40">
        <v>5.0E-4</v>
      </c>
      <c r="F192" s="40">
        <v>-0.0062</v>
      </c>
      <c r="G192" s="40">
        <v>0.0147</v>
      </c>
      <c r="H192" s="40">
        <v>0.0305</v>
      </c>
      <c r="I192" s="40">
        <v>0.0691</v>
      </c>
      <c r="J192" s="40">
        <v>-0.0237</v>
      </c>
    </row>
    <row r="193">
      <c r="A193" s="40">
        <v>-0.0053</v>
      </c>
      <c r="B193" s="40">
        <v>-0.0015</v>
      </c>
      <c r="C193" s="40">
        <v>-0.0052</v>
      </c>
      <c r="D193" s="40">
        <v>0.0048</v>
      </c>
      <c r="E193" s="40">
        <v>-0.0056</v>
      </c>
      <c r="F193" s="40">
        <v>0.0068</v>
      </c>
      <c r="G193" s="40">
        <v>0.0021</v>
      </c>
      <c r="H193" s="40">
        <v>0.014</v>
      </c>
      <c r="I193" s="40">
        <v>-0.0129</v>
      </c>
      <c r="J193" s="40">
        <v>0.002</v>
      </c>
    </row>
    <row r="194">
      <c r="A194" s="40">
        <v>-0.0045</v>
      </c>
      <c r="B194" s="40">
        <v>0.0025</v>
      </c>
      <c r="C194" s="40">
        <v>0.0544</v>
      </c>
      <c r="D194" s="40">
        <v>0.0118</v>
      </c>
      <c r="E194" s="40">
        <v>-8.0E-4</v>
      </c>
      <c r="F194" s="40">
        <v>0.0028</v>
      </c>
      <c r="G194" s="40">
        <v>-0.0058</v>
      </c>
      <c r="H194" s="40">
        <v>-0.0021</v>
      </c>
      <c r="I194" s="40">
        <v>-0.0272</v>
      </c>
      <c r="J194" s="40">
        <v>0.0238</v>
      </c>
    </row>
    <row r="195">
      <c r="A195" s="40">
        <v>0.0</v>
      </c>
      <c r="B195" s="40">
        <v>-0.0117</v>
      </c>
      <c r="C195" s="40">
        <v>-0.0167</v>
      </c>
      <c r="D195" s="40">
        <v>-0.0045</v>
      </c>
      <c r="E195" s="40">
        <v>0.0161</v>
      </c>
      <c r="F195" s="40">
        <v>-4.0E-4</v>
      </c>
      <c r="G195" s="40">
        <v>-0.0068</v>
      </c>
      <c r="H195" s="40">
        <v>0.0016</v>
      </c>
      <c r="I195" s="40">
        <v>0.0406</v>
      </c>
      <c r="J195" s="40">
        <v>0.007</v>
      </c>
    </row>
    <row r="196">
      <c r="A196" s="40">
        <v>-0.013</v>
      </c>
      <c r="B196" s="40">
        <v>0.014</v>
      </c>
      <c r="C196" s="40">
        <v>0.0275</v>
      </c>
      <c r="D196" s="40">
        <v>0.0127</v>
      </c>
      <c r="E196" s="40">
        <v>-0.008</v>
      </c>
      <c r="F196" s="40">
        <v>0.0016</v>
      </c>
      <c r="G196" s="40">
        <v>0.048</v>
      </c>
      <c r="H196" s="40">
        <v>-0.0082</v>
      </c>
      <c r="I196" s="40">
        <v>0.0113</v>
      </c>
      <c r="J196" s="40">
        <v>-0.0195</v>
      </c>
    </row>
    <row r="197">
      <c r="A197" s="40">
        <v>0.0016</v>
      </c>
      <c r="B197" s="40">
        <v>-0.0052</v>
      </c>
      <c r="C197" s="40">
        <v>0.0511</v>
      </c>
      <c r="D197" s="40">
        <v>0.034</v>
      </c>
      <c r="E197" s="40">
        <v>-0.0253</v>
      </c>
      <c r="F197" s="40">
        <v>-0.0276</v>
      </c>
      <c r="G197" s="40">
        <v>0.0073</v>
      </c>
      <c r="H197" s="40">
        <v>-0.011</v>
      </c>
      <c r="I197" s="40">
        <v>-0.0109</v>
      </c>
      <c r="J197" s="40">
        <v>-0.0135</v>
      </c>
    </row>
    <row r="198">
      <c r="A198" s="40">
        <v>-0.0388</v>
      </c>
      <c r="B198" s="40">
        <v>-0.0288</v>
      </c>
      <c r="C198" s="40">
        <v>0.0028</v>
      </c>
      <c r="D198" s="40">
        <v>-0.0269</v>
      </c>
      <c r="E198" s="40">
        <v>0.0156</v>
      </c>
      <c r="F198" s="40">
        <v>-0.0237</v>
      </c>
      <c r="G198" s="40">
        <v>-0.0057</v>
      </c>
      <c r="H198" s="40">
        <v>-0.0157</v>
      </c>
      <c r="I198" s="40">
        <v>-0.0329</v>
      </c>
      <c r="J198" s="40">
        <v>3.0E-4</v>
      </c>
    </row>
    <row r="199">
      <c r="A199" s="40">
        <v>-0.0011</v>
      </c>
      <c r="B199" s="40">
        <v>9.0E-4</v>
      </c>
      <c r="C199" s="40">
        <v>-0.039</v>
      </c>
      <c r="D199" s="40">
        <v>-0.0123</v>
      </c>
      <c r="E199" s="40">
        <v>3.0E-4</v>
      </c>
      <c r="F199" s="40">
        <v>-0.002</v>
      </c>
      <c r="G199" s="40">
        <v>0.0091</v>
      </c>
      <c r="H199" s="40">
        <v>0.0096</v>
      </c>
      <c r="I199" s="40">
        <v>0.0146</v>
      </c>
      <c r="J199" s="40">
        <v>-0.0027</v>
      </c>
    </row>
    <row r="200">
      <c r="A200" s="40">
        <v>-0.0054</v>
      </c>
      <c r="B200" s="40">
        <v>0.0136</v>
      </c>
      <c r="C200" s="40">
        <v>-0.0149</v>
      </c>
      <c r="D200" s="40">
        <v>-0.0233</v>
      </c>
      <c r="E200" s="40">
        <v>0.0056</v>
      </c>
      <c r="F200" s="40">
        <v>0.0</v>
      </c>
      <c r="G200" s="40">
        <v>-0.0071</v>
      </c>
      <c r="H200" s="40">
        <v>-0.0098</v>
      </c>
      <c r="I200" s="40">
        <v>-0.0103</v>
      </c>
      <c r="J200" s="40">
        <v>-0.008</v>
      </c>
    </row>
    <row r="201">
      <c r="A201" s="40">
        <v>0.0139</v>
      </c>
      <c r="B201" s="40">
        <v>0.0018</v>
      </c>
      <c r="C201" s="40">
        <v>-0.0083</v>
      </c>
      <c r="D201" s="40">
        <v>-7.0E-4</v>
      </c>
      <c r="E201" s="40">
        <v>-0.0087</v>
      </c>
      <c r="F201" s="40">
        <v>-0.002</v>
      </c>
      <c r="G201" s="40">
        <v>-0.0149</v>
      </c>
      <c r="H201" s="40">
        <v>0.0245</v>
      </c>
      <c r="I201" s="40">
        <v>-0.0139</v>
      </c>
      <c r="J201" s="40">
        <v>0.015</v>
      </c>
    </row>
    <row r="202">
      <c r="A202" s="40">
        <v>0.0161</v>
      </c>
      <c r="B202" s="40">
        <v>-1.0E-4</v>
      </c>
      <c r="C202" s="40">
        <v>0.0163</v>
      </c>
      <c r="D202" s="40">
        <v>0.0081</v>
      </c>
      <c r="E202" s="40">
        <v>-0.0221</v>
      </c>
      <c r="F202" s="40">
        <v>0.0155</v>
      </c>
      <c r="G202" s="40">
        <v>0.0135</v>
      </c>
      <c r="H202" s="40">
        <v>-0.0124</v>
      </c>
      <c r="I202" s="40">
        <v>0.0081</v>
      </c>
      <c r="J202" s="40">
        <v>-0.0038</v>
      </c>
    </row>
    <row r="203">
      <c r="A203" s="40">
        <v>0.0237</v>
      </c>
      <c r="B203" s="40">
        <v>0.0073</v>
      </c>
      <c r="C203" s="40">
        <v>0.0518</v>
      </c>
      <c r="D203" s="40">
        <v>0.0154</v>
      </c>
      <c r="E203" s="40">
        <v>-0.0044</v>
      </c>
      <c r="F203" s="40">
        <v>-0.018</v>
      </c>
      <c r="G203" s="40">
        <v>0.0299</v>
      </c>
      <c r="H203" s="40">
        <v>-0.0033</v>
      </c>
      <c r="I203" s="40">
        <v>0.0169</v>
      </c>
      <c r="J203" s="40">
        <v>0.0119</v>
      </c>
    </row>
    <row r="204">
      <c r="A204" s="40">
        <v>0.0061</v>
      </c>
      <c r="B204" s="40">
        <v>0.0241</v>
      </c>
      <c r="C204" s="40">
        <v>-0.0183</v>
      </c>
      <c r="D204" s="40">
        <v>0.0094</v>
      </c>
      <c r="E204" s="40">
        <v>0.012</v>
      </c>
      <c r="F204" s="40">
        <v>0.0068</v>
      </c>
      <c r="G204" s="40">
        <v>0.0083</v>
      </c>
      <c r="H204" s="40">
        <v>0.0024</v>
      </c>
      <c r="I204" s="40">
        <v>0.0081</v>
      </c>
      <c r="J204" s="40">
        <v>0.0088</v>
      </c>
    </row>
    <row r="205">
      <c r="A205" s="40">
        <v>-0.0131</v>
      </c>
      <c r="B205" s="40">
        <v>0.0227</v>
      </c>
      <c r="C205" s="40">
        <v>-0.0076</v>
      </c>
      <c r="D205" s="40">
        <v>0.0023</v>
      </c>
      <c r="E205" s="40">
        <v>-0.0969</v>
      </c>
      <c r="F205" s="40">
        <v>0.0159</v>
      </c>
      <c r="G205" s="40">
        <v>0.0134</v>
      </c>
      <c r="H205" s="40">
        <v>-1.0E-4</v>
      </c>
      <c r="I205" s="40">
        <v>-0.0044</v>
      </c>
      <c r="J205" s="40">
        <v>-0.0204</v>
      </c>
    </row>
    <row r="206">
      <c r="A206" s="40">
        <v>0.0045</v>
      </c>
      <c r="B206" s="40">
        <v>-0.012</v>
      </c>
      <c r="C206" s="40">
        <v>-0.0048</v>
      </c>
      <c r="D206" s="40">
        <v>0.0162</v>
      </c>
      <c r="E206" s="40">
        <v>0.0052</v>
      </c>
      <c r="F206" s="40">
        <v>-0.0102</v>
      </c>
      <c r="G206" s="40">
        <v>0.0232</v>
      </c>
      <c r="H206" s="40">
        <v>-5.0E-4</v>
      </c>
      <c r="I206" s="40">
        <v>-0.007</v>
      </c>
      <c r="J206" s="40">
        <v>0.0012</v>
      </c>
    </row>
    <row r="207">
      <c r="A207" s="40">
        <v>0.0091</v>
      </c>
      <c r="B207" s="40">
        <v>-0.0182</v>
      </c>
      <c r="C207" s="40">
        <v>-0.013</v>
      </c>
      <c r="D207" s="40">
        <v>0.0011</v>
      </c>
      <c r="E207" s="40">
        <v>-0.0178</v>
      </c>
      <c r="F207" s="40">
        <v>0.009</v>
      </c>
      <c r="G207" s="40">
        <v>-0.0143</v>
      </c>
      <c r="H207" s="40">
        <v>0.0126</v>
      </c>
      <c r="I207" s="40">
        <v>-0.0073</v>
      </c>
      <c r="J207" s="40">
        <v>0.0028</v>
      </c>
    </row>
    <row r="208">
      <c r="A208" s="40">
        <v>0.0054</v>
      </c>
      <c r="B208" s="40">
        <v>-0.0033</v>
      </c>
      <c r="C208" s="40">
        <v>0.0377</v>
      </c>
      <c r="D208" s="40">
        <v>-0.0065</v>
      </c>
      <c r="E208" s="40">
        <v>-0.0103</v>
      </c>
      <c r="F208" s="40">
        <v>0.0059</v>
      </c>
      <c r="G208" s="40">
        <v>-0.0057</v>
      </c>
      <c r="H208" s="40">
        <v>-0.0076</v>
      </c>
      <c r="I208" s="40">
        <v>-0.0058</v>
      </c>
      <c r="J208" s="40">
        <v>0.0014</v>
      </c>
    </row>
    <row r="209">
      <c r="A209" s="40">
        <v>0.0531</v>
      </c>
      <c r="B209" s="40">
        <v>-0.0036</v>
      </c>
      <c r="C209" s="40">
        <v>8.0E-4</v>
      </c>
      <c r="D209" s="40">
        <v>0.0168</v>
      </c>
      <c r="E209" s="40">
        <v>-0.0092</v>
      </c>
      <c r="F209" s="40">
        <v>-0.0074</v>
      </c>
      <c r="G209" s="40">
        <v>0.0205</v>
      </c>
      <c r="H209" s="40">
        <v>0.0105</v>
      </c>
      <c r="I209" s="40">
        <v>-0.0074</v>
      </c>
      <c r="J209" s="40">
        <v>0.0216</v>
      </c>
    </row>
    <row r="210">
      <c r="A210" s="40">
        <v>-0.0329</v>
      </c>
      <c r="B210" s="40">
        <v>-0.0148</v>
      </c>
      <c r="C210" s="40">
        <v>-0.0256</v>
      </c>
      <c r="D210" s="40">
        <v>-0.0035</v>
      </c>
      <c r="E210" s="40">
        <v>-0.0074</v>
      </c>
      <c r="F210" s="40">
        <v>2.0E-4</v>
      </c>
      <c r="G210" s="40">
        <v>-0.0137</v>
      </c>
      <c r="H210" s="40">
        <v>-0.0093</v>
      </c>
      <c r="I210" s="40">
        <v>-0.0099</v>
      </c>
      <c r="J210" s="40">
        <v>-0.0024</v>
      </c>
    </row>
    <row r="211">
      <c r="A211" s="40">
        <v>-0.0107</v>
      </c>
      <c r="B211" s="40">
        <v>-0.0065</v>
      </c>
      <c r="C211" s="40">
        <v>-0.024</v>
      </c>
      <c r="D211" s="40">
        <v>-0.0284</v>
      </c>
      <c r="E211" s="40">
        <v>-9.0E-4</v>
      </c>
      <c r="F211" s="40">
        <v>-0.0107</v>
      </c>
      <c r="G211" s="40">
        <v>0.0481</v>
      </c>
      <c r="H211" s="40">
        <v>0.0027</v>
      </c>
      <c r="I211" s="40">
        <v>-0.0127</v>
      </c>
      <c r="J211" s="40">
        <v>-0.0182</v>
      </c>
    </row>
    <row r="212">
      <c r="A212" s="40">
        <v>-0.0367</v>
      </c>
      <c r="B212" s="40">
        <v>-0.0034</v>
      </c>
      <c r="C212" s="40">
        <v>0.0085</v>
      </c>
      <c r="D212" s="40">
        <v>-0.0285</v>
      </c>
      <c r="E212" s="40">
        <v>0.0112</v>
      </c>
      <c r="F212" s="40">
        <v>-0.0103</v>
      </c>
      <c r="G212" s="40">
        <v>-0.0195</v>
      </c>
      <c r="H212" s="40">
        <v>-0.0107</v>
      </c>
      <c r="I212" s="40">
        <v>-0.0163</v>
      </c>
      <c r="J212" s="40">
        <v>-0.0089</v>
      </c>
    </row>
    <row r="213">
      <c r="A213" s="40">
        <v>0.0352</v>
      </c>
      <c r="B213" s="40">
        <v>0.0019</v>
      </c>
      <c r="C213" s="40">
        <v>-0.0149</v>
      </c>
      <c r="D213" s="40">
        <v>0.0145</v>
      </c>
      <c r="E213" s="40">
        <v>-0.0121</v>
      </c>
      <c r="F213" s="40">
        <v>0.001</v>
      </c>
      <c r="G213" s="40">
        <v>-0.003</v>
      </c>
      <c r="H213" s="40">
        <v>-0.016</v>
      </c>
      <c r="I213" s="40">
        <v>0.0994</v>
      </c>
      <c r="J213" s="40">
        <v>0.0153</v>
      </c>
    </row>
    <row r="214">
      <c r="A214" s="40">
        <v>-0.0371</v>
      </c>
      <c r="B214" s="40">
        <v>-0.0114</v>
      </c>
      <c r="C214" s="40">
        <v>0.017</v>
      </c>
      <c r="D214" s="40">
        <v>-0.0215</v>
      </c>
      <c r="E214" s="40">
        <v>0.0071</v>
      </c>
      <c r="F214" s="40">
        <v>-0.0109</v>
      </c>
      <c r="G214" s="40">
        <v>-0.0289</v>
      </c>
      <c r="H214" s="40">
        <v>-0.0228</v>
      </c>
      <c r="I214" s="40">
        <v>-0.0498</v>
      </c>
      <c r="J214" s="40">
        <v>-0.0135</v>
      </c>
    </row>
    <row r="215">
      <c r="A215" s="40">
        <v>0.0098</v>
      </c>
      <c r="B215" s="40">
        <v>0.047</v>
      </c>
      <c r="C215" s="40">
        <v>0.0219</v>
      </c>
      <c r="D215" s="40">
        <v>0.0089</v>
      </c>
      <c r="E215" s="40">
        <v>-0.0087</v>
      </c>
      <c r="F215" s="40">
        <v>0.0025</v>
      </c>
      <c r="G215" s="40">
        <v>0.0251</v>
      </c>
      <c r="H215" s="40">
        <v>0.0061</v>
      </c>
      <c r="I215" s="40">
        <v>0.003</v>
      </c>
      <c r="J215" s="40">
        <v>-0.0083</v>
      </c>
    </row>
    <row r="216">
      <c r="A216" s="40">
        <v>-0.0174</v>
      </c>
      <c r="B216" s="40">
        <v>-0.0286</v>
      </c>
      <c r="C216" s="40">
        <v>-0.0047</v>
      </c>
      <c r="D216" s="40">
        <v>-0.0046</v>
      </c>
      <c r="E216" s="40">
        <v>0.0046</v>
      </c>
      <c r="F216" s="40">
        <v>-0.01</v>
      </c>
      <c r="G216" s="40">
        <v>-0.0038</v>
      </c>
      <c r="H216" s="40">
        <v>0.0126</v>
      </c>
      <c r="I216" s="40">
        <v>-2.0E-4</v>
      </c>
      <c r="J216" s="40">
        <v>0.0201</v>
      </c>
    </row>
    <row r="217">
      <c r="A217" s="40">
        <v>0.0363</v>
      </c>
      <c r="B217" s="40">
        <v>-8.0E-4</v>
      </c>
      <c r="C217" s="40">
        <v>0.0415</v>
      </c>
      <c r="D217" s="40">
        <v>0.0364</v>
      </c>
      <c r="E217" s="40">
        <v>-0.0068</v>
      </c>
      <c r="F217" s="40">
        <v>0.0176</v>
      </c>
      <c r="G217" s="40">
        <v>-0.0069</v>
      </c>
      <c r="H217" s="40">
        <v>0.0041</v>
      </c>
      <c r="I217" s="40">
        <v>-0.0162</v>
      </c>
      <c r="J217" s="40">
        <v>0.0091</v>
      </c>
    </row>
    <row r="218">
      <c r="A218" s="40">
        <v>-0.0135</v>
      </c>
      <c r="B218" s="40">
        <v>0.0286</v>
      </c>
      <c r="C218" s="40">
        <v>-0.0035</v>
      </c>
      <c r="D218" s="40">
        <v>0.0017</v>
      </c>
      <c r="E218" s="40">
        <v>0.004</v>
      </c>
      <c r="F218" s="40">
        <v>-0.0112</v>
      </c>
      <c r="G218" s="40">
        <v>-0.017</v>
      </c>
      <c r="H218" s="40">
        <v>-0.0156</v>
      </c>
      <c r="I218" s="40">
        <v>0.0053</v>
      </c>
      <c r="J218" s="40">
        <v>0.0</v>
      </c>
    </row>
    <row r="219">
      <c r="A219" s="40">
        <v>0.025</v>
      </c>
      <c r="B219" s="40">
        <v>5.0E-4</v>
      </c>
      <c r="C219" s="40">
        <v>0.0483</v>
      </c>
      <c r="D219" s="40">
        <v>0.0115</v>
      </c>
      <c r="E219" s="40">
        <v>0.0081</v>
      </c>
      <c r="F219" s="40">
        <v>0.0079</v>
      </c>
      <c r="G219" s="40">
        <v>0.0096</v>
      </c>
      <c r="H219" s="40">
        <v>0.0148</v>
      </c>
      <c r="I219" s="40">
        <v>0.007</v>
      </c>
      <c r="J219" s="40">
        <v>0.0322</v>
      </c>
    </row>
    <row r="220">
      <c r="A220" s="40">
        <v>0.0184</v>
      </c>
      <c r="B220" s="40">
        <v>0.0109</v>
      </c>
      <c r="C220" s="40">
        <v>-0.0195</v>
      </c>
      <c r="D220" s="40">
        <v>0.0512</v>
      </c>
      <c r="E220" s="40">
        <v>0.0089</v>
      </c>
      <c r="F220" s="40">
        <v>0.0048</v>
      </c>
      <c r="G220" s="40">
        <v>0.0102</v>
      </c>
      <c r="H220" s="40">
        <v>0.0032</v>
      </c>
      <c r="I220" s="40">
        <v>0.013</v>
      </c>
      <c r="J220" s="40">
        <v>0.0412</v>
      </c>
    </row>
    <row r="221">
      <c r="A221" s="40">
        <v>-0.0079</v>
      </c>
      <c r="B221" s="40">
        <v>-0.0249</v>
      </c>
      <c r="C221" s="40">
        <v>-0.008</v>
      </c>
      <c r="D221" s="40">
        <v>0.0202</v>
      </c>
      <c r="E221" s="40">
        <v>0.016</v>
      </c>
      <c r="F221" s="40">
        <v>0.0318</v>
      </c>
      <c r="G221" s="40">
        <v>0.0163</v>
      </c>
      <c r="H221" s="40">
        <v>-0.0044</v>
      </c>
      <c r="I221" s="40">
        <v>0.0235</v>
      </c>
      <c r="J221" s="40">
        <v>0.0119</v>
      </c>
    </row>
    <row r="222">
      <c r="A222" s="40">
        <v>0.004</v>
      </c>
      <c r="B222" s="40">
        <v>0.0095</v>
      </c>
      <c r="C222" s="40">
        <v>0.0083</v>
      </c>
      <c r="D222" s="40">
        <v>0.0165</v>
      </c>
      <c r="E222" s="40">
        <v>0.0115</v>
      </c>
      <c r="F222" s="40">
        <v>-0.0103</v>
      </c>
      <c r="G222" s="40">
        <v>-0.0187</v>
      </c>
      <c r="H222" s="40">
        <v>9.0E-4</v>
      </c>
      <c r="I222" s="40">
        <v>-0.0097</v>
      </c>
      <c r="J222" s="40">
        <v>-0.0127</v>
      </c>
    </row>
    <row r="223">
      <c r="A223" s="40">
        <v>-0.0127</v>
      </c>
      <c r="B223" s="40">
        <v>0.0101</v>
      </c>
      <c r="C223" s="40">
        <v>0.027</v>
      </c>
      <c r="D223" s="40">
        <v>-0.0108</v>
      </c>
      <c r="E223" s="40">
        <v>0.0048</v>
      </c>
      <c r="F223" s="40">
        <v>0.0054</v>
      </c>
      <c r="G223" s="40">
        <v>-0.0533</v>
      </c>
      <c r="H223" s="40">
        <v>0.0222</v>
      </c>
      <c r="I223" s="40">
        <v>-0.0116</v>
      </c>
      <c r="J223" s="40">
        <v>0.0</v>
      </c>
    </row>
    <row r="224">
      <c r="A224" s="40">
        <v>-0.0263</v>
      </c>
      <c r="B224" s="40">
        <v>-0.002</v>
      </c>
      <c r="C224" s="40">
        <v>0.0027</v>
      </c>
      <c r="D224" s="40">
        <v>-0.0113</v>
      </c>
      <c r="E224" s="40">
        <v>-0.0079</v>
      </c>
      <c r="F224" s="40">
        <v>-0.0086</v>
      </c>
      <c r="G224" s="40">
        <v>0.0129</v>
      </c>
      <c r="H224" s="40">
        <v>0.0163</v>
      </c>
      <c r="I224" s="40">
        <v>-0.0105</v>
      </c>
      <c r="J224" s="40">
        <v>-0.0014</v>
      </c>
    </row>
    <row r="225">
      <c r="A225" s="40">
        <v>0.0031</v>
      </c>
      <c r="B225" s="40">
        <v>9.0E-4</v>
      </c>
      <c r="C225" s="40">
        <v>-0.0289</v>
      </c>
      <c r="D225" s="40">
        <v>-0.0078</v>
      </c>
      <c r="E225" s="40">
        <v>-0.0026</v>
      </c>
      <c r="F225" s="40">
        <v>-0.0037</v>
      </c>
      <c r="G225" s="40">
        <v>-0.0087</v>
      </c>
      <c r="H225" s="40">
        <v>0.0074</v>
      </c>
      <c r="I225" s="40">
        <v>-0.0068</v>
      </c>
      <c r="J225" s="40">
        <v>-0.0183</v>
      </c>
    </row>
    <row r="226">
      <c r="A226" s="40">
        <v>-0.0247</v>
      </c>
      <c r="B226" s="40">
        <v>-0.0014</v>
      </c>
      <c r="C226" s="40">
        <v>-0.0062</v>
      </c>
      <c r="D226" s="40">
        <v>-0.0159</v>
      </c>
      <c r="E226" s="40">
        <v>0.0193</v>
      </c>
      <c r="F226" s="40">
        <v>0.006</v>
      </c>
      <c r="G226" s="40">
        <v>-0.0189</v>
      </c>
      <c r="H226" s="40">
        <v>0.0016</v>
      </c>
      <c r="I226" s="40">
        <v>-0.0142</v>
      </c>
      <c r="J226" s="40">
        <v>-0.0268</v>
      </c>
    </row>
    <row r="227">
      <c r="A227" s="40">
        <v>-3.0E-4</v>
      </c>
      <c r="B227" s="40">
        <v>0.037</v>
      </c>
      <c r="C227" s="40">
        <v>0.014</v>
      </c>
      <c r="D227" s="40">
        <v>-0.0366</v>
      </c>
      <c r="E227" s="40">
        <v>-0.0042</v>
      </c>
      <c r="F227" s="40">
        <v>0.0039</v>
      </c>
      <c r="G227" s="40">
        <v>-0.0141</v>
      </c>
      <c r="H227" s="40">
        <v>-0.0147</v>
      </c>
      <c r="I227" s="40">
        <v>0.0045</v>
      </c>
      <c r="J227" s="40">
        <v>-0.0127</v>
      </c>
    </row>
    <row r="228">
      <c r="A228" s="40">
        <v>-0.0054</v>
      </c>
      <c r="B228" s="40">
        <v>-0.0161</v>
      </c>
      <c r="C228" s="40">
        <v>-0.0231</v>
      </c>
      <c r="D228" s="40">
        <v>-0.0171</v>
      </c>
      <c r="E228" s="40">
        <v>0.0517</v>
      </c>
      <c r="F228" s="40">
        <v>-7.0E-4</v>
      </c>
      <c r="G228" s="40">
        <v>-0.0366</v>
      </c>
      <c r="H228" s="40">
        <v>0.0044</v>
      </c>
      <c r="I228" s="40">
        <v>-0.02</v>
      </c>
      <c r="J228" s="40">
        <v>-0.0393</v>
      </c>
    </row>
    <row r="229">
      <c r="A229" s="40">
        <v>0.0097</v>
      </c>
      <c r="B229" s="40">
        <v>-0.0175</v>
      </c>
      <c r="C229" s="40">
        <v>-5.0E-4</v>
      </c>
      <c r="D229" s="40">
        <v>-0.0033</v>
      </c>
      <c r="E229" s="40">
        <v>-0.0129</v>
      </c>
      <c r="F229" s="40">
        <v>0.0057</v>
      </c>
      <c r="G229" s="40">
        <v>0.0023</v>
      </c>
      <c r="H229" s="40">
        <v>0.0107</v>
      </c>
      <c r="I229" s="40">
        <v>-0.0096</v>
      </c>
      <c r="J229" s="40">
        <v>-0.0214</v>
      </c>
    </row>
    <row r="230">
      <c r="A230" s="40">
        <v>0.0044</v>
      </c>
      <c r="B230" s="40">
        <v>-0.0076</v>
      </c>
      <c r="C230" s="40">
        <v>0.0251</v>
      </c>
      <c r="D230" s="40">
        <v>0.0317</v>
      </c>
      <c r="E230" s="40">
        <v>-0.0103</v>
      </c>
      <c r="F230" s="40">
        <v>0.0136</v>
      </c>
      <c r="G230" s="40">
        <v>0.0228</v>
      </c>
      <c r="H230" s="40">
        <v>0.0269</v>
      </c>
      <c r="I230" s="40">
        <v>0.0048</v>
      </c>
      <c r="J230" s="40">
        <v>0.0348</v>
      </c>
    </row>
    <row r="231">
      <c r="A231" s="40">
        <v>-0.0361</v>
      </c>
      <c r="B231" s="40">
        <v>-0.0061</v>
      </c>
      <c r="C231" s="40">
        <v>-0.032</v>
      </c>
      <c r="D231" s="40">
        <v>-0.1341</v>
      </c>
      <c r="E231" s="40">
        <v>-0.0367</v>
      </c>
      <c r="F231" s="40">
        <v>-0.028</v>
      </c>
      <c r="G231" s="40">
        <v>-0.0432</v>
      </c>
      <c r="H231" s="40">
        <v>-0.0568</v>
      </c>
      <c r="I231" s="40">
        <v>-0.0267</v>
      </c>
      <c r="J231" s="40">
        <v>-0.0784</v>
      </c>
    </row>
    <row r="232">
      <c r="A232" s="40">
        <v>0.0575</v>
      </c>
      <c r="B232" s="40">
        <v>0.0027</v>
      </c>
      <c r="C232" s="40">
        <v>0.0048</v>
      </c>
      <c r="D232" s="40">
        <v>0.0067</v>
      </c>
      <c r="E232" s="40">
        <v>-0.0301</v>
      </c>
      <c r="F232" s="40">
        <v>0.0108</v>
      </c>
      <c r="G232" s="40">
        <v>0.0405</v>
      </c>
      <c r="H232" s="40">
        <v>0.0462</v>
      </c>
      <c r="I232" s="40">
        <v>0.0319</v>
      </c>
      <c r="J232" s="40">
        <v>0.0276</v>
      </c>
    </row>
    <row r="233">
      <c r="A233" s="40">
        <v>0.0798</v>
      </c>
      <c r="B233" s="40">
        <v>0.0161</v>
      </c>
      <c r="C233" s="40">
        <v>0.0122</v>
      </c>
      <c r="D233" s="40">
        <v>0.0593</v>
      </c>
      <c r="E233" s="40">
        <v>0.0049</v>
      </c>
      <c r="F233" s="40">
        <v>0.0166</v>
      </c>
      <c r="G233" s="40">
        <v>0.0218</v>
      </c>
      <c r="H233" s="40">
        <v>0.0052</v>
      </c>
      <c r="I233" s="40">
        <v>0.0068</v>
      </c>
      <c r="J233" s="40">
        <v>0.0669</v>
      </c>
    </row>
    <row r="234">
      <c r="A234" s="40">
        <v>0.0851</v>
      </c>
      <c r="B234" s="40">
        <v>0.0079</v>
      </c>
      <c r="C234" s="40">
        <v>0.0197</v>
      </c>
      <c r="D234" s="40">
        <v>0.0044</v>
      </c>
      <c r="E234" s="40">
        <v>-0.0223</v>
      </c>
      <c r="F234" s="40">
        <v>0.0454</v>
      </c>
      <c r="G234" s="40">
        <v>0.0018</v>
      </c>
      <c r="H234" s="40">
        <v>0.0088</v>
      </c>
      <c r="I234" s="40">
        <v>0.0129</v>
      </c>
      <c r="J234" s="40">
        <v>0.0339</v>
      </c>
    </row>
    <row r="235">
      <c r="A235" s="40">
        <v>0.0332</v>
      </c>
      <c r="B235" s="40">
        <v>0.0234</v>
      </c>
      <c r="C235" s="40">
        <v>0.0822</v>
      </c>
      <c r="D235" s="40">
        <v>-1.0E-4</v>
      </c>
      <c r="E235" s="40">
        <v>0.0645</v>
      </c>
      <c r="F235" s="40">
        <v>0.0282</v>
      </c>
      <c r="G235" s="40">
        <v>0.0083</v>
      </c>
      <c r="H235" s="40">
        <v>-0.0074</v>
      </c>
      <c r="I235" s="40">
        <v>0.0144</v>
      </c>
      <c r="J235" s="40">
        <v>0.0038</v>
      </c>
    </row>
    <row r="236">
      <c r="A236" s="40">
        <v>-0.0352</v>
      </c>
      <c r="B236" s="40">
        <v>0.0175</v>
      </c>
      <c r="C236" s="40">
        <v>-0.0146</v>
      </c>
      <c r="D236" s="40">
        <v>0.0431</v>
      </c>
      <c r="E236" s="40">
        <v>0.0351</v>
      </c>
      <c r="F236" s="40">
        <v>-0.0088</v>
      </c>
      <c r="G236" s="40">
        <v>0.0059</v>
      </c>
      <c r="H236" s="40">
        <v>0.002</v>
      </c>
      <c r="I236" s="40">
        <v>0.0077</v>
      </c>
      <c r="J236" s="40">
        <v>0.0023</v>
      </c>
    </row>
    <row r="237">
      <c r="A237" s="40">
        <v>0.0055</v>
      </c>
      <c r="B237" s="40">
        <v>0.0075</v>
      </c>
      <c r="C237" s="40">
        <v>0.0358</v>
      </c>
      <c r="D237" s="40">
        <v>0.0068</v>
      </c>
      <c r="E237" s="40">
        <v>0.0432</v>
      </c>
      <c r="F237" s="40">
        <v>0.0112</v>
      </c>
      <c r="G237" s="40">
        <v>0.0154</v>
      </c>
      <c r="H237" s="40">
        <v>0.0058</v>
      </c>
      <c r="I237" s="40">
        <v>-0.0072</v>
      </c>
      <c r="J237" s="40">
        <v>-0.032</v>
      </c>
    </row>
  </sheetData>
  <drawing r:id="rId1"/>
</worksheet>
</file>