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neles" sheetId="1" r:id="rId4"/>
    <sheet state="visible" name="Inversor" sheetId="2" r:id="rId5"/>
    <sheet state="visible" name="Baterias" sheetId="3" r:id="rId6"/>
  </sheets>
  <definedNames/>
  <calcPr/>
</workbook>
</file>

<file path=xl/sharedStrings.xml><?xml version="1.0" encoding="utf-8"?>
<sst xmlns="http://schemas.openxmlformats.org/spreadsheetml/2006/main" count="132" uniqueCount="99">
  <si>
    <t>ID</t>
  </si>
  <si>
    <t>Modelo</t>
  </si>
  <si>
    <t>Precio</t>
  </si>
  <si>
    <t>Potencia</t>
  </si>
  <si>
    <t>Consumo Mensual</t>
  </si>
  <si>
    <t>Tiempo de Vida</t>
  </si>
  <si>
    <t>Eficiencia</t>
  </si>
  <si>
    <t>Ancho</t>
  </si>
  <si>
    <t>Alto</t>
  </si>
  <si>
    <t>Panel solar 100w 12v policristalino Sunlake</t>
  </si>
  <si>
    <t>Panel Solar 100w 12v Monocristalino Sunlake</t>
  </si>
  <si>
    <t>Panel solar 150w 12v policristalino Sunlake</t>
  </si>
  <si>
    <t>Panel solar 150w 12v monocristalino Sunlake</t>
  </si>
  <si>
    <t>Panel Solar 340w 24v Policristalino Eco Green</t>
  </si>
  <si>
    <t>Panel Solar 450w 24v Monocristalino PERC Eco Green</t>
  </si>
  <si>
    <t>Panel Solar 460Wp 24v Amerisolar Monocristalino Perc Half Cell</t>
  </si>
  <si>
    <t>Panel Solar 550w 24v Monocristalino PERC Eco Green</t>
  </si>
  <si>
    <t>Panel Solar policristalino 100wp Renjiang</t>
  </si>
  <si>
    <t>Panel Solar 100W Amerisolar Policristalino</t>
  </si>
  <si>
    <t>Panel Solar 340W Amerisolar Policristalino</t>
  </si>
  <si>
    <t>Panel Solar 370Wp Amerisolar Monocristalino PERC</t>
  </si>
  <si>
    <t>Panel Solar 160W Amerisolar Policristalino</t>
  </si>
  <si>
    <t>Panel Solar 285W Amerisolar Policristalino</t>
  </si>
  <si>
    <t>Panel Solar 370W Peimar Monocristalino PERC Peimar Italian</t>
  </si>
  <si>
    <t>Panel Solar 150W Peimar Italian Policristalino</t>
  </si>
  <si>
    <t>Panel Solar 285wp Policristalino Peimar Italian</t>
  </si>
  <si>
    <t>Panel Solar Jinko Solar 400Wp HC Monocristalino PERC</t>
  </si>
  <si>
    <t>Panel Solar 400W Peimar Monocristalino PERC Peimar Italian</t>
  </si>
  <si>
    <t>Panel Solar 450W Peimar Monocristalino Half Cell PERC Peimar Italian</t>
  </si>
  <si>
    <t>Panel Solar 315wp Monocristalino PERC Peimar Italian</t>
  </si>
  <si>
    <t>Panel Solar 340wp Policristalino Peimar Italian</t>
  </si>
  <si>
    <t>Panel Solar Jinko Solar 335Wp Policristalino</t>
  </si>
  <si>
    <t>Panel Solar 270wp Policristalino AE Solar PowerPlus</t>
  </si>
  <si>
    <t>Panel Solar 450W TrinaSolar Monocristalino Half Cell PERC TALLMAX</t>
  </si>
  <si>
    <t>TRINA SOLAR PANEL 24V 400W MONOPERC HALF CELL</t>
  </si>
  <si>
    <t>PANEL SOLAR 460W 24V AE SOLAR MONOCRISTALINO PERC</t>
  </si>
  <si>
    <t>PROMEDIO</t>
  </si>
  <si>
    <t>FUENTE</t>
  </si>
  <si>
    <r>
      <t xml:space="preserve">MunaLED. (s.f.). Inicio. </t>
    </r>
    <r>
      <rPr>
        <color rgb="FF1155CC"/>
        <u/>
      </rPr>
      <t>https://munaled.com/</t>
    </r>
  </si>
  <si>
    <r>
      <t xml:space="preserve">Eco Green Solar. (s.f.). Inicio. </t>
    </r>
    <r>
      <rPr>
        <color rgb="FF1155CC"/>
        <u/>
      </rPr>
      <t>https://www.ecogreensolar.co/</t>
    </r>
  </si>
  <si>
    <r>
      <t xml:space="preserve">AutoSolar Colombia. (s.f.). Inicio. </t>
    </r>
    <r>
      <rPr>
        <color rgb="FF1155CC"/>
        <u/>
      </rPr>
      <t>https://autosolar.co/</t>
    </r>
  </si>
  <si>
    <r>
      <t xml:space="preserve">Panel Solar Perú. (s.f.). Inicio. </t>
    </r>
    <r>
      <rPr>
        <color rgb="FF1155CC"/>
        <u/>
      </rPr>
      <t>https://panelsolarperu.com/</t>
    </r>
  </si>
  <si>
    <r>
      <t xml:space="preserve">Kit Solar. (s.f.). Inicio. </t>
    </r>
    <r>
      <rPr>
        <color rgb="FF1155CC"/>
        <u/>
      </rPr>
      <t>https://kit-solar.com.ar/</t>
    </r>
  </si>
  <si>
    <r>
      <t xml:space="preserve">Inversolar. (s.f.). Inicio. </t>
    </r>
    <r>
      <rPr>
        <color rgb="FF1155CC"/>
        <u/>
      </rPr>
      <t>https://inversolar.com.ar/</t>
    </r>
  </si>
  <si>
    <r>
      <t xml:space="preserve">SolarSol. (s.f.). Inicio. </t>
    </r>
    <r>
      <rPr>
        <color rgb="FF1155CC"/>
        <u/>
      </rPr>
      <t>https://www.solarsol.com.ar/</t>
    </r>
  </si>
  <si>
    <r>
      <t xml:space="preserve">Teciner. (s.f.). Inicio. </t>
    </r>
    <r>
      <rPr>
        <color rgb="FF1155CC"/>
        <u/>
      </rPr>
      <t>https://teciner.com/</t>
    </r>
  </si>
  <si>
    <t>Tensión Admisible</t>
  </si>
  <si>
    <t>Inversor Victron Phoenix 24V 375VA VE.Direct</t>
  </si>
  <si>
    <t>Inversor Victron Phoenix 24V 500VA VE.Direct</t>
  </si>
  <si>
    <t>Inversor Victron Phoenix 24V 250VA VE.Direct</t>
  </si>
  <si>
    <t>Inversor Victron Phoenix 24V 800VA VE.Direct</t>
  </si>
  <si>
    <t>Inversor Victron Phoenix 24V 1200VA VE.Direct</t>
  </si>
  <si>
    <t>Inversor Victron Phoenix 48V 1200VA 120V VE.Direct 5-15R</t>
  </si>
  <si>
    <t>Inversor Victron Phoenix 48V 375VA VE.Direct</t>
  </si>
  <si>
    <t>Inversor Victron Phoenix 48V 800VA VE.Direct</t>
  </si>
  <si>
    <t>Inversor Victron Phoenix 48V 1200VA VE.Direct</t>
  </si>
  <si>
    <t>Inversor Victron Phoenix 48V 250VA VE.Direct</t>
  </si>
  <si>
    <t>Inversor Victron Phoenix 12V 375VA 120V VE.Direct 5-15R</t>
  </si>
  <si>
    <t>Inversor Victron Phoenix 12V 500VA 120V VE.Direct 5-15R</t>
  </si>
  <si>
    <t>Inversor Victron Phoenix 12V 375VA VE.Direct</t>
  </si>
  <si>
    <t>Inversor Victron Phoenix 12V 250VA VE.Direct</t>
  </si>
  <si>
    <t>Inversor cargador 300W 12V 10A Must Solar</t>
  </si>
  <si>
    <t>Inversor Victron Phoenix 12V 800VA VE.Direct</t>
  </si>
  <si>
    <r>
      <t xml:space="preserve">AutoSolar Perú. (s.f.). Inicio. </t>
    </r>
    <r>
      <rPr>
        <color rgb="FF1155CC"/>
        <u/>
      </rPr>
      <t>https://autosolar.pe/</t>
    </r>
  </si>
  <si>
    <r>
      <t xml:space="preserve">Renovables del Sur. (s.f.). Inicio. </t>
    </r>
    <r>
      <rPr>
        <color rgb="FF1155CC"/>
        <u/>
      </rPr>
      <t>https://renovablesdelsur.com/</t>
    </r>
  </si>
  <si>
    <r>
      <t xml:space="preserve">Monsolar. (s.f.). Inicio. </t>
    </r>
    <r>
      <rPr>
        <color rgb="FF1155CC"/>
        <u/>
      </rPr>
      <t>https://www.monsolar.com/</t>
    </r>
  </si>
  <si>
    <t>Largo</t>
  </si>
  <si>
    <t>Voltaje</t>
  </si>
  <si>
    <t>Capacidad</t>
  </si>
  <si>
    <t>Tipo</t>
  </si>
  <si>
    <t>Bateria AGM 12v 65Ah CSBattery</t>
  </si>
  <si>
    <t>AGM</t>
  </si>
  <si>
    <t>Bateria AGM 12v 100Ah CSBattery</t>
  </si>
  <si>
    <t>Bateria AGM 12v 150Ah CSBattery</t>
  </si>
  <si>
    <t>Bateria Narada 12v 100Ah AGM</t>
  </si>
  <si>
    <t>Bateria Narada 12v 150Ah AGM</t>
  </si>
  <si>
    <t>Bateria AGM 12v 100Ah Kaise</t>
  </si>
  <si>
    <t>BATERIA KAISE AGM 12V 65A</t>
  </si>
  <si>
    <t>Bateria Solar AGM 12v 100Ah Aokly</t>
  </si>
  <si>
    <t>Bateria Kaise AGM 150Ah Libre Mantenimiento</t>
  </si>
  <si>
    <t>BATERIA SOLAR AOKLY 12V 200AH AGM LIBRE MANTENIMIENTO</t>
  </si>
  <si>
    <t>1388.05</t>
  </si>
  <si>
    <t>Bateria Kaise AGM 200Ah Libre Mantenimiento</t>
  </si>
  <si>
    <t>Bateria Solar AGM 12v 65Ah Aokly</t>
  </si>
  <si>
    <t>BATERIA SOLAR GEL 12V 100AH AOKLY</t>
  </si>
  <si>
    <t>GEL</t>
  </si>
  <si>
    <t>Bateria GEL 12v 100Ah Kaise</t>
  </si>
  <si>
    <t>BATERIA CSBattery 600A 6V</t>
  </si>
  <si>
    <t>BATERIA SOLAR 200Ah 12v GEL CSBATTERY</t>
  </si>
  <si>
    <t>BATERIA DE GEL CSBattery 100Ah 12V</t>
  </si>
  <si>
    <t>BATERIA MARCA CSBATTERY LITIO 12V 100AH</t>
  </si>
  <si>
    <t>LITIO</t>
  </si>
  <si>
    <r>
      <t xml:space="preserve">Panel Solar Perú. (s.f.). Inicio. </t>
    </r>
    <r>
      <rPr>
        <color rgb="FF1155CC"/>
        <u/>
      </rPr>
      <t>https://panelsolarperu.com/</t>
    </r>
  </si>
  <si>
    <r>
      <t xml:space="preserve">Tritec Center. (s.f.). Inicio. </t>
    </r>
    <r>
      <rPr>
        <color rgb="FF1155CC"/>
        <u/>
      </rPr>
      <t>https://tritec-center.cl/</t>
    </r>
  </si>
  <si>
    <r>
      <t xml:space="preserve">EnergiTiendaUPS. (s.f.). Inicio. </t>
    </r>
    <r>
      <rPr>
        <color rgb="FF1155CC"/>
        <u/>
      </rPr>
      <t>https://energitiendaups.com/</t>
    </r>
  </si>
  <si>
    <r>
      <t xml:space="preserve">Baterías y Amperios. (s.f.). Inicio. </t>
    </r>
    <r>
      <rPr>
        <color rgb="FF1155CC"/>
        <u/>
      </rPr>
      <t>https://bateriasyamperios.com/</t>
    </r>
  </si>
  <si>
    <r>
      <t xml:space="preserve">Goled Perú. (s.f.). Inicio. </t>
    </r>
    <r>
      <rPr>
        <color rgb="FF1155CC"/>
        <u/>
      </rPr>
      <t>https://goledperu.com/</t>
    </r>
  </si>
  <si>
    <r>
      <t xml:space="preserve">Solar Industries Perú. (s.f.). Inicio. </t>
    </r>
    <r>
      <rPr>
        <color rgb="FF1155CC"/>
        <u/>
      </rPr>
      <t>https://solarindustriesperu.com/</t>
    </r>
  </si>
  <si>
    <r>
      <t xml:space="preserve">Todo Solar. (s.f.). Inicio. </t>
    </r>
    <r>
      <rPr>
        <color rgb="FF1155CC"/>
        <u/>
      </rPr>
      <t>https://www.todosolar.com.ar/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</si>
</sst>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mm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CD9D4"/>
        <bgColor rgb="FFCCD9D4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CCD9D4"/>
      </right>
      <top>
        <color rgb="FF284E3F"/>
      </top>
      <bottom style="thin">
        <color rgb="FF284E3F"/>
      </bottom>
    </border>
    <border>
      <left style="thin">
        <color rgb="FFCCD9D4"/>
      </left>
      <right style="thin">
        <color rgb="FFCCD9D4"/>
      </right>
      <top>
        <color rgb="FF284E3F"/>
      </top>
      <bottom style="thin">
        <color rgb="FF284E3F"/>
      </bottom>
    </border>
    <border>
      <left style="thin">
        <color rgb="FFCCD9D4"/>
      </left>
      <right style="thin">
        <color rgb="FF284E3F"/>
      </right>
      <top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2" fillId="0" fontId="2" numFmtId="49" xfId="0" applyAlignment="1" applyBorder="1" applyFont="1" applyNumberForma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0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0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2" fontId="2" numFmtId="0" xfId="0" applyAlignment="1" applyBorder="1" applyFill="1" applyFont="1">
      <alignment readingOrder="0" shrinkToFit="0" vertical="center" wrapText="0"/>
    </xf>
    <xf borderId="11" fillId="2" fontId="3" numFmtId="0" xfId="0" applyAlignment="1" applyBorder="1" applyFont="1">
      <alignment readingOrder="0" shrinkToFit="0" vertical="center" wrapText="0"/>
    </xf>
    <xf borderId="11" fillId="2" fontId="2" numFmtId="0" xfId="0" applyAlignment="1" applyBorder="1" applyFont="1">
      <alignment readingOrder="0" shrinkToFit="0" vertical="center" wrapText="0"/>
    </xf>
    <xf borderId="11" fillId="2" fontId="2" numFmtId="0" xfId="0" applyAlignment="1" applyBorder="1" applyFont="1">
      <alignment readingOrder="0" shrinkToFit="0" vertical="center" wrapText="0"/>
    </xf>
    <xf borderId="11" fillId="2" fontId="2" numFmtId="10" xfId="0" applyAlignment="1" applyBorder="1" applyFont="1" applyNumberFormat="1">
      <alignment readingOrder="0" shrinkToFit="0" vertical="center" wrapText="0"/>
    </xf>
    <xf borderId="12" fillId="2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readingOrder="0" shrinkToFit="0" vertical="center" wrapText="0"/>
    </xf>
    <xf borderId="6" fillId="0" fontId="2" numFmtId="10" xfId="0" applyAlignment="1" applyBorder="1" applyFont="1" applyNumberFormat="1">
      <alignment readingOrder="0" shrinkToFit="0" vertical="center" wrapText="0"/>
    </xf>
    <xf borderId="9" fillId="0" fontId="2" numFmtId="10" xfId="0" applyAlignment="1" applyBorder="1" applyFont="1" applyNumberFormat="1">
      <alignment readingOrder="0" shrinkToFit="0" vertical="center" wrapText="0"/>
    </xf>
    <xf borderId="11" fillId="2" fontId="2" numFmtId="0" xfId="0" applyAlignment="1" applyBorder="1" applyFont="1">
      <alignment readingOrder="0" shrinkToFit="0" vertical="center" wrapText="0"/>
    </xf>
    <xf borderId="12" fillId="2" fontId="2" numFmtId="10" xfId="0" applyAlignment="1" applyBorder="1" applyFont="1" applyNumberFormat="1">
      <alignment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2" numFmtId="16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CCD9D4"/>
          <bgColor rgb="FFCCD9D4"/>
        </patternFill>
      </fill>
      <border/>
    </dxf>
  </dxfs>
  <tableStyles count="3">
    <tableStyle count="4" pivot="0" name="Paneles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Inversor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Baterias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9" displayName="PANELES" name="PANELES" id="1">
  <tableColumns count="9">
    <tableColumn name="ID" id="1"/>
    <tableColumn name="Modelo" id="2"/>
    <tableColumn name="Precio" id="3"/>
    <tableColumn name="Potencia" id="4"/>
    <tableColumn name="Consumo Mensual" id="5"/>
    <tableColumn name="Tiempo de Vida" id="6"/>
    <tableColumn name="Eficiencia" id="7"/>
    <tableColumn name="Ancho" id="8"/>
    <tableColumn name="Alto" id="9"/>
  </tableColumns>
  <tableStyleInfo name="Paneles-style" showColumnStripes="0" showFirstColumn="1" showLastColumn="1" showRowStripes="1"/>
</table>
</file>

<file path=xl/tables/table2.xml><?xml version="1.0" encoding="utf-8"?>
<table xmlns="http://schemas.openxmlformats.org/spreadsheetml/2006/main" ref="A1:H18" displayName="INVERSOR" name="INVERSOR" id="2">
  <tableColumns count="8">
    <tableColumn name="ID" id="1"/>
    <tableColumn name="Modelo" id="2"/>
    <tableColumn name="Precio" id="3"/>
    <tableColumn name="Potencia" id="4"/>
    <tableColumn name="Tensión Admisible" id="5"/>
    <tableColumn name="Consumo Mensual" id="6"/>
    <tableColumn name="Tiempo de Vida" id="7"/>
    <tableColumn name="Eficiencia" id="8"/>
  </tableColumns>
  <tableStyleInfo name="Inversor-style" showColumnStripes="0" showFirstColumn="1" showLastColumn="1" showRowStripes="1"/>
</table>
</file>

<file path=xl/tables/table3.xml><?xml version="1.0" encoding="utf-8"?>
<table xmlns="http://schemas.openxmlformats.org/spreadsheetml/2006/main" ref="A1:K20" displayName="BATERIA" name="BATERIA" id="3">
  <tableColumns count="11">
    <tableColumn name="ID" id="1"/>
    <tableColumn name="Modelo" id="2"/>
    <tableColumn name="Precio" id="3"/>
    <tableColumn name="Largo" id="4"/>
    <tableColumn name="Ancho" id="5"/>
    <tableColumn name="Alto" id="6"/>
    <tableColumn name="Voltaje" id="7"/>
    <tableColumn name="Eficiencia" id="8"/>
    <tableColumn name="Capacidad" id="9"/>
    <tableColumn name="Tipo" id="10"/>
    <tableColumn name="Consumo Mensual" id="11"/>
  </tableColumns>
  <tableStyleInfo name="Bateri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unaled.com/" TargetMode="External"/><Relationship Id="rId2" Type="http://schemas.openxmlformats.org/officeDocument/2006/relationships/hyperlink" Target="https://www.ecogreensolar.co/" TargetMode="External"/><Relationship Id="rId3" Type="http://schemas.openxmlformats.org/officeDocument/2006/relationships/hyperlink" Target="https://autosolar.co/" TargetMode="External"/><Relationship Id="rId4" Type="http://schemas.openxmlformats.org/officeDocument/2006/relationships/hyperlink" Target="https://panelsolarperu.com/" TargetMode="External"/><Relationship Id="rId11" Type="http://schemas.openxmlformats.org/officeDocument/2006/relationships/table" Target="../tables/table1.xml"/><Relationship Id="rId9" Type="http://schemas.openxmlformats.org/officeDocument/2006/relationships/drawing" Target="../drawings/drawing1.xml"/><Relationship Id="rId5" Type="http://schemas.openxmlformats.org/officeDocument/2006/relationships/hyperlink" Target="https://kit-solar.com.ar/" TargetMode="External"/><Relationship Id="rId6" Type="http://schemas.openxmlformats.org/officeDocument/2006/relationships/hyperlink" Target="https://inversolar.com.ar/" TargetMode="External"/><Relationship Id="rId7" Type="http://schemas.openxmlformats.org/officeDocument/2006/relationships/hyperlink" Target="https://www.solarsol.com.ar/" TargetMode="External"/><Relationship Id="rId8" Type="http://schemas.openxmlformats.org/officeDocument/2006/relationships/hyperlink" Target="https://teciner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utosolar.pe/" TargetMode="External"/><Relationship Id="rId2" Type="http://schemas.openxmlformats.org/officeDocument/2006/relationships/hyperlink" Target="https://renovablesdelsur.com/" TargetMode="External"/><Relationship Id="rId3" Type="http://schemas.openxmlformats.org/officeDocument/2006/relationships/hyperlink" Target="https://www.monsolar.com/" TargetMode="External"/><Relationship Id="rId4" Type="http://schemas.openxmlformats.org/officeDocument/2006/relationships/drawing" Target="../drawings/drawing2.xml"/><Relationship Id="rId6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anelsolarperu.com/" TargetMode="External"/><Relationship Id="rId2" Type="http://schemas.openxmlformats.org/officeDocument/2006/relationships/hyperlink" Target="https://tritec-center.cl/" TargetMode="External"/><Relationship Id="rId3" Type="http://schemas.openxmlformats.org/officeDocument/2006/relationships/hyperlink" Target="https://energitiendaups.com/" TargetMode="External"/><Relationship Id="rId4" Type="http://schemas.openxmlformats.org/officeDocument/2006/relationships/hyperlink" Target="https://bateriasyamperios.com/" TargetMode="External"/><Relationship Id="rId10" Type="http://schemas.openxmlformats.org/officeDocument/2006/relationships/table" Target="../tables/table3.xml"/><Relationship Id="rId5" Type="http://schemas.openxmlformats.org/officeDocument/2006/relationships/hyperlink" Target="https://goledperu.com/" TargetMode="External"/><Relationship Id="rId6" Type="http://schemas.openxmlformats.org/officeDocument/2006/relationships/hyperlink" Target="https://solarindustriesperu.com/" TargetMode="External"/><Relationship Id="rId7" Type="http://schemas.openxmlformats.org/officeDocument/2006/relationships/hyperlink" Target="https://www.todosolar.com.ar/" TargetMode="Externa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7.63"/>
    <col customWidth="1" min="3" max="3" width="15.25"/>
    <col customWidth="1" min="4" max="4" width="19.38"/>
    <col customWidth="1" min="5" max="5" width="20.38"/>
    <col customWidth="1" min="6" max="6" width="24.75"/>
    <col customWidth="1" min="7" max="7" width="13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>
      <c r="A2" s="6">
        <v>1.0</v>
      </c>
      <c r="B2" s="7" t="s">
        <v>9</v>
      </c>
      <c r="C2" s="8">
        <v>296.61</v>
      </c>
      <c r="D2" s="9">
        <v>100.0</v>
      </c>
      <c r="E2" s="7">
        <v>700.0</v>
      </c>
      <c r="F2" s="9">
        <v>25.0</v>
      </c>
      <c r="G2" s="10">
        <v>0.213</v>
      </c>
      <c r="H2" s="9">
        <v>670.0</v>
      </c>
      <c r="I2" s="11">
        <v>1130.0</v>
      </c>
    </row>
    <row r="3">
      <c r="A3" s="12">
        <v>2.0</v>
      </c>
      <c r="B3" s="13" t="s">
        <v>10</v>
      </c>
      <c r="C3" s="14">
        <v>354.58</v>
      </c>
      <c r="D3" s="15">
        <v>100.0</v>
      </c>
      <c r="E3" s="13">
        <v>700.0</v>
      </c>
      <c r="F3" s="15">
        <v>25.0</v>
      </c>
      <c r="G3" s="16">
        <v>0.213</v>
      </c>
      <c r="H3" s="15">
        <v>700.0</v>
      </c>
      <c r="I3" s="17">
        <v>1150.0</v>
      </c>
    </row>
    <row r="4">
      <c r="A4" s="6">
        <v>3.0</v>
      </c>
      <c r="B4" s="7" t="s">
        <v>11</v>
      </c>
      <c r="C4" s="8">
        <v>475.0</v>
      </c>
      <c r="D4" s="9">
        <v>150.0</v>
      </c>
      <c r="E4" s="7">
        <v>900.0</v>
      </c>
      <c r="F4" s="9">
        <v>25.0</v>
      </c>
      <c r="G4" s="10">
        <v>0.1752</v>
      </c>
      <c r="H4" s="9">
        <v>680.0</v>
      </c>
      <c r="I4" s="11">
        <v>1480.0</v>
      </c>
    </row>
    <row r="5">
      <c r="A5" s="12">
        <v>4.0</v>
      </c>
      <c r="B5" s="13" t="s">
        <v>12</v>
      </c>
      <c r="C5" s="14">
        <v>475.0</v>
      </c>
      <c r="D5" s="15">
        <v>150.0</v>
      </c>
      <c r="E5" s="13">
        <v>950.0</v>
      </c>
      <c r="F5" s="15">
        <v>25.0</v>
      </c>
      <c r="G5" s="16">
        <v>0.175</v>
      </c>
      <c r="H5" s="15">
        <v>680.0</v>
      </c>
      <c r="I5" s="17">
        <v>1480.0</v>
      </c>
    </row>
    <row r="6">
      <c r="A6" s="6">
        <v>5.0</v>
      </c>
      <c r="B6" s="7" t="s">
        <v>13</v>
      </c>
      <c r="C6" s="8">
        <v>349.0</v>
      </c>
      <c r="D6" s="9">
        <v>340.0</v>
      </c>
      <c r="E6" s="7">
        <v>871.5</v>
      </c>
      <c r="F6" s="9">
        <v>25.0</v>
      </c>
      <c r="G6" s="10">
        <v>0.21</v>
      </c>
      <c r="H6" s="9">
        <v>992.0</v>
      </c>
      <c r="I6" s="11">
        <v>1956.0</v>
      </c>
    </row>
    <row r="7">
      <c r="A7" s="12">
        <v>6.0</v>
      </c>
      <c r="B7" s="13" t="s">
        <v>14</v>
      </c>
      <c r="C7" s="14">
        <v>3155.62</v>
      </c>
      <c r="D7" s="15">
        <v>450.0</v>
      </c>
      <c r="E7" s="13">
        <v>1410.0</v>
      </c>
      <c r="F7" s="15">
        <v>25.0</v>
      </c>
      <c r="G7" s="16">
        <v>0.21</v>
      </c>
      <c r="H7" s="15">
        <v>1040.0</v>
      </c>
      <c r="I7" s="17">
        <v>2102.0</v>
      </c>
    </row>
    <row r="8">
      <c r="A8" s="6">
        <v>7.0</v>
      </c>
      <c r="B8" s="7" t="s">
        <v>15</v>
      </c>
      <c r="C8" s="8">
        <v>590.0</v>
      </c>
      <c r="D8" s="9">
        <v>460.0</v>
      </c>
      <c r="E8" s="7">
        <v>1180.0</v>
      </c>
      <c r="F8" s="9">
        <v>25.0</v>
      </c>
      <c r="G8" s="10">
        <v>0.2127</v>
      </c>
      <c r="H8" s="9">
        <v>1040.0</v>
      </c>
      <c r="I8" s="11">
        <v>2102.0</v>
      </c>
    </row>
    <row r="9">
      <c r="A9" s="12">
        <v>8.0</v>
      </c>
      <c r="B9" s="13" t="s">
        <v>16</v>
      </c>
      <c r="C9" s="14">
        <v>4084.75</v>
      </c>
      <c r="D9" s="15">
        <v>550.0</v>
      </c>
      <c r="E9" s="13">
        <v>1350.0</v>
      </c>
      <c r="F9" s="15">
        <v>25.0</v>
      </c>
      <c r="G9" s="16">
        <v>0.2128</v>
      </c>
      <c r="H9" s="15">
        <v>1040.0</v>
      </c>
      <c r="I9" s="17">
        <v>2102.0</v>
      </c>
    </row>
    <row r="10">
      <c r="A10" s="6">
        <v>9.0</v>
      </c>
      <c r="B10" s="7" t="s">
        <v>17</v>
      </c>
      <c r="C10" s="8">
        <v>300.72</v>
      </c>
      <c r="D10" s="9">
        <v>100.0</v>
      </c>
      <c r="E10" s="7">
        <v>369.64</v>
      </c>
      <c r="F10" s="9">
        <v>25.0</v>
      </c>
      <c r="G10" s="10">
        <v>0.166</v>
      </c>
      <c r="H10" s="9">
        <v>670.0</v>
      </c>
      <c r="I10" s="11">
        <v>1000.0</v>
      </c>
    </row>
    <row r="11">
      <c r="A11" s="12">
        <v>10.0</v>
      </c>
      <c r="B11" s="13" t="s">
        <v>18</v>
      </c>
      <c r="C11" s="14">
        <v>625.56</v>
      </c>
      <c r="D11" s="15">
        <v>100.0</v>
      </c>
      <c r="E11" s="13">
        <v>456.0</v>
      </c>
      <c r="F11" s="15">
        <v>25.0</v>
      </c>
      <c r="G11" s="16">
        <v>0.1779</v>
      </c>
      <c r="H11" s="15">
        <v>670.0</v>
      </c>
      <c r="I11" s="17">
        <v>1010.0</v>
      </c>
    </row>
    <row r="12">
      <c r="A12" s="6">
        <v>12.0</v>
      </c>
      <c r="B12" s="7" t="s">
        <v>19</v>
      </c>
      <c r="C12" s="8">
        <v>1160.0</v>
      </c>
      <c r="D12" s="9">
        <v>340.0</v>
      </c>
      <c r="E12" s="7">
        <v>1160.0</v>
      </c>
      <c r="F12" s="9">
        <v>25.0</v>
      </c>
      <c r="G12" s="10">
        <v>0.1752</v>
      </c>
      <c r="H12" s="9">
        <v>992.0</v>
      </c>
      <c r="I12" s="11">
        <v>1956.0</v>
      </c>
    </row>
    <row r="13">
      <c r="A13" s="12">
        <v>13.0</v>
      </c>
      <c r="B13" s="13" t="s">
        <v>20</v>
      </c>
      <c r="C13" s="14">
        <v>1272.0</v>
      </c>
      <c r="D13" s="15">
        <v>370.0</v>
      </c>
      <c r="E13" s="13">
        <v>1272.0</v>
      </c>
      <c r="F13" s="15">
        <v>25.0</v>
      </c>
      <c r="G13" s="16">
        <v>0.1933</v>
      </c>
      <c r="H13" s="15">
        <v>992.0</v>
      </c>
      <c r="I13" s="17">
        <v>1956.0</v>
      </c>
    </row>
    <row r="14">
      <c r="A14" s="6">
        <v>15.0</v>
      </c>
      <c r="B14" s="7" t="s">
        <v>21</v>
      </c>
      <c r="C14" s="8">
        <v>625.56</v>
      </c>
      <c r="D14" s="9">
        <v>160.0</v>
      </c>
      <c r="E14" s="7">
        <v>625.56</v>
      </c>
      <c r="F14" s="9">
        <v>25.0</v>
      </c>
      <c r="G14" s="10">
        <v>0.1765</v>
      </c>
      <c r="H14" s="9">
        <v>670.0</v>
      </c>
      <c r="I14" s="11">
        <v>1480.0</v>
      </c>
    </row>
    <row r="15">
      <c r="A15" s="12">
        <v>16.0</v>
      </c>
      <c r="B15" s="13" t="s">
        <v>22</v>
      </c>
      <c r="C15" s="14">
        <v>530.44</v>
      </c>
      <c r="D15" s="15">
        <v>285.0</v>
      </c>
      <c r="E15" s="13">
        <v>846.72</v>
      </c>
      <c r="F15" s="15">
        <v>25.0</v>
      </c>
      <c r="G15" s="16">
        <v>0.1752</v>
      </c>
      <c r="H15" s="15">
        <v>992.0</v>
      </c>
      <c r="I15" s="17">
        <v>1640.0</v>
      </c>
    </row>
    <row r="16">
      <c r="A16" s="6">
        <v>17.0</v>
      </c>
      <c r="B16" s="7" t="s">
        <v>23</v>
      </c>
      <c r="C16" s="8">
        <v>1142.89</v>
      </c>
      <c r="D16" s="9">
        <v>370.0</v>
      </c>
      <c r="E16" s="7">
        <v>1142.89</v>
      </c>
      <c r="F16" s="9">
        <v>25.0</v>
      </c>
      <c r="G16" s="10">
        <v>0.1906</v>
      </c>
      <c r="H16" s="9">
        <v>992.0</v>
      </c>
      <c r="I16" s="11">
        <v>1957.0</v>
      </c>
    </row>
    <row r="17">
      <c r="A17" s="12">
        <v>18.0</v>
      </c>
      <c r="B17" s="13" t="s">
        <v>24</v>
      </c>
      <c r="C17" s="14">
        <v>485.72</v>
      </c>
      <c r="D17" s="15">
        <v>150.0</v>
      </c>
      <c r="E17" s="13">
        <v>485.73</v>
      </c>
      <c r="F17" s="15">
        <v>25.0</v>
      </c>
      <c r="G17" s="16">
        <v>0.1504</v>
      </c>
      <c r="H17" s="15">
        <v>674.0</v>
      </c>
      <c r="I17" s="17">
        <v>1480.0</v>
      </c>
    </row>
    <row r="18">
      <c r="A18" s="6">
        <v>19.0</v>
      </c>
      <c r="B18" s="7" t="s">
        <v>25</v>
      </c>
      <c r="C18" s="8">
        <v>620.0</v>
      </c>
      <c r="D18" s="9">
        <v>285.0</v>
      </c>
      <c r="E18" s="7">
        <v>885.72</v>
      </c>
      <c r="F18" s="9">
        <v>25.0</v>
      </c>
      <c r="G18" s="10">
        <v>0.1752</v>
      </c>
      <c r="H18" s="9">
        <v>992.0</v>
      </c>
      <c r="I18" s="11">
        <v>1640.0</v>
      </c>
    </row>
    <row r="19">
      <c r="A19" s="12">
        <v>20.0</v>
      </c>
      <c r="B19" s="13" t="s">
        <v>26</v>
      </c>
      <c r="C19" s="14">
        <v>871.36</v>
      </c>
      <c r="D19" s="15">
        <v>400.0</v>
      </c>
      <c r="E19" s="13">
        <v>1244.8</v>
      </c>
      <c r="F19" s="15">
        <v>25.0</v>
      </c>
      <c r="G19" s="16">
        <v>0.1988</v>
      </c>
      <c r="H19" s="15">
        <v>1002.0</v>
      </c>
      <c r="I19" s="17">
        <v>2008.0</v>
      </c>
    </row>
    <row r="20">
      <c r="A20" s="6">
        <v>21.0</v>
      </c>
      <c r="B20" s="7" t="s">
        <v>27</v>
      </c>
      <c r="C20" s="8">
        <v>860.0</v>
      </c>
      <c r="D20" s="9">
        <v>400.0</v>
      </c>
      <c r="E20" s="7">
        <v>1196.0</v>
      </c>
      <c r="F20" s="9">
        <v>25.0</v>
      </c>
      <c r="G20" s="10">
        <v>0.2017</v>
      </c>
      <c r="H20" s="9">
        <v>1002.0</v>
      </c>
      <c r="I20" s="11">
        <v>1979.0</v>
      </c>
    </row>
    <row r="21">
      <c r="A21" s="12">
        <v>22.0</v>
      </c>
      <c r="B21" s="13" t="s">
        <v>28</v>
      </c>
      <c r="C21" s="14">
        <v>990.0</v>
      </c>
      <c r="D21" s="15">
        <v>450.0</v>
      </c>
      <c r="E21" s="13">
        <v>1465.72</v>
      </c>
      <c r="F21" s="15">
        <v>25.0</v>
      </c>
      <c r="G21" s="16">
        <v>0.203</v>
      </c>
      <c r="H21" s="15">
        <v>1048.0</v>
      </c>
      <c r="I21" s="17">
        <v>2115.0</v>
      </c>
    </row>
    <row r="22">
      <c r="A22" s="6">
        <v>23.0</v>
      </c>
      <c r="B22" s="7" t="s">
        <v>29</v>
      </c>
      <c r="C22" s="8">
        <v>687.99</v>
      </c>
      <c r="D22" s="9">
        <v>315.0</v>
      </c>
      <c r="E22" s="7">
        <v>982.84</v>
      </c>
      <c r="F22" s="9">
        <v>25.0</v>
      </c>
      <c r="G22" s="10">
        <v>0.1936</v>
      </c>
      <c r="H22" s="9">
        <v>992.0</v>
      </c>
      <c r="I22" s="11">
        <v>1640.0</v>
      </c>
    </row>
    <row r="23">
      <c r="A23" s="12">
        <v>24.0</v>
      </c>
      <c r="B23" s="13" t="s">
        <v>30</v>
      </c>
      <c r="C23" s="14">
        <v>1040.0</v>
      </c>
      <c r="D23" s="15">
        <v>340.0</v>
      </c>
      <c r="E23" s="13">
        <v>1040.0</v>
      </c>
      <c r="F23" s="15">
        <v>25.0</v>
      </c>
      <c r="G23" s="16">
        <v>0.1751</v>
      </c>
      <c r="H23" s="15">
        <v>992.0</v>
      </c>
      <c r="I23" s="17">
        <v>1956.0</v>
      </c>
    </row>
    <row r="24">
      <c r="A24" s="6">
        <v>25.0</v>
      </c>
      <c r="B24" s="7" t="s">
        <v>31</v>
      </c>
      <c r="C24" s="8">
        <v>485.72</v>
      </c>
      <c r="D24" s="9">
        <v>335.0</v>
      </c>
      <c r="E24" s="7">
        <v>1045.73</v>
      </c>
      <c r="F24" s="9">
        <v>25.0</v>
      </c>
      <c r="G24" s="10">
        <v>0.1726</v>
      </c>
      <c r="H24" s="9">
        <v>992.0</v>
      </c>
      <c r="I24" s="11">
        <v>1956.0</v>
      </c>
    </row>
    <row r="25">
      <c r="A25" s="12">
        <v>26.0</v>
      </c>
      <c r="B25" s="13" t="s">
        <v>32</v>
      </c>
      <c r="C25" s="14">
        <v>732.92</v>
      </c>
      <c r="D25" s="15">
        <v>270.0</v>
      </c>
      <c r="E25" s="13">
        <v>732.92</v>
      </c>
      <c r="F25" s="15">
        <v>25.0</v>
      </c>
      <c r="G25" s="16">
        <v>0.165</v>
      </c>
      <c r="H25" s="15">
        <v>992.0</v>
      </c>
      <c r="I25" s="17">
        <v>1650.0</v>
      </c>
    </row>
    <row r="26">
      <c r="A26" s="6">
        <v>27.0</v>
      </c>
      <c r="B26" s="7" t="s">
        <v>33</v>
      </c>
      <c r="C26" s="8">
        <v>576.13</v>
      </c>
      <c r="D26" s="9">
        <v>450.0</v>
      </c>
      <c r="E26" s="7">
        <v>1465.72</v>
      </c>
      <c r="F26" s="9">
        <v>25.0</v>
      </c>
      <c r="G26" s="10">
        <v>0.206</v>
      </c>
      <c r="H26" s="9">
        <v>1040.0</v>
      </c>
      <c r="I26" s="11">
        <v>2102.0</v>
      </c>
    </row>
    <row r="27">
      <c r="A27" s="12">
        <v>28.0</v>
      </c>
      <c r="B27" s="13" t="s">
        <v>34</v>
      </c>
      <c r="C27" s="14">
        <v>432.02</v>
      </c>
      <c r="D27" s="15">
        <v>400.0</v>
      </c>
      <c r="E27" s="13">
        <v>1220.02</v>
      </c>
      <c r="F27" s="15">
        <v>25.0</v>
      </c>
      <c r="G27" s="16">
        <v>0.195</v>
      </c>
      <c r="H27" s="15">
        <v>1096.0</v>
      </c>
      <c r="I27" s="17">
        <v>1754.0</v>
      </c>
    </row>
    <row r="28">
      <c r="A28" s="6">
        <v>29.0</v>
      </c>
      <c r="B28" s="7" t="s">
        <v>35</v>
      </c>
      <c r="C28" s="8">
        <v>500.32</v>
      </c>
      <c r="D28" s="9">
        <v>460.0</v>
      </c>
      <c r="E28" s="7">
        <v>1046.0</v>
      </c>
      <c r="F28" s="9">
        <v>25.0</v>
      </c>
      <c r="G28" s="10">
        <v>0.2116</v>
      </c>
      <c r="H28" s="9">
        <v>1133.0</v>
      </c>
      <c r="I28" s="11">
        <v>1902.0</v>
      </c>
    </row>
    <row r="29">
      <c r="A29" s="18"/>
      <c r="B29" s="19" t="s">
        <v>36</v>
      </c>
      <c r="C29" s="20"/>
      <c r="D29" s="21">
        <f>AVERAGE(PANELES[Potencia])</f>
        <v>306.6666667</v>
      </c>
      <c r="E29" s="20">
        <f>AVERAGE(PANELES[Consumo Mensual])</f>
        <v>990.5744444</v>
      </c>
      <c r="F29" s="20"/>
      <c r="G29" s="22">
        <f>AVERAGE(PANELES[Eficiencia])</f>
        <v>0.1897925926</v>
      </c>
      <c r="H29" s="20"/>
      <c r="I29" s="23"/>
    </row>
    <row r="31">
      <c r="A31" s="24" t="s">
        <v>37</v>
      </c>
    </row>
    <row r="32">
      <c r="A32" s="25" t="s">
        <v>38</v>
      </c>
    </row>
    <row r="33">
      <c r="A33" s="25" t="s">
        <v>39</v>
      </c>
    </row>
    <row r="34">
      <c r="A34" s="25" t="s">
        <v>40</v>
      </c>
    </row>
    <row r="35">
      <c r="A35" s="25" t="s">
        <v>41</v>
      </c>
    </row>
    <row r="36">
      <c r="A36" s="25" t="s">
        <v>42</v>
      </c>
    </row>
    <row r="37">
      <c r="A37" s="25" t="s">
        <v>43</v>
      </c>
    </row>
    <row r="38">
      <c r="A38" s="25" t="s">
        <v>44</v>
      </c>
    </row>
    <row r="39">
      <c r="A39" s="25" t="s">
        <v>45</v>
      </c>
    </row>
  </sheetData>
  <dataValidations>
    <dataValidation type="custom" allowBlank="1" showDropDown="1" sqref="G2:G28">
      <formula1>AND(ISNUMBER(G2),(NOT(OR(NOT(ISERROR(DATEVALUE(G2))), AND(ISNUMBER(G2), LEFT(CELL("format", G2))="D")))))</formula1>
    </dataValidation>
    <dataValidation type="custom" allowBlank="1" showDropDown="1" sqref="A2:A28 C2:D28 F2:F28 H2:I28">
      <formula1>AND(ISNUMBER(A2),(NOT(OR(NOT(ISERROR(DATEVALUE(A2))), AND(ISNUMBER(A2), LEFT(CELL("format", A2))="D")))))</formula1>
    </dataValidation>
  </dataValidations>
  <hyperlinks>
    <hyperlink r:id="rId1" ref="A32"/>
    <hyperlink r:id="rId2" ref="A33"/>
    <hyperlink r:id="rId3" ref="A34"/>
    <hyperlink r:id="rId4" ref="A35"/>
    <hyperlink r:id="rId5" ref="A36"/>
    <hyperlink r:id="rId6" ref="A37"/>
    <hyperlink r:id="rId7" ref="A38"/>
    <hyperlink r:id="rId8" ref="A39"/>
  </hyperlinks>
  <drawing r:id="rId9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7.63"/>
    <col customWidth="1" min="3" max="3" width="15.25"/>
    <col customWidth="1" min="4" max="4" width="22.38"/>
    <col customWidth="1" min="5" max="5" width="19.38"/>
    <col customWidth="1" min="6" max="6" width="20.38"/>
    <col customWidth="1" min="7" max="7" width="24.75"/>
    <col customWidth="1" min="8" max="8" width="15.88"/>
  </cols>
  <sheetData>
    <row r="1">
      <c r="A1" s="26" t="s">
        <v>0</v>
      </c>
      <c r="B1" s="4" t="s">
        <v>1</v>
      </c>
      <c r="C1" s="3" t="s">
        <v>2</v>
      </c>
      <c r="D1" s="4" t="s">
        <v>3</v>
      </c>
      <c r="E1" s="4" t="s">
        <v>46</v>
      </c>
      <c r="F1" s="4" t="s">
        <v>4</v>
      </c>
      <c r="G1" s="4" t="s">
        <v>5</v>
      </c>
      <c r="H1" s="5" t="s">
        <v>6</v>
      </c>
    </row>
    <row r="2">
      <c r="A2" s="6">
        <v>1.0</v>
      </c>
      <c r="B2" s="7" t="s">
        <v>47</v>
      </c>
      <c r="C2" s="8">
        <v>260.11</v>
      </c>
      <c r="D2" s="9">
        <v>700.0</v>
      </c>
      <c r="E2" s="9">
        <v>24.0</v>
      </c>
      <c r="F2" s="7">
        <v>458.06</v>
      </c>
      <c r="G2" s="9">
        <v>25.0</v>
      </c>
      <c r="H2" s="27">
        <v>0.9</v>
      </c>
    </row>
    <row r="3">
      <c r="A3" s="12">
        <v>2.0</v>
      </c>
      <c r="B3" s="13" t="s">
        <v>48</v>
      </c>
      <c r="C3" s="14">
        <v>698.05</v>
      </c>
      <c r="D3" s="15">
        <v>900.0</v>
      </c>
      <c r="E3" s="15">
        <v>24.0</v>
      </c>
      <c r="F3" s="13">
        <v>570.66</v>
      </c>
      <c r="G3" s="15">
        <v>25.0</v>
      </c>
      <c r="H3" s="28">
        <v>0.91</v>
      </c>
    </row>
    <row r="4">
      <c r="A4" s="6">
        <v>3.0</v>
      </c>
      <c r="B4" s="7" t="s">
        <v>49</v>
      </c>
      <c r="C4" s="8">
        <v>389.77</v>
      </c>
      <c r="D4" s="9">
        <v>400.0</v>
      </c>
      <c r="E4" s="9">
        <v>24.0</v>
      </c>
      <c r="F4" s="7">
        <v>486.76</v>
      </c>
      <c r="G4" s="9">
        <v>25.0</v>
      </c>
      <c r="H4" s="27">
        <v>0.88</v>
      </c>
    </row>
    <row r="5">
      <c r="A5" s="12">
        <v>4.0</v>
      </c>
      <c r="B5" s="13" t="s">
        <v>50</v>
      </c>
      <c r="C5" s="14">
        <v>1022.79</v>
      </c>
      <c r="D5" s="15">
        <v>1500.0</v>
      </c>
      <c r="E5" s="15">
        <v>24.0</v>
      </c>
      <c r="F5" s="13">
        <v>1038.78</v>
      </c>
      <c r="G5" s="15">
        <v>25.0</v>
      </c>
      <c r="H5" s="28">
        <v>0.91</v>
      </c>
    </row>
    <row r="6">
      <c r="A6" s="6">
        <v>5.0</v>
      </c>
      <c r="B6" s="7" t="s">
        <v>51</v>
      </c>
      <c r="C6" s="8">
        <v>1375.63</v>
      </c>
      <c r="D6" s="9">
        <v>2200.0</v>
      </c>
      <c r="E6" s="9">
        <v>24.0</v>
      </c>
      <c r="F6" s="7">
        <v>1397.18</v>
      </c>
      <c r="G6" s="9">
        <v>25.0</v>
      </c>
      <c r="H6" s="27">
        <v>0.92</v>
      </c>
    </row>
    <row r="7">
      <c r="A7" s="12">
        <v>6.0</v>
      </c>
      <c r="B7" s="13" t="s">
        <v>52</v>
      </c>
      <c r="C7" s="14">
        <v>1373.91</v>
      </c>
      <c r="D7" s="15">
        <v>2200.0</v>
      </c>
      <c r="E7" s="15">
        <v>48.0</v>
      </c>
      <c r="F7" s="13">
        <v>1363.17</v>
      </c>
      <c r="G7" s="15">
        <v>25.0</v>
      </c>
      <c r="H7" s="28">
        <v>0.91</v>
      </c>
    </row>
    <row r="8">
      <c r="A8" s="6">
        <v>7.0</v>
      </c>
      <c r="B8" s="7" t="s">
        <v>53</v>
      </c>
      <c r="C8" s="8">
        <v>475.39</v>
      </c>
      <c r="D8" s="9">
        <v>700.0</v>
      </c>
      <c r="E8" s="9">
        <v>48.0</v>
      </c>
      <c r="F8" s="7">
        <v>521.04</v>
      </c>
      <c r="G8" s="9">
        <v>25.0</v>
      </c>
      <c r="H8" s="27">
        <v>0.9</v>
      </c>
    </row>
    <row r="9">
      <c r="A9" s="12">
        <v>8.0</v>
      </c>
      <c r="B9" s="13" t="s">
        <v>54</v>
      </c>
      <c r="C9" s="14">
        <v>1159.86</v>
      </c>
      <c r="D9" s="15">
        <v>1500.0</v>
      </c>
      <c r="E9" s="15">
        <v>48.0</v>
      </c>
      <c r="F9" s="13">
        <v>1114.62</v>
      </c>
      <c r="G9" s="15">
        <v>25.0</v>
      </c>
      <c r="H9" s="28">
        <v>0.91</v>
      </c>
    </row>
    <row r="10">
      <c r="A10" s="6">
        <v>9.0</v>
      </c>
      <c r="B10" s="7" t="s">
        <v>55</v>
      </c>
      <c r="C10" s="8">
        <v>1373.91</v>
      </c>
      <c r="D10" s="9">
        <v>2200.0</v>
      </c>
      <c r="E10" s="9">
        <v>48.0</v>
      </c>
      <c r="F10" s="7">
        <v>1600.12</v>
      </c>
      <c r="G10" s="9">
        <v>25.0</v>
      </c>
      <c r="H10" s="27">
        <v>0.92</v>
      </c>
    </row>
    <row r="11">
      <c r="A11" s="12">
        <v>10.0</v>
      </c>
      <c r="B11" s="13" t="s">
        <v>56</v>
      </c>
      <c r="C11" s="14">
        <v>365.42</v>
      </c>
      <c r="D11" s="15">
        <v>400.0</v>
      </c>
      <c r="E11" s="15">
        <v>48.0</v>
      </c>
      <c r="F11" s="13">
        <v>644.46</v>
      </c>
      <c r="G11" s="15">
        <v>25.0</v>
      </c>
      <c r="H11" s="28">
        <v>0.88</v>
      </c>
    </row>
    <row r="12">
      <c r="A12" s="6">
        <v>11.0</v>
      </c>
      <c r="B12" s="7" t="s">
        <v>57</v>
      </c>
      <c r="C12" s="8">
        <v>1912.54</v>
      </c>
      <c r="D12" s="9">
        <v>650.0</v>
      </c>
      <c r="E12" s="9">
        <v>12.0</v>
      </c>
      <c r="F12" s="7">
        <v>471.54</v>
      </c>
      <c r="G12" s="9">
        <v>25.0</v>
      </c>
      <c r="H12" s="27">
        <v>0.89</v>
      </c>
    </row>
    <row r="13">
      <c r="A13" s="12">
        <v>12.0</v>
      </c>
      <c r="B13" s="13" t="s">
        <v>58</v>
      </c>
      <c r="C13" s="14">
        <v>2394.69</v>
      </c>
      <c r="D13" s="15">
        <v>1000.0</v>
      </c>
      <c r="E13" s="15">
        <v>12.0</v>
      </c>
      <c r="F13" s="13">
        <v>592.99</v>
      </c>
      <c r="G13" s="15">
        <v>25.0</v>
      </c>
      <c r="H13" s="28">
        <v>0.9</v>
      </c>
    </row>
    <row r="14">
      <c r="A14" s="6">
        <v>13.0</v>
      </c>
      <c r="B14" s="7" t="s">
        <v>59</v>
      </c>
      <c r="C14" s="8">
        <v>475.39</v>
      </c>
      <c r="D14" s="9">
        <v>700.0</v>
      </c>
      <c r="E14" s="9">
        <v>12.0</v>
      </c>
      <c r="F14" s="7">
        <v>455.33</v>
      </c>
      <c r="G14" s="9">
        <v>25.0</v>
      </c>
      <c r="H14" s="27">
        <v>0.89</v>
      </c>
    </row>
    <row r="15">
      <c r="A15" s="12">
        <v>14.0</v>
      </c>
      <c r="B15" s="13" t="s">
        <v>60</v>
      </c>
      <c r="C15" s="14">
        <v>365.42</v>
      </c>
      <c r="D15" s="15">
        <v>400.0</v>
      </c>
      <c r="E15" s="15">
        <v>12.0</v>
      </c>
      <c r="F15" s="13">
        <v>494.74</v>
      </c>
      <c r="G15" s="15">
        <v>25.0</v>
      </c>
      <c r="H15" s="28">
        <v>0.87</v>
      </c>
    </row>
    <row r="16">
      <c r="A16" s="6">
        <v>15.0</v>
      </c>
      <c r="B16" s="7" t="s">
        <v>61</v>
      </c>
      <c r="C16" s="8">
        <v>450.45</v>
      </c>
      <c r="D16" s="9">
        <v>300.0</v>
      </c>
      <c r="E16" s="9">
        <v>12.0</v>
      </c>
      <c r="F16" s="7">
        <v>506.4</v>
      </c>
      <c r="G16" s="9">
        <v>25.0</v>
      </c>
      <c r="H16" s="27">
        <v>0.8</v>
      </c>
    </row>
    <row r="17">
      <c r="A17" s="12">
        <v>16.0</v>
      </c>
      <c r="B17" s="13" t="s">
        <v>62</v>
      </c>
      <c r="C17" s="14">
        <v>1159.86</v>
      </c>
      <c r="D17" s="15">
        <v>1500.0</v>
      </c>
      <c r="E17" s="15">
        <v>12.0</v>
      </c>
      <c r="F17" s="13">
        <v>973.85</v>
      </c>
      <c r="G17" s="15">
        <v>25.0</v>
      </c>
      <c r="H17" s="28">
        <v>0.9</v>
      </c>
    </row>
    <row r="18">
      <c r="A18" s="18"/>
      <c r="B18" s="19" t="s">
        <v>36</v>
      </c>
      <c r="C18" s="29">
        <f>AVERAGE(INVERSOR[Precio])</f>
        <v>953.324375</v>
      </c>
      <c r="D18" s="21">
        <f>AVERAGE(INVERSOR[Potencia])</f>
        <v>1078.125</v>
      </c>
      <c r="E18" s="20"/>
      <c r="F18" s="20"/>
      <c r="G18" s="20"/>
      <c r="H18" s="30">
        <f>AVERAGE(INVERSOR[Eficiencia])</f>
        <v>0.893125</v>
      </c>
    </row>
    <row r="20">
      <c r="A20" s="24" t="s">
        <v>37</v>
      </c>
    </row>
    <row r="21">
      <c r="A21" s="25" t="s">
        <v>63</v>
      </c>
    </row>
    <row r="22">
      <c r="A22" s="25" t="s">
        <v>64</v>
      </c>
    </row>
    <row r="23">
      <c r="A23" s="25" t="s">
        <v>65</v>
      </c>
    </row>
  </sheetData>
  <dataValidations>
    <dataValidation type="custom" allowBlank="1" showDropDown="1" sqref="A2:A17 C2:E17 G2:H17">
      <formula1>AND(ISNUMBER(A2),(NOT(OR(NOT(ISERROR(DATEVALUE(A2))), AND(ISNUMBER(A2), LEFT(CELL("format", A2))="D")))))</formula1>
    </dataValidation>
  </dataValidations>
  <hyperlinks>
    <hyperlink r:id="rId1" ref="A21"/>
    <hyperlink r:id="rId2" ref="A22"/>
    <hyperlink r:id="rId3" ref="A23"/>
  </hyperlinks>
  <drawing r:id="rId4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7.63"/>
    <col customWidth="1" min="3" max="4" width="13.5"/>
    <col customWidth="1" min="6" max="6" width="13.88"/>
    <col customWidth="1" min="7" max="7" width="16.63"/>
    <col customWidth="1" min="8" max="8" width="15.88"/>
    <col customWidth="1" min="9" max="9" width="19.38"/>
  </cols>
  <sheetData>
    <row r="1">
      <c r="A1" s="31" t="s">
        <v>0</v>
      </c>
      <c r="B1" s="4" t="s">
        <v>1</v>
      </c>
      <c r="C1" s="3" t="s">
        <v>2</v>
      </c>
      <c r="D1" s="4" t="s">
        <v>66</v>
      </c>
      <c r="E1" s="4" t="s">
        <v>7</v>
      </c>
      <c r="F1" s="4" t="s">
        <v>8</v>
      </c>
      <c r="G1" s="4" t="s">
        <v>67</v>
      </c>
      <c r="H1" s="3" t="s">
        <v>6</v>
      </c>
      <c r="I1" s="4" t="s">
        <v>68</v>
      </c>
      <c r="J1" s="4" t="s">
        <v>69</v>
      </c>
      <c r="K1" s="5" t="s">
        <v>4</v>
      </c>
    </row>
    <row r="2">
      <c r="A2" s="6">
        <v>1.0</v>
      </c>
      <c r="B2" s="7" t="s">
        <v>70</v>
      </c>
      <c r="C2" s="8">
        <v>396.0</v>
      </c>
      <c r="D2" s="9">
        <v>350.0</v>
      </c>
      <c r="E2" s="9">
        <v>167.0</v>
      </c>
      <c r="F2" s="9">
        <v>178.0</v>
      </c>
      <c r="G2" s="9">
        <v>12.0</v>
      </c>
      <c r="H2" s="10">
        <v>0.92</v>
      </c>
      <c r="I2" s="9">
        <v>65.0</v>
      </c>
      <c r="J2" s="32" t="s">
        <v>71</v>
      </c>
      <c r="K2" s="33">
        <v>792.0</v>
      </c>
    </row>
    <row r="3">
      <c r="A3" s="12">
        <v>2.0</v>
      </c>
      <c r="B3" s="13" t="s">
        <v>72</v>
      </c>
      <c r="C3" s="14">
        <v>656.95</v>
      </c>
      <c r="D3" s="15">
        <v>350.0</v>
      </c>
      <c r="E3" s="15">
        <v>175.0</v>
      </c>
      <c r="F3" s="15">
        <v>190.0</v>
      </c>
      <c r="G3" s="15">
        <v>12.0</v>
      </c>
      <c r="H3" s="16">
        <v>0.91</v>
      </c>
      <c r="I3" s="15">
        <v>100.0</v>
      </c>
      <c r="J3" s="34" t="s">
        <v>71</v>
      </c>
      <c r="K3" s="35">
        <v>742.0</v>
      </c>
    </row>
    <row r="4">
      <c r="A4" s="6">
        <v>3.0</v>
      </c>
      <c r="B4" s="7" t="s">
        <v>73</v>
      </c>
      <c r="C4" s="8">
        <v>814.41</v>
      </c>
      <c r="D4" s="9">
        <v>360.0</v>
      </c>
      <c r="E4" s="9">
        <v>180.0</v>
      </c>
      <c r="F4" s="9">
        <v>200.0</v>
      </c>
      <c r="G4" s="9">
        <v>12.0</v>
      </c>
      <c r="H4" s="10">
        <v>0.91</v>
      </c>
      <c r="I4" s="9">
        <v>150.0</v>
      </c>
      <c r="J4" s="32" t="s">
        <v>71</v>
      </c>
      <c r="K4" s="33">
        <v>810.0</v>
      </c>
    </row>
    <row r="5">
      <c r="A5" s="12">
        <v>4.0</v>
      </c>
      <c r="B5" s="13" t="s">
        <v>74</v>
      </c>
      <c r="C5" s="14">
        <v>751.17</v>
      </c>
      <c r="D5" s="15">
        <v>395.0</v>
      </c>
      <c r="E5" s="15">
        <v>108.0</v>
      </c>
      <c r="F5" s="15">
        <v>287.0</v>
      </c>
      <c r="G5" s="15">
        <v>12.0</v>
      </c>
      <c r="H5" s="16">
        <v>0.94</v>
      </c>
      <c r="I5" s="15">
        <v>100.0</v>
      </c>
      <c r="J5" s="34" t="s">
        <v>71</v>
      </c>
      <c r="K5" s="35">
        <v>1217.76</v>
      </c>
    </row>
    <row r="6">
      <c r="A6" s="6">
        <v>5.0</v>
      </c>
      <c r="B6" s="7" t="s">
        <v>75</v>
      </c>
      <c r="C6" s="8">
        <v>1585.92</v>
      </c>
      <c r="D6" s="9">
        <v>550.0</v>
      </c>
      <c r="E6" s="9">
        <v>125.0</v>
      </c>
      <c r="F6" s="9">
        <v>283.0</v>
      </c>
      <c r="G6" s="9">
        <v>12.0</v>
      </c>
      <c r="H6" s="10">
        <v>0.93</v>
      </c>
      <c r="I6" s="9">
        <v>150.0</v>
      </c>
      <c r="J6" s="32" t="s">
        <v>71</v>
      </c>
      <c r="K6" s="33">
        <v>1585.92</v>
      </c>
    </row>
    <row r="7">
      <c r="A7" s="12">
        <v>6.0</v>
      </c>
      <c r="B7" s="13" t="s">
        <v>76</v>
      </c>
      <c r="C7" s="14">
        <v>814.45</v>
      </c>
      <c r="D7" s="15">
        <v>330.0</v>
      </c>
      <c r="E7" s="15">
        <v>171.0</v>
      </c>
      <c r="F7" s="15">
        <v>215.0</v>
      </c>
      <c r="G7" s="15">
        <v>12.0</v>
      </c>
      <c r="H7" s="16">
        <v>0.97</v>
      </c>
      <c r="I7" s="15">
        <v>100.0</v>
      </c>
      <c r="J7" s="34" t="s">
        <v>71</v>
      </c>
      <c r="K7" s="35">
        <v>868.28</v>
      </c>
    </row>
    <row r="8">
      <c r="A8" s="6">
        <v>7.0</v>
      </c>
      <c r="B8" s="7" t="s">
        <v>77</v>
      </c>
      <c r="C8" s="8">
        <v>616.8</v>
      </c>
      <c r="D8" s="9">
        <v>348.0</v>
      </c>
      <c r="E8" s="9">
        <v>167.0</v>
      </c>
      <c r="F8" s="9">
        <v>178.0</v>
      </c>
      <c r="G8" s="9">
        <v>12.0</v>
      </c>
      <c r="H8" s="10">
        <v>0.98</v>
      </c>
      <c r="I8" s="9">
        <v>65.0</v>
      </c>
      <c r="J8" s="32" t="s">
        <v>71</v>
      </c>
      <c r="K8" s="33">
        <v>616.8</v>
      </c>
    </row>
    <row r="9">
      <c r="A9" s="12">
        <v>8.0</v>
      </c>
      <c r="B9" s="13" t="s">
        <v>78</v>
      </c>
      <c r="C9" s="14">
        <v>714.29</v>
      </c>
      <c r="D9" s="15">
        <v>331.0</v>
      </c>
      <c r="E9" s="15">
        <v>173.0</v>
      </c>
      <c r="F9" s="15">
        <v>213.0</v>
      </c>
      <c r="G9" s="15">
        <v>12.0</v>
      </c>
      <c r="H9" s="16">
        <v>0.91</v>
      </c>
      <c r="I9" s="15">
        <v>100.0</v>
      </c>
      <c r="J9" s="34" t="s">
        <v>71</v>
      </c>
      <c r="K9" s="35">
        <v>857.21</v>
      </c>
    </row>
    <row r="10">
      <c r="A10" s="6">
        <v>9.0</v>
      </c>
      <c r="B10" s="7" t="s">
        <v>79</v>
      </c>
      <c r="C10" s="8">
        <v>1305.6</v>
      </c>
      <c r="D10" s="9">
        <v>483.0</v>
      </c>
      <c r="E10" s="9">
        <v>170.0</v>
      </c>
      <c r="F10" s="9">
        <v>238.5</v>
      </c>
      <c r="G10" s="9">
        <v>12.0</v>
      </c>
      <c r="H10" s="10">
        <v>0.96</v>
      </c>
      <c r="I10" s="9">
        <v>150.0</v>
      </c>
      <c r="J10" s="32" t="s">
        <v>71</v>
      </c>
      <c r="K10" s="33">
        <v>1305.61</v>
      </c>
    </row>
    <row r="11">
      <c r="A11" s="12">
        <v>10.0</v>
      </c>
      <c r="B11" s="13" t="s">
        <v>80</v>
      </c>
      <c r="C11" s="14">
        <v>1066.0</v>
      </c>
      <c r="D11" s="15">
        <v>522.0</v>
      </c>
      <c r="E11" s="15">
        <v>240.0</v>
      </c>
      <c r="F11" s="15">
        <v>218.0</v>
      </c>
      <c r="G11" s="15">
        <v>12.0</v>
      </c>
      <c r="H11" s="16">
        <v>0.91</v>
      </c>
      <c r="I11" s="15">
        <v>200.0</v>
      </c>
      <c r="J11" s="34" t="s">
        <v>71</v>
      </c>
      <c r="K11" s="36" t="s">
        <v>81</v>
      </c>
    </row>
    <row r="12">
      <c r="A12" s="6">
        <v>11.0</v>
      </c>
      <c r="B12" s="7" t="s">
        <v>82</v>
      </c>
      <c r="C12" s="8">
        <v>1837.4</v>
      </c>
      <c r="D12" s="9">
        <v>546.0</v>
      </c>
      <c r="E12" s="9">
        <v>125.0</v>
      </c>
      <c r="F12" s="9">
        <v>310.0</v>
      </c>
      <c r="G12" s="9">
        <v>12.0</v>
      </c>
      <c r="H12" s="10">
        <v>0.96</v>
      </c>
      <c r="I12" s="9">
        <v>200.0</v>
      </c>
      <c r="J12" s="32" t="s">
        <v>71</v>
      </c>
      <c r="K12" s="33">
        <v>1837.4</v>
      </c>
    </row>
    <row r="13">
      <c r="A13" s="12">
        <v>12.0</v>
      </c>
      <c r="B13" s="13" t="s">
        <v>83</v>
      </c>
      <c r="C13" s="14">
        <v>425.0</v>
      </c>
      <c r="D13" s="15">
        <v>340.0</v>
      </c>
      <c r="E13" s="15">
        <v>170.0</v>
      </c>
      <c r="F13" s="15">
        <v>180.0</v>
      </c>
      <c r="G13" s="15">
        <v>12.0</v>
      </c>
      <c r="H13" s="16">
        <v>0.95</v>
      </c>
      <c r="I13" s="15">
        <v>65.0</v>
      </c>
      <c r="J13" s="34" t="s">
        <v>71</v>
      </c>
      <c r="K13" s="35">
        <v>648.05</v>
      </c>
    </row>
    <row r="14">
      <c r="A14" s="6">
        <v>13.0</v>
      </c>
      <c r="B14" s="7" t="s">
        <v>84</v>
      </c>
      <c r="C14" s="8">
        <v>550.0</v>
      </c>
      <c r="D14" s="9">
        <v>329.0</v>
      </c>
      <c r="E14" s="9">
        <v>172.0</v>
      </c>
      <c r="F14" s="9">
        <v>214.0</v>
      </c>
      <c r="G14" s="9">
        <v>12.0</v>
      </c>
      <c r="H14" s="10">
        <v>0.91</v>
      </c>
      <c r="I14" s="9">
        <v>100.0</v>
      </c>
      <c r="J14" s="32" t="s">
        <v>85</v>
      </c>
      <c r="K14" s="33">
        <v>1097.2</v>
      </c>
    </row>
    <row r="15">
      <c r="A15" s="12">
        <v>14.0</v>
      </c>
      <c r="B15" s="13" t="s">
        <v>86</v>
      </c>
      <c r="C15" s="14">
        <v>673.66</v>
      </c>
      <c r="D15" s="15">
        <v>330.0</v>
      </c>
      <c r="E15" s="15">
        <v>171.0</v>
      </c>
      <c r="F15" s="15">
        <v>216.0</v>
      </c>
      <c r="G15" s="15">
        <v>12.0</v>
      </c>
      <c r="H15" s="16">
        <v>0.96</v>
      </c>
      <c r="I15" s="15">
        <v>100.0</v>
      </c>
      <c r="J15" s="34" t="s">
        <v>85</v>
      </c>
      <c r="K15" s="35">
        <v>744.05</v>
      </c>
    </row>
    <row r="16">
      <c r="A16" s="6">
        <v>15.0</v>
      </c>
      <c r="B16" s="7" t="s">
        <v>87</v>
      </c>
      <c r="C16" s="8">
        <v>1288.71</v>
      </c>
      <c r="D16" s="9">
        <v>300.0</v>
      </c>
      <c r="E16" s="9">
        <v>200.0</v>
      </c>
      <c r="F16" s="9">
        <v>250.0</v>
      </c>
      <c r="G16" s="9">
        <v>6.0</v>
      </c>
      <c r="H16" s="10">
        <v>0.95</v>
      </c>
      <c r="I16" s="9">
        <v>600.0</v>
      </c>
      <c r="J16" s="32" t="s">
        <v>85</v>
      </c>
      <c r="K16" s="33">
        <v>0.0</v>
      </c>
    </row>
    <row r="17">
      <c r="A17" s="12">
        <v>16.0</v>
      </c>
      <c r="B17" s="13" t="s">
        <v>88</v>
      </c>
      <c r="C17" s="14">
        <v>1197.0</v>
      </c>
      <c r="D17" s="15">
        <v>532.0</v>
      </c>
      <c r="E17" s="15">
        <v>206.0</v>
      </c>
      <c r="F17" s="15">
        <v>219.0</v>
      </c>
      <c r="G17" s="15">
        <v>12.0</v>
      </c>
      <c r="H17" s="16">
        <v>0.95</v>
      </c>
      <c r="I17" s="15">
        <v>200.0</v>
      </c>
      <c r="J17" s="34" t="s">
        <v>85</v>
      </c>
      <c r="K17" s="35">
        <v>1047.0</v>
      </c>
    </row>
    <row r="18">
      <c r="A18" s="6">
        <v>17.0</v>
      </c>
      <c r="B18" s="7" t="s">
        <v>89</v>
      </c>
      <c r="C18" s="8">
        <v>583.0</v>
      </c>
      <c r="D18" s="9">
        <v>307.0</v>
      </c>
      <c r="E18" s="9">
        <v>169.0</v>
      </c>
      <c r="F18" s="9">
        <v>211.0</v>
      </c>
      <c r="G18" s="9">
        <v>12.0</v>
      </c>
      <c r="H18" s="10">
        <v>0.96</v>
      </c>
      <c r="I18" s="9">
        <v>100.0</v>
      </c>
      <c r="J18" s="32" t="s">
        <v>85</v>
      </c>
      <c r="K18" s="33">
        <v>525.0</v>
      </c>
    </row>
    <row r="19">
      <c r="A19" s="12">
        <v>18.0</v>
      </c>
      <c r="B19" s="13" t="s">
        <v>90</v>
      </c>
      <c r="C19" s="14">
        <v>2595.51</v>
      </c>
      <c r="D19" s="15">
        <v>522.0</v>
      </c>
      <c r="E19" s="15">
        <v>240.0</v>
      </c>
      <c r="F19" s="15">
        <v>224.0</v>
      </c>
      <c r="G19" s="15">
        <v>12.0</v>
      </c>
      <c r="H19" s="16">
        <v>0.95</v>
      </c>
      <c r="I19" s="15">
        <v>100.0</v>
      </c>
      <c r="J19" s="34" t="s">
        <v>91</v>
      </c>
      <c r="K19" s="35">
        <v>1500.0</v>
      </c>
    </row>
    <row r="20">
      <c r="A20" s="18"/>
      <c r="B20" s="19" t="s">
        <v>36</v>
      </c>
      <c r="C20" s="29">
        <f>AVERAGE(BATERIA[Precio])</f>
        <v>992.8816667</v>
      </c>
      <c r="D20" s="20"/>
      <c r="E20" s="20"/>
      <c r="F20" s="20"/>
      <c r="G20" s="20"/>
      <c r="H20" s="22">
        <f>AVERAGE(BATERIA[Eficiencia])</f>
        <v>0.9405555556</v>
      </c>
      <c r="I20" s="20"/>
      <c r="J20" s="20"/>
      <c r="K20" s="23"/>
    </row>
    <row r="22">
      <c r="A22" s="24" t="s">
        <v>37</v>
      </c>
    </row>
    <row r="23">
      <c r="A23" s="25" t="s">
        <v>92</v>
      </c>
    </row>
    <row r="24">
      <c r="A24" s="25" t="s">
        <v>93</v>
      </c>
    </row>
    <row r="25">
      <c r="A25" s="25" t="s">
        <v>94</v>
      </c>
    </row>
    <row r="26">
      <c r="A26" s="25" t="s">
        <v>95</v>
      </c>
    </row>
    <row r="27">
      <c r="A27" s="25" t="s">
        <v>96</v>
      </c>
    </row>
    <row r="28">
      <c r="A28" s="25" t="s">
        <v>97</v>
      </c>
    </row>
    <row r="29">
      <c r="A29" s="25" t="s">
        <v>98</v>
      </c>
    </row>
  </sheetData>
  <dataValidations>
    <dataValidation type="custom" allowBlank="1" showDropDown="1" sqref="A2:A19 C2:I19">
      <formula1>AND(ISNUMBER(A2),(NOT(OR(NOT(ISERROR(DATEVALUE(A2))), AND(ISNUMBER(A2), LEFT(CELL("format", A2))="D")))))</formula1>
    </dataValidation>
    <dataValidation type="list" allowBlank="1" showDropDown="1" showErrorMessage="1" sqref="J2:J19">
      <formula1>"AGM,GEL,LITIO"</formula1>
    </dataValidation>
  </dataValidations>
  <hyperlinks>
    <hyperlink r:id="rId1" ref="A23"/>
    <hyperlink r:id="rId2" ref="A24"/>
    <hyperlink r:id="rId3" ref="A25"/>
    <hyperlink r:id="rId4" ref="A26"/>
    <hyperlink r:id="rId5" ref="A27"/>
    <hyperlink r:id="rId6" ref="A28"/>
    <hyperlink r:id="rId7" ref="A29"/>
  </hyperlinks>
  <drawing r:id="rId8"/>
  <tableParts count="1">
    <tablePart r:id="rId10"/>
  </tableParts>
</worksheet>
</file>