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atch\Python\Simple_Graphy\"/>
    </mc:Choice>
  </mc:AlternateContent>
  <xr:revisionPtr revIDLastSave="0" documentId="13_ncr:40009_{FD21ED17-D645-414D-B3E7-704313F6C076}" xr6:coauthVersionLast="45" xr6:coauthVersionMax="45" xr10:uidLastSave="{00000000-0000-0000-0000-000000000000}"/>
  <bookViews>
    <workbookView xWindow="28680" yWindow="-120" windowWidth="29040" windowHeight="15840"/>
  </bookViews>
  <sheets>
    <sheet name="JAN_DAILY_TEST" sheetId="1" r:id="rId1"/>
    <sheet name="Sheet1" sheetId="3" r:id="rId2"/>
  </sheets>
  <calcPr calcId="0"/>
</workbook>
</file>

<file path=xl/calcChain.xml><?xml version="1.0" encoding="utf-8"?>
<calcChain xmlns="http://schemas.openxmlformats.org/spreadsheetml/2006/main">
  <c r="AT2" i="1" l="1"/>
  <c r="S55" i="1"/>
  <c r="AP6" i="1"/>
  <c r="AS6" i="1" s="1"/>
  <c r="AT6" i="1" s="1"/>
  <c r="AP7" i="1"/>
  <c r="AS7" i="1" s="1"/>
  <c r="AT7" i="1" s="1"/>
  <c r="AP8" i="1"/>
  <c r="AS8" i="1" s="1"/>
  <c r="AT8" i="1" s="1"/>
  <c r="AP9" i="1"/>
  <c r="AS9" i="1" s="1"/>
  <c r="AT9" i="1" s="1"/>
  <c r="AP10" i="1"/>
  <c r="AS10" i="1" s="1"/>
  <c r="AT10" i="1" s="1"/>
  <c r="AP11" i="1"/>
  <c r="AS11" i="1" s="1"/>
  <c r="AT11" i="1" s="1"/>
  <c r="AP12" i="1"/>
  <c r="AS12" i="1" s="1"/>
  <c r="AT12" i="1" s="1"/>
  <c r="AP13" i="1"/>
  <c r="AS13" i="1" s="1"/>
  <c r="AT13" i="1" s="1"/>
  <c r="AP14" i="1"/>
  <c r="AS14" i="1" s="1"/>
  <c r="AT14" i="1" s="1"/>
  <c r="AP15" i="1"/>
  <c r="AS15" i="1" s="1"/>
  <c r="AT15" i="1" s="1"/>
  <c r="AP16" i="1"/>
  <c r="AS16" i="1" s="1"/>
  <c r="AT16" i="1" s="1"/>
  <c r="AP17" i="1"/>
  <c r="AS17" i="1" s="1"/>
  <c r="AT17" i="1" s="1"/>
  <c r="AP40" i="1"/>
  <c r="AS40" i="1" s="1"/>
  <c r="AT40" i="1" s="1"/>
  <c r="AP41" i="1"/>
  <c r="AS41" i="1" s="1"/>
  <c r="AT41" i="1" s="1"/>
  <c r="AP42" i="1"/>
  <c r="AS42" i="1" s="1"/>
  <c r="AT42" i="1" s="1"/>
  <c r="AP43" i="1"/>
  <c r="AS43" i="1" s="1"/>
  <c r="AT43" i="1" s="1"/>
  <c r="AP44" i="1"/>
  <c r="AS44" i="1" s="1"/>
  <c r="AT44" i="1" s="1"/>
  <c r="AP45" i="1"/>
  <c r="AS45" i="1" s="1"/>
  <c r="AT45" i="1" s="1"/>
  <c r="AP46" i="1"/>
  <c r="AS46" i="1" s="1"/>
  <c r="AT46" i="1" s="1"/>
  <c r="AP47" i="1"/>
  <c r="AS47" i="1" s="1"/>
  <c r="AT47" i="1" s="1"/>
  <c r="AP48" i="1"/>
  <c r="AS48" i="1" s="1"/>
  <c r="AT48" i="1" s="1"/>
  <c r="AP49" i="1"/>
  <c r="AS49" i="1" s="1"/>
  <c r="AT49" i="1" s="1"/>
  <c r="AP50" i="1"/>
  <c r="AS50" i="1" s="1"/>
  <c r="AT50" i="1" s="1"/>
  <c r="AP51" i="1"/>
  <c r="AS51" i="1" s="1"/>
  <c r="AT51" i="1" s="1"/>
  <c r="AP52" i="1"/>
  <c r="AS52" i="1" s="1"/>
  <c r="AT52" i="1" s="1"/>
  <c r="AP5" i="1"/>
  <c r="AS5" i="1" s="1"/>
  <c r="AT5" i="1" s="1"/>
  <c r="AN54" i="1"/>
  <c r="C12" i="3"/>
  <c r="C3" i="3"/>
  <c r="C4" i="3"/>
  <c r="C7" i="3"/>
  <c r="C8" i="3"/>
  <c r="C9" i="3"/>
  <c r="C10" i="3"/>
  <c r="C11" i="3"/>
  <c r="C2" i="3"/>
  <c r="B13" i="3"/>
  <c r="B12" i="3"/>
  <c r="S5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" i="1"/>
  <c r="AP54" i="1" l="1"/>
  <c r="AQ2" i="1"/>
  <c r="AQ54" i="1" l="1"/>
  <c r="AR18" i="1"/>
  <c r="AS18" i="1" s="1"/>
  <c r="AT18" i="1" s="1"/>
  <c r="AR36" i="1" l="1"/>
  <c r="AS36" i="1" s="1"/>
  <c r="AT36" i="1" s="1"/>
  <c r="AR20" i="1"/>
  <c r="AS20" i="1" s="1"/>
  <c r="AT20" i="1" s="1"/>
  <c r="AR29" i="1"/>
  <c r="AS29" i="1" s="1"/>
  <c r="AT29" i="1" s="1"/>
  <c r="AR31" i="1"/>
  <c r="AS31" i="1" s="1"/>
  <c r="AT31" i="1" s="1"/>
  <c r="AR30" i="1"/>
  <c r="AS30" i="1" s="1"/>
  <c r="AT30" i="1" s="1"/>
  <c r="AR28" i="1"/>
  <c r="AS28" i="1" s="1"/>
  <c r="AT28" i="1" s="1"/>
  <c r="AR39" i="1"/>
  <c r="AS39" i="1" s="1"/>
  <c r="AT39" i="1" s="1"/>
  <c r="AR38" i="1"/>
  <c r="AS38" i="1" s="1"/>
  <c r="AT38" i="1" s="1"/>
  <c r="AR24" i="1"/>
  <c r="AS24" i="1" s="1"/>
  <c r="AT24" i="1" s="1"/>
  <c r="AR33" i="1"/>
  <c r="AS33" i="1" s="1"/>
  <c r="AT33" i="1" s="1"/>
  <c r="AR32" i="1"/>
  <c r="AS32" i="1" s="1"/>
  <c r="AT32" i="1" s="1"/>
  <c r="AR37" i="1"/>
  <c r="AS37" i="1" s="1"/>
  <c r="AT37" i="1" s="1"/>
  <c r="AR21" i="1"/>
  <c r="AS21" i="1" s="1"/>
  <c r="AT21" i="1" s="1"/>
  <c r="AR23" i="1"/>
  <c r="AS23" i="1" s="1"/>
  <c r="AT23" i="1" s="1"/>
  <c r="AR26" i="1"/>
  <c r="AS26" i="1" s="1"/>
  <c r="AT26" i="1" s="1"/>
  <c r="AR25" i="1"/>
  <c r="AS25" i="1" s="1"/>
  <c r="AT25" i="1" s="1"/>
  <c r="AR27" i="1"/>
  <c r="AS27" i="1" s="1"/>
  <c r="AT27" i="1" s="1"/>
  <c r="AR22" i="1"/>
  <c r="AS22" i="1" s="1"/>
  <c r="AT22" i="1" s="1"/>
  <c r="AR19" i="1"/>
  <c r="AS19" i="1" s="1"/>
  <c r="AT19" i="1" s="1"/>
  <c r="AR35" i="1"/>
  <c r="AS35" i="1" s="1"/>
  <c r="AT35" i="1" s="1"/>
  <c r="AR34" i="1"/>
  <c r="AS34" i="1" s="1"/>
  <c r="AT34" i="1" s="1"/>
  <c r="AS54" i="1" l="1"/>
  <c r="AR54" i="1"/>
</calcChain>
</file>

<file path=xl/sharedStrings.xml><?xml version="1.0" encoding="utf-8"?>
<sst xmlns="http://schemas.openxmlformats.org/spreadsheetml/2006/main" count="61" uniqueCount="60">
  <si>
    <t>Interval End</t>
  </si>
  <si>
    <t>River Road YARRAWONGA - kWh Consumption</t>
  </si>
  <si>
    <t>Beatties Road YARRAWONGA - kWh Consumption</t>
  </si>
  <si>
    <t>40 Bailey Street BUNDALONG - kWh Consumption</t>
  </si>
  <si>
    <t>40 Bailey Street BUNDALONG - kWh Generation</t>
  </si>
  <si>
    <t>Kerr Street WANGARATTA - kWh Consumption</t>
  </si>
  <si>
    <t>Detour Road WANGARATTA - kWh Consumption</t>
  </si>
  <si>
    <t>Buffalo Creek Road BUFFALO CREEK - kWh Consumption</t>
  </si>
  <si>
    <t>Murray Valley Highway BANDIANA   - kWh Consumption</t>
  </si>
  <si>
    <t>261 Whytes Road BARANDUDA  - kWh Consumption</t>
  </si>
  <si>
    <t>Embankment Dr MOUNT BEAUTY - kWh Consumption</t>
  </si>
  <si>
    <t>Back Porepunkah Rd BRIGHT - kWh Consumption</t>
  </si>
  <si>
    <t>228 Phillipson Street WANGARATTA - kWh Consumption</t>
  </si>
  <si>
    <t>Halls Road MYRTLEFORD - kWh Consumption</t>
  </si>
  <si>
    <t>Greenwattle Gap Road CORRYONG - kWh Consumption</t>
  </si>
  <si>
    <t>83 Thomas Mitchell Drive WODONGA - kWh Consumption</t>
  </si>
  <si>
    <t>83 Thomas Mitchell Drive WODONGA - kWh Generation</t>
  </si>
  <si>
    <t>Great Alpine Road FREEBURGH - kWh Consumption</t>
  </si>
  <si>
    <t>Mill Street WODONGA - kWh Consumption</t>
  </si>
  <si>
    <t>Faithful Street WANGARATTA - kWh Consumption</t>
  </si>
  <si>
    <t>Holdsworth Road BENALLA - kWh Consumption</t>
  </si>
  <si>
    <t>Hawthorn Lane BRIGHT - kWh Consumption</t>
  </si>
  <si>
    <t>Detour Road WANGARATTA - kWh Consumption.1</t>
  </si>
  <si>
    <t>Swan Street WANGARATTA - kWh Consumption</t>
  </si>
  <si>
    <t>Sandford Road WANGARATTA - kWh Consumption</t>
  </si>
  <si>
    <t>Back Wahgunyah Road WAHGUNYAH - kWh Consumption</t>
  </si>
  <si>
    <t>South Street WODONGA - kWh Consumption</t>
  </si>
  <si>
    <t>Cadel Terrace WAHGUNYAH - kWh Consumption</t>
  </si>
  <si>
    <t>Beechworth Road WODONGA - kWh Consumption</t>
  </si>
  <si>
    <t>Nariel Rd CUDGEWA - kWh Consumption</t>
  </si>
  <si>
    <t>Murray Valley Hwy BANDIANA MILPO - kWh Consumption</t>
  </si>
  <si>
    <t>Kilfera Road MOLYULLAH - kWh Consumption</t>
  </si>
  <si>
    <t>Great Alpine Road MYRTLEFORD - kWh Consumption</t>
  </si>
  <si>
    <t>Witt Street YARRAWONGA - kWh Consumption</t>
  </si>
  <si>
    <t>Witt Street YARRAWONGA - kWh Generation</t>
  </si>
  <si>
    <t>Wodonga WTP</t>
  </si>
  <si>
    <t>Solar Generation (kW)</t>
  </si>
  <si>
    <t>Total Consumption</t>
  </si>
  <si>
    <t>Excess Solar Generation (WWTP)</t>
  </si>
  <si>
    <t>Excess Solar Generation (Total)</t>
  </si>
  <si>
    <t>TIME</t>
  </si>
  <si>
    <t>MILL STREET - LOAD SHIFTING OG</t>
  </si>
  <si>
    <t xml:space="preserve">EXCESS SOLAR HOURS </t>
  </si>
  <si>
    <t>Excess Hour?</t>
  </si>
  <si>
    <t>Notes</t>
  </si>
  <si>
    <t>SUM</t>
  </si>
  <si>
    <t>less shift %</t>
  </si>
  <si>
    <t xml:space="preserve">Check </t>
  </si>
  <si>
    <t>OG</t>
  </si>
  <si>
    <t>Above Maximum?</t>
  </si>
  <si>
    <t xml:space="preserve">MAXIMUM = </t>
  </si>
  <si>
    <t>Site under consideration - DOESN’T CHANGE</t>
  </si>
  <si>
    <t xml:space="preserve">Existing Solar Excess Hours - DOESN’T CHANGE </t>
  </si>
  <si>
    <t>Identify which hours have excess solar 
"excess - load &gt; 0"</t>
  </si>
  <si>
    <t>Shift non solar (FALSE) hours by set amount 
shifted = old * [shift #]</t>
  </si>
  <si>
    <t>Shifting #</t>
  </si>
  <si>
    <t>Sum total shifted hours 
ie, SUM each 30 minute bin</t>
  </si>
  <si>
    <t xml:space="preserve">Evenly add total shifted hours to each TRUE hour
ie, Total shifted sum / # of TRUE HOURS </t>
  </si>
  <si>
    <t xml:space="preserve">Determine new scale by subtracting shifted hours, and adding shifted hours </t>
  </si>
  <si>
    <t>New Shifted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</si>
</sst>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1" fontId="0" fillId="0" borderId="0" xfId="0" applyNumberFormat="1"/>
    <xf numFmtId="0" fontId="0" fillId="0" borderId="0" xfId="0" applyAlignment="1">
      <alignment wrapText="1"/>
    </xf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4" borderId="0" xfId="0" applyFill="1"/>
    <xf numFmtId="0" fontId="0" fillId="35" borderId="0" xfId="0" applyFill="1"/>
    <xf numFmtId="9" fontId="0" fillId="0" borderId="0" xfId="0" applyNumberFormat="1"/>
    <xf numFmtId="0" fontId="16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JAN_DAILY_TEST!$B$4</c:f>
              <c:strCache>
                <c:ptCount val="1"/>
                <c:pt idx="0">
                  <c:v>River Road YARRAWONGA - kWh Consumption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JAN_DAILY_TEST!$B$5:$B$52</c:f>
            </c:numRef>
          </c:val>
          <c:smooth val="0"/>
          <c:extLst>
            <c:ext xmlns:c16="http://schemas.microsoft.com/office/drawing/2014/chart" uri="{C3380CC4-5D6E-409C-BE32-E72D297353CC}">
              <c16:uniqueId val="{00000000-886C-4517-A9F1-BF020EE4F908}"/>
            </c:ext>
          </c:extLst>
        </c:ser>
        <c:ser>
          <c:idx val="1"/>
          <c:order val="1"/>
          <c:tx>
            <c:strRef>
              <c:f>JAN_DAILY_TEST!$C$4</c:f>
              <c:strCache>
                <c:ptCount val="1"/>
                <c:pt idx="0">
                  <c:v>Beatties Road YARRAWONGA - kWh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JAN_DAILY_TEST!$C$5:$C$52</c:f>
            </c:numRef>
          </c:val>
          <c:smooth val="0"/>
          <c:extLst>
            <c:ext xmlns:c16="http://schemas.microsoft.com/office/drawing/2014/chart" uri="{C3380CC4-5D6E-409C-BE32-E72D297353CC}">
              <c16:uniqueId val="{00000001-886C-4517-A9F1-BF020EE4F908}"/>
            </c:ext>
          </c:extLst>
        </c:ser>
        <c:ser>
          <c:idx val="2"/>
          <c:order val="2"/>
          <c:tx>
            <c:strRef>
              <c:f>JAN_DAILY_TEST!$D$4</c:f>
              <c:strCache>
                <c:ptCount val="1"/>
                <c:pt idx="0">
                  <c:v>40 Bailey Street BUNDALONG - kWh Consumption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JAN_DAILY_TEST!$D$5:$D$52</c:f>
            </c:numRef>
          </c:val>
          <c:smooth val="0"/>
          <c:extLst>
            <c:ext xmlns:c16="http://schemas.microsoft.com/office/drawing/2014/chart" uri="{C3380CC4-5D6E-409C-BE32-E72D297353CC}">
              <c16:uniqueId val="{00000002-886C-4517-A9F1-BF020EE4F908}"/>
            </c:ext>
          </c:extLst>
        </c:ser>
        <c:ser>
          <c:idx val="3"/>
          <c:order val="3"/>
          <c:tx>
            <c:strRef>
              <c:f>JAN_DAILY_TEST!$E$4</c:f>
              <c:strCache>
                <c:ptCount val="1"/>
                <c:pt idx="0">
                  <c:v>40 Bailey Street BUNDALONG - kWh Generation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JAN_DAILY_TEST!$E$5:$E$52</c:f>
            </c:numRef>
          </c:val>
          <c:smooth val="0"/>
          <c:extLst>
            <c:ext xmlns:c16="http://schemas.microsoft.com/office/drawing/2014/chart" uri="{C3380CC4-5D6E-409C-BE32-E72D297353CC}">
              <c16:uniqueId val="{00000003-886C-4517-A9F1-BF020EE4F908}"/>
            </c:ext>
          </c:extLst>
        </c:ser>
        <c:ser>
          <c:idx val="4"/>
          <c:order val="4"/>
          <c:tx>
            <c:strRef>
              <c:f>JAN_DAILY_TEST!$F$4</c:f>
              <c:strCache>
                <c:ptCount val="1"/>
                <c:pt idx="0">
                  <c:v>Kerr Street WANGARATTA - kWh Consumption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JAN_DAILY_TEST!$F$5:$F$52</c:f>
            </c:numRef>
          </c:val>
          <c:smooth val="0"/>
          <c:extLst>
            <c:ext xmlns:c16="http://schemas.microsoft.com/office/drawing/2014/chart" uri="{C3380CC4-5D6E-409C-BE32-E72D297353CC}">
              <c16:uniqueId val="{00000004-886C-4517-A9F1-BF020EE4F908}"/>
            </c:ext>
          </c:extLst>
        </c:ser>
        <c:ser>
          <c:idx val="5"/>
          <c:order val="5"/>
          <c:tx>
            <c:strRef>
              <c:f>JAN_DAILY_TEST!$G$4</c:f>
              <c:strCache>
                <c:ptCount val="1"/>
                <c:pt idx="0">
                  <c:v>Detour Road WANGARATTA - kWh Consumption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JAN_DAILY_TEST!$G$5:$G$52</c:f>
            </c:numRef>
          </c:val>
          <c:smooth val="0"/>
          <c:extLst>
            <c:ext xmlns:c16="http://schemas.microsoft.com/office/drawing/2014/chart" uri="{C3380CC4-5D6E-409C-BE32-E72D297353CC}">
              <c16:uniqueId val="{00000005-886C-4517-A9F1-BF020EE4F908}"/>
            </c:ext>
          </c:extLst>
        </c:ser>
        <c:ser>
          <c:idx val="6"/>
          <c:order val="6"/>
          <c:tx>
            <c:strRef>
              <c:f>JAN_DAILY_TEST!$H$4</c:f>
              <c:strCache>
                <c:ptCount val="1"/>
                <c:pt idx="0">
                  <c:v>Buffalo Creek Road BUFFALO CREEK - kWh Consumption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JAN_DAILY_TEST!$H$5:$H$52</c:f>
            </c:numRef>
          </c:val>
          <c:smooth val="0"/>
          <c:extLst>
            <c:ext xmlns:c16="http://schemas.microsoft.com/office/drawing/2014/chart" uri="{C3380CC4-5D6E-409C-BE32-E72D297353CC}">
              <c16:uniqueId val="{00000006-886C-4517-A9F1-BF020EE4F908}"/>
            </c:ext>
          </c:extLst>
        </c:ser>
        <c:ser>
          <c:idx val="7"/>
          <c:order val="7"/>
          <c:tx>
            <c:strRef>
              <c:f>JAN_DAILY_TEST!$I$4</c:f>
              <c:strCache>
                <c:ptCount val="1"/>
                <c:pt idx="0">
                  <c:v>Murray Valley Highway BANDIANA   - kWh Consumption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JAN_DAILY_TEST!$I$5:$I$52</c:f>
            </c:numRef>
          </c:val>
          <c:smooth val="0"/>
          <c:extLst>
            <c:ext xmlns:c16="http://schemas.microsoft.com/office/drawing/2014/chart" uri="{C3380CC4-5D6E-409C-BE32-E72D297353CC}">
              <c16:uniqueId val="{00000007-886C-4517-A9F1-BF020EE4F908}"/>
            </c:ext>
          </c:extLst>
        </c:ser>
        <c:ser>
          <c:idx val="8"/>
          <c:order val="8"/>
          <c:tx>
            <c:strRef>
              <c:f>JAN_DAILY_TEST!$J$4</c:f>
              <c:strCache>
                <c:ptCount val="1"/>
                <c:pt idx="0">
                  <c:v>261 Whytes Road BARANDUDA  - kWh Consumption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JAN_DAILY_TEST!$J$5:$J$52</c:f>
            </c:numRef>
          </c:val>
          <c:smooth val="0"/>
          <c:extLst>
            <c:ext xmlns:c16="http://schemas.microsoft.com/office/drawing/2014/chart" uri="{C3380CC4-5D6E-409C-BE32-E72D297353CC}">
              <c16:uniqueId val="{00000008-886C-4517-A9F1-BF020EE4F908}"/>
            </c:ext>
          </c:extLst>
        </c:ser>
        <c:ser>
          <c:idx val="9"/>
          <c:order val="9"/>
          <c:tx>
            <c:strRef>
              <c:f>JAN_DAILY_TEST!$K$4</c:f>
              <c:strCache>
                <c:ptCount val="1"/>
                <c:pt idx="0">
                  <c:v>Embankment Dr MOUNT BEAUTY - kWh Consumption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JAN_DAILY_TEST!$K$5:$K$52</c:f>
            </c:numRef>
          </c:val>
          <c:smooth val="0"/>
          <c:extLst>
            <c:ext xmlns:c16="http://schemas.microsoft.com/office/drawing/2014/chart" uri="{C3380CC4-5D6E-409C-BE32-E72D297353CC}">
              <c16:uniqueId val="{00000009-886C-4517-A9F1-BF020EE4F908}"/>
            </c:ext>
          </c:extLst>
        </c:ser>
        <c:ser>
          <c:idx val="10"/>
          <c:order val="10"/>
          <c:tx>
            <c:strRef>
              <c:f>JAN_DAILY_TEST!$L$4</c:f>
              <c:strCache>
                <c:ptCount val="1"/>
                <c:pt idx="0">
                  <c:v>Back Porepunkah Rd BRIGHT - kWh Consumption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JAN_DAILY_TEST!$L$5:$L$52</c:f>
            </c:numRef>
          </c:val>
          <c:smooth val="0"/>
          <c:extLst>
            <c:ext xmlns:c16="http://schemas.microsoft.com/office/drawing/2014/chart" uri="{C3380CC4-5D6E-409C-BE32-E72D297353CC}">
              <c16:uniqueId val="{0000000A-886C-4517-A9F1-BF020EE4F908}"/>
            </c:ext>
          </c:extLst>
        </c:ser>
        <c:ser>
          <c:idx val="11"/>
          <c:order val="11"/>
          <c:tx>
            <c:strRef>
              <c:f>JAN_DAILY_TEST!$M$4</c:f>
              <c:strCache>
                <c:ptCount val="1"/>
                <c:pt idx="0">
                  <c:v>228 Phillipson Street WANGARATTA - kWh Consumption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JAN_DAILY_TEST!$M$5:$M$52</c:f>
            </c:numRef>
          </c:val>
          <c:smooth val="0"/>
          <c:extLst>
            <c:ext xmlns:c16="http://schemas.microsoft.com/office/drawing/2014/chart" uri="{C3380CC4-5D6E-409C-BE32-E72D297353CC}">
              <c16:uniqueId val="{0000000B-886C-4517-A9F1-BF020EE4F908}"/>
            </c:ext>
          </c:extLst>
        </c:ser>
        <c:ser>
          <c:idx val="12"/>
          <c:order val="12"/>
          <c:tx>
            <c:strRef>
              <c:f>JAN_DAILY_TEST!$N$4</c:f>
              <c:strCache>
                <c:ptCount val="1"/>
                <c:pt idx="0">
                  <c:v>Halls Road MYRTLEFORD - kWh Consumption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JAN_DAILY_TEST!$N$5:$N$52</c:f>
            </c:numRef>
          </c:val>
          <c:smooth val="0"/>
          <c:extLst>
            <c:ext xmlns:c16="http://schemas.microsoft.com/office/drawing/2014/chart" uri="{C3380CC4-5D6E-409C-BE32-E72D297353CC}">
              <c16:uniqueId val="{0000000C-886C-4517-A9F1-BF020EE4F908}"/>
            </c:ext>
          </c:extLst>
        </c:ser>
        <c:ser>
          <c:idx val="13"/>
          <c:order val="13"/>
          <c:tx>
            <c:strRef>
              <c:f>JAN_DAILY_TEST!$O$4</c:f>
              <c:strCache>
                <c:ptCount val="1"/>
                <c:pt idx="0">
                  <c:v>Greenwattle Gap Road CORRYONG - kWh Consumption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JAN_DAILY_TEST!$O$5:$O$52</c:f>
            </c:numRef>
          </c:val>
          <c:smooth val="0"/>
          <c:extLst>
            <c:ext xmlns:c16="http://schemas.microsoft.com/office/drawing/2014/chart" uri="{C3380CC4-5D6E-409C-BE32-E72D297353CC}">
              <c16:uniqueId val="{0000000D-886C-4517-A9F1-BF020EE4F908}"/>
            </c:ext>
          </c:extLst>
        </c:ser>
        <c:ser>
          <c:idx val="14"/>
          <c:order val="14"/>
          <c:tx>
            <c:strRef>
              <c:f>JAN_DAILY_TEST!$P$4</c:f>
              <c:strCache>
                <c:ptCount val="1"/>
                <c:pt idx="0">
                  <c:v>83 Thomas Mitchell Drive WODONGA - kWh Consumption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JAN_DAILY_TEST!$P$5:$P$52</c:f>
            </c:numRef>
          </c:val>
          <c:smooth val="0"/>
          <c:extLst>
            <c:ext xmlns:c16="http://schemas.microsoft.com/office/drawing/2014/chart" uri="{C3380CC4-5D6E-409C-BE32-E72D297353CC}">
              <c16:uniqueId val="{0000000E-886C-4517-A9F1-BF020EE4F908}"/>
            </c:ext>
          </c:extLst>
        </c:ser>
        <c:ser>
          <c:idx val="15"/>
          <c:order val="15"/>
          <c:tx>
            <c:strRef>
              <c:f>JAN_DAILY_TEST!$Q$4</c:f>
              <c:strCache>
                <c:ptCount val="1"/>
                <c:pt idx="0">
                  <c:v>83 Thomas Mitchell Drive WODONGA - kWh Generation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JAN_DAILY_TEST!$Q$5:$Q$52</c:f>
            </c:numRef>
          </c:val>
          <c:smooth val="0"/>
          <c:extLst>
            <c:ext xmlns:c16="http://schemas.microsoft.com/office/drawing/2014/chart" uri="{C3380CC4-5D6E-409C-BE32-E72D297353CC}">
              <c16:uniqueId val="{0000000F-886C-4517-A9F1-BF020EE4F908}"/>
            </c:ext>
          </c:extLst>
        </c:ser>
        <c:ser>
          <c:idx val="16"/>
          <c:order val="16"/>
          <c:tx>
            <c:strRef>
              <c:f>JAN_DAILY_TEST!$R$4</c:f>
              <c:strCache>
                <c:ptCount val="1"/>
                <c:pt idx="0">
                  <c:v>Great Alpine Road FREEBURGH - kWh Consumption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JAN_DAILY_TEST!$R$5:$R$52</c:f>
            </c:numRef>
          </c:val>
          <c:smooth val="0"/>
          <c:extLst>
            <c:ext xmlns:c16="http://schemas.microsoft.com/office/drawing/2014/chart" uri="{C3380CC4-5D6E-409C-BE32-E72D297353CC}">
              <c16:uniqueId val="{00000010-886C-4517-A9F1-BF020EE4F908}"/>
            </c:ext>
          </c:extLst>
        </c:ser>
        <c:ser>
          <c:idx val="17"/>
          <c:order val="17"/>
          <c:tx>
            <c:strRef>
              <c:f>JAN_DAILY_TEST!$S$4</c:f>
              <c:strCache>
                <c:ptCount val="1"/>
                <c:pt idx="0">
                  <c:v>Mill Street WODONGA - kWh Consumption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JAN_DAILY_TEST!$S$5:$S$52</c:f>
              <c:numCache>
                <c:formatCode>General</c:formatCode>
                <c:ptCount val="48"/>
                <c:pt idx="0">
                  <c:v>351.40838709677399</c:v>
                </c:pt>
                <c:pt idx="1">
                  <c:v>342.91677419354801</c:v>
                </c:pt>
                <c:pt idx="2">
                  <c:v>342.94838709677401</c:v>
                </c:pt>
                <c:pt idx="3">
                  <c:v>330.22903225806402</c:v>
                </c:pt>
                <c:pt idx="4">
                  <c:v>313.816129032258</c:v>
                </c:pt>
                <c:pt idx="5">
                  <c:v>299.92</c:v>
                </c:pt>
                <c:pt idx="6">
                  <c:v>299.46580645161202</c:v>
                </c:pt>
                <c:pt idx="7">
                  <c:v>297.10193548387002</c:v>
                </c:pt>
                <c:pt idx="8">
                  <c:v>290.82451612903202</c:v>
                </c:pt>
                <c:pt idx="9">
                  <c:v>283.69032258064499</c:v>
                </c:pt>
                <c:pt idx="10">
                  <c:v>283.55548387096701</c:v>
                </c:pt>
                <c:pt idx="11">
                  <c:v>271.88838709677401</c:v>
                </c:pt>
                <c:pt idx="12">
                  <c:v>264.88451612903202</c:v>
                </c:pt>
                <c:pt idx="13">
                  <c:v>239.04193548387099</c:v>
                </c:pt>
                <c:pt idx="14">
                  <c:v>227.22</c:v>
                </c:pt>
                <c:pt idx="15">
                  <c:v>136.40516129032201</c:v>
                </c:pt>
                <c:pt idx="16">
                  <c:v>123.49548387096701</c:v>
                </c:pt>
                <c:pt idx="17">
                  <c:v>133.717419354838</c:v>
                </c:pt>
                <c:pt idx="18">
                  <c:v>134.425161290322</c:v>
                </c:pt>
                <c:pt idx="19">
                  <c:v>116.46774193548301</c:v>
                </c:pt>
                <c:pt idx="20">
                  <c:v>118.42258064516101</c:v>
                </c:pt>
                <c:pt idx="21">
                  <c:v>212.66774193548301</c:v>
                </c:pt>
                <c:pt idx="22">
                  <c:v>225.693548387096</c:v>
                </c:pt>
                <c:pt idx="23">
                  <c:v>236.62838709677399</c:v>
                </c:pt>
                <c:pt idx="24">
                  <c:v>238.685806451612</c:v>
                </c:pt>
                <c:pt idx="25">
                  <c:v>243.970967741935</c:v>
                </c:pt>
                <c:pt idx="26">
                  <c:v>248.734193548387</c:v>
                </c:pt>
                <c:pt idx="27">
                  <c:v>250.370967741935</c:v>
                </c:pt>
                <c:pt idx="28">
                  <c:v>253.294193548387</c:v>
                </c:pt>
                <c:pt idx="29">
                  <c:v>255.73483870967701</c:v>
                </c:pt>
                <c:pt idx="30">
                  <c:v>252.863225806451</c:v>
                </c:pt>
                <c:pt idx="31">
                  <c:v>265.914193548387</c:v>
                </c:pt>
                <c:pt idx="32">
                  <c:v>272.315483870967</c:v>
                </c:pt>
                <c:pt idx="33">
                  <c:v>146.52129032258</c:v>
                </c:pt>
                <c:pt idx="34">
                  <c:v>127.754838709677</c:v>
                </c:pt>
                <c:pt idx="35">
                  <c:v>125.598709677419</c:v>
                </c:pt>
                <c:pt idx="36">
                  <c:v>119.436774193548</c:v>
                </c:pt>
                <c:pt idx="37">
                  <c:v>117.594193548387</c:v>
                </c:pt>
                <c:pt idx="38">
                  <c:v>117.544516129032</c:v>
                </c:pt>
                <c:pt idx="39">
                  <c:v>119.627741935483</c:v>
                </c:pt>
                <c:pt idx="40">
                  <c:v>127.597419354838</c:v>
                </c:pt>
                <c:pt idx="41">
                  <c:v>135.87419354838701</c:v>
                </c:pt>
                <c:pt idx="42">
                  <c:v>142.889677419354</c:v>
                </c:pt>
                <c:pt idx="43">
                  <c:v>149.14258064516099</c:v>
                </c:pt>
                <c:pt idx="44">
                  <c:v>157.06516129032201</c:v>
                </c:pt>
                <c:pt idx="45">
                  <c:v>172.865806451612</c:v>
                </c:pt>
                <c:pt idx="46">
                  <c:v>190.31354838709601</c:v>
                </c:pt>
                <c:pt idx="47">
                  <c:v>330.14645161290298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6C-4517-A9F1-BF020EE4F908}"/>
            </c:ext>
          </c:extLst>
        </c:ser>
        <c:ser>
          <c:idx val="18"/>
          <c:order val="18"/>
          <c:tx>
            <c:strRef>
              <c:f>JAN_DAILY_TEST!$AS$4</c:f>
              <c:strCache>
                <c:ptCount val="1"/>
                <c:pt idx="0">
                  <c:v>New Shifted Hours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JAN_DAILY_TEST!$A$5:$A$52</c:f>
              <c:numCache>
                <c:formatCode>h:mm:ss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</c:numCache>
            </c:numRef>
          </c:cat>
          <c:val>
            <c:numRef>
              <c:f>JAN_DAILY_TEST!$AS$5:$AS$52</c:f>
              <c:numCache>
                <c:formatCode>General</c:formatCode>
                <c:ptCount val="48"/>
                <c:pt idx="0">
                  <c:v>175.704193548387</c:v>
                </c:pt>
                <c:pt idx="1">
                  <c:v>171.458387096774</c:v>
                </c:pt>
                <c:pt idx="2">
                  <c:v>171.47419354838701</c:v>
                </c:pt>
                <c:pt idx="3">
                  <c:v>165.11451612903201</c:v>
                </c:pt>
                <c:pt idx="4">
                  <c:v>156.908064516129</c:v>
                </c:pt>
                <c:pt idx="5">
                  <c:v>149.96</c:v>
                </c:pt>
                <c:pt idx="6">
                  <c:v>149.73290322580601</c:v>
                </c:pt>
                <c:pt idx="7">
                  <c:v>148.55096774193501</c:v>
                </c:pt>
                <c:pt idx="8">
                  <c:v>145.41225806451601</c:v>
                </c:pt>
                <c:pt idx="9">
                  <c:v>141.84516129032249</c:v>
                </c:pt>
                <c:pt idx="10">
                  <c:v>141.7777419354835</c:v>
                </c:pt>
                <c:pt idx="11">
                  <c:v>135.94419354838701</c:v>
                </c:pt>
                <c:pt idx="12">
                  <c:v>132.44225806451601</c:v>
                </c:pt>
                <c:pt idx="13">
                  <c:v>374.91344574780032</c:v>
                </c:pt>
                <c:pt idx="14">
                  <c:v>363.09151026392937</c:v>
                </c:pt>
                <c:pt idx="15">
                  <c:v>272.27667155425138</c:v>
                </c:pt>
                <c:pt idx="16">
                  <c:v>259.36699413489634</c:v>
                </c:pt>
                <c:pt idx="17">
                  <c:v>269.58892961876734</c:v>
                </c:pt>
                <c:pt idx="18">
                  <c:v>270.29667155425136</c:v>
                </c:pt>
                <c:pt idx="19">
                  <c:v>252.33925219941239</c:v>
                </c:pt>
                <c:pt idx="20">
                  <c:v>254.29409090909036</c:v>
                </c:pt>
                <c:pt idx="21">
                  <c:v>348.53925219941237</c:v>
                </c:pt>
                <c:pt idx="22">
                  <c:v>361.56505865102537</c:v>
                </c:pt>
                <c:pt idx="23">
                  <c:v>372.49989736070336</c:v>
                </c:pt>
                <c:pt idx="24">
                  <c:v>374.55731671554133</c:v>
                </c:pt>
                <c:pt idx="25">
                  <c:v>379.84247800586434</c:v>
                </c:pt>
                <c:pt idx="26">
                  <c:v>384.60570381231639</c:v>
                </c:pt>
                <c:pt idx="27">
                  <c:v>386.24247800586437</c:v>
                </c:pt>
                <c:pt idx="28">
                  <c:v>389.16570381231634</c:v>
                </c:pt>
                <c:pt idx="29">
                  <c:v>391.60634897360637</c:v>
                </c:pt>
                <c:pt idx="30">
                  <c:v>388.73473607038034</c:v>
                </c:pt>
                <c:pt idx="31">
                  <c:v>401.78570381231634</c:v>
                </c:pt>
                <c:pt idx="32">
                  <c:v>408.18699413489639</c:v>
                </c:pt>
                <c:pt idx="33">
                  <c:v>282.39280058650934</c:v>
                </c:pt>
                <c:pt idx="34">
                  <c:v>263.62634897360635</c:v>
                </c:pt>
                <c:pt idx="35">
                  <c:v>62.799354838709498</c:v>
                </c:pt>
                <c:pt idx="36">
                  <c:v>59.718387096774002</c:v>
                </c:pt>
                <c:pt idx="37">
                  <c:v>58.797096774193498</c:v>
                </c:pt>
                <c:pt idx="38">
                  <c:v>58.772258064516002</c:v>
                </c:pt>
                <c:pt idx="39">
                  <c:v>59.813870967741501</c:v>
                </c:pt>
                <c:pt idx="40">
                  <c:v>63.798709677418998</c:v>
                </c:pt>
                <c:pt idx="41">
                  <c:v>67.937096774193506</c:v>
                </c:pt>
                <c:pt idx="42">
                  <c:v>71.444838709677001</c:v>
                </c:pt>
                <c:pt idx="43">
                  <c:v>74.571290322580495</c:v>
                </c:pt>
                <c:pt idx="44">
                  <c:v>78.532580645161005</c:v>
                </c:pt>
                <c:pt idx="45">
                  <c:v>86.432903225806001</c:v>
                </c:pt>
                <c:pt idx="46">
                  <c:v>95.156774193548003</c:v>
                </c:pt>
                <c:pt idx="47">
                  <c:v>165.07322580645149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6C-4517-A9F1-BF020EE4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021551"/>
        <c:axId val="1235254831"/>
      </c:lineChart>
      <c:catAx>
        <c:axId val="463021551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54831"/>
        <c:crosses val="autoZero"/>
        <c:auto val="1"/>
        <c:lblAlgn val="ctr"/>
        <c:lblOffset val="100"/>
        <c:noMultiLvlLbl val="0"/>
      </c:catAx>
      <c:valAx>
        <c:axId val="12352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152401</xdr:rowOff>
    </xdr:from>
    <xdr:to>
      <xdr:col>47</xdr:col>
      <xdr:colOff>183698</xdr:colOff>
      <xdr:row>95</xdr:row>
      <xdr:rowOff>108857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BD7AC-5EA9-41AE-9E43-255E5C2C6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7"/>
  <sheetViews>
    <sheetView tabSelected="1" topLeftCell="A43" zoomScale="70" zoomScaleNormal="70" workbookViewId="0">
      <selection activeCell="AY58" sqref="AY58"/>
    </sheetView>
  </sheetViews>
  <sheetFormatPr defaultRowHeight="15" x14ac:dyDescent="0.25"/>
  <cols>
    <col min="1" max="1" width="11.5703125" bestFit="1" customWidth="1"/>
    <col min="2" max="2" width="0" hidden="1" customWidth="1"/>
    <col min="3" max="18" width="9.140625" hidden="1" customWidth="1"/>
    <col min="19" max="19" width="39.5703125" bestFit="1" customWidth="1"/>
    <col min="20" max="39" width="9.140625" hidden="1" customWidth="1"/>
    <col min="40" max="40" width="28.85546875" bestFit="1" customWidth="1"/>
    <col min="41" max="41" width="16.5703125" customWidth="1"/>
    <col min="42" max="42" width="28.140625" customWidth="1"/>
    <col min="43" max="43" width="14.7109375" customWidth="1"/>
    <col min="44" max="44" width="22" customWidth="1"/>
    <col min="45" max="45" width="33.28515625" customWidth="1"/>
    <col min="46" max="46" width="11.7109375" bestFit="1" customWidth="1"/>
  </cols>
  <sheetData>
    <row r="1" spans="1:46" s="2" customFormat="1" ht="72" customHeight="1" thickBot="1" x14ac:dyDescent="0.3">
      <c r="A1" s="10" t="s">
        <v>44</v>
      </c>
      <c r="S1" s="2" t="s">
        <v>51</v>
      </c>
      <c r="AN1" s="2" t="s">
        <v>52</v>
      </c>
      <c r="AO1" s="2" t="s">
        <v>53</v>
      </c>
      <c r="AP1" s="2" t="s">
        <v>54</v>
      </c>
      <c r="AQ1" s="2" t="s">
        <v>56</v>
      </c>
      <c r="AR1" s="2" t="s">
        <v>57</v>
      </c>
      <c r="AS1" s="2" t="s">
        <v>58</v>
      </c>
      <c r="AT1" s="2" t="s">
        <v>49</v>
      </c>
    </row>
    <row r="2" spans="1:46" s="2" customFormat="1" ht="15.75" thickBot="1" x14ac:dyDescent="0.3">
      <c r="AO2" s="11" t="s">
        <v>55</v>
      </c>
      <c r="AP2" s="12">
        <v>0.5</v>
      </c>
      <c r="AQ2" s="5">
        <f>SUM(AP5:AP17)+SUM(AP40:AP52)</f>
        <v>2989.1732258064462</v>
      </c>
      <c r="AR2" s="4"/>
      <c r="AS2" s="11" t="s">
        <v>50</v>
      </c>
      <c r="AT2" s="12">
        <f>MAX(S5:S52)</f>
        <v>351.40838709677399</v>
      </c>
    </row>
    <row r="3" spans="1:46" x14ac:dyDescent="0.25">
      <c r="A3" t="s">
        <v>40</v>
      </c>
      <c r="S3" t="s">
        <v>41</v>
      </c>
      <c r="AN3" t="s">
        <v>42</v>
      </c>
      <c r="AO3" t="s">
        <v>43</v>
      </c>
      <c r="AQ3" s="5"/>
      <c r="AR3" s="4"/>
    </row>
    <row r="4" spans="1:46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26</v>
      </c>
      <c r="AB4" t="s">
        <v>27</v>
      </c>
      <c r="AC4" t="s">
        <v>28</v>
      </c>
      <c r="AD4" t="s">
        <v>29</v>
      </c>
      <c r="AE4" t="s">
        <v>30</v>
      </c>
      <c r="AF4" t="s">
        <v>31</v>
      </c>
      <c r="AG4" t="s">
        <v>32</v>
      </c>
      <c r="AH4" t="s">
        <v>33</v>
      </c>
      <c r="AI4" t="s">
        <v>34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  <c r="AQ4" s="5"/>
      <c r="AR4" s="4"/>
      <c r="AS4" t="s">
        <v>59</v>
      </c>
    </row>
    <row r="5" spans="1:46" x14ac:dyDescent="0.25">
      <c r="A5" s="1">
        <v>0</v>
      </c>
      <c r="B5">
        <v>10.33</v>
      </c>
      <c r="C5">
        <v>16.822193548386998</v>
      </c>
      <c r="D5">
        <v>1.1348064516128999</v>
      </c>
      <c r="E5">
        <v>0</v>
      </c>
      <c r="F5">
        <v>16.585129032257999</v>
      </c>
      <c r="G5">
        <v>33.699677419354799</v>
      </c>
      <c r="H5">
        <v>7.9593225806451597</v>
      </c>
      <c r="I5">
        <v>59.198258064516097</v>
      </c>
      <c r="J5">
        <v>13.299419354838699</v>
      </c>
      <c r="K5">
        <v>12.397064516128999</v>
      </c>
      <c r="L5">
        <v>33.841935483870898</v>
      </c>
      <c r="M5">
        <v>5.1484516129032203</v>
      </c>
      <c r="N5">
        <v>12.238193548387001</v>
      </c>
      <c r="O5">
        <v>18.150451612903201</v>
      </c>
      <c r="P5">
        <v>11.062419354838701</v>
      </c>
      <c r="Q5">
        <v>0</v>
      </c>
      <c r="R5">
        <v>33.698612903225701</v>
      </c>
      <c r="S5">
        <v>351.40838709677399</v>
      </c>
      <c r="T5">
        <v>64.148645161290304</v>
      </c>
      <c r="U5">
        <v>19.971225806451599</v>
      </c>
      <c r="V5">
        <v>0</v>
      </c>
      <c r="W5">
        <v>32.244193548387003</v>
      </c>
      <c r="X5">
        <v>7.3652580645161203</v>
      </c>
      <c r="Y5">
        <v>16.249870967741899</v>
      </c>
      <c r="Z5">
        <v>25.427193548387098</v>
      </c>
      <c r="AA5">
        <v>22.233032258064501</v>
      </c>
      <c r="AB5">
        <v>66.288709677419305</v>
      </c>
      <c r="AC5">
        <v>124.31354838709601</v>
      </c>
      <c r="AD5">
        <v>4.2809677419354797</v>
      </c>
      <c r="AE5">
        <v>41.9832258064516</v>
      </c>
      <c r="AF5">
        <v>24.378064516129001</v>
      </c>
      <c r="AG5">
        <v>14.5306129032258</v>
      </c>
      <c r="AH5">
        <v>36.398967741935401</v>
      </c>
      <c r="AI5">
        <v>0</v>
      </c>
      <c r="AJ5">
        <v>316.12580645161199</v>
      </c>
      <c r="AK5">
        <v>-0.75749999999999995</v>
      </c>
      <c r="AL5">
        <v>1452.9136451612901</v>
      </c>
      <c r="AM5">
        <v>0</v>
      </c>
      <c r="AN5" s="7">
        <v>0</v>
      </c>
      <c r="AO5" s="8" t="b">
        <f>(AN5-S5)&gt;0</f>
        <v>0</v>
      </c>
      <c r="AP5">
        <f>S5*$AP$2</f>
        <v>175.704193548387</v>
      </c>
      <c r="AQ5" s="5"/>
      <c r="AR5" s="4"/>
      <c r="AS5">
        <f>S5-AP5</f>
        <v>175.704193548387</v>
      </c>
      <c r="AT5" t="b">
        <f>AS5&gt;$AT$2</f>
        <v>0</v>
      </c>
    </row>
    <row r="6" spans="1:46" x14ac:dyDescent="0.25">
      <c r="A6" s="1">
        <v>2.0833333333333332E-2</v>
      </c>
      <c r="B6">
        <v>9.4504516129032208</v>
      </c>
      <c r="C6">
        <v>16.5897096774193</v>
      </c>
      <c r="D6">
        <v>1.22348387096774</v>
      </c>
      <c r="E6">
        <v>0</v>
      </c>
      <c r="F6">
        <v>13.452225806451599</v>
      </c>
      <c r="G6">
        <v>33.641838709677401</v>
      </c>
      <c r="H6">
        <v>7.9474838709677398</v>
      </c>
      <c r="I6">
        <v>58.963451612903199</v>
      </c>
      <c r="J6">
        <v>12.1423225806451</v>
      </c>
      <c r="K6">
        <v>10.2944193548387</v>
      </c>
      <c r="L6">
        <v>33.793548387096699</v>
      </c>
      <c r="M6">
        <v>5.0822258064516097</v>
      </c>
      <c r="N6">
        <v>12.040741935483799</v>
      </c>
      <c r="O6">
        <v>17.5137419354838</v>
      </c>
      <c r="P6">
        <v>11.177967741935401</v>
      </c>
      <c r="Q6">
        <v>0</v>
      </c>
      <c r="R6">
        <v>29.083387096774199</v>
      </c>
      <c r="S6">
        <v>342.91677419354801</v>
      </c>
      <c r="T6">
        <v>64.731870967741898</v>
      </c>
      <c r="U6">
        <v>19.996774193548301</v>
      </c>
      <c r="V6">
        <v>0</v>
      </c>
      <c r="W6">
        <v>32.205935483870903</v>
      </c>
      <c r="X6">
        <v>4.1544193548386996</v>
      </c>
      <c r="Y6">
        <v>16.123903225806401</v>
      </c>
      <c r="Z6">
        <v>25.4123225806451</v>
      </c>
      <c r="AA6">
        <v>20.5295483870967</v>
      </c>
      <c r="AB6">
        <v>58.1542580645161</v>
      </c>
      <c r="AC6">
        <v>124.142967741935</v>
      </c>
      <c r="AD6">
        <v>4.2777419354838697</v>
      </c>
      <c r="AE6">
        <v>42.272903225806402</v>
      </c>
      <c r="AF6">
        <v>23.6434838709677</v>
      </c>
      <c r="AG6">
        <v>15.6713225806451</v>
      </c>
      <c r="AH6">
        <v>40.168774193548302</v>
      </c>
      <c r="AI6">
        <v>0</v>
      </c>
      <c r="AJ6">
        <v>314.783870967741</v>
      </c>
      <c r="AK6">
        <v>-0.81308517518586498</v>
      </c>
      <c r="AL6">
        <v>1421.58387096774</v>
      </c>
      <c r="AM6">
        <v>0</v>
      </c>
      <c r="AN6" s="7">
        <v>0</v>
      </c>
      <c r="AO6" s="8" t="b">
        <f t="shared" ref="AO6:AO52" si="0">(AN6-S6)&gt;0</f>
        <v>0</v>
      </c>
      <c r="AP6">
        <f t="shared" ref="AP6:AP52" si="1">S6*$AP$2</f>
        <v>171.458387096774</v>
      </c>
      <c r="AQ6" s="5"/>
      <c r="AR6" s="4"/>
      <c r="AS6">
        <f t="shared" ref="AS6:AS17" si="2">S6-AP6</f>
        <v>171.458387096774</v>
      </c>
      <c r="AT6" t="b">
        <f t="shared" ref="AT6:AT52" si="3">AS6&gt;$AT$2</f>
        <v>0</v>
      </c>
    </row>
    <row r="7" spans="1:46" x14ac:dyDescent="0.25">
      <c r="A7" s="1">
        <v>4.1666666666666664E-2</v>
      </c>
      <c r="B7">
        <v>8.4731612903225795</v>
      </c>
      <c r="C7">
        <v>16.745193548387</v>
      </c>
      <c r="D7">
        <v>1.1344516129032201</v>
      </c>
      <c r="E7">
        <v>0</v>
      </c>
      <c r="F7">
        <v>12.267129032258</v>
      </c>
      <c r="G7">
        <v>33.662548387096699</v>
      </c>
      <c r="H7">
        <v>7.9453870967741898</v>
      </c>
      <c r="I7">
        <v>58.606290322580598</v>
      </c>
      <c r="J7">
        <v>12.4492903225806</v>
      </c>
      <c r="K7">
        <v>10.3613548387096</v>
      </c>
      <c r="L7">
        <v>33.4258064516129</v>
      </c>
      <c r="M7">
        <v>4.9591290322580601</v>
      </c>
      <c r="N7">
        <v>10.9837741935483</v>
      </c>
      <c r="O7">
        <v>16.8893225806451</v>
      </c>
      <c r="P7">
        <v>11.161516129032201</v>
      </c>
      <c r="Q7">
        <v>0</v>
      </c>
      <c r="R7">
        <v>27.6485806451612</v>
      </c>
      <c r="S7">
        <v>342.94838709677401</v>
      </c>
      <c r="T7">
        <v>61.542193548387097</v>
      </c>
      <c r="U7">
        <v>19.947870967741899</v>
      </c>
      <c r="V7">
        <v>0</v>
      </c>
      <c r="W7">
        <v>32.2440322580645</v>
      </c>
      <c r="X7">
        <v>7.1617096774193501</v>
      </c>
      <c r="Y7">
        <v>16.045064516128999</v>
      </c>
      <c r="Z7">
        <v>25.4189032258064</v>
      </c>
      <c r="AA7">
        <v>18.739354838709598</v>
      </c>
      <c r="AB7">
        <v>53.570290322580597</v>
      </c>
      <c r="AC7">
        <v>123.86993548386999</v>
      </c>
      <c r="AD7">
        <v>4.2738709677419298</v>
      </c>
      <c r="AE7">
        <v>43.7864516129032</v>
      </c>
      <c r="AF7">
        <v>20.232258064516099</v>
      </c>
      <c r="AG7">
        <v>15.652258064516101</v>
      </c>
      <c r="AH7">
        <v>33.036387096774199</v>
      </c>
      <c r="AI7">
        <v>0</v>
      </c>
      <c r="AJ7">
        <v>318.322580645161</v>
      </c>
      <c r="AK7">
        <v>-0.75749999999999995</v>
      </c>
      <c r="AL7">
        <v>1403.50448387096</v>
      </c>
      <c r="AM7">
        <v>0</v>
      </c>
      <c r="AN7" s="7">
        <v>0</v>
      </c>
      <c r="AO7" s="8" t="b">
        <f t="shared" si="0"/>
        <v>0</v>
      </c>
      <c r="AP7">
        <f t="shared" si="1"/>
        <v>171.47419354838701</v>
      </c>
      <c r="AQ7" s="5"/>
      <c r="AR7" s="4"/>
      <c r="AS7">
        <f t="shared" si="2"/>
        <v>171.47419354838701</v>
      </c>
      <c r="AT7" t="b">
        <f t="shared" si="3"/>
        <v>0</v>
      </c>
    </row>
    <row r="8" spans="1:46" x14ac:dyDescent="0.25">
      <c r="A8" s="1">
        <v>6.25E-2</v>
      </c>
      <c r="B8">
        <v>7.0986451612903201</v>
      </c>
      <c r="C8">
        <v>17.010290322580602</v>
      </c>
      <c r="D8">
        <v>1.4970322580645099</v>
      </c>
      <c r="E8">
        <v>0</v>
      </c>
      <c r="F8">
        <v>11.427</v>
      </c>
      <c r="G8">
        <v>33.623193548387</v>
      </c>
      <c r="H8">
        <v>7.9590322580645196</v>
      </c>
      <c r="I8">
        <v>57.507967741935403</v>
      </c>
      <c r="J8">
        <v>12.0874516129032</v>
      </c>
      <c r="K8">
        <v>13.8658709677419</v>
      </c>
      <c r="L8">
        <v>32.493548387096702</v>
      </c>
      <c r="M8">
        <v>4.7980645161290303</v>
      </c>
      <c r="N8">
        <v>10.412000000000001</v>
      </c>
      <c r="O8">
        <v>15.217193548387</v>
      </c>
      <c r="P8">
        <v>11.1582903225806</v>
      </c>
      <c r="Q8">
        <v>0</v>
      </c>
      <c r="R8">
        <v>24.628451612903199</v>
      </c>
      <c r="S8">
        <v>330.22903225806402</v>
      </c>
      <c r="T8">
        <v>61.886193548387098</v>
      </c>
      <c r="U8">
        <v>19.868548387096698</v>
      </c>
      <c r="V8">
        <v>0</v>
      </c>
      <c r="W8">
        <v>32.117032258064498</v>
      </c>
      <c r="X8">
        <v>5.0726129032258003</v>
      </c>
      <c r="Y8">
        <v>16.059870967741901</v>
      </c>
      <c r="Z8">
        <v>25.4353548387096</v>
      </c>
      <c r="AA8">
        <v>17.371225806451601</v>
      </c>
      <c r="AB8">
        <v>43.974516129032203</v>
      </c>
      <c r="AC8">
        <v>123.707870967741</v>
      </c>
      <c r="AD8">
        <v>4.2729032258064503</v>
      </c>
      <c r="AE8">
        <v>43.799999999999898</v>
      </c>
      <c r="AF8">
        <v>17.701806451612899</v>
      </c>
      <c r="AG8">
        <v>14.0995483870967</v>
      </c>
      <c r="AH8">
        <v>36.033806451612897</v>
      </c>
      <c r="AI8">
        <v>0</v>
      </c>
      <c r="AJ8">
        <v>316.65483870967699</v>
      </c>
      <c r="AK8">
        <v>-0.42049034727516199</v>
      </c>
      <c r="AL8">
        <v>1369.0691935483801</v>
      </c>
      <c r="AM8">
        <v>0</v>
      </c>
      <c r="AN8" s="7">
        <v>0</v>
      </c>
      <c r="AO8" s="8" t="b">
        <f t="shared" si="0"/>
        <v>0</v>
      </c>
      <c r="AP8">
        <f t="shared" si="1"/>
        <v>165.11451612903201</v>
      </c>
      <c r="AQ8" s="5"/>
      <c r="AR8" s="4"/>
      <c r="AS8">
        <f t="shared" si="2"/>
        <v>165.11451612903201</v>
      </c>
      <c r="AT8" t="b">
        <f t="shared" si="3"/>
        <v>0</v>
      </c>
    </row>
    <row r="9" spans="1:46" x14ac:dyDescent="0.25">
      <c r="A9" s="1">
        <v>8.3333333333333329E-2</v>
      </c>
      <c r="B9">
        <v>7.3431612903225796</v>
      </c>
      <c r="C9">
        <v>16.590483870967699</v>
      </c>
      <c r="D9">
        <v>1.52716129032258</v>
      </c>
      <c r="E9">
        <v>0</v>
      </c>
      <c r="F9">
        <v>10.4452580645161</v>
      </c>
      <c r="G9">
        <v>33.283741935483803</v>
      </c>
      <c r="H9">
        <v>7.9882580645161303</v>
      </c>
      <c r="I9">
        <v>57.510387096774203</v>
      </c>
      <c r="J9">
        <v>11.411677419354801</v>
      </c>
      <c r="K9">
        <v>12.308354838709599</v>
      </c>
      <c r="L9">
        <v>31.429032258064499</v>
      </c>
      <c r="M9">
        <v>4.6281612903225797</v>
      </c>
      <c r="N9">
        <v>10.052967741935401</v>
      </c>
      <c r="O9">
        <v>14.7973548387096</v>
      </c>
      <c r="P9">
        <v>11.073645161290299</v>
      </c>
      <c r="Q9">
        <v>0</v>
      </c>
      <c r="R9">
        <v>21.1258709677419</v>
      </c>
      <c r="S9">
        <v>313.816129032258</v>
      </c>
      <c r="T9">
        <v>58.992516129032197</v>
      </c>
      <c r="U9">
        <v>19.918483870967702</v>
      </c>
      <c r="V9">
        <v>0</v>
      </c>
      <c r="W9">
        <v>32.228774193548396</v>
      </c>
      <c r="X9">
        <v>4.5041290322580601</v>
      </c>
      <c r="Y9">
        <v>16.057580645161199</v>
      </c>
      <c r="Z9">
        <v>25.436741935483798</v>
      </c>
      <c r="AA9">
        <v>16.5349677419354</v>
      </c>
      <c r="AB9">
        <v>36.2069032258064</v>
      </c>
      <c r="AC9">
        <v>123.63329032258</v>
      </c>
      <c r="AD9">
        <v>4.2709677419354799</v>
      </c>
      <c r="AE9">
        <v>43.850967741935399</v>
      </c>
      <c r="AF9">
        <v>15.5729032258064</v>
      </c>
      <c r="AG9">
        <v>14.2468387096774</v>
      </c>
      <c r="AH9">
        <v>30.459354838709601</v>
      </c>
      <c r="AI9">
        <v>0</v>
      </c>
      <c r="AJ9">
        <v>314.46451612903201</v>
      </c>
      <c r="AK9">
        <v>-0.75749999999999995</v>
      </c>
      <c r="AL9">
        <v>1321.71058064516</v>
      </c>
      <c r="AM9">
        <v>0</v>
      </c>
      <c r="AN9" s="7">
        <v>0</v>
      </c>
      <c r="AO9" s="8" t="b">
        <f t="shared" si="0"/>
        <v>0</v>
      </c>
      <c r="AP9">
        <f t="shared" si="1"/>
        <v>156.908064516129</v>
      </c>
      <c r="AQ9" s="5"/>
      <c r="AR9" s="4"/>
      <c r="AS9">
        <f t="shared" si="2"/>
        <v>156.908064516129</v>
      </c>
      <c r="AT9" t="b">
        <f t="shared" si="3"/>
        <v>0</v>
      </c>
    </row>
    <row r="10" spans="1:46" x14ac:dyDescent="0.25">
      <c r="A10" s="1">
        <v>0.10416666666666667</v>
      </c>
      <c r="B10">
        <v>6.7845806451612898</v>
      </c>
      <c r="C10">
        <v>16.809548387096701</v>
      </c>
      <c r="D10">
        <v>1.7356451612903201</v>
      </c>
      <c r="E10">
        <v>0</v>
      </c>
      <c r="F10">
        <v>10.215129032258</v>
      </c>
      <c r="G10">
        <v>32.750064516129001</v>
      </c>
      <c r="H10">
        <v>7.9810322580645199</v>
      </c>
      <c r="I10">
        <v>56.237193548387097</v>
      </c>
      <c r="J10">
        <v>10.786709677419299</v>
      </c>
      <c r="K10">
        <v>10.773225806451601</v>
      </c>
      <c r="L10">
        <v>30.932258064516098</v>
      </c>
      <c r="M10">
        <v>4.4400322580645097</v>
      </c>
      <c r="N10">
        <v>8.9389999999999894</v>
      </c>
      <c r="O10">
        <v>12.9087419354838</v>
      </c>
      <c r="P10">
        <v>10.9334838709677</v>
      </c>
      <c r="Q10">
        <v>0</v>
      </c>
      <c r="R10">
        <v>16.474483870967699</v>
      </c>
      <c r="S10">
        <v>299.92</v>
      </c>
      <c r="T10">
        <v>53.812129032257999</v>
      </c>
      <c r="U10">
        <v>19.8690322580645</v>
      </c>
      <c r="V10">
        <v>0</v>
      </c>
      <c r="W10">
        <v>32.168741935483801</v>
      </c>
      <c r="X10">
        <v>5.8865806451612901</v>
      </c>
      <c r="Y10">
        <v>15.996580645161201</v>
      </c>
      <c r="Z10">
        <v>25.432483870967701</v>
      </c>
      <c r="AA10">
        <v>15.637032258064499</v>
      </c>
      <c r="AB10">
        <v>30.552096774193501</v>
      </c>
      <c r="AC10">
        <v>123.638709677419</v>
      </c>
      <c r="AD10">
        <v>4.2687096774193503</v>
      </c>
      <c r="AE10">
        <v>45.883225806451598</v>
      </c>
      <c r="AF10">
        <v>10.3228387096774</v>
      </c>
      <c r="AG10">
        <v>14.436838709677399</v>
      </c>
      <c r="AH10">
        <v>32.902451612903199</v>
      </c>
      <c r="AI10">
        <v>0</v>
      </c>
      <c r="AJ10">
        <v>309.332258064516</v>
      </c>
      <c r="AK10">
        <v>-2.7239727411631498</v>
      </c>
      <c r="AL10">
        <v>1278.76083870967</v>
      </c>
      <c r="AM10">
        <v>0</v>
      </c>
      <c r="AN10" s="7">
        <v>0</v>
      </c>
      <c r="AO10" s="8" t="b">
        <f t="shared" si="0"/>
        <v>0</v>
      </c>
      <c r="AP10">
        <f t="shared" si="1"/>
        <v>149.96</v>
      </c>
      <c r="AQ10" s="5"/>
      <c r="AR10" s="4"/>
      <c r="AS10">
        <f t="shared" si="2"/>
        <v>149.96</v>
      </c>
      <c r="AT10" t="b">
        <f t="shared" si="3"/>
        <v>0</v>
      </c>
    </row>
    <row r="11" spans="1:46" x14ac:dyDescent="0.25">
      <c r="A11" s="1">
        <v>0.125</v>
      </c>
      <c r="B11">
        <v>7.1925161290322501</v>
      </c>
      <c r="C11">
        <v>17.004129032258</v>
      </c>
      <c r="D11">
        <v>1.3674516129032199</v>
      </c>
      <c r="E11">
        <v>0</v>
      </c>
      <c r="F11">
        <v>9.64422580645161</v>
      </c>
      <c r="G11">
        <v>32.713000000000001</v>
      </c>
      <c r="H11">
        <v>7.9867741935483902</v>
      </c>
      <c r="I11">
        <v>54.786161290322497</v>
      </c>
      <c r="J11">
        <v>10.0211612903225</v>
      </c>
      <c r="K11">
        <v>9.2393870967741893</v>
      </c>
      <c r="L11">
        <v>30.858064516129001</v>
      </c>
      <c r="M11">
        <v>4.3843548387096698</v>
      </c>
      <c r="N11">
        <v>7.6763870967741896</v>
      </c>
      <c r="O11">
        <v>10.697709677419301</v>
      </c>
      <c r="P11">
        <v>10.902290322580599</v>
      </c>
      <c r="Q11">
        <v>0</v>
      </c>
      <c r="R11">
        <v>14.5740322580645</v>
      </c>
      <c r="S11">
        <v>299.46580645161202</v>
      </c>
      <c r="T11">
        <v>45.907096774193498</v>
      </c>
      <c r="U11">
        <v>19.9225161290322</v>
      </c>
      <c r="V11">
        <v>0</v>
      </c>
      <c r="W11">
        <v>32.269838709677401</v>
      </c>
      <c r="X11">
        <v>3.9564838709677401</v>
      </c>
      <c r="Y11">
        <v>16.0137096774193</v>
      </c>
      <c r="Z11">
        <v>25.438032258064499</v>
      </c>
      <c r="AA11">
        <v>14.8211612903225</v>
      </c>
      <c r="AB11">
        <v>28.832999999999998</v>
      </c>
      <c r="AC11">
        <v>122.47664516128999</v>
      </c>
      <c r="AD11">
        <v>4.2687096774193503</v>
      </c>
      <c r="AE11">
        <v>47.241290322580603</v>
      </c>
      <c r="AF11">
        <v>9.2810322580645099</v>
      </c>
      <c r="AG11">
        <v>14.477</v>
      </c>
      <c r="AH11">
        <v>35.409806451612901</v>
      </c>
      <c r="AI11">
        <v>0</v>
      </c>
      <c r="AJ11">
        <v>304.53548387096703</v>
      </c>
      <c r="AK11">
        <v>-0.75749999999999995</v>
      </c>
      <c r="AL11">
        <v>1253.36525806451</v>
      </c>
      <c r="AM11">
        <v>0</v>
      </c>
      <c r="AN11" s="7">
        <v>0</v>
      </c>
      <c r="AO11" s="8" t="b">
        <f t="shared" si="0"/>
        <v>0</v>
      </c>
      <c r="AP11">
        <f t="shared" si="1"/>
        <v>149.73290322580601</v>
      </c>
      <c r="AQ11" s="5"/>
      <c r="AR11" s="4"/>
      <c r="AS11">
        <f t="shared" si="2"/>
        <v>149.73290322580601</v>
      </c>
      <c r="AT11" t="b">
        <f t="shared" si="3"/>
        <v>0</v>
      </c>
    </row>
    <row r="12" spans="1:46" x14ac:dyDescent="0.25">
      <c r="A12" s="1">
        <v>0.14583333333333334</v>
      </c>
      <c r="B12">
        <v>4.7590967741935399</v>
      </c>
      <c r="C12">
        <v>19.562838709677401</v>
      </c>
      <c r="D12">
        <v>1.7655806451612901</v>
      </c>
      <c r="E12">
        <v>0</v>
      </c>
      <c r="F12">
        <v>8.5335806451612903</v>
      </c>
      <c r="G12">
        <v>32.805774193548302</v>
      </c>
      <c r="H12">
        <v>7.9781612903225803</v>
      </c>
      <c r="I12">
        <v>52.704290322580597</v>
      </c>
      <c r="J12">
        <v>9.9231935483870899</v>
      </c>
      <c r="K12">
        <v>12.2628387096774</v>
      </c>
      <c r="L12">
        <v>30.764516129032199</v>
      </c>
      <c r="M12">
        <v>4.3167741935483797</v>
      </c>
      <c r="N12">
        <v>7.2056451612903203</v>
      </c>
      <c r="O12">
        <v>9.6856129032258007</v>
      </c>
      <c r="P12">
        <v>10.816580645161199</v>
      </c>
      <c r="Q12">
        <v>0</v>
      </c>
      <c r="R12">
        <v>12.583903225806401</v>
      </c>
      <c r="S12">
        <v>297.10193548387002</v>
      </c>
      <c r="T12">
        <v>41.248516129032197</v>
      </c>
      <c r="U12">
        <v>19.900064516129</v>
      </c>
      <c r="V12">
        <v>0</v>
      </c>
      <c r="W12">
        <v>32.324387096774103</v>
      </c>
      <c r="X12">
        <v>6.1537741935483803</v>
      </c>
      <c r="Y12">
        <v>15.277999999999899</v>
      </c>
      <c r="Z12">
        <v>25.410935483870901</v>
      </c>
      <c r="AA12">
        <v>13.892516129032201</v>
      </c>
      <c r="AB12">
        <v>31.672161290322499</v>
      </c>
      <c r="AC12">
        <v>119.475870967741</v>
      </c>
      <c r="AD12">
        <v>4.2664516129032197</v>
      </c>
      <c r="AE12">
        <v>48.279354838709601</v>
      </c>
      <c r="AF12">
        <v>8.7860645161290307</v>
      </c>
      <c r="AG12">
        <v>14.4187741935483</v>
      </c>
      <c r="AH12">
        <v>28.2335483870967</v>
      </c>
      <c r="AI12">
        <v>0</v>
      </c>
      <c r="AJ12">
        <v>300.316129032258</v>
      </c>
      <c r="AK12">
        <v>10.704326794254101</v>
      </c>
      <c r="AL12">
        <v>1232.4268709677399</v>
      </c>
      <c r="AM12">
        <v>0</v>
      </c>
      <c r="AN12" s="7">
        <v>0</v>
      </c>
      <c r="AO12" s="8" t="b">
        <f t="shared" si="0"/>
        <v>0</v>
      </c>
      <c r="AP12">
        <f t="shared" si="1"/>
        <v>148.55096774193501</v>
      </c>
      <c r="AQ12" s="5"/>
      <c r="AR12" s="4"/>
      <c r="AS12">
        <f t="shared" si="2"/>
        <v>148.55096774193501</v>
      </c>
      <c r="AT12" t="b">
        <f t="shared" si="3"/>
        <v>0</v>
      </c>
    </row>
    <row r="13" spans="1:46" x14ac:dyDescent="0.25">
      <c r="A13" s="1">
        <v>0.16666666666666666</v>
      </c>
      <c r="B13">
        <v>4.5454838709677396</v>
      </c>
      <c r="C13">
        <v>19.4242903225806</v>
      </c>
      <c r="D13">
        <v>1.7146129032258</v>
      </c>
      <c r="E13">
        <v>0</v>
      </c>
      <c r="F13">
        <v>8.1246774193548301</v>
      </c>
      <c r="G13">
        <v>32.790419354838697</v>
      </c>
      <c r="H13">
        <v>7.9859677419354798</v>
      </c>
      <c r="I13">
        <v>50.619032258064401</v>
      </c>
      <c r="J13">
        <v>9.7695161290322492</v>
      </c>
      <c r="K13">
        <v>11.9129677419354</v>
      </c>
      <c r="L13">
        <v>30.277387096774099</v>
      </c>
      <c r="M13">
        <v>4.7608387096774196</v>
      </c>
      <c r="N13">
        <v>6.9064193548387101</v>
      </c>
      <c r="O13">
        <v>9.0359677419354796</v>
      </c>
      <c r="P13">
        <v>10.8012580645161</v>
      </c>
      <c r="Q13">
        <v>0</v>
      </c>
      <c r="R13">
        <v>11.0519677419354</v>
      </c>
      <c r="S13">
        <v>290.82451612903202</v>
      </c>
      <c r="T13">
        <v>40.409032258064499</v>
      </c>
      <c r="U13">
        <v>19.852451612903199</v>
      </c>
      <c r="V13">
        <v>0</v>
      </c>
      <c r="W13">
        <v>32.3217419354838</v>
      </c>
      <c r="X13">
        <v>3.2847419354838698</v>
      </c>
      <c r="Y13">
        <v>10.301193548387101</v>
      </c>
      <c r="Z13">
        <v>25.4246129032258</v>
      </c>
      <c r="AA13">
        <v>13.224645161290301</v>
      </c>
      <c r="AB13">
        <v>31.086548387096698</v>
      </c>
      <c r="AC13">
        <v>117.29470967741899</v>
      </c>
      <c r="AD13">
        <v>4.26387096774193</v>
      </c>
      <c r="AE13">
        <v>50.255483870967701</v>
      </c>
      <c r="AF13">
        <v>9.0307096774193507</v>
      </c>
      <c r="AG13">
        <v>14.475387096774099</v>
      </c>
      <c r="AH13">
        <v>29.786064516128999</v>
      </c>
      <c r="AI13">
        <v>0</v>
      </c>
      <c r="AJ13">
        <v>296.42903225806401</v>
      </c>
      <c r="AK13">
        <v>-0.75749999999999995</v>
      </c>
      <c r="AL13">
        <v>1207.9855483870899</v>
      </c>
      <c r="AM13">
        <v>0</v>
      </c>
      <c r="AN13" s="7">
        <v>0</v>
      </c>
      <c r="AO13" s="8" t="b">
        <f t="shared" si="0"/>
        <v>0</v>
      </c>
      <c r="AP13">
        <f t="shared" si="1"/>
        <v>145.41225806451601</v>
      </c>
      <c r="AQ13" s="5"/>
      <c r="AR13" s="4"/>
      <c r="AS13">
        <f t="shared" si="2"/>
        <v>145.41225806451601</v>
      </c>
      <c r="AT13" t="b">
        <f t="shared" si="3"/>
        <v>0</v>
      </c>
    </row>
    <row r="14" spans="1:46" x14ac:dyDescent="0.25">
      <c r="A14" s="1">
        <v>0.1875</v>
      </c>
      <c r="B14">
        <v>4.7816129032257999</v>
      </c>
      <c r="C14">
        <v>19.2284838709677</v>
      </c>
      <c r="D14">
        <v>2.1604516129032199</v>
      </c>
      <c r="E14">
        <v>0</v>
      </c>
      <c r="F14">
        <v>8.3042258064516101</v>
      </c>
      <c r="G14">
        <v>32.446612903225798</v>
      </c>
      <c r="H14">
        <v>7.9818387096774197</v>
      </c>
      <c r="I14">
        <v>47.330548387096698</v>
      </c>
      <c r="J14">
        <v>9.0236129032257999</v>
      </c>
      <c r="K14">
        <v>10.638129032258</v>
      </c>
      <c r="L14">
        <v>30.264483870967702</v>
      </c>
      <c r="M14">
        <v>5.1781935483870898</v>
      </c>
      <c r="N14">
        <v>6.7400645161290296</v>
      </c>
      <c r="O14">
        <v>8.3524193548387</v>
      </c>
      <c r="P14">
        <v>10.837129032258</v>
      </c>
      <c r="Q14">
        <v>0</v>
      </c>
      <c r="R14">
        <v>10.353129032258</v>
      </c>
      <c r="S14">
        <v>283.69032258064499</v>
      </c>
      <c r="T14">
        <v>46.415483870967698</v>
      </c>
      <c r="U14">
        <v>19.814193548387099</v>
      </c>
      <c r="V14">
        <v>0</v>
      </c>
      <c r="W14">
        <v>32.4090967741935</v>
      </c>
      <c r="X14">
        <v>5.2654516129032203</v>
      </c>
      <c r="Y14">
        <v>10.2737419354838</v>
      </c>
      <c r="Z14">
        <v>25.2565483870967</v>
      </c>
      <c r="AA14">
        <v>12.4414193548387</v>
      </c>
      <c r="AB14">
        <v>27.777967741935399</v>
      </c>
      <c r="AC14">
        <v>113.847483870967</v>
      </c>
      <c r="AD14">
        <v>4.30709677419354</v>
      </c>
      <c r="AE14">
        <v>53.575483870967702</v>
      </c>
      <c r="AF14">
        <v>8.44</v>
      </c>
      <c r="AG14">
        <v>14.3702258064516</v>
      </c>
      <c r="AH14">
        <v>31.010838709677401</v>
      </c>
      <c r="AI14">
        <v>0</v>
      </c>
      <c r="AJ14">
        <v>292.06129032258002</v>
      </c>
      <c r="AK14">
        <v>-67.561988024361497</v>
      </c>
      <c r="AL14">
        <v>1194.57758064516</v>
      </c>
      <c r="AM14">
        <v>0</v>
      </c>
      <c r="AN14" s="7">
        <v>0</v>
      </c>
      <c r="AO14" s="8" t="b">
        <f t="shared" si="0"/>
        <v>0</v>
      </c>
      <c r="AP14">
        <f t="shared" si="1"/>
        <v>141.84516129032249</v>
      </c>
      <c r="AQ14" s="5"/>
      <c r="AR14" s="4"/>
      <c r="AS14">
        <f t="shared" si="2"/>
        <v>141.84516129032249</v>
      </c>
      <c r="AT14" t="b">
        <f t="shared" si="3"/>
        <v>0</v>
      </c>
    </row>
    <row r="15" spans="1:46" x14ac:dyDescent="0.25">
      <c r="A15" s="1">
        <v>0.20833333333333334</v>
      </c>
      <c r="B15">
        <v>5.5504516129032204</v>
      </c>
      <c r="C15">
        <v>18.624580645161199</v>
      </c>
      <c r="D15">
        <v>2.2437741935483801</v>
      </c>
      <c r="E15">
        <v>0</v>
      </c>
      <c r="F15">
        <v>6.7983870967741904</v>
      </c>
      <c r="G15">
        <v>32.370322580645102</v>
      </c>
      <c r="H15">
        <v>7.9749354838709703</v>
      </c>
      <c r="I15">
        <v>44.125967741935398</v>
      </c>
      <c r="J15">
        <v>8.5699999999999896</v>
      </c>
      <c r="K15">
        <v>9.6801290322580602</v>
      </c>
      <c r="L15">
        <v>30.2419032258064</v>
      </c>
      <c r="M15">
        <v>5.6241935483870904</v>
      </c>
      <c r="N15">
        <v>6.8629032258064502</v>
      </c>
      <c r="O15">
        <v>7.8685806451612903</v>
      </c>
      <c r="P15">
        <v>10.704322580645099</v>
      </c>
      <c r="Q15">
        <v>0</v>
      </c>
      <c r="R15">
        <v>10.884774193548299</v>
      </c>
      <c r="S15">
        <v>283.55548387096701</v>
      </c>
      <c r="T15">
        <v>49.546322580645104</v>
      </c>
      <c r="U15">
        <v>19.808645161290301</v>
      </c>
      <c r="V15">
        <v>0</v>
      </c>
      <c r="W15">
        <v>32.439225806451603</v>
      </c>
      <c r="X15">
        <v>5.3939354838709601</v>
      </c>
      <c r="Y15">
        <v>9.7586451612903193</v>
      </c>
      <c r="Z15">
        <v>25.157354838709601</v>
      </c>
      <c r="AA15">
        <v>12.286193548387001</v>
      </c>
      <c r="AB15">
        <v>20.0968709677419</v>
      </c>
      <c r="AC15">
        <v>111.926193548387</v>
      </c>
      <c r="AD15">
        <v>4.3012903225806403</v>
      </c>
      <c r="AE15">
        <v>55.872903225806397</v>
      </c>
      <c r="AF15">
        <v>9.3161290322580594</v>
      </c>
      <c r="AG15">
        <v>14.428548387096701</v>
      </c>
      <c r="AH15">
        <v>32.300129032257999</v>
      </c>
      <c r="AI15">
        <v>0</v>
      </c>
      <c r="AJ15">
        <v>293.43225806451602</v>
      </c>
      <c r="AK15">
        <v>3.2166368387096802</v>
      </c>
      <c r="AL15">
        <v>1187.74535483871</v>
      </c>
      <c r="AM15">
        <v>0</v>
      </c>
      <c r="AN15" s="7">
        <v>0</v>
      </c>
      <c r="AO15" s="8" t="b">
        <f t="shared" si="0"/>
        <v>0</v>
      </c>
      <c r="AP15">
        <f t="shared" si="1"/>
        <v>141.7777419354835</v>
      </c>
      <c r="AQ15" s="5"/>
      <c r="AR15" s="4"/>
      <c r="AS15">
        <f t="shared" si="2"/>
        <v>141.7777419354835</v>
      </c>
      <c r="AT15" t="b">
        <f t="shared" si="3"/>
        <v>0</v>
      </c>
    </row>
    <row r="16" spans="1:46" x14ac:dyDescent="0.25">
      <c r="A16" s="1">
        <v>0.22916666666666666</v>
      </c>
      <c r="B16">
        <v>8.9932258064516102</v>
      </c>
      <c r="C16">
        <v>24.174806451612898</v>
      </c>
      <c r="D16">
        <v>2.3384193548386998</v>
      </c>
      <c r="E16">
        <v>0</v>
      </c>
      <c r="F16">
        <v>6.9572580645161297</v>
      </c>
      <c r="G16">
        <v>33.054645161290303</v>
      </c>
      <c r="H16">
        <v>7.9853870967741898</v>
      </c>
      <c r="I16">
        <v>40.048580645161202</v>
      </c>
      <c r="J16">
        <v>7.1278709677419299</v>
      </c>
      <c r="K16">
        <v>13.459225806451601</v>
      </c>
      <c r="L16">
        <v>30.019322580645099</v>
      </c>
      <c r="M16">
        <v>7.23074193548387</v>
      </c>
      <c r="N16">
        <v>7.3120000000000003</v>
      </c>
      <c r="O16">
        <v>7.5958064516128996</v>
      </c>
      <c r="P16">
        <v>10.854870967741901</v>
      </c>
      <c r="Q16">
        <v>0</v>
      </c>
      <c r="R16">
        <v>9.6378064516128994</v>
      </c>
      <c r="S16">
        <v>271.88838709677401</v>
      </c>
      <c r="T16">
        <v>58.934451612903203</v>
      </c>
      <c r="U16">
        <v>19.837258064516099</v>
      </c>
      <c r="V16">
        <v>0</v>
      </c>
      <c r="W16">
        <v>32.351419354838697</v>
      </c>
      <c r="X16">
        <v>3.5817741935483798</v>
      </c>
      <c r="Y16">
        <v>8.9287741935483798</v>
      </c>
      <c r="Z16">
        <v>25.178451612903199</v>
      </c>
      <c r="AA16">
        <v>12.243483870967699</v>
      </c>
      <c r="AB16">
        <v>16.065516129032201</v>
      </c>
      <c r="AC16">
        <v>106.02399999999901</v>
      </c>
      <c r="AD16">
        <v>4.2958064516128998</v>
      </c>
      <c r="AE16">
        <v>56.3522580645161</v>
      </c>
      <c r="AF16">
        <v>9.9451612903225701</v>
      </c>
      <c r="AG16">
        <v>14.401225806451601</v>
      </c>
      <c r="AH16">
        <v>39.515354838709598</v>
      </c>
      <c r="AI16">
        <v>0</v>
      </c>
      <c r="AJ16">
        <v>293.22903225806402</v>
      </c>
      <c r="AK16">
        <v>404.50414870675303</v>
      </c>
      <c r="AL16">
        <v>1189.5623225806401</v>
      </c>
      <c r="AM16">
        <v>133.70294008885801</v>
      </c>
      <c r="AN16" s="7">
        <v>0</v>
      </c>
      <c r="AO16" s="8" t="b">
        <f t="shared" si="0"/>
        <v>0</v>
      </c>
      <c r="AP16">
        <f t="shared" si="1"/>
        <v>135.94419354838701</v>
      </c>
      <c r="AQ16" s="5"/>
      <c r="AR16" s="4"/>
      <c r="AS16">
        <f t="shared" si="2"/>
        <v>135.94419354838701</v>
      </c>
      <c r="AT16" t="b">
        <f t="shared" si="3"/>
        <v>0</v>
      </c>
    </row>
    <row r="17" spans="1:46" x14ac:dyDescent="0.25">
      <c r="A17" s="1">
        <v>0.25</v>
      </c>
      <c r="B17">
        <v>10.0051612903225</v>
      </c>
      <c r="C17">
        <v>24.024064516128998</v>
      </c>
      <c r="D17">
        <v>2.3708387096774102</v>
      </c>
      <c r="E17">
        <v>0</v>
      </c>
      <c r="F17">
        <v>6.2677419354838699</v>
      </c>
      <c r="G17">
        <v>32.651129032257998</v>
      </c>
      <c r="H17">
        <v>8.0020000000000007</v>
      </c>
      <c r="I17">
        <v>32.588838709677397</v>
      </c>
      <c r="J17">
        <v>6.2242258064516101</v>
      </c>
      <c r="K17">
        <v>11.7652258064516</v>
      </c>
      <c r="L17">
        <v>29.977419354838698</v>
      </c>
      <c r="M17">
        <v>8.0130645161290293</v>
      </c>
      <c r="N17">
        <v>7.8250967741935398</v>
      </c>
      <c r="O17">
        <v>8.2586129032257993</v>
      </c>
      <c r="P17">
        <v>36.918225806451602</v>
      </c>
      <c r="Q17">
        <v>0</v>
      </c>
      <c r="R17">
        <v>10.4739677419354</v>
      </c>
      <c r="S17">
        <v>264.88451612903202</v>
      </c>
      <c r="T17">
        <v>68.534193548387094</v>
      </c>
      <c r="U17">
        <v>19.850838709677401</v>
      </c>
      <c r="V17">
        <v>3.87096774193548E-4</v>
      </c>
      <c r="W17">
        <v>32.498064516128998</v>
      </c>
      <c r="X17">
        <v>6.6143870967741902</v>
      </c>
      <c r="Y17">
        <v>8.8783548387096705</v>
      </c>
      <c r="Z17">
        <v>25.1713225806451</v>
      </c>
      <c r="AA17">
        <v>13.0698064516129</v>
      </c>
      <c r="AB17">
        <v>18.195193548387</v>
      </c>
      <c r="AC17">
        <v>99.856516129032201</v>
      </c>
      <c r="AD17">
        <v>4.2945161290322504</v>
      </c>
      <c r="AE17">
        <v>60.119354838709597</v>
      </c>
      <c r="AF17">
        <v>11.869935483870901</v>
      </c>
      <c r="AG17">
        <v>14.5295806451612</v>
      </c>
      <c r="AH17">
        <v>44.0549677419354</v>
      </c>
      <c r="AI17">
        <v>0</v>
      </c>
      <c r="AJ17">
        <v>297.72580645161298</v>
      </c>
      <c r="AK17">
        <v>965.65987096774199</v>
      </c>
      <c r="AL17">
        <v>1225.5133548387</v>
      </c>
      <c r="AM17">
        <v>668.525451612903</v>
      </c>
      <c r="AN17" s="7">
        <v>66.389516129032202</v>
      </c>
      <c r="AO17" s="8" t="b">
        <f t="shared" si="0"/>
        <v>0</v>
      </c>
      <c r="AP17">
        <f t="shared" si="1"/>
        <v>132.44225806451601</v>
      </c>
      <c r="AQ17" s="5"/>
      <c r="AR17" s="4"/>
      <c r="AS17">
        <f t="shared" si="2"/>
        <v>132.44225806451601</v>
      </c>
      <c r="AT17" t="b">
        <f t="shared" si="3"/>
        <v>0</v>
      </c>
    </row>
    <row r="18" spans="1:46" x14ac:dyDescent="0.25">
      <c r="A18" s="1">
        <v>0.27083333333333331</v>
      </c>
      <c r="B18">
        <v>10.9285161290322</v>
      </c>
      <c r="C18">
        <v>24.0358387096774</v>
      </c>
      <c r="D18">
        <v>2.16819354838709</v>
      </c>
      <c r="E18">
        <v>0</v>
      </c>
      <c r="F18">
        <v>9.3840000000000003</v>
      </c>
      <c r="G18">
        <v>32.436258064516103</v>
      </c>
      <c r="H18">
        <v>7.9953870967741896</v>
      </c>
      <c r="I18">
        <v>28.4228709677419</v>
      </c>
      <c r="J18">
        <v>6.2222903225806396</v>
      </c>
      <c r="K18">
        <v>11.1853548387096</v>
      </c>
      <c r="L18">
        <v>30.1999999999999</v>
      </c>
      <c r="M18">
        <v>9.5429032258064499</v>
      </c>
      <c r="N18">
        <v>7.6690645161290298</v>
      </c>
      <c r="O18">
        <v>9.7352903225806404</v>
      </c>
      <c r="P18">
        <v>43.780967741935399</v>
      </c>
      <c r="Q18">
        <v>0</v>
      </c>
      <c r="R18">
        <v>12.1937741935483</v>
      </c>
      <c r="S18">
        <v>239.04193548387099</v>
      </c>
      <c r="T18">
        <v>84.752516129032202</v>
      </c>
      <c r="U18">
        <v>19.874870967741899</v>
      </c>
      <c r="V18">
        <v>0</v>
      </c>
      <c r="W18">
        <v>32.545548387096702</v>
      </c>
      <c r="X18">
        <v>6.4645483870967704</v>
      </c>
      <c r="Y18">
        <v>8.8039677419354803</v>
      </c>
      <c r="Z18">
        <v>25.161322580645098</v>
      </c>
      <c r="AA18">
        <v>14.2674838709677</v>
      </c>
      <c r="AB18">
        <v>19.220322580645099</v>
      </c>
      <c r="AC18">
        <v>96.264516129032302</v>
      </c>
      <c r="AD18">
        <v>4.2435483870967703</v>
      </c>
      <c r="AE18">
        <v>59.727096774193498</v>
      </c>
      <c r="AF18">
        <v>12.018193548387</v>
      </c>
      <c r="AG18">
        <v>15.473129032258001</v>
      </c>
      <c r="AH18">
        <v>50.889290322580599</v>
      </c>
      <c r="AI18">
        <v>0</v>
      </c>
      <c r="AJ18">
        <v>298.64516129032199</v>
      </c>
      <c r="AK18">
        <v>1516.0431270096401</v>
      </c>
      <c r="AL18">
        <v>1233.2941612903201</v>
      </c>
      <c r="AM18">
        <v>1217.3979657193199</v>
      </c>
      <c r="AN18" s="7">
        <v>342.04777471843698</v>
      </c>
      <c r="AO18" s="3" t="b">
        <f t="shared" si="0"/>
        <v>1</v>
      </c>
      <c r="AP18" s="3">
        <v>0</v>
      </c>
      <c r="AQ18" s="5"/>
      <c r="AR18">
        <f>AQ2/22</f>
        <v>135.87151026392937</v>
      </c>
      <c r="AS18">
        <f>AR18+S18</f>
        <v>374.91344574780032</v>
      </c>
      <c r="AT18" t="b">
        <f t="shared" si="3"/>
        <v>1</v>
      </c>
    </row>
    <row r="19" spans="1:46" x14ac:dyDescent="0.25">
      <c r="A19" s="1">
        <v>0.29166666666666669</v>
      </c>
      <c r="B19">
        <v>14.138193548386999</v>
      </c>
      <c r="C19">
        <v>25.049548387096699</v>
      </c>
      <c r="D19">
        <v>2.1576451612903198</v>
      </c>
      <c r="E19">
        <v>0</v>
      </c>
      <c r="F19">
        <v>14.690838709677401</v>
      </c>
      <c r="G19">
        <v>32.769838709677401</v>
      </c>
      <c r="H19">
        <v>8.0045483870967704</v>
      </c>
      <c r="I19">
        <v>24.2263225806451</v>
      </c>
      <c r="J19">
        <v>6.1742258064516102</v>
      </c>
      <c r="K19">
        <v>10.687677419354801</v>
      </c>
      <c r="L19">
        <v>30.177419354838701</v>
      </c>
      <c r="M19">
        <v>9.7814838709677403</v>
      </c>
      <c r="N19">
        <v>8.4597741935483892</v>
      </c>
      <c r="O19">
        <v>12.429225806451599</v>
      </c>
      <c r="P19">
        <v>39.928516129032197</v>
      </c>
      <c r="Q19">
        <v>0</v>
      </c>
      <c r="R19">
        <v>20.403290322580599</v>
      </c>
      <c r="S19">
        <v>227.22</v>
      </c>
      <c r="T19">
        <v>93.471483870967703</v>
      </c>
      <c r="U19">
        <v>19.933838709677399</v>
      </c>
      <c r="V19">
        <v>0</v>
      </c>
      <c r="W19">
        <v>32.4126129032257</v>
      </c>
      <c r="X19">
        <v>8.4678064516128995</v>
      </c>
      <c r="Y19">
        <v>8.8733225806451603</v>
      </c>
      <c r="Z19">
        <v>25.199870967741901</v>
      </c>
      <c r="AA19">
        <v>16.0018064516129</v>
      </c>
      <c r="AB19">
        <v>31.489129032257999</v>
      </c>
      <c r="AC19">
        <v>93.526967741935394</v>
      </c>
      <c r="AD19">
        <v>4.12225806451612</v>
      </c>
      <c r="AE19">
        <v>69.990322580645099</v>
      </c>
      <c r="AF19">
        <v>14.296129032257999</v>
      </c>
      <c r="AG19">
        <v>15.9547741935483</v>
      </c>
      <c r="AH19">
        <v>59.3917419354838</v>
      </c>
      <c r="AI19">
        <v>0</v>
      </c>
      <c r="AJ19">
        <v>300.25483870967702</v>
      </c>
      <c r="AK19">
        <v>1963.7970967741901</v>
      </c>
      <c r="AL19">
        <v>1279.6854516128999</v>
      </c>
      <c r="AM19">
        <v>1663.54225806451</v>
      </c>
      <c r="AN19" s="7">
        <v>701.26325806451598</v>
      </c>
      <c r="AO19" s="3" t="b">
        <f t="shared" si="0"/>
        <v>1</v>
      </c>
      <c r="AP19" s="3">
        <v>0</v>
      </c>
      <c r="AQ19" s="5"/>
      <c r="AR19">
        <f>$AR$18</f>
        <v>135.87151026392937</v>
      </c>
      <c r="AS19">
        <f t="shared" ref="AS19:AS39" si="4">AR19+S19</f>
        <v>363.09151026392937</v>
      </c>
      <c r="AT19" t="b">
        <f t="shared" si="3"/>
        <v>1</v>
      </c>
    </row>
    <row r="20" spans="1:46" x14ac:dyDescent="0.25">
      <c r="A20" s="1">
        <v>0.3125</v>
      </c>
      <c r="B20">
        <v>15.983612903225801</v>
      </c>
      <c r="C20">
        <v>28.750774193548299</v>
      </c>
      <c r="D20">
        <v>2.1218064516128998</v>
      </c>
      <c r="E20">
        <v>0</v>
      </c>
      <c r="F20">
        <v>14.0838709677419</v>
      </c>
      <c r="G20">
        <v>32.412709677419301</v>
      </c>
      <c r="H20">
        <v>9.1741935483870801E-2</v>
      </c>
      <c r="I20">
        <v>3.21277419354838</v>
      </c>
      <c r="J20">
        <v>6.6072258064516101</v>
      </c>
      <c r="K20">
        <v>13.6233225806451</v>
      </c>
      <c r="L20">
        <v>30.232258064516099</v>
      </c>
      <c r="M20">
        <v>9.4358387096774194</v>
      </c>
      <c r="N20">
        <v>9.8369999999999997</v>
      </c>
      <c r="O20">
        <v>15.1254516129032</v>
      </c>
      <c r="P20">
        <v>38.405612903225801</v>
      </c>
      <c r="Q20">
        <v>0</v>
      </c>
      <c r="R20">
        <v>35.7517741935483</v>
      </c>
      <c r="S20">
        <v>136.40516129032201</v>
      </c>
      <c r="T20">
        <v>97.735483870967698</v>
      </c>
      <c r="U20">
        <v>19.892548387096699</v>
      </c>
      <c r="V20">
        <v>0</v>
      </c>
      <c r="W20">
        <v>32.246193548386998</v>
      </c>
      <c r="X20">
        <v>10.355806451612899</v>
      </c>
      <c r="Y20">
        <v>9.0712903225806407</v>
      </c>
      <c r="Z20">
        <v>25.324838709677401</v>
      </c>
      <c r="AA20">
        <v>19.217806451612901</v>
      </c>
      <c r="AB20">
        <v>35.759129032258002</v>
      </c>
      <c r="AC20">
        <v>44.924129032258001</v>
      </c>
      <c r="AD20">
        <v>4.1803225806451598</v>
      </c>
      <c r="AE20">
        <v>76.902580645161194</v>
      </c>
      <c r="AF20">
        <v>15.9335483870967</v>
      </c>
      <c r="AG20">
        <v>14.974193548386999</v>
      </c>
      <c r="AH20">
        <v>64.287483870967705</v>
      </c>
      <c r="AI20">
        <v>0</v>
      </c>
      <c r="AJ20">
        <v>300.39677419354803</v>
      </c>
      <c r="AK20">
        <v>2217.0649602030999</v>
      </c>
      <c r="AL20">
        <v>1163.28306451612</v>
      </c>
      <c r="AM20">
        <v>1916.66818600955</v>
      </c>
      <c r="AN20" s="7">
        <v>1084.14544938833</v>
      </c>
      <c r="AO20" s="3" t="b">
        <f t="shared" si="0"/>
        <v>1</v>
      </c>
      <c r="AP20" s="3">
        <v>0</v>
      </c>
      <c r="AQ20" s="5"/>
      <c r="AR20">
        <f t="shared" ref="AR20:AR39" si="5">$AR$18</f>
        <v>135.87151026392937</v>
      </c>
      <c r="AS20">
        <f t="shared" si="4"/>
        <v>272.27667155425138</v>
      </c>
      <c r="AT20" t="b">
        <f t="shared" si="3"/>
        <v>0</v>
      </c>
    </row>
    <row r="21" spans="1:46" x14ac:dyDescent="0.25">
      <c r="A21" s="1">
        <v>0.33333333333333331</v>
      </c>
      <c r="B21">
        <v>15.587419354838699</v>
      </c>
      <c r="C21">
        <v>32.297580645161197</v>
      </c>
      <c r="D21">
        <v>2.2016451612903198</v>
      </c>
      <c r="E21">
        <v>0</v>
      </c>
      <c r="F21">
        <v>17.219870967741901</v>
      </c>
      <c r="G21">
        <v>31.9945483870967</v>
      </c>
      <c r="H21">
        <v>3.6612903225806397E-2</v>
      </c>
      <c r="I21">
        <v>0.46316129032258002</v>
      </c>
      <c r="J21">
        <v>6.37112903225806</v>
      </c>
      <c r="K21">
        <v>13.1659354838709</v>
      </c>
      <c r="L21">
        <v>29.654838709677399</v>
      </c>
      <c r="M21">
        <v>9.4834516129032291</v>
      </c>
      <c r="N21">
        <v>11.310193548387</v>
      </c>
      <c r="O21">
        <v>16.789290322580602</v>
      </c>
      <c r="P21">
        <v>37.981580645161202</v>
      </c>
      <c r="Q21">
        <v>0</v>
      </c>
      <c r="R21">
        <v>46.4234193548387</v>
      </c>
      <c r="S21">
        <v>123.49548387096701</v>
      </c>
      <c r="T21">
        <v>95.000516129032206</v>
      </c>
      <c r="U21">
        <v>19.825419354838701</v>
      </c>
      <c r="V21">
        <v>0</v>
      </c>
      <c r="W21">
        <v>32.194451612903201</v>
      </c>
      <c r="X21">
        <v>10.959354838709601</v>
      </c>
      <c r="Y21">
        <v>8.9112903225806406</v>
      </c>
      <c r="Z21">
        <v>24.948709677419298</v>
      </c>
      <c r="AA21">
        <v>21.051870967741898</v>
      </c>
      <c r="AB21">
        <v>44.3008064516128</v>
      </c>
      <c r="AC21">
        <v>36.885677419354799</v>
      </c>
      <c r="AD21">
        <v>4.20935483870967</v>
      </c>
      <c r="AE21">
        <v>79.177419354838705</v>
      </c>
      <c r="AF21">
        <v>22.550967741935398</v>
      </c>
      <c r="AG21">
        <v>15.134451612903201</v>
      </c>
      <c r="AH21">
        <v>63.124645161290303</v>
      </c>
      <c r="AI21">
        <v>0</v>
      </c>
      <c r="AJ21">
        <v>304.04516129032203</v>
      </c>
      <c r="AK21">
        <v>2388.0418709677401</v>
      </c>
      <c r="AL21">
        <v>1176.7962580645101</v>
      </c>
      <c r="AM21">
        <v>2083.9967096774099</v>
      </c>
      <c r="AN21" s="7">
        <v>1286.0821290322499</v>
      </c>
      <c r="AO21" s="3" t="b">
        <f t="shared" si="0"/>
        <v>1</v>
      </c>
      <c r="AP21" s="3">
        <v>0</v>
      </c>
      <c r="AQ21" s="5"/>
      <c r="AR21">
        <f t="shared" si="5"/>
        <v>135.87151026392937</v>
      </c>
      <c r="AS21">
        <f t="shared" si="4"/>
        <v>259.36699413489634</v>
      </c>
      <c r="AT21" t="b">
        <f t="shared" si="3"/>
        <v>0</v>
      </c>
    </row>
    <row r="22" spans="1:46" x14ac:dyDescent="0.25">
      <c r="A22" s="1">
        <v>0.35416666666666669</v>
      </c>
      <c r="B22">
        <v>18.0836774193548</v>
      </c>
      <c r="C22">
        <v>32.423999999999999</v>
      </c>
      <c r="D22">
        <v>1.9966129032258</v>
      </c>
      <c r="E22">
        <v>0</v>
      </c>
      <c r="F22">
        <v>18.174741935483802</v>
      </c>
      <c r="G22">
        <v>33.016387096774103</v>
      </c>
      <c r="H22">
        <v>1.7516129032258E-2</v>
      </c>
      <c r="I22">
        <v>0.46287096774193498</v>
      </c>
      <c r="J22">
        <v>6.2617419354838697</v>
      </c>
      <c r="K22">
        <v>12.719129032258</v>
      </c>
      <c r="L22">
        <v>29.096774193548299</v>
      </c>
      <c r="M22">
        <v>9.0967096774193497</v>
      </c>
      <c r="N22">
        <v>12.466258064516101</v>
      </c>
      <c r="O22">
        <v>17.449290322580602</v>
      </c>
      <c r="P22">
        <v>37.640870967741897</v>
      </c>
      <c r="Q22">
        <v>0</v>
      </c>
      <c r="R22">
        <v>47.698290322580597</v>
      </c>
      <c r="S22">
        <v>133.717419354838</v>
      </c>
      <c r="T22">
        <v>96.901935483870901</v>
      </c>
      <c r="U22">
        <v>19.837516129032199</v>
      </c>
      <c r="V22">
        <v>3.87096774193548E-4</v>
      </c>
      <c r="W22">
        <v>32.3164193548387</v>
      </c>
      <c r="X22">
        <v>11.875</v>
      </c>
      <c r="Y22">
        <v>9.0173225806451605</v>
      </c>
      <c r="Z22">
        <v>25.114741935483799</v>
      </c>
      <c r="AA22">
        <v>22.686322580645101</v>
      </c>
      <c r="AB22">
        <v>57.757838709677401</v>
      </c>
      <c r="AC22">
        <v>40.198967741935498</v>
      </c>
      <c r="AD22">
        <v>4.0090322580645097</v>
      </c>
      <c r="AE22">
        <v>80.372903225806397</v>
      </c>
      <c r="AF22">
        <v>26.701032258064501</v>
      </c>
      <c r="AG22">
        <v>15.0086774193548</v>
      </c>
      <c r="AH22">
        <v>66.100903225806405</v>
      </c>
      <c r="AI22">
        <v>0</v>
      </c>
      <c r="AJ22">
        <v>306.69677419354798</v>
      </c>
      <c r="AK22">
        <v>2588.9229827394602</v>
      </c>
      <c r="AL22">
        <v>1224.91806451612</v>
      </c>
      <c r="AM22">
        <v>2282.2262085459101</v>
      </c>
      <c r="AN22" s="7">
        <v>1391.1687681823601</v>
      </c>
      <c r="AO22" s="3" t="b">
        <f t="shared" si="0"/>
        <v>1</v>
      </c>
      <c r="AP22" s="3">
        <v>0</v>
      </c>
      <c r="AQ22" s="5"/>
      <c r="AR22">
        <f t="shared" si="5"/>
        <v>135.87151026392937</v>
      </c>
      <c r="AS22">
        <f t="shared" si="4"/>
        <v>269.58892961876734</v>
      </c>
      <c r="AT22" t="b">
        <f t="shared" si="3"/>
        <v>0</v>
      </c>
    </row>
    <row r="23" spans="1:46" x14ac:dyDescent="0.25">
      <c r="A23" s="1">
        <v>0.375</v>
      </c>
      <c r="B23">
        <v>19.872838709677399</v>
      </c>
      <c r="C23">
        <v>32.330774193548301</v>
      </c>
      <c r="D23">
        <v>1.8626774193548301</v>
      </c>
      <c r="E23">
        <v>0</v>
      </c>
      <c r="F23">
        <v>19.488774193548299</v>
      </c>
      <c r="G23">
        <v>33.363193548387002</v>
      </c>
      <c r="H23">
        <v>1.34193548387096E-2</v>
      </c>
      <c r="I23">
        <v>0.46035483870967697</v>
      </c>
      <c r="J23">
        <v>6.5839354838709596</v>
      </c>
      <c r="K23">
        <v>10.697870967741901</v>
      </c>
      <c r="L23">
        <v>29.0741935483871</v>
      </c>
      <c r="M23">
        <v>8.62170967741935</v>
      </c>
      <c r="N23">
        <v>11.650612903225801</v>
      </c>
      <c r="O23">
        <v>18.886387096774101</v>
      </c>
      <c r="P23">
        <v>37.812419354838703</v>
      </c>
      <c r="Q23">
        <v>0</v>
      </c>
      <c r="R23">
        <v>49.758612903225703</v>
      </c>
      <c r="S23">
        <v>134.425161290322</v>
      </c>
      <c r="T23">
        <v>90.324387096774103</v>
      </c>
      <c r="U23">
        <v>19.786935483870899</v>
      </c>
      <c r="V23">
        <v>0</v>
      </c>
      <c r="W23">
        <v>32.304064516129003</v>
      </c>
      <c r="X23">
        <v>10.576064516129</v>
      </c>
      <c r="Y23">
        <v>9.1204516129032207</v>
      </c>
      <c r="Z23">
        <v>25.1620322580645</v>
      </c>
      <c r="AA23">
        <v>24.069548387096699</v>
      </c>
      <c r="AB23">
        <v>71.902677419354802</v>
      </c>
      <c r="AC23">
        <v>40.232258064516103</v>
      </c>
      <c r="AD23">
        <v>3.9732258064516102</v>
      </c>
      <c r="AE23">
        <v>80.3851612903225</v>
      </c>
      <c r="AF23">
        <v>26.488258064516099</v>
      </c>
      <c r="AG23">
        <v>15.509741935483801</v>
      </c>
      <c r="AH23">
        <v>66.594064516128995</v>
      </c>
      <c r="AI23">
        <v>0</v>
      </c>
      <c r="AJ23">
        <v>312.26129032258001</v>
      </c>
      <c r="AK23">
        <v>2753.5712903225799</v>
      </c>
      <c r="AL23">
        <v>1243.5930967741899</v>
      </c>
      <c r="AM23">
        <v>2441.3099999999899</v>
      </c>
      <c r="AN23" s="7">
        <v>1518.38567741935</v>
      </c>
      <c r="AO23" s="3" t="b">
        <f t="shared" si="0"/>
        <v>1</v>
      </c>
      <c r="AP23" s="3">
        <v>0</v>
      </c>
      <c r="AQ23" s="5"/>
      <c r="AR23">
        <f t="shared" si="5"/>
        <v>135.87151026392937</v>
      </c>
      <c r="AS23">
        <f t="shared" si="4"/>
        <v>270.29667155425136</v>
      </c>
      <c r="AT23" t="b">
        <f t="shared" si="3"/>
        <v>0</v>
      </c>
    </row>
    <row r="24" spans="1:46" x14ac:dyDescent="0.25">
      <c r="A24" s="1">
        <v>0.39583333333333331</v>
      </c>
      <c r="B24">
        <v>18.539935483870899</v>
      </c>
      <c r="C24">
        <v>30.200064516129</v>
      </c>
      <c r="D24">
        <v>1.8239354838709601</v>
      </c>
      <c r="E24">
        <v>0</v>
      </c>
      <c r="F24">
        <v>21.259161290322499</v>
      </c>
      <c r="G24">
        <v>34.294483870967703</v>
      </c>
      <c r="H24">
        <v>0.49906451612903202</v>
      </c>
      <c r="I24">
        <v>0.45722580645161198</v>
      </c>
      <c r="J24">
        <v>10.3679354838709</v>
      </c>
      <c r="K24">
        <v>15.7426774193548</v>
      </c>
      <c r="L24">
        <v>28.8645161290322</v>
      </c>
      <c r="M24">
        <v>8.1189354838709598</v>
      </c>
      <c r="N24">
        <v>11.267709677419299</v>
      </c>
      <c r="O24">
        <v>19.420322580645099</v>
      </c>
      <c r="P24">
        <v>39.055161290322502</v>
      </c>
      <c r="Q24">
        <v>0</v>
      </c>
      <c r="R24">
        <v>50.439870967741903</v>
      </c>
      <c r="S24">
        <v>116.46774193548301</v>
      </c>
      <c r="T24">
        <v>91.371870967741899</v>
      </c>
      <c r="U24">
        <v>19.707999999999998</v>
      </c>
      <c r="V24">
        <v>0</v>
      </c>
      <c r="W24">
        <v>32.195483870967699</v>
      </c>
      <c r="X24">
        <v>11.6700967741935</v>
      </c>
      <c r="Y24">
        <v>9.3277419354838695</v>
      </c>
      <c r="Z24">
        <v>25.6318387096774</v>
      </c>
      <c r="AA24">
        <v>25.7110967741935</v>
      </c>
      <c r="AB24">
        <v>75.591032258064502</v>
      </c>
      <c r="AC24">
        <v>39.788387096774201</v>
      </c>
      <c r="AD24">
        <v>3.6845161290322501</v>
      </c>
      <c r="AE24">
        <v>80.033548387096701</v>
      </c>
      <c r="AF24">
        <v>27.262064516129001</v>
      </c>
      <c r="AG24">
        <v>14.805354838709601</v>
      </c>
      <c r="AH24">
        <v>66.681032258064505</v>
      </c>
      <c r="AI24">
        <v>0</v>
      </c>
      <c r="AJ24">
        <v>317.41935483870901</v>
      </c>
      <c r="AK24">
        <v>2815.8497885214101</v>
      </c>
      <c r="AL24">
        <v>1247.70016129032</v>
      </c>
      <c r="AM24">
        <v>2498.4304336826999</v>
      </c>
      <c r="AN24" s="7">
        <v>1576.01752216266</v>
      </c>
      <c r="AO24" s="3" t="b">
        <f t="shared" si="0"/>
        <v>1</v>
      </c>
      <c r="AP24" s="3">
        <v>0</v>
      </c>
      <c r="AQ24" s="5"/>
      <c r="AR24">
        <f t="shared" si="5"/>
        <v>135.87151026392937</v>
      </c>
      <c r="AS24">
        <f t="shared" si="4"/>
        <v>252.33925219941239</v>
      </c>
      <c r="AT24" t="b">
        <f t="shared" si="3"/>
        <v>0</v>
      </c>
    </row>
    <row r="25" spans="1:46" x14ac:dyDescent="0.25">
      <c r="A25" s="1">
        <v>0.41666666666666669</v>
      </c>
      <c r="B25">
        <v>19.6782580645161</v>
      </c>
      <c r="C25">
        <v>29.256935483870901</v>
      </c>
      <c r="D25">
        <v>1.7958064516129</v>
      </c>
      <c r="E25">
        <v>0</v>
      </c>
      <c r="F25">
        <v>23.148064516129001</v>
      </c>
      <c r="G25">
        <v>35.6178064516128</v>
      </c>
      <c r="H25">
        <v>0.54438709677419395</v>
      </c>
      <c r="I25">
        <v>0.93819354838709701</v>
      </c>
      <c r="J25">
        <v>7.0968064516128999</v>
      </c>
      <c r="K25">
        <v>15.678580645161199</v>
      </c>
      <c r="L25">
        <v>28.103225806451601</v>
      </c>
      <c r="M25">
        <v>7.7075483870967698</v>
      </c>
      <c r="N25">
        <v>11.321387096774099</v>
      </c>
      <c r="O25">
        <v>18.724709677419298</v>
      </c>
      <c r="P25">
        <v>34.204580645161201</v>
      </c>
      <c r="Q25">
        <v>0</v>
      </c>
      <c r="R25">
        <v>51.192354838709598</v>
      </c>
      <c r="S25">
        <v>118.42258064516101</v>
      </c>
      <c r="T25">
        <v>88.979354838709597</v>
      </c>
      <c r="U25">
        <v>19.678967741935399</v>
      </c>
      <c r="V25">
        <v>0</v>
      </c>
      <c r="W25">
        <v>32.174709677419301</v>
      </c>
      <c r="X25">
        <v>11.2245806451612</v>
      </c>
      <c r="Y25">
        <v>9.4688064516129007</v>
      </c>
      <c r="Z25">
        <v>26.053354838709598</v>
      </c>
      <c r="AA25">
        <v>25.0526451612903</v>
      </c>
      <c r="AB25">
        <v>72.839806451612901</v>
      </c>
      <c r="AC25">
        <v>40.516387096774103</v>
      </c>
      <c r="AD25">
        <v>3.85096774193548</v>
      </c>
      <c r="AE25">
        <v>77.825806451612806</v>
      </c>
      <c r="AF25">
        <v>28.9682580645161</v>
      </c>
      <c r="AG25">
        <v>14.838129032257999</v>
      </c>
      <c r="AH25">
        <v>70.113290322580596</v>
      </c>
      <c r="AI25">
        <v>0</v>
      </c>
      <c r="AJ25">
        <v>323.51290322580599</v>
      </c>
      <c r="AK25">
        <v>2799.41387096774</v>
      </c>
      <c r="AL25">
        <v>1248.5291935483799</v>
      </c>
      <c r="AM25">
        <v>2475.9009677419299</v>
      </c>
      <c r="AN25" s="7">
        <v>1565.6463225806399</v>
      </c>
      <c r="AO25" s="3" t="b">
        <f t="shared" si="0"/>
        <v>1</v>
      </c>
      <c r="AP25" s="3">
        <v>0</v>
      </c>
      <c r="AQ25" s="5"/>
      <c r="AR25">
        <f t="shared" si="5"/>
        <v>135.87151026392937</v>
      </c>
      <c r="AS25">
        <f t="shared" si="4"/>
        <v>254.29409090909036</v>
      </c>
      <c r="AT25" t="b">
        <f t="shared" si="3"/>
        <v>0</v>
      </c>
    </row>
    <row r="26" spans="1:46" x14ac:dyDescent="0.25">
      <c r="A26" s="1">
        <v>0.4375</v>
      </c>
      <c r="B26">
        <v>18.0610322580645</v>
      </c>
      <c r="C26">
        <v>27.752741935483801</v>
      </c>
      <c r="D26">
        <v>1.80658064516129</v>
      </c>
      <c r="E26">
        <v>0</v>
      </c>
      <c r="F26">
        <v>26.900322580645099</v>
      </c>
      <c r="G26">
        <v>37.537548387096699</v>
      </c>
      <c r="H26">
        <v>0.54570967741935394</v>
      </c>
      <c r="I26">
        <v>31.544193548387099</v>
      </c>
      <c r="J26">
        <v>6.7217096774193497</v>
      </c>
      <c r="K26">
        <v>13.9352258064516</v>
      </c>
      <c r="L26">
        <v>28.187096774193499</v>
      </c>
      <c r="M26">
        <v>7.0292258064516098</v>
      </c>
      <c r="N26">
        <v>11.2079354838709</v>
      </c>
      <c r="O26">
        <v>18.248290322580601</v>
      </c>
      <c r="P26">
        <v>34.640161290322503</v>
      </c>
      <c r="Q26">
        <v>0</v>
      </c>
      <c r="R26">
        <v>50.959193548387098</v>
      </c>
      <c r="S26">
        <v>212.66774193548301</v>
      </c>
      <c r="T26">
        <v>93.868903225806406</v>
      </c>
      <c r="U26">
        <v>19.1064193548387</v>
      </c>
      <c r="V26">
        <v>0</v>
      </c>
      <c r="W26">
        <v>31.1839032258064</v>
      </c>
      <c r="X26">
        <v>10.9538064516129</v>
      </c>
      <c r="Y26">
        <v>9.5830967741935407</v>
      </c>
      <c r="Z26">
        <v>26.243580645161199</v>
      </c>
      <c r="AA26">
        <v>24.6976774193548</v>
      </c>
      <c r="AB26">
        <v>71.912290322580603</v>
      </c>
      <c r="AC26">
        <v>59.460387096774099</v>
      </c>
      <c r="AD26">
        <v>4.0064516129032199</v>
      </c>
      <c r="AE26">
        <v>79.595483870967698</v>
      </c>
      <c r="AF26">
        <v>30.614064516129002</v>
      </c>
      <c r="AG26">
        <v>15.217193548387</v>
      </c>
      <c r="AH26">
        <v>66.241032258064493</v>
      </c>
      <c r="AI26">
        <v>0</v>
      </c>
      <c r="AJ26">
        <v>324.27096774193501</v>
      </c>
      <c r="AK26">
        <v>2727.9189312933399</v>
      </c>
      <c r="AL26">
        <v>1394.6999677419301</v>
      </c>
      <c r="AM26">
        <v>2403.6479635514102</v>
      </c>
      <c r="AN26" s="7">
        <v>1352.94464722877</v>
      </c>
      <c r="AO26" s="3" t="b">
        <f t="shared" si="0"/>
        <v>1</v>
      </c>
      <c r="AP26" s="3">
        <v>0</v>
      </c>
      <c r="AQ26" s="5"/>
      <c r="AR26">
        <f t="shared" si="5"/>
        <v>135.87151026392937</v>
      </c>
      <c r="AS26">
        <f t="shared" si="4"/>
        <v>348.53925219941237</v>
      </c>
      <c r="AT26" t="b">
        <f t="shared" si="3"/>
        <v>0</v>
      </c>
    </row>
    <row r="27" spans="1:46" x14ac:dyDescent="0.25">
      <c r="A27" s="1">
        <v>0.45833333333333331</v>
      </c>
      <c r="B27">
        <v>17.064451612903198</v>
      </c>
      <c r="C27">
        <v>29.322580645161199</v>
      </c>
      <c r="D27">
        <v>1.7535806451612901</v>
      </c>
      <c r="E27">
        <v>0</v>
      </c>
      <c r="F27">
        <v>27.0469354838709</v>
      </c>
      <c r="G27">
        <v>37.9215806451612</v>
      </c>
      <c r="H27">
        <v>0.54425806451612802</v>
      </c>
      <c r="I27">
        <v>38.646935483870898</v>
      </c>
      <c r="J27">
        <v>6.6893548387096704</v>
      </c>
      <c r="K27">
        <v>12.657129032258</v>
      </c>
      <c r="L27">
        <v>28.2129032258064</v>
      </c>
      <c r="M27">
        <v>6.82641935483871</v>
      </c>
      <c r="N27">
        <v>11.627129032258001</v>
      </c>
      <c r="O27">
        <v>17.941258064516099</v>
      </c>
      <c r="P27">
        <v>38.8683548387096</v>
      </c>
      <c r="Q27">
        <v>0</v>
      </c>
      <c r="R27">
        <v>50.330645161290299</v>
      </c>
      <c r="S27">
        <v>225.693548387096</v>
      </c>
      <c r="T27">
        <v>91.241290322580596</v>
      </c>
      <c r="U27">
        <v>19.1620967741935</v>
      </c>
      <c r="V27">
        <v>0</v>
      </c>
      <c r="W27">
        <v>31.263580645161198</v>
      </c>
      <c r="X27">
        <v>9.9670000000000005</v>
      </c>
      <c r="Y27">
        <v>15.710741935483799</v>
      </c>
      <c r="Z27">
        <v>26.376258064516101</v>
      </c>
      <c r="AA27">
        <v>25.3756129032258</v>
      </c>
      <c r="AB27">
        <v>71.326258064516097</v>
      </c>
      <c r="AC27">
        <v>64.287999999999997</v>
      </c>
      <c r="AD27">
        <v>3.99806451612903</v>
      </c>
      <c r="AE27">
        <v>80.309677419354799</v>
      </c>
      <c r="AF27">
        <v>29.378967741935401</v>
      </c>
      <c r="AG27">
        <v>15.519</v>
      </c>
      <c r="AH27">
        <v>64.495999999999995</v>
      </c>
      <c r="AI27">
        <v>0</v>
      </c>
      <c r="AJ27">
        <v>328.296774193548</v>
      </c>
      <c r="AK27">
        <v>2681.8354516129002</v>
      </c>
      <c r="AL27">
        <v>1427.85638709677</v>
      </c>
      <c r="AM27">
        <v>2353.5386774193498</v>
      </c>
      <c r="AN27" s="7">
        <v>1278.8919677419301</v>
      </c>
      <c r="AO27" s="3" t="b">
        <f t="shared" si="0"/>
        <v>1</v>
      </c>
      <c r="AP27" s="3">
        <v>0</v>
      </c>
      <c r="AQ27" s="5"/>
      <c r="AR27">
        <f t="shared" si="5"/>
        <v>135.87151026392937</v>
      </c>
      <c r="AS27">
        <f t="shared" si="4"/>
        <v>361.56505865102537</v>
      </c>
      <c r="AT27" t="b">
        <f t="shared" si="3"/>
        <v>1</v>
      </c>
    </row>
    <row r="28" spans="1:46" x14ac:dyDescent="0.25">
      <c r="A28" s="1">
        <v>0.47916666666666669</v>
      </c>
      <c r="B28">
        <v>16.605806451612899</v>
      </c>
      <c r="C28">
        <v>34.677064516129001</v>
      </c>
      <c r="D28">
        <v>1.74141935483871</v>
      </c>
      <c r="E28">
        <v>0</v>
      </c>
      <c r="F28">
        <v>25.416064516129001</v>
      </c>
      <c r="G28">
        <v>38.282935483870901</v>
      </c>
      <c r="H28">
        <v>0.54367741935483904</v>
      </c>
      <c r="I28">
        <v>39.6088709677419</v>
      </c>
      <c r="J28">
        <v>6.7739032258064498</v>
      </c>
      <c r="K28">
        <v>14.2457419354838</v>
      </c>
      <c r="L28">
        <v>28.3774193548387</v>
      </c>
      <c r="M28">
        <v>6.4295161290322502</v>
      </c>
      <c r="N28">
        <v>13.331193548387001</v>
      </c>
      <c r="O28">
        <v>17.939096774193501</v>
      </c>
      <c r="P28">
        <v>40.268129032258003</v>
      </c>
      <c r="Q28">
        <v>0</v>
      </c>
      <c r="R28">
        <v>47.998548387096697</v>
      </c>
      <c r="S28">
        <v>236.62838709677399</v>
      </c>
      <c r="T28">
        <v>89.9904516129032</v>
      </c>
      <c r="U28">
        <v>19.178000000000001</v>
      </c>
      <c r="V28">
        <v>0</v>
      </c>
      <c r="W28">
        <v>31.1590967741935</v>
      </c>
      <c r="X28">
        <v>9.1873548387096697</v>
      </c>
      <c r="Y28">
        <v>16.601451612903201</v>
      </c>
      <c r="Z28">
        <v>26.382870967741901</v>
      </c>
      <c r="AA28">
        <v>26.774451612903199</v>
      </c>
      <c r="AB28">
        <v>76.935903225806399</v>
      </c>
      <c r="AC28">
        <v>65.158193548387104</v>
      </c>
      <c r="AD28">
        <v>4.0148387096774103</v>
      </c>
      <c r="AE28">
        <v>80.353548387096694</v>
      </c>
      <c r="AF28">
        <v>29.0190967741935</v>
      </c>
      <c r="AG28">
        <v>15.4014838709677</v>
      </c>
      <c r="AH28">
        <v>62.894451612903197</v>
      </c>
      <c r="AI28">
        <v>0</v>
      </c>
      <c r="AJ28">
        <v>330.13548387096699</v>
      </c>
      <c r="AK28">
        <v>2741.6339140410801</v>
      </c>
      <c r="AL28">
        <v>1452.0544516129</v>
      </c>
      <c r="AM28">
        <v>2411.4984301701102</v>
      </c>
      <c r="AN28" s="7">
        <v>1308.9332718840401</v>
      </c>
      <c r="AO28" s="3" t="b">
        <f t="shared" si="0"/>
        <v>1</v>
      </c>
      <c r="AP28" s="3">
        <v>0</v>
      </c>
      <c r="AQ28" s="5"/>
      <c r="AR28">
        <f t="shared" si="5"/>
        <v>135.87151026392937</v>
      </c>
      <c r="AS28">
        <f t="shared" si="4"/>
        <v>372.49989736070336</v>
      </c>
      <c r="AT28" t="b">
        <f t="shared" si="3"/>
        <v>1</v>
      </c>
    </row>
    <row r="29" spans="1:46" x14ac:dyDescent="0.25">
      <c r="A29" s="1">
        <v>0.5</v>
      </c>
      <c r="B29">
        <v>16.2769032258064</v>
      </c>
      <c r="C29">
        <v>34.020516129032202</v>
      </c>
      <c r="D29">
        <v>1.75858064516129</v>
      </c>
      <c r="E29">
        <v>0</v>
      </c>
      <c r="F29">
        <v>25.7739032258064</v>
      </c>
      <c r="G29">
        <v>38.032999999999902</v>
      </c>
      <c r="H29">
        <v>0.54132258064516103</v>
      </c>
      <c r="I29">
        <v>39.143838709677397</v>
      </c>
      <c r="J29">
        <v>6.7448387096774196</v>
      </c>
      <c r="K29">
        <v>14.802225806451601</v>
      </c>
      <c r="L29">
        <v>28.354838709677399</v>
      </c>
      <c r="M29">
        <v>6.1723548387096701</v>
      </c>
      <c r="N29">
        <v>14.7959032258064</v>
      </c>
      <c r="O29">
        <v>17.644806451612901</v>
      </c>
      <c r="P29">
        <v>40.895774193548299</v>
      </c>
      <c r="Q29">
        <v>0</v>
      </c>
      <c r="R29">
        <v>45.044419354838702</v>
      </c>
      <c r="S29">
        <v>238.685806451612</v>
      </c>
      <c r="T29">
        <v>87.922322580645101</v>
      </c>
      <c r="U29">
        <v>19.1925161290322</v>
      </c>
      <c r="V29">
        <v>0</v>
      </c>
      <c r="W29">
        <v>31.1653870967742</v>
      </c>
      <c r="X29">
        <v>11.705322580645101</v>
      </c>
      <c r="Y29">
        <v>16.7736129032258</v>
      </c>
      <c r="Z29">
        <v>26.385322580645099</v>
      </c>
      <c r="AA29">
        <v>25.967870967741899</v>
      </c>
      <c r="AB29">
        <v>81.4108064516128</v>
      </c>
      <c r="AC29">
        <v>64.319483870967701</v>
      </c>
      <c r="AD29">
        <v>4.0625806451612902</v>
      </c>
      <c r="AE29">
        <v>79.443870967741901</v>
      </c>
      <c r="AF29">
        <v>28.5272258064516</v>
      </c>
      <c r="AG29">
        <v>15.6419032258064</v>
      </c>
      <c r="AH29">
        <v>60.101935483870903</v>
      </c>
      <c r="AI29">
        <v>0</v>
      </c>
      <c r="AJ29">
        <v>333.10645161290302</v>
      </c>
      <c r="AK29">
        <v>2828.2716129032201</v>
      </c>
      <c r="AL29">
        <v>1454.4156451612901</v>
      </c>
      <c r="AM29">
        <v>2495.1651612903202</v>
      </c>
      <c r="AN29" s="7">
        <v>1383.4490967741899</v>
      </c>
      <c r="AO29" s="3" t="b">
        <f t="shared" si="0"/>
        <v>1</v>
      </c>
      <c r="AP29" s="3">
        <v>0</v>
      </c>
      <c r="AQ29" s="5"/>
      <c r="AR29">
        <f t="shared" si="5"/>
        <v>135.87151026392937</v>
      </c>
      <c r="AS29">
        <f t="shared" si="4"/>
        <v>374.55731671554133</v>
      </c>
      <c r="AT29" t="b">
        <f t="shared" si="3"/>
        <v>1</v>
      </c>
    </row>
    <row r="30" spans="1:46" x14ac:dyDescent="0.25">
      <c r="A30" s="1">
        <v>0.52083333333333337</v>
      </c>
      <c r="B30">
        <v>15.874903225806399</v>
      </c>
      <c r="C30">
        <v>33.753064516129001</v>
      </c>
      <c r="D30">
        <v>1.6631935483870901</v>
      </c>
      <c r="E30">
        <v>0</v>
      </c>
      <c r="F30">
        <v>28.273129032258002</v>
      </c>
      <c r="G30">
        <v>38.404806451612899</v>
      </c>
      <c r="H30">
        <v>0.54025806451612901</v>
      </c>
      <c r="I30">
        <v>39.322806451612898</v>
      </c>
      <c r="J30">
        <v>10.411548387096699</v>
      </c>
      <c r="K30">
        <v>12.8169677419354</v>
      </c>
      <c r="L30">
        <v>28.145161290322498</v>
      </c>
      <c r="M30">
        <v>6.1367741935483799</v>
      </c>
      <c r="N30">
        <v>14.7196129032258</v>
      </c>
      <c r="O30">
        <v>17.607709677419301</v>
      </c>
      <c r="P30">
        <v>41.631774193548303</v>
      </c>
      <c r="Q30">
        <v>0</v>
      </c>
      <c r="R30">
        <v>42.628774193548303</v>
      </c>
      <c r="S30">
        <v>243.970967741935</v>
      </c>
      <c r="T30">
        <v>86.714064516129</v>
      </c>
      <c r="U30">
        <v>19.139451612903201</v>
      </c>
      <c r="V30">
        <v>0</v>
      </c>
      <c r="W30">
        <v>31.094096774193499</v>
      </c>
      <c r="X30">
        <v>9.2153548387096702</v>
      </c>
      <c r="Y30">
        <v>16.467612903225799</v>
      </c>
      <c r="Z30">
        <v>26.687935483870898</v>
      </c>
      <c r="AA30">
        <v>23.271096774193499</v>
      </c>
      <c r="AB30">
        <v>78.528741935483794</v>
      </c>
      <c r="AC30">
        <v>65.366967741935497</v>
      </c>
      <c r="AD30">
        <v>4.2245161290322502</v>
      </c>
      <c r="AE30">
        <v>82.496129032257997</v>
      </c>
      <c r="AF30">
        <v>27.9147096774193</v>
      </c>
      <c r="AG30">
        <v>16.978774193548301</v>
      </c>
      <c r="AH30">
        <v>59.857806451612902</v>
      </c>
      <c r="AI30">
        <v>0</v>
      </c>
      <c r="AJ30">
        <v>330.60645161290302</v>
      </c>
      <c r="AK30">
        <v>2862.7058425246801</v>
      </c>
      <c r="AL30">
        <v>1454.4651612903201</v>
      </c>
      <c r="AM30">
        <v>2532.0993909117701</v>
      </c>
      <c r="AN30" s="7">
        <v>1410.9502053378999</v>
      </c>
      <c r="AO30" s="3" t="b">
        <f t="shared" si="0"/>
        <v>1</v>
      </c>
      <c r="AP30" s="3">
        <v>0</v>
      </c>
      <c r="AQ30" s="5"/>
      <c r="AR30">
        <f t="shared" si="5"/>
        <v>135.87151026392937</v>
      </c>
      <c r="AS30">
        <f t="shared" si="4"/>
        <v>379.84247800586434</v>
      </c>
      <c r="AT30" t="b">
        <f t="shared" si="3"/>
        <v>1</v>
      </c>
    </row>
    <row r="31" spans="1:46" x14ac:dyDescent="0.25">
      <c r="A31" s="1">
        <v>0.54166666666666663</v>
      </c>
      <c r="B31">
        <v>14.767999999999899</v>
      </c>
      <c r="C31">
        <v>34.047387096774102</v>
      </c>
      <c r="D31">
        <v>1.61690322580645</v>
      </c>
      <c r="E31">
        <v>0</v>
      </c>
      <c r="F31">
        <v>29.907387096774102</v>
      </c>
      <c r="G31">
        <v>38.653451612903197</v>
      </c>
      <c r="H31">
        <v>0.54</v>
      </c>
      <c r="I31">
        <v>38.1782258064516</v>
      </c>
      <c r="J31">
        <v>6.6750322580645101</v>
      </c>
      <c r="K31">
        <v>10.337677419354799</v>
      </c>
      <c r="L31">
        <v>28.3032258064516</v>
      </c>
      <c r="M31">
        <v>6.30774193548387</v>
      </c>
      <c r="N31">
        <v>15.501129032258</v>
      </c>
      <c r="O31">
        <v>16.724032258064501</v>
      </c>
      <c r="P31">
        <v>39.696354838709603</v>
      </c>
      <c r="Q31">
        <v>0</v>
      </c>
      <c r="R31">
        <v>35.144967741935403</v>
      </c>
      <c r="S31">
        <v>248.734193548387</v>
      </c>
      <c r="T31">
        <v>83.2787096774193</v>
      </c>
      <c r="U31">
        <v>19.1231935483871</v>
      </c>
      <c r="V31">
        <v>0</v>
      </c>
      <c r="W31">
        <v>31.092064516129</v>
      </c>
      <c r="X31">
        <v>8.7174838709677402</v>
      </c>
      <c r="Y31">
        <v>10.948806451612899</v>
      </c>
      <c r="Z31">
        <v>26.925032258064501</v>
      </c>
      <c r="AA31">
        <v>22.598709677419301</v>
      </c>
      <c r="AB31">
        <v>73.106999999999999</v>
      </c>
      <c r="AC31">
        <v>65.956645161290297</v>
      </c>
      <c r="AD31">
        <v>4.2151612903225804</v>
      </c>
      <c r="AE31">
        <v>81.562580645161205</v>
      </c>
      <c r="AF31">
        <v>25.9396129032258</v>
      </c>
      <c r="AG31">
        <v>16.9946451612903</v>
      </c>
      <c r="AH31">
        <v>56.877677419354796</v>
      </c>
      <c r="AI31">
        <v>0</v>
      </c>
      <c r="AJ31">
        <v>331.96451612903201</v>
      </c>
      <c r="AK31">
        <v>2846.1403225806398</v>
      </c>
      <c r="AL31">
        <v>1424.4375483870899</v>
      </c>
      <c r="AM31">
        <v>2514.1758064516098</v>
      </c>
      <c r="AN31" s="7">
        <v>1425.8729354838699</v>
      </c>
      <c r="AO31" s="3" t="b">
        <f t="shared" si="0"/>
        <v>1</v>
      </c>
      <c r="AP31" s="3">
        <v>0</v>
      </c>
      <c r="AQ31" s="5"/>
      <c r="AR31">
        <f t="shared" si="5"/>
        <v>135.87151026392937</v>
      </c>
      <c r="AS31">
        <f t="shared" si="4"/>
        <v>384.60570381231639</v>
      </c>
      <c r="AT31" t="b">
        <f t="shared" si="3"/>
        <v>1</v>
      </c>
    </row>
    <row r="32" spans="1:46" x14ac:dyDescent="0.25">
      <c r="A32" s="1">
        <v>0.5625</v>
      </c>
      <c r="B32">
        <v>12.650322580645099</v>
      </c>
      <c r="C32">
        <v>33.978838709677397</v>
      </c>
      <c r="D32">
        <v>1.56525806451612</v>
      </c>
      <c r="E32">
        <v>0</v>
      </c>
      <c r="F32">
        <v>30.5143225806451</v>
      </c>
      <c r="G32">
        <v>39.077903225806402</v>
      </c>
      <c r="H32">
        <v>0.50312903225806405</v>
      </c>
      <c r="I32">
        <v>36.065677419354799</v>
      </c>
      <c r="J32">
        <v>6.6941612903225796</v>
      </c>
      <c r="K32">
        <v>15.0499032258064</v>
      </c>
      <c r="L32">
        <v>28.4</v>
      </c>
      <c r="M32">
        <v>6.44754838709677</v>
      </c>
      <c r="N32">
        <v>15.4278064516129</v>
      </c>
      <c r="O32">
        <v>15.975258064516099</v>
      </c>
      <c r="P32">
        <v>40.890451612903199</v>
      </c>
      <c r="Q32">
        <v>0</v>
      </c>
      <c r="R32">
        <v>31.787064516129</v>
      </c>
      <c r="S32">
        <v>250.370967741935</v>
      </c>
      <c r="T32">
        <v>81.222967741935406</v>
      </c>
      <c r="U32">
        <v>19.077483870967701</v>
      </c>
      <c r="V32">
        <v>0</v>
      </c>
      <c r="W32">
        <v>31.712419354838701</v>
      </c>
      <c r="X32">
        <v>10.137774193548299</v>
      </c>
      <c r="Y32">
        <v>10.4689999999999</v>
      </c>
      <c r="Z32">
        <v>26.918967741935401</v>
      </c>
      <c r="AA32">
        <v>22.175870967741901</v>
      </c>
      <c r="AB32">
        <v>69.999741935483797</v>
      </c>
      <c r="AC32">
        <v>65.851870967741903</v>
      </c>
      <c r="AD32">
        <v>4.2070967741935403</v>
      </c>
      <c r="AE32">
        <v>82.482580645161207</v>
      </c>
      <c r="AF32">
        <v>25.2021935483871</v>
      </c>
      <c r="AG32">
        <v>15.7135161290322</v>
      </c>
      <c r="AH32">
        <v>55.4126451612903</v>
      </c>
      <c r="AI32">
        <v>0</v>
      </c>
      <c r="AJ32">
        <v>332.25483870967702</v>
      </c>
      <c r="AK32">
        <v>2779.7787727463201</v>
      </c>
      <c r="AL32">
        <v>1418.2375806451601</v>
      </c>
      <c r="AM32">
        <v>2447.5239340366402</v>
      </c>
      <c r="AN32" s="7">
        <v>1381.18423802402</v>
      </c>
      <c r="AO32" s="3" t="b">
        <f t="shared" si="0"/>
        <v>1</v>
      </c>
      <c r="AP32" s="3">
        <v>0</v>
      </c>
      <c r="AQ32" s="5"/>
      <c r="AR32">
        <f t="shared" si="5"/>
        <v>135.87151026392937</v>
      </c>
      <c r="AS32">
        <f t="shared" si="4"/>
        <v>386.24247800586437</v>
      </c>
      <c r="AT32" t="b">
        <f t="shared" si="3"/>
        <v>1</v>
      </c>
    </row>
    <row r="33" spans="1:46" x14ac:dyDescent="0.25">
      <c r="A33" s="1">
        <v>0.58333333333333337</v>
      </c>
      <c r="B33">
        <v>11.3312258064516</v>
      </c>
      <c r="C33">
        <v>34.7619354838709</v>
      </c>
      <c r="D33">
        <v>1.58829032258064</v>
      </c>
      <c r="E33">
        <v>0</v>
      </c>
      <c r="F33">
        <v>29.630838709677398</v>
      </c>
      <c r="G33">
        <v>38.750483870967699</v>
      </c>
      <c r="H33">
        <v>1.2548387096774199E-2</v>
      </c>
      <c r="I33">
        <v>32.4365483870967</v>
      </c>
      <c r="J33">
        <v>6.7614516129032198</v>
      </c>
      <c r="K33">
        <v>14.7177741935483</v>
      </c>
      <c r="L33">
        <v>27.654838709677399</v>
      </c>
      <c r="M33">
        <v>6.47067741935484</v>
      </c>
      <c r="N33">
        <v>15.3812903225806</v>
      </c>
      <c r="O33">
        <v>16.6273548387096</v>
      </c>
      <c r="P33">
        <v>42.126129032258</v>
      </c>
      <c r="Q33">
        <v>0</v>
      </c>
      <c r="R33">
        <v>27.812645161290298</v>
      </c>
      <c r="S33">
        <v>253.294193548387</v>
      </c>
      <c r="T33">
        <v>79.153548387096706</v>
      </c>
      <c r="U33">
        <v>19.039354838709599</v>
      </c>
      <c r="V33">
        <v>0</v>
      </c>
      <c r="W33">
        <v>32.166516129032203</v>
      </c>
      <c r="X33">
        <v>7.2955483870967699</v>
      </c>
      <c r="Y33">
        <v>10.360193548387</v>
      </c>
      <c r="Z33">
        <v>26.972903225806402</v>
      </c>
      <c r="AA33">
        <v>21.701677419354802</v>
      </c>
      <c r="AB33">
        <v>70.016999999999996</v>
      </c>
      <c r="AC33">
        <v>64.022193548386994</v>
      </c>
      <c r="AD33">
        <v>4.1951612903225799</v>
      </c>
      <c r="AE33">
        <v>83.769677419354807</v>
      </c>
      <c r="AF33">
        <v>23.252516129032202</v>
      </c>
      <c r="AG33">
        <v>15.7322258064516</v>
      </c>
      <c r="AH33">
        <v>53.5705806451613</v>
      </c>
      <c r="AI33">
        <v>0</v>
      </c>
      <c r="AJ33">
        <v>328.56129032258002</v>
      </c>
      <c r="AK33">
        <v>2725.9866129032198</v>
      </c>
      <c r="AL33">
        <v>1399.16861290322</v>
      </c>
      <c r="AM33">
        <v>2397.4253225806401</v>
      </c>
      <c r="AN33" s="7">
        <v>1372.4761612903201</v>
      </c>
      <c r="AO33" s="3" t="b">
        <f t="shared" si="0"/>
        <v>1</v>
      </c>
      <c r="AP33" s="3">
        <v>0</v>
      </c>
      <c r="AQ33" s="5"/>
      <c r="AR33">
        <f t="shared" si="5"/>
        <v>135.87151026392937</v>
      </c>
      <c r="AS33">
        <f t="shared" si="4"/>
        <v>389.16570381231634</v>
      </c>
      <c r="AT33" t="b">
        <f t="shared" si="3"/>
        <v>1</v>
      </c>
    </row>
    <row r="34" spans="1:46" x14ac:dyDescent="0.25">
      <c r="A34" s="1">
        <v>0.60416666666666663</v>
      </c>
      <c r="B34">
        <v>14.365806451612899</v>
      </c>
      <c r="C34">
        <v>34.430193548387102</v>
      </c>
      <c r="D34">
        <v>1.55574193548387</v>
      </c>
      <c r="E34">
        <v>0</v>
      </c>
      <c r="F34">
        <v>28.098870967741899</v>
      </c>
      <c r="G34">
        <v>38.1788064516129</v>
      </c>
      <c r="H34">
        <v>1.30322580645161E-2</v>
      </c>
      <c r="I34">
        <v>26.176838709677401</v>
      </c>
      <c r="J34">
        <v>6.76651612903225</v>
      </c>
      <c r="K34">
        <v>12.588064516129</v>
      </c>
      <c r="L34">
        <v>27.477419354838698</v>
      </c>
      <c r="M34">
        <v>6.5761935483870904</v>
      </c>
      <c r="N34">
        <v>15.471225806451599</v>
      </c>
      <c r="O34">
        <v>15.961032258064501</v>
      </c>
      <c r="P34">
        <v>42.602967741935402</v>
      </c>
      <c r="Q34">
        <v>0</v>
      </c>
      <c r="R34">
        <v>23.414225806451601</v>
      </c>
      <c r="S34">
        <v>255.73483870967701</v>
      </c>
      <c r="T34">
        <v>76.461419354838696</v>
      </c>
      <c r="U34">
        <v>19.2574516129032</v>
      </c>
      <c r="V34">
        <v>0</v>
      </c>
      <c r="W34">
        <v>32.151193548386999</v>
      </c>
      <c r="X34">
        <v>10.343806451612901</v>
      </c>
      <c r="Y34">
        <v>10.243645161290299</v>
      </c>
      <c r="Z34">
        <v>26.9485483870967</v>
      </c>
      <c r="AA34">
        <v>23.440258064516101</v>
      </c>
      <c r="AB34">
        <v>70.748354838709602</v>
      </c>
      <c r="AC34">
        <v>62.206709677419298</v>
      </c>
      <c r="AD34">
        <v>4.18806451612903</v>
      </c>
      <c r="AE34">
        <v>83.111612903225705</v>
      </c>
      <c r="AF34">
        <v>20.342193548387002</v>
      </c>
      <c r="AG34">
        <v>15.9132580645161</v>
      </c>
      <c r="AH34">
        <v>60.018322580645098</v>
      </c>
      <c r="AI34">
        <v>0</v>
      </c>
      <c r="AJ34">
        <v>327.92903225806401</v>
      </c>
      <c r="AK34">
        <v>2747.12926293285</v>
      </c>
      <c r="AL34">
        <v>1392.71564516129</v>
      </c>
      <c r="AM34">
        <v>2419.20023067478</v>
      </c>
      <c r="AN34" s="7">
        <v>1358.3147213566499</v>
      </c>
      <c r="AO34" s="3" t="b">
        <f t="shared" si="0"/>
        <v>1</v>
      </c>
      <c r="AP34" s="3">
        <v>0</v>
      </c>
      <c r="AQ34" s="5"/>
      <c r="AR34">
        <f t="shared" si="5"/>
        <v>135.87151026392937</v>
      </c>
      <c r="AS34">
        <f t="shared" si="4"/>
        <v>391.60634897360637</v>
      </c>
      <c r="AT34" t="b">
        <f t="shared" si="3"/>
        <v>1</v>
      </c>
    </row>
    <row r="35" spans="1:46" x14ac:dyDescent="0.25">
      <c r="A35" s="1">
        <v>0.625</v>
      </c>
      <c r="B35">
        <v>14.568709677419299</v>
      </c>
      <c r="C35">
        <v>32.727193548387</v>
      </c>
      <c r="D35">
        <v>1.71477419354838</v>
      </c>
      <c r="E35">
        <v>0</v>
      </c>
      <c r="F35">
        <v>27.161548387096701</v>
      </c>
      <c r="G35">
        <v>38.643419354838699</v>
      </c>
      <c r="H35">
        <v>1.2999999999999999E-2</v>
      </c>
      <c r="I35">
        <v>22.8564193548387</v>
      </c>
      <c r="J35">
        <v>6.6710967741935399</v>
      </c>
      <c r="K35">
        <v>11.1026774193548</v>
      </c>
      <c r="L35">
        <v>27.777419354838699</v>
      </c>
      <c r="M35">
        <v>6.8723548387096702</v>
      </c>
      <c r="N35">
        <v>15.8024838709677</v>
      </c>
      <c r="O35">
        <v>14.7204838709677</v>
      </c>
      <c r="P35">
        <v>42.385225806451601</v>
      </c>
      <c r="Q35">
        <v>0</v>
      </c>
      <c r="R35">
        <v>19.2439677419354</v>
      </c>
      <c r="S35">
        <v>252.863225806451</v>
      </c>
      <c r="T35">
        <v>70.0190967741935</v>
      </c>
      <c r="U35">
        <v>19.6779032258064</v>
      </c>
      <c r="V35">
        <v>0</v>
      </c>
      <c r="W35">
        <v>31.9518387096774</v>
      </c>
      <c r="X35">
        <v>7.3732580645161203</v>
      </c>
      <c r="Y35">
        <v>10.0019354838709</v>
      </c>
      <c r="Z35">
        <v>26.7159032258064</v>
      </c>
      <c r="AA35">
        <v>22.397290322580599</v>
      </c>
      <c r="AB35">
        <v>67.924838709677402</v>
      </c>
      <c r="AC35">
        <v>61.2015483870967</v>
      </c>
      <c r="AD35">
        <v>4.1819354838709604</v>
      </c>
      <c r="AE35">
        <v>82.759354838709598</v>
      </c>
      <c r="AF35">
        <v>19.2362580645161</v>
      </c>
      <c r="AG35">
        <v>15.845322580645099</v>
      </c>
      <c r="AH35">
        <v>59.885677419354799</v>
      </c>
      <c r="AI35">
        <v>0</v>
      </c>
      <c r="AJ35">
        <v>326.777419354838</v>
      </c>
      <c r="AK35">
        <v>2764.9687096774101</v>
      </c>
      <c r="AL35">
        <v>1361.0735806451601</v>
      </c>
      <c r="AM35">
        <v>2438.1912903225798</v>
      </c>
      <c r="AN35" s="7">
        <v>1403.89512903225</v>
      </c>
      <c r="AO35" s="3" t="b">
        <f t="shared" si="0"/>
        <v>1</v>
      </c>
      <c r="AP35" s="3">
        <v>0</v>
      </c>
      <c r="AQ35" s="5"/>
      <c r="AR35">
        <f t="shared" si="5"/>
        <v>135.87151026392937</v>
      </c>
      <c r="AS35">
        <f t="shared" si="4"/>
        <v>388.73473607038034</v>
      </c>
      <c r="AT35" t="b">
        <f t="shared" si="3"/>
        <v>1</v>
      </c>
    </row>
    <row r="36" spans="1:46" x14ac:dyDescent="0.25">
      <c r="A36" s="1">
        <v>0.64583333333333337</v>
      </c>
      <c r="B36">
        <v>15.5930322580645</v>
      </c>
      <c r="C36">
        <v>30.815354838709599</v>
      </c>
      <c r="D36">
        <v>1.7741612903225801</v>
      </c>
      <c r="E36">
        <v>0</v>
      </c>
      <c r="F36">
        <v>24.142225806451599</v>
      </c>
      <c r="G36">
        <v>38.306645161290298</v>
      </c>
      <c r="H36">
        <v>1.2870967741935401E-2</v>
      </c>
      <c r="I36">
        <v>17.556548387096701</v>
      </c>
      <c r="J36">
        <v>6.6429354838709598</v>
      </c>
      <c r="K36">
        <v>13.609064516128999</v>
      </c>
      <c r="L36">
        <v>28.406451612903201</v>
      </c>
      <c r="M36">
        <v>7.1910645161290301</v>
      </c>
      <c r="N36">
        <v>15.9263870967741</v>
      </c>
      <c r="O36">
        <v>14.064935483870901</v>
      </c>
      <c r="P36">
        <v>42.105645161290298</v>
      </c>
      <c r="Q36">
        <v>0</v>
      </c>
      <c r="R36">
        <v>14.7423225806451</v>
      </c>
      <c r="S36">
        <v>265.914193548387</v>
      </c>
      <c r="T36">
        <v>57.902709677419303</v>
      </c>
      <c r="U36">
        <v>19.625999999999902</v>
      </c>
      <c r="V36">
        <v>0</v>
      </c>
      <c r="W36">
        <v>31.240741935483801</v>
      </c>
      <c r="X36">
        <v>8.9917096774193492</v>
      </c>
      <c r="Y36">
        <v>9.9264193548387105</v>
      </c>
      <c r="Z36">
        <v>26.482838709677399</v>
      </c>
      <c r="AA36">
        <v>20.921677419354801</v>
      </c>
      <c r="AB36">
        <v>57.188193548387098</v>
      </c>
      <c r="AC36">
        <v>61.124903225806399</v>
      </c>
      <c r="AD36">
        <v>4.2041935483870896</v>
      </c>
      <c r="AE36">
        <v>82.824516129032205</v>
      </c>
      <c r="AF36">
        <v>17.809032258064502</v>
      </c>
      <c r="AG36">
        <v>15.4778387096774</v>
      </c>
      <c r="AH36">
        <v>60.0825806451613</v>
      </c>
      <c r="AI36">
        <v>0</v>
      </c>
      <c r="AJ36">
        <v>321.50967741935398</v>
      </c>
      <c r="AK36">
        <v>2701.2669399791298</v>
      </c>
      <c r="AL36">
        <v>1332.1168709677399</v>
      </c>
      <c r="AM36">
        <v>2379.75726255978</v>
      </c>
      <c r="AN36" s="7">
        <v>1369.1500690113901</v>
      </c>
      <c r="AO36" s="3" t="b">
        <f t="shared" si="0"/>
        <v>1</v>
      </c>
      <c r="AP36" s="3">
        <v>0</v>
      </c>
      <c r="AQ36" s="5"/>
      <c r="AR36">
        <f t="shared" si="5"/>
        <v>135.87151026392937</v>
      </c>
      <c r="AS36">
        <f t="shared" si="4"/>
        <v>401.78570381231634</v>
      </c>
      <c r="AT36" t="b">
        <f t="shared" si="3"/>
        <v>1</v>
      </c>
    </row>
    <row r="37" spans="1:46" x14ac:dyDescent="0.25">
      <c r="A37" s="1">
        <v>0.66666666666666663</v>
      </c>
      <c r="B37">
        <v>16.875935483870901</v>
      </c>
      <c r="C37">
        <v>30.915483870967702</v>
      </c>
      <c r="D37">
        <v>1.84654838709677</v>
      </c>
      <c r="E37">
        <v>0</v>
      </c>
      <c r="F37">
        <v>21.9362580645161</v>
      </c>
      <c r="G37">
        <v>37.986580645161197</v>
      </c>
      <c r="H37">
        <v>1.2741935483870899E-2</v>
      </c>
      <c r="I37">
        <v>13.856225806451601</v>
      </c>
      <c r="J37">
        <v>6.6838387096774099</v>
      </c>
      <c r="K37">
        <v>14.387064516129</v>
      </c>
      <c r="L37">
        <v>28.358064516129001</v>
      </c>
      <c r="M37">
        <v>7.8205161290322502</v>
      </c>
      <c r="N37">
        <v>15.537290322580599</v>
      </c>
      <c r="O37">
        <v>13.328193548387</v>
      </c>
      <c r="P37">
        <v>41.792677419354803</v>
      </c>
      <c r="Q37">
        <v>0</v>
      </c>
      <c r="R37">
        <v>14.0930322580645</v>
      </c>
      <c r="S37">
        <v>272.315483870967</v>
      </c>
      <c r="T37">
        <v>52.308645161290301</v>
      </c>
      <c r="U37">
        <v>19.052741935483802</v>
      </c>
      <c r="V37">
        <v>0</v>
      </c>
      <c r="W37">
        <v>31.439774193548299</v>
      </c>
      <c r="X37">
        <v>8.6810322580645103</v>
      </c>
      <c r="Y37">
        <v>9.9414193548387093</v>
      </c>
      <c r="Z37">
        <v>26.533290322580601</v>
      </c>
      <c r="AA37">
        <v>20.681032258064501</v>
      </c>
      <c r="AB37">
        <v>55.431645161290298</v>
      </c>
      <c r="AC37">
        <v>60.524129032258003</v>
      </c>
      <c r="AD37">
        <v>4.1993548387096702</v>
      </c>
      <c r="AE37">
        <v>83.001290322580601</v>
      </c>
      <c r="AF37">
        <v>17.892516129032199</v>
      </c>
      <c r="AG37">
        <v>15.466129032257999</v>
      </c>
      <c r="AH37">
        <v>62.110967741935397</v>
      </c>
      <c r="AI37">
        <v>0</v>
      </c>
      <c r="AJ37">
        <v>320.14193548386999</v>
      </c>
      <c r="AK37">
        <v>2470.74580645161</v>
      </c>
      <c r="AL37">
        <v>1325.1518387096701</v>
      </c>
      <c r="AM37">
        <v>2150.60387096774</v>
      </c>
      <c r="AN37" s="7">
        <v>1145.5939677419301</v>
      </c>
      <c r="AO37" s="3" t="b">
        <f t="shared" si="0"/>
        <v>1</v>
      </c>
      <c r="AP37" s="3">
        <v>0</v>
      </c>
      <c r="AQ37" s="5"/>
      <c r="AR37">
        <f t="shared" si="5"/>
        <v>135.87151026392937</v>
      </c>
      <c r="AS37">
        <f t="shared" si="4"/>
        <v>408.18699413489639</v>
      </c>
      <c r="AT37" t="b">
        <f t="shared" si="3"/>
        <v>1</v>
      </c>
    </row>
    <row r="38" spans="1:46" x14ac:dyDescent="0.25">
      <c r="A38" s="1">
        <v>0.6875</v>
      </c>
      <c r="B38">
        <v>17.533354838709599</v>
      </c>
      <c r="C38">
        <v>30.409483870967701</v>
      </c>
      <c r="D38">
        <v>1.9077741935483801</v>
      </c>
      <c r="E38">
        <v>0</v>
      </c>
      <c r="F38">
        <v>22.4936774193548</v>
      </c>
      <c r="G38">
        <v>37.570677419354801</v>
      </c>
      <c r="H38">
        <v>1.29354838709677E-2</v>
      </c>
      <c r="I38">
        <v>2.2688064516129001</v>
      </c>
      <c r="J38">
        <v>6.7562903225806403</v>
      </c>
      <c r="K38">
        <v>12.024290322580599</v>
      </c>
      <c r="L38">
        <v>29.3322580645161</v>
      </c>
      <c r="M38">
        <v>9.0013548387096698</v>
      </c>
      <c r="N38">
        <v>14.987129032258</v>
      </c>
      <c r="O38">
        <v>12.4114516129032</v>
      </c>
      <c r="P38">
        <v>41.109354838709599</v>
      </c>
      <c r="Q38">
        <v>0</v>
      </c>
      <c r="R38">
        <v>13.1393225806451</v>
      </c>
      <c r="S38">
        <v>146.52129032258</v>
      </c>
      <c r="T38">
        <v>53.399225806451597</v>
      </c>
      <c r="U38">
        <v>19.011870967741899</v>
      </c>
      <c r="V38">
        <v>0</v>
      </c>
      <c r="W38">
        <v>30.1309354838709</v>
      </c>
      <c r="X38">
        <v>7.5053870967741902</v>
      </c>
      <c r="Y38">
        <v>9.9257419354838703</v>
      </c>
      <c r="Z38">
        <v>22.698419354838698</v>
      </c>
      <c r="AA38">
        <v>20.810064516129</v>
      </c>
      <c r="AB38">
        <v>52.262870967741897</v>
      </c>
      <c r="AC38">
        <v>29.694451612903201</v>
      </c>
      <c r="AD38">
        <v>4.1906451612903197</v>
      </c>
      <c r="AE38">
        <v>82.711612903225799</v>
      </c>
      <c r="AF38">
        <v>17.980387096774098</v>
      </c>
      <c r="AG38">
        <v>14.8229677419354</v>
      </c>
      <c r="AH38">
        <v>65.741935483870904</v>
      </c>
      <c r="AI38">
        <v>0</v>
      </c>
      <c r="AJ38">
        <v>316.00967741935398</v>
      </c>
      <c r="AK38">
        <v>1988.1271617084601</v>
      </c>
      <c r="AL38">
        <v>1144.3756451612901</v>
      </c>
      <c r="AM38">
        <v>1672.1174842891</v>
      </c>
      <c r="AN38" s="7">
        <v>843.75151654717297</v>
      </c>
      <c r="AO38" s="3" t="b">
        <f t="shared" si="0"/>
        <v>1</v>
      </c>
      <c r="AP38" s="3">
        <v>0</v>
      </c>
      <c r="AQ38" s="5"/>
      <c r="AR38">
        <f t="shared" si="5"/>
        <v>135.87151026392937</v>
      </c>
      <c r="AS38">
        <f t="shared" si="4"/>
        <v>282.39280058650934</v>
      </c>
      <c r="AT38" t="b">
        <f t="shared" si="3"/>
        <v>0</v>
      </c>
    </row>
    <row r="39" spans="1:46" x14ac:dyDescent="0.25">
      <c r="A39" s="1">
        <v>0.70833333333333337</v>
      </c>
      <c r="B39">
        <v>17.549548387096699</v>
      </c>
      <c r="C39">
        <v>29.237612903225799</v>
      </c>
      <c r="D39">
        <v>1.8970967741935401</v>
      </c>
      <c r="E39">
        <v>0</v>
      </c>
      <c r="F39">
        <v>21.494451612903202</v>
      </c>
      <c r="G39">
        <v>37.234354838709599</v>
      </c>
      <c r="H39">
        <v>1.28064516129032E-2</v>
      </c>
      <c r="I39">
        <v>0.43751612903225701</v>
      </c>
      <c r="J39">
        <v>6.7401612903225798</v>
      </c>
      <c r="K39">
        <v>10.609064516128999</v>
      </c>
      <c r="L39">
        <v>30.177419354838701</v>
      </c>
      <c r="M39">
        <v>10.201741935483801</v>
      </c>
      <c r="N39">
        <v>15.087193548387001</v>
      </c>
      <c r="O39">
        <v>12.876258064516101</v>
      </c>
      <c r="P39">
        <v>28.8058709677419</v>
      </c>
      <c r="Q39">
        <v>0</v>
      </c>
      <c r="R39">
        <v>11.536258064516099</v>
      </c>
      <c r="S39">
        <v>127.754838709677</v>
      </c>
      <c r="T39">
        <v>57.885419354838703</v>
      </c>
      <c r="U39">
        <v>19.022548387096698</v>
      </c>
      <c r="V39">
        <v>0</v>
      </c>
      <c r="W39">
        <v>30.004935483870899</v>
      </c>
      <c r="X39">
        <v>10.433225806451601</v>
      </c>
      <c r="Y39">
        <v>9.9792580645161202</v>
      </c>
      <c r="Z39">
        <v>19.693709677419299</v>
      </c>
      <c r="AA39">
        <v>20.7263225806451</v>
      </c>
      <c r="AB39">
        <v>49.270161290322498</v>
      </c>
      <c r="AC39">
        <v>25.9891612903225</v>
      </c>
      <c r="AD39">
        <v>4.1825806451612904</v>
      </c>
      <c r="AE39">
        <v>79.472258064516097</v>
      </c>
      <c r="AF39">
        <v>18.621806451612901</v>
      </c>
      <c r="AG39">
        <v>14.6396451612903</v>
      </c>
      <c r="AH39">
        <v>68.237935483870899</v>
      </c>
      <c r="AI39">
        <v>0</v>
      </c>
      <c r="AJ39">
        <v>311.84838709677399</v>
      </c>
      <c r="AK39">
        <v>1412.67003225806</v>
      </c>
      <c r="AL39">
        <v>1101.6595483870899</v>
      </c>
      <c r="AM39">
        <v>1100.82164516129</v>
      </c>
      <c r="AN39" s="7">
        <v>420.13774193548397</v>
      </c>
      <c r="AO39" s="3" t="b">
        <f t="shared" si="0"/>
        <v>1</v>
      </c>
      <c r="AP39" s="3">
        <v>0</v>
      </c>
      <c r="AQ39" s="5"/>
      <c r="AR39">
        <f t="shared" si="5"/>
        <v>135.87151026392937</v>
      </c>
      <c r="AS39">
        <f t="shared" si="4"/>
        <v>263.62634897360635</v>
      </c>
      <c r="AT39" t="b">
        <f t="shared" si="3"/>
        <v>0</v>
      </c>
    </row>
    <row r="40" spans="1:46" x14ac:dyDescent="0.25">
      <c r="A40" s="1">
        <v>0.72916666666666663</v>
      </c>
      <c r="B40">
        <v>18.023741935483802</v>
      </c>
      <c r="C40">
        <v>23.767870967741899</v>
      </c>
      <c r="D40">
        <v>2.0237096774193502</v>
      </c>
      <c r="E40">
        <v>0</v>
      </c>
      <c r="F40">
        <v>21.9919032258064</v>
      </c>
      <c r="G40">
        <v>37.215612903225797</v>
      </c>
      <c r="H40">
        <v>1.28064516129032E-2</v>
      </c>
      <c r="I40">
        <v>0.437999999999999</v>
      </c>
      <c r="J40">
        <v>10.449096774193499</v>
      </c>
      <c r="K40">
        <v>15.198612903225801</v>
      </c>
      <c r="L40">
        <v>30.461290322580599</v>
      </c>
      <c r="M40">
        <v>11.377129032258001</v>
      </c>
      <c r="N40">
        <v>15.5803870967741</v>
      </c>
      <c r="O40">
        <v>13.963709677419301</v>
      </c>
      <c r="P40">
        <v>18.933064516129001</v>
      </c>
      <c r="Q40">
        <v>0</v>
      </c>
      <c r="R40">
        <v>17.870096774193499</v>
      </c>
      <c r="S40">
        <v>125.598709677419</v>
      </c>
      <c r="T40">
        <v>63.109161290322596</v>
      </c>
      <c r="U40">
        <v>19.108935483870901</v>
      </c>
      <c r="V40">
        <v>0</v>
      </c>
      <c r="W40">
        <v>29.421741935483801</v>
      </c>
      <c r="X40">
        <v>8.3120645161290305</v>
      </c>
      <c r="Y40">
        <v>9.9960967741935391</v>
      </c>
      <c r="Z40">
        <v>19.682870967741898</v>
      </c>
      <c r="AA40">
        <v>21.103612903225802</v>
      </c>
      <c r="AB40">
        <v>46.210193548386997</v>
      </c>
      <c r="AC40">
        <v>28.4369032258064</v>
      </c>
      <c r="AD40">
        <v>4.1716129032257996</v>
      </c>
      <c r="AE40">
        <v>78.514193548387098</v>
      </c>
      <c r="AF40">
        <v>22.037806451612902</v>
      </c>
      <c r="AG40">
        <v>14.633451612903199</v>
      </c>
      <c r="AH40">
        <v>71.563612903225803</v>
      </c>
      <c r="AI40">
        <v>0</v>
      </c>
      <c r="AJ40">
        <v>311.425806451612</v>
      </c>
      <c r="AK40">
        <v>903.63344460878898</v>
      </c>
      <c r="AL40">
        <v>1110.6338064516101</v>
      </c>
      <c r="AM40">
        <v>592.20763815717601</v>
      </c>
      <c r="AN40" s="7">
        <v>107.223803232017</v>
      </c>
      <c r="AO40" s="8" t="b">
        <f t="shared" si="0"/>
        <v>0</v>
      </c>
      <c r="AP40">
        <f t="shared" si="1"/>
        <v>62.799354838709498</v>
      </c>
      <c r="AQ40" s="5"/>
      <c r="AR40" s="6"/>
      <c r="AS40">
        <f t="shared" ref="AS40:AS52" si="6">S40-AP40</f>
        <v>62.799354838709498</v>
      </c>
      <c r="AT40" t="b">
        <f t="shared" si="3"/>
        <v>0</v>
      </c>
    </row>
    <row r="41" spans="1:46" x14ac:dyDescent="0.25">
      <c r="A41" s="1">
        <v>0.75</v>
      </c>
      <c r="B41">
        <v>19.839870967741899</v>
      </c>
      <c r="C41">
        <v>23.539225806451601</v>
      </c>
      <c r="D41">
        <v>2.18496774193548</v>
      </c>
      <c r="E41">
        <v>0</v>
      </c>
      <c r="F41">
        <v>23.3689677419354</v>
      </c>
      <c r="G41">
        <v>37.364354838709602</v>
      </c>
      <c r="H41">
        <v>1.2999999999999999E-2</v>
      </c>
      <c r="I41">
        <v>0.43758064516129003</v>
      </c>
      <c r="J41">
        <v>6.6819354838709604</v>
      </c>
      <c r="K41">
        <v>13.7771612903225</v>
      </c>
      <c r="L41">
        <v>30.422580645161201</v>
      </c>
      <c r="M41">
        <v>12.812967741935401</v>
      </c>
      <c r="N41">
        <v>15.132516129032201</v>
      </c>
      <c r="O41">
        <v>14.760999999999999</v>
      </c>
      <c r="P41">
        <v>19.096322580645101</v>
      </c>
      <c r="Q41">
        <v>0</v>
      </c>
      <c r="R41">
        <v>33.1692258064516</v>
      </c>
      <c r="S41">
        <v>119.436774193548</v>
      </c>
      <c r="T41">
        <v>67.711999999999904</v>
      </c>
      <c r="U41">
        <v>19.1154516129032</v>
      </c>
      <c r="V41">
        <v>0</v>
      </c>
      <c r="W41">
        <v>28.946903225806398</v>
      </c>
      <c r="X41">
        <v>9.8468064516129008</v>
      </c>
      <c r="Y41">
        <v>9.9209999999999994</v>
      </c>
      <c r="Z41">
        <v>19.669677419354802</v>
      </c>
      <c r="AA41">
        <v>22.026838709677399</v>
      </c>
      <c r="AB41">
        <v>47.840645161290297</v>
      </c>
      <c r="AC41">
        <v>35.653419354838697</v>
      </c>
      <c r="AD41">
        <v>4.1625806451612899</v>
      </c>
      <c r="AE41">
        <v>76.613548387096699</v>
      </c>
      <c r="AF41">
        <v>25.733935483870901</v>
      </c>
      <c r="AG41">
        <v>14.736032258064499</v>
      </c>
      <c r="AH41">
        <v>75.966967741935406</v>
      </c>
      <c r="AI41">
        <v>0</v>
      </c>
      <c r="AJ41">
        <v>311.609677419354</v>
      </c>
      <c r="AK41">
        <v>484.00187096774198</v>
      </c>
      <c r="AL41">
        <v>1141.5939354838699</v>
      </c>
      <c r="AM41">
        <v>172.39219354838701</v>
      </c>
      <c r="AN41" s="7">
        <v>0</v>
      </c>
      <c r="AO41" s="8" t="b">
        <f t="shared" si="0"/>
        <v>0</v>
      </c>
      <c r="AP41">
        <f t="shared" si="1"/>
        <v>59.718387096774002</v>
      </c>
      <c r="AQ41" s="5"/>
      <c r="AR41" s="6"/>
      <c r="AS41">
        <f t="shared" si="6"/>
        <v>59.718387096774002</v>
      </c>
      <c r="AT41" t="b">
        <f t="shared" si="3"/>
        <v>0</v>
      </c>
    </row>
    <row r="42" spans="1:46" x14ac:dyDescent="0.25">
      <c r="A42" s="1">
        <v>0.77083333333333337</v>
      </c>
      <c r="B42">
        <v>19.8007741935483</v>
      </c>
      <c r="C42">
        <v>22.926806451612901</v>
      </c>
      <c r="D42">
        <v>2.2929032258064499</v>
      </c>
      <c r="E42">
        <v>0</v>
      </c>
      <c r="F42">
        <v>24.213354838709598</v>
      </c>
      <c r="G42">
        <v>37.331193548386999</v>
      </c>
      <c r="H42">
        <v>1.30645161290322E-2</v>
      </c>
      <c r="I42">
        <v>0.43332258064516099</v>
      </c>
      <c r="J42">
        <v>6.7127741935483796</v>
      </c>
      <c r="K42">
        <v>11.6176451612903</v>
      </c>
      <c r="L42">
        <v>32.716129032258003</v>
      </c>
      <c r="M42">
        <v>14.3463870967741</v>
      </c>
      <c r="N42">
        <v>14.9644193548387</v>
      </c>
      <c r="O42">
        <v>15.459387096774099</v>
      </c>
      <c r="P42">
        <v>19.1407741935483</v>
      </c>
      <c r="Q42">
        <v>0</v>
      </c>
      <c r="R42">
        <v>42.010645161290299</v>
      </c>
      <c r="S42">
        <v>117.594193548387</v>
      </c>
      <c r="T42">
        <v>74.104516129032206</v>
      </c>
      <c r="U42">
        <v>19.119129032258002</v>
      </c>
      <c r="V42">
        <v>0</v>
      </c>
      <c r="W42">
        <v>30.0897096774193</v>
      </c>
      <c r="X42">
        <v>10.0260322580645</v>
      </c>
      <c r="Y42">
        <v>9.9336774193548294</v>
      </c>
      <c r="Z42">
        <v>23.1563870967741</v>
      </c>
      <c r="AA42">
        <v>22.315612903225801</v>
      </c>
      <c r="AB42">
        <v>50.883064516128997</v>
      </c>
      <c r="AC42">
        <v>38.8402580645161</v>
      </c>
      <c r="AD42">
        <v>4.1587096774193499</v>
      </c>
      <c r="AE42">
        <v>74.318709677419307</v>
      </c>
      <c r="AF42">
        <v>28.606064516128999</v>
      </c>
      <c r="AG42">
        <v>15.577935483870901</v>
      </c>
      <c r="AH42">
        <v>79.005677419354797</v>
      </c>
      <c r="AI42">
        <v>0</v>
      </c>
      <c r="AJ42">
        <v>307.91935483870901</v>
      </c>
      <c r="AK42">
        <v>176.759783542024</v>
      </c>
      <c r="AL42">
        <v>1169.6286129032201</v>
      </c>
      <c r="AM42">
        <v>0</v>
      </c>
      <c r="AN42" s="7">
        <v>0</v>
      </c>
      <c r="AO42" s="8" t="b">
        <f t="shared" si="0"/>
        <v>0</v>
      </c>
      <c r="AP42">
        <f t="shared" si="1"/>
        <v>58.797096774193498</v>
      </c>
      <c r="AQ42" s="5"/>
      <c r="AR42" s="6"/>
      <c r="AS42">
        <f t="shared" si="6"/>
        <v>58.797096774193498</v>
      </c>
      <c r="AT42" t="b">
        <f t="shared" si="3"/>
        <v>0</v>
      </c>
    </row>
    <row r="43" spans="1:46" x14ac:dyDescent="0.25">
      <c r="A43" s="1">
        <v>0.79166666666666663</v>
      </c>
      <c r="B43">
        <v>21.3816129032258</v>
      </c>
      <c r="C43">
        <v>21.588096774193499</v>
      </c>
      <c r="D43">
        <v>2.3279677419354798</v>
      </c>
      <c r="E43">
        <v>0</v>
      </c>
      <c r="F43">
        <v>24.8657096774193</v>
      </c>
      <c r="G43">
        <v>37.781387096774097</v>
      </c>
      <c r="H43">
        <v>1.30645161290322E-2</v>
      </c>
      <c r="I43">
        <v>0.43603225806451601</v>
      </c>
      <c r="J43">
        <v>6.7689677419354801</v>
      </c>
      <c r="K43">
        <v>10.7289032258064</v>
      </c>
      <c r="L43">
        <v>33.061290322580597</v>
      </c>
      <c r="M43">
        <v>15.264967741935401</v>
      </c>
      <c r="N43">
        <v>15.0964193548387</v>
      </c>
      <c r="O43">
        <v>16.362677419354799</v>
      </c>
      <c r="P43">
        <v>16.6552258064516</v>
      </c>
      <c r="Q43">
        <v>0</v>
      </c>
      <c r="R43">
        <v>47.084032258064497</v>
      </c>
      <c r="S43">
        <v>117.544516129032</v>
      </c>
      <c r="T43">
        <v>77.770838709677406</v>
      </c>
      <c r="U43">
        <v>19.732290322580599</v>
      </c>
      <c r="V43">
        <v>0</v>
      </c>
      <c r="W43">
        <v>31.127161290322501</v>
      </c>
      <c r="X43">
        <v>8.9436451612903198</v>
      </c>
      <c r="Y43">
        <v>9.8905161290322603</v>
      </c>
      <c r="Z43">
        <v>25.846322580645101</v>
      </c>
      <c r="AA43">
        <v>23.1970322580645</v>
      </c>
      <c r="AB43">
        <v>59.304806451612798</v>
      </c>
      <c r="AC43">
        <v>41.620387096774202</v>
      </c>
      <c r="AD43">
        <v>4.2322580645161203</v>
      </c>
      <c r="AE43">
        <v>68.848387096774104</v>
      </c>
      <c r="AF43">
        <v>30.433677419354801</v>
      </c>
      <c r="AG43">
        <v>15.533064516129</v>
      </c>
      <c r="AH43">
        <v>81.937290322580594</v>
      </c>
      <c r="AI43">
        <v>0</v>
      </c>
      <c r="AJ43">
        <v>312.96129032258</v>
      </c>
      <c r="AK43">
        <v>-0.75749999999999995</v>
      </c>
      <c r="AL43">
        <v>1198.3398387096699</v>
      </c>
      <c r="AM43">
        <v>0</v>
      </c>
      <c r="AN43" s="7">
        <v>0</v>
      </c>
      <c r="AO43" s="8" t="b">
        <f t="shared" si="0"/>
        <v>0</v>
      </c>
      <c r="AP43">
        <f t="shared" si="1"/>
        <v>58.772258064516002</v>
      </c>
      <c r="AQ43" s="5"/>
      <c r="AR43" s="6"/>
      <c r="AS43">
        <f t="shared" si="6"/>
        <v>58.772258064516002</v>
      </c>
      <c r="AT43" t="b">
        <f t="shared" si="3"/>
        <v>0</v>
      </c>
    </row>
    <row r="44" spans="1:46" x14ac:dyDescent="0.25">
      <c r="A44" s="1">
        <v>0.8125</v>
      </c>
      <c r="B44">
        <v>21.0783870967742</v>
      </c>
      <c r="C44">
        <v>21.550548387096701</v>
      </c>
      <c r="D44">
        <v>2.2970000000000002</v>
      </c>
      <c r="E44">
        <v>0</v>
      </c>
      <c r="F44">
        <v>25.364419354838699</v>
      </c>
      <c r="G44">
        <v>37.8235483870967</v>
      </c>
      <c r="H44">
        <v>1.30322580645161E-2</v>
      </c>
      <c r="I44">
        <v>0.43874193548387003</v>
      </c>
      <c r="J44">
        <v>6.7482903225806403</v>
      </c>
      <c r="K44">
        <v>13.6472580645161</v>
      </c>
      <c r="L44">
        <v>33.3032258064516</v>
      </c>
      <c r="M44">
        <v>15.6716451612903</v>
      </c>
      <c r="N44">
        <v>14.617419354838701</v>
      </c>
      <c r="O44">
        <v>18.4912903225806</v>
      </c>
      <c r="P44">
        <v>12.9295483870967</v>
      </c>
      <c r="Q44">
        <v>0</v>
      </c>
      <c r="R44">
        <v>49.064935483870897</v>
      </c>
      <c r="S44">
        <v>119.627741935483</v>
      </c>
      <c r="T44">
        <v>83.617032258064498</v>
      </c>
      <c r="U44">
        <v>19.780999999999899</v>
      </c>
      <c r="V44">
        <v>0</v>
      </c>
      <c r="W44">
        <v>31.119935483870901</v>
      </c>
      <c r="X44">
        <v>9.83229032258064</v>
      </c>
      <c r="Y44">
        <v>9.7846129032257991</v>
      </c>
      <c r="Z44">
        <v>25.7801612903225</v>
      </c>
      <c r="AA44">
        <v>26.067096774193502</v>
      </c>
      <c r="AB44">
        <v>67.493322580645099</v>
      </c>
      <c r="AC44">
        <v>46.372387096774197</v>
      </c>
      <c r="AD44">
        <v>4.3506451612903199</v>
      </c>
      <c r="AE44">
        <v>68.782580645161204</v>
      </c>
      <c r="AF44">
        <v>29.406064516129</v>
      </c>
      <c r="AG44">
        <v>14.633451612903199</v>
      </c>
      <c r="AH44">
        <v>84.734193548386997</v>
      </c>
      <c r="AI44">
        <v>0</v>
      </c>
      <c r="AJ44">
        <v>313.8</v>
      </c>
      <c r="AK44">
        <v>-31.214661989969901</v>
      </c>
      <c r="AL44">
        <v>1228.2218064516101</v>
      </c>
      <c r="AM44">
        <v>0</v>
      </c>
      <c r="AN44" s="7">
        <v>0</v>
      </c>
      <c r="AO44" s="8" t="b">
        <f t="shared" si="0"/>
        <v>0</v>
      </c>
      <c r="AP44">
        <f t="shared" si="1"/>
        <v>59.813870967741501</v>
      </c>
      <c r="AQ44" s="5"/>
      <c r="AR44" s="6"/>
      <c r="AS44">
        <f t="shared" si="6"/>
        <v>59.813870967741501</v>
      </c>
      <c r="AT44" t="b">
        <f t="shared" si="3"/>
        <v>0</v>
      </c>
    </row>
    <row r="45" spans="1:46" x14ac:dyDescent="0.25">
      <c r="A45" s="1">
        <v>0.83333333333333337</v>
      </c>
      <c r="B45">
        <v>21.972064516128999</v>
      </c>
      <c r="C45">
        <v>21.418709677419301</v>
      </c>
      <c r="D45">
        <v>2.4854193548387098</v>
      </c>
      <c r="E45">
        <v>0</v>
      </c>
      <c r="F45">
        <v>26.243870967741898</v>
      </c>
      <c r="G45">
        <v>37.778258064516102</v>
      </c>
      <c r="H45">
        <v>1.2774193548387099E-2</v>
      </c>
      <c r="I45">
        <v>1.29448387096774</v>
      </c>
      <c r="J45">
        <v>6.6499032258064501</v>
      </c>
      <c r="K45">
        <v>13.325193548387</v>
      </c>
      <c r="L45">
        <v>33.577419354838703</v>
      </c>
      <c r="M45">
        <v>14.9834193548387</v>
      </c>
      <c r="N45">
        <v>15.0767741935483</v>
      </c>
      <c r="O45">
        <v>19.121645161290299</v>
      </c>
      <c r="P45">
        <v>14.1373548387096</v>
      </c>
      <c r="Q45">
        <v>0</v>
      </c>
      <c r="R45">
        <v>50.448193548387003</v>
      </c>
      <c r="S45">
        <v>127.597419354838</v>
      </c>
      <c r="T45">
        <v>83.095741935483801</v>
      </c>
      <c r="U45">
        <v>19.778225806451601</v>
      </c>
      <c r="V45">
        <v>0</v>
      </c>
      <c r="W45">
        <v>32.026129032257998</v>
      </c>
      <c r="X45">
        <v>10.1033870967741</v>
      </c>
      <c r="Y45">
        <v>9.6361612903225797</v>
      </c>
      <c r="Z45">
        <v>25.8175483870967</v>
      </c>
      <c r="AA45">
        <v>24.582193548387</v>
      </c>
      <c r="AB45">
        <v>74.566935483870907</v>
      </c>
      <c r="AC45">
        <v>52.440258064516101</v>
      </c>
      <c r="AD45">
        <v>4.3454838709677404</v>
      </c>
      <c r="AE45">
        <v>68.583870967741902</v>
      </c>
      <c r="AF45">
        <v>28.844516129032201</v>
      </c>
      <c r="AG45">
        <v>14.6137419354838</v>
      </c>
      <c r="AH45">
        <v>83.720516129032205</v>
      </c>
      <c r="AI45">
        <v>0</v>
      </c>
      <c r="AJ45">
        <v>315.32580645161198</v>
      </c>
      <c r="AK45">
        <v>-0.75749999999999995</v>
      </c>
      <c r="AL45">
        <v>1253.6034193548301</v>
      </c>
      <c r="AM45">
        <v>0</v>
      </c>
      <c r="AN45" s="7">
        <v>0</v>
      </c>
      <c r="AO45" s="8" t="b">
        <f t="shared" si="0"/>
        <v>0</v>
      </c>
      <c r="AP45">
        <f t="shared" si="1"/>
        <v>63.798709677418998</v>
      </c>
      <c r="AQ45" s="5"/>
      <c r="AR45" s="6"/>
      <c r="AS45">
        <f t="shared" si="6"/>
        <v>63.798709677418998</v>
      </c>
      <c r="AT45" t="b">
        <f t="shared" si="3"/>
        <v>0</v>
      </c>
    </row>
    <row r="46" spans="1:46" x14ac:dyDescent="0.25">
      <c r="A46" s="1">
        <v>0.85416666666666663</v>
      </c>
      <c r="B46">
        <v>22.5965806451612</v>
      </c>
      <c r="C46">
        <v>21.003419354838702</v>
      </c>
      <c r="D46">
        <v>2.4072580645161201</v>
      </c>
      <c r="E46">
        <v>0</v>
      </c>
      <c r="F46">
        <v>24.370258064516101</v>
      </c>
      <c r="G46">
        <v>37.862709677419303</v>
      </c>
      <c r="H46">
        <v>1.3129032258064499E-2</v>
      </c>
      <c r="I46">
        <v>1.83632258064516</v>
      </c>
      <c r="J46">
        <v>6.6400322580645099</v>
      </c>
      <c r="K46">
        <v>12.1565161290322</v>
      </c>
      <c r="L46">
        <v>33.812903225806402</v>
      </c>
      <c r="M46">
        <v>13.4737741935483</v>
      </c>
      <c r="N46">
        <v>15.942</v>
      </c>
      <c r="O46">
        <v>19.4933870967741</v>
      </c>
      <c r="P46">
        <v>13.5439032258064</v>
      </c>
      <c r="Q46">
        <v>0</v>
      </c>
      <c r="R46">
        <v>50.471774193548299</v>
      </c>
      <c r="S46">
        <v>135.87419354838701</v>
      </c>
      <c r="T46">
        <v>79.921806451612895</v>
      </c>
      <c r="U46">
        <v>19.775258064516098</v>
      </c>
      <c r="V46">
        <v>0</v>
      </c>
      <c r="W46">
        <v>32.345129032258001</v>
      </c>
      <c r="X46">
        <v>8.9429354838709596</v>
      </c>
      <c r="Y46">
        <v>9.6411290322580605</v>
      </c>
      <c r="Z46">
        <v>25.851129032258001</v>
      </c>
      <c r="AA46">
        <v>24.574967741935399</v>
      </c>
      <c r="AB46">
        <v>73.802483870967706</v>
      </c>
      <c r="AC46">
        <v>58.144774193548301</v>
      </c>
      <c r="AD46">
        <v>4.3383870967741904</v>
      </c>
      <c r="AE46">
        <v>67.180000000000007</v>
      </c>
      <c r="AF46">
        <v>27.265419354838698</v>
      </c>
      <c r="AG46">
        <v>14.3449354838709</v>
      </c>
      <c r="AH46">
        <v>79.145032258064404</v>
      </c>
      <c r="AI46">
        <v>0</v>
      </c>
      <c r="AJ46">
        <v>313.03548387096703</v>
      </c>
      <c r="AK46">
        <v>4.4681883977947603</v>
      </c>
      <c r="AL46">
        <v>1249.80703225806</v>
      </c>
      <c r="AM46">
        <v>0</v>
      </c>
      <c r="AN46" s="7">
        <v>0</v>
      </c>
      <c r="AO46" s="8" t="b">
        <f t="shared" si="0"/>
        <v>0</v>
      </c>
      <c r="AP46">
        <f t="shared" si="1"/>
        <v>67.937096774193506</v>
      </c>
      <c r="AQ46" s="5"/>
      <c r="AR46" s="6"/>
      <c r="AS46">
        <f t="shared" si="6"/>
        <v>67.937096774193506</v>
      </c>
      <c r="AT46" t="b">
        <f t="shared" si="3"/>
        <v>0</v>
      </c>
    </row>
    <row r="47" spans="1:46" x14ac:dyDescent="0.25">
      <c r="A47" s="1">
        <v>0.875</v>
      </c>
      <c r="B47">
        <v>22.5227096774193</v>
      </c>
      <c r="C47">
        <v>20.103612903225802</v>
      </c>
      <c r="D47">
        <v>2.1753225806451599</v>
      </c>
      <c r="E47">
        <v>0</v>
      </c>
      <c r="F47">
        <v>21.0359032258064</v>
      </c>
      <c r="G47">
        <v>37.648129032257998</v>
      </c>
      <c r="H47">
        <v>1.30645161290322E-2</v>
      </c>
      <c r="I47">
        <v>2.4672903225806402</v>
      </c>
      <c r="J47">
        <v>6.6635483870967702</v>
      </c>
      <c r="K47">
        <v>10.4533548387096</v>
      </c>
      <c r="L47">
        <v>33.777387096774099</v>
      </c>
      <c r="M47">
        <v>10.867419354838701</v>
      </c>
      <c r="N47">
        <v>16.150548387096698</v>
      </c>
      <c r="O47">
        <v>19.850612903225802</v>
      </c>
      <c r="P47">
        <v>13.181612903225799</v>
      </c>
      <c r="Q47">
        <v>0</v>
      </c>
      <c r="R47">
        <v>49.833903225806402</v>
      </c>
      <c r="S47">
        <v>142.889677419354</v>
      </c>
      <c r="T47">
        <v>69.200516129032195</v>
      </c>
      <c r="U47">
        <v>19.814064516129001</v>
      </c>
      <c r="V47">
        <v>0</v>
      </c>
      <c r="W47">
        <v>32.257290322580602</v>
      </c>
      <c r="X47">
        <v>10.5540967741935</v>
      </c>
      <c r="Y47">
        <v>9.6628064516128997</v>
      </c>
      <c r="Z47">
        <v>25.842548387096699</v>
      </c>
      <c r="AA47">
        <v>24.050967741935398</v>
      </c>
      <c r="AB47">
        <v>74.335032258064501</v>
      </c>
      <c r="AC47">
        <v>63.160774193548399</v>
      </c>
      <c r="AD47">
        <v>4.3374193548387101</v>
      </c>
      <c r="AE47">
        <v>63.681935483870902</v>
      </c>
      <c r="AF47">
        <v>27.960387096774198</v>
      </c>
      <c r="AG47">
        <v>14.391774193548301</v>
      </c>
      <c r="AH47">
        <v>71.974709677419298</v>
      </c>
      <c r="AI47">
        <v>0</v>
      </c>
      <c r="AJ47">
        <v>314.15161290322499</v>
      </c>
      <c r="AK47">
        <v>-0.75749999999999995</v>
      </c>
      <c r="AL47">
        <v>1235.0100322580599</v>
      </c>
      <c r="AM47">
        <v>0</v>
      </c>
      <c r="AN47" s="7">
        <v>0</v>
      </c>
      <c r="AO47" s="8" t="b">
        <f t="shared" si="0"/>
        <v>0</v>
      </c>
      <c r="AP47">
        <f t="shared" si="1"/>
        <v>71.444838709677001</v>
      </c>
      <c r="AQ47" s="5"/>
      <c r="AR47" s="6"/>
      <c r="AS47">
        <f t="shared" si="6"/>
        <v>71.444838709677001</v>
      </c>
      <c r="AT47" t="b">
        <f t="shared" si="3"/>
        <v>0</v>
      </c>
    </row>
    <row r="48" spans="1:46" x14ac:dyDescent="0.25">
      <c r="A48" s="1">
        <v>0.89583333333333337</v>
      </c>
      <c r="B48">
        <v>22.389096774193501</v>
      </c>
      <c r="C48">
        <v>20.802354838709601</v>
      </c>
      <c r="D48">
        <v>2.0800322580645099</v>
      </c>
      <c r="E48">
        <v>0</v>
      </c>
      <c r="F48">
        <v>23.175999999999998</v>
      </c>
      <c r="G48">
        <v>36.973129032258001</v>
      </c>
      <c r="H48">
        <v>7.4424838709677399</v>
      </c>
      <c r="I48">
        <v>3.21619354838709</v>
      </c>
      <c r="J48">
        <v>15.114580645161199</v>
      </c>
      <c r="K48">
        <v>14.5834193548387</v>
      </c>
      <c r="L48">
        <v>34.6</v>
      </c>
      <c r="M48">
        <v>8.9339032258064499</v>
      </c>
      <c r="N48">
        <v>15.833483870967701</v>
      </c>
      <c r="O48">
        <v>19.751387096774099</v>
      </c>
      <c r="P48">
        <v>11.558999999999999</v>
      </c>
      <c r="Q48">
        <v>0</v>
      </c>
      <c r="R48">
        <v>50.748548387096697</v>
      </c>
      <c r="S48">
        <v>149.14258064516099</v>
      </c>
      <c r="T48">
        <v>70.0095483870967</v>
      </c>
      <c r="U48">
        <v>19.8175483870967</v>
      </c>
      <c r="V48">
        <v>0</v>
      </c>
      <c r="W48">
        <v>32.294548387096697</v>
      </c>
      <c r="X48">
        <v>8.1666129032258006</v>
      </c>
      <c r="Y48">
        <v>9.5426774193548294</v>
      </c>
      <c r="Z48">
        <v>25.806419354838699</v>
      </c>
      <c r="AA48">
        <v>23.919483870967699</v>
      </c>
      <c r="AB48">
        <v>74.628387096774105</v>
      </c>
      <c r="AC48">
        <v>63.872516129032199</v>
      </c>
      <c r="AD48">
        <v>4.3319354838709598</v>
      </c>
      <c r="AE48">
        <v>61.232258064516103</v>
      </c>
      <c r="AF48">
        <v>27.651354838709601</v>
      </c>
      <c r="AG48">
        <v>14.299999999999899</v>
      </c>
      <c r="AH48">
        <v>68.620129032258006</v>
      </c>
      <c r="AI48">
        <v>0</v>
      </c>
      <c r="AJ48">
        <v>319.296774193548</v>
      </c>
      <c r="AK48">
        <v>-1.6544683967987099</v>
      </c>
      <c r="AL48">
        <v>1259.8363870967701</v>
      </c>
      <c r="AM48">
        <v>0</v>
      </c>
      <c r="AN48" s="7">
        <v>0</v>
      </c>
      <c r="AO48" s="8" t="b">
        <f t="shared" si="0"/>
        <v>0</v>
      </c>
      <c r="AP48">
        <f t="shared" si="1"/>
        <v>74.571290322580495</v>
      </c>
      <c r="AQ48" s="5"/>
      <c r="AR48" s="6"/>
      <c r="AS48">
        <f t="shared" si="6"/>
        <v>74.571290322580495</v>
      </c>
      <c r="AT48" t="b">
        <f t="shared" si="3"/>
        <v>0</v>
      </c>
    </row>
    <row r="49" spans="1:46" x14ac:dyDescent="0.25">
      <c r="A49" s="1">
        <v>0.91666666666666663</v>
      </c>
      <c r="B49">
        <v>21.699548387096701</v>
      </c>
      <c r="C49">
        <v>19.853419354838699</v>
      </c>
      <c r="D49">
        <v>1.95267741935483</v>
      </c>
      <c r="E49">
        <v>0</v>
      </c>
      <c r="F49">
        <v>22.706451612903201</v>
      </c>
      <c r="G49">
        <v>36.427870967741903</v>
      </c>
      <c r="H49">
        <v>7.4855806451612903</v>
      </c>
      <c r="I49">
        <v>1.9843548387096701</v>
      </c>
      <c r="J49">
        <v>13.0116451612903</v>
      </c>
      <c r="K49">
        <v>13.545838709677399</v>
      </c>
      <c r="L49">
        <v>34.603225806451597</v>
      </c>
      <c r="M49">
        <v>7.3159999999999998</v>
      </c>
      <c r="N49">
        <v>15.119096774193499</v>
      </c>
      <c r="O49">
        <v>19.2921612903225</v>
      </c>
      <c r="P49">
        <v>11.425741935483799</v>
      </c>
      <c r="Q49">
        <v>0</v>
      </c>
      <c r="R49">
        <v>49.557290322580599</v>
      </c>
      <c r="S49">
        <v>157.06516129032201</v>
      </c>
      <c r="T49">
        <v>62.908645161290302</v>
      </c>
      <c r="U49">
        <v>19.824774193548301</v>
      </c>
      <c r="V49">
        <v>0</v>
      </c>
      <c r="W49">
        <v>32.325645161290304</v>
      </c>
      <c r="X49">
        <v>10.535322580645101</v>
      </c>
      <c r="Y49">
        <v>9.6456129032257998</v>
      </c>
      <c r="Z49">
        <v>25.8325161290322</v>
      </c>
      <c r="AA49">
        <v>23.766322580645099</v>
      </c>
      <c r="AB49">
        <v>76.141161290322501</v>
      </c>
      <c r="AC49">
        <v>64.077419354838696</v>
      </c>
      <c r="AD49">
        <v>4.3238709677419296</v>
      </c>
      <c r="AE49">
        <v>58.5658064516129</v>
      </c>
      <c r="AF49">
        <v>30.6055483870967</v>
      </c>
      <c r="AG49">
        <v>14.342322580645099</v>
      </c>
      <c r="AH49">
        <v>62.666064516128998</v>
      </c>
      <c r="AI49">
        <v>0</v>
      </c>
      <c r="AJ49">
        <v>320.806451612903</v>
      </c>
      <c r="AK49">
        <v>-0.75749999999999995</v>
      </c>
      <c r="AL49">
        <v>1249.41354838709</v>
      </c>
      <c r="AM49">
        <v>0</v>
      </c>
      <c r="AN49" s="7">
        <v>0</v>
      </c>
      <c r="AO49" s="8" t="b">
        <f t="shared" si="0"/>
        <v>0</v>
      </c>
      <c r="AP49">
        <f t="shared" si="1"/>
        <v>78.532580645161005</v>
      </c>
      <c r="AQ49" s="5"/>
      <c r="AR49" s="6"/>
      <c r="AS49">
        <f t="shared" si="6"/>
        <v>78.532580645161005</v>
      </c>
      <c r="AT49" t="b">
        <f t="shared" si="3"/>
        <v>0</v>
      </c>
    </row>
    <row r="50" spans="1:46" x14ac:dyDescent="0.25">
      <c r="A50" s="1">
        <v>0.9375</v>
      </c>
      <c r="B50">
        <v>18.9025161290322</v>
      </c>
      <c r="C50">
        <v>18.9335483870967</v>
      </c>
      <c r="D50">
        <v>1.4066129032257999</v>
      </c>
      <c r="E50">
        <v>0</v>
      </c>
      <c r="F50">
        <v>21.8940967741935</v>
      </c>
      <c r="G50">
        <v>36.119387096774197</v>
      </c>
      <c r="H50">
        <v>7.4622580645161296</v>
      </c>
      <c r="I50">
        <v>2.2877419354838699</v>
      </c>
      <c r="J50">
        <v>12.1687419354838</v>
      </c>
      <c r="K50">
        <v>11.6321612903225</v>
      </c>
      <c r="L50">
        <v>34.587096774193498</v>
      </c>
      <c r="M50">
        <v>6.2182258064516098</v>
      </c>
      <c r="N50">
        <v>14.423354838709599</v>
      </c>
      <c r="O50">
        <v>19.640709677419299</v>
      </c>
      <c r="P50">
        <v>11.3194838709677</v>
      </c>
      <c r="Q50">
        <v>0</v>
      </c>
      <c r="R50">
        <v>45.561387096774197</v>
      </c>
      <c r="S50">
        <v>172.865806451612</v>
      </c>
      <c r="T50">
        <v>56.333935483870903</v>
      </c>
      <c r="U50">
        <v>19.784161290322501</v>
      </c>
      <c r="V50">
        <v>0</v>
      </c>
      <c r="W50">
        <v>32.2709032258064</v>
      </c>
      <c r="X50">
        <v>7.2542903225806397</v>
      </c>
      <c r="Y50">
        <v>10.538741935483801</v>
      </c>
      <c r="Z50">
        <v>25.8498709677419</v>
      </c>
      <c r="AA50">
        <v>23.1019354838709</v>
      </c>
      <c r="AB50">
        <v>79.721483870967703</v>
      </c>
      <c r="AC50">
        <v>64.068903225806395</v>
      </c>
      <c r="AD50">
        <v>4.3203225806451604</v>
      </c>
      <c r="AE50">
        <v>58.334838709677399</v>
      </c>
      <c r="AF50">
        <v>28.961290322580599</v>
      </c>
      <c r="AG50">
        <v>14.417096774193499</v>
      </c>
      <c r="AH50">
        <v>58.242064516128998</v>
      </c>
      <c r="AI50">
        <v>0</v>
      </c>
      <c r="AJ50">
        <v>319.767741935483</v>
      </c>
      <c r="AK50">
        <v>-0.60137801700249205</v>
      </c>
      <c r="AL50">
        <v>1238.3907096774101</v>
      </c>
      <c r="AM50">
        <v>0</v>
      </c>
      <c r="AN50" s="7">
        <v>0</v>
      </c>
      <c r="AO50" s="8" t="b">
        <f t="shared" si="0"/>
        <v>0</v>
      </c>
      <c r="AP50">
        <f t="shared" si="1"/>
        <v>86.432903225806001</v>
      </c>
      <c r="AQ50" s="5"/>
      <c r="AR50" s="6"/>
      <c r="AS50">
        <f t="shared" si="6"/>
        <v>86.432903225806001</v>
      </c>
      <c r="AT50" t="b">
        <f t="shared" si="3"/>
        <v>0</v>
      </c>
    </row>
    <row r="51" spans="1:46" x14ac:dyDescent="0.25">
      <c r="A51" s="1">
        <v>0.95833333333333337</v>
      </c>
      <c r="B51">
        <v>15.683354838709599</v>
      </c>
      <c r="C51">
        <v>18.7263548387096</v>
      </c>
      <c r="D51">
        <v>1.27335483870967</v>
      </c>
      <c r="E51">
        <v>0</v>
      </c>
      <c r="F51">
        <v>19.379387096774099</v>
      </c>
      <c r="G51">
        <v>36.142032258064503</v>
      </c>
      <c r="H51">
        <v>7.4463225806451598</v>
      </c>
      <c r="I51">
        <v>4.0808709677419301</v>
      </c>
      <c r="J51">
        <v>12.8685483870967</v>
      </c>
      <c r="K51">
        <v>10.234645161290301</v>
      </c>
      <c r="L51">
        <v>34.5322580645161</v>
      </c>
      <c r="M51">
        <v>5.5481935483870899</v>
      </c>
      <c r="N51">
        <v>13.3362580645161</v>
      </c>
      <c r="O51">
        <v>20.243774193548301</v>
      </c>
      <c r="P51">
        <v>11.215999999999999</v>
      </c>
      <c r="Q51">
        <v>0</v>
      </c>
      <c r="R51">
        <v>40.784225806451602</v>
      </c>
      <c r="S51">
        <v>190.31354838709601</v>
      </c>
      <c r="T51">
        <v>52.573161290322503</v>
      </c>
      <c r="U51">
        <v>19.858612903225801</v>
      </c>
      <c r="V51">
        <v>0</v>
      </c>
      <c r="W51">
        <v>32.196483870967697</v>
      </c>
      <c r="X51">
        <v>6.4891612903225697</v>
      </c>
      <c r="Y51">
        <v>15.5642903225806</v>
      </c>
      <c r="Z51">
        <v>25.8824838709677</v>
      </c>
      <c r="AA51">
        <v>21.525806451612901</v>
      </c>
      <c r="AB51">
        <v>79.425645161290305</v>
      </c>
      <c r="AC51">
        <v>64.138838709677401</v>
      </c>
      <c r="AD51">
        <v>4.3167741935483797</v>
      </c>
      <c r="AE51">
        <v>54.0729032258064</v>
      </c>
      <c r="AF51">
        <v>28.048129032258</v>
      </c>
      <c r="AG51">
        <v>14.4522580645161</v>
      </c>
      <c r="AH51">
        <v>49.880774193548298</v>
      </c>
      <c r="AI51">
        <v>0</v>
      </c>
      <c r="AJ51">
        <v>320.53870967741898</v>
      </c>
      <c r="AK51">
        <v>-0.75749999999999995</v>
      </c>
      <c r="AL51">
        <v>1230.7731612903201</v>
      </c>
      <c r="AM51">
        <v>0</v>
      </c>
      <c r="AN51" s="7">
        <v>0</v>
      </c>
      <c r="AO51" s="8" t="b">
        <f t="shared" si="0"/>
        <v>0</v>
      </c>
      <c r="AP51">
        <f t="shared" si="1"/>
        <v>95.156774193548003</v>
      </c>
      <c r="AQ51" s="5"/>
      <c r="AR51" s="6"/>
      <c r="AS51">
        <f t="shared" si="6"/>
        <v>95.156774193548003</v>
      </c>
      <c r="AT51" t="b">
        <f t="shared" si="3"/>
        <v>0</v>
      </c>
    </row>
    <row r="52" spans="1:46" x14ac:dyDescent="0.25">
      <c r="A52" s="1">
        <v>0.97916666666666663</v>
      </c>
      <c r="B52">
        <v>11.551161290322501</v>
      </c>
      <c r="C52">
        <v>18.807129032258</v>
      </c>
      <c r="D52">
        <v>1.155</v>
      </c>
      <c r="E52">
        <v>0</v>
      </c>
      <c r="F52">
        <v>18.471096774193501</v>
      </c>
      <c r="G52">
        <v>35.162419354838697</v>
      </c>
      <c r="H52">
        <v>7.4140322580645197</v>
      </c>
      <c r="I52">
        <v>53.579709677419302</v>
      </c>
      <c r="J52">
        <v>13.5986774193548</v>
      </c>
      <c r="K52">
        <v>13.1765806451612</v>
      </c>
      <c r="L52">
        <v>34.390290322580597</v>
      </c>
      <c r="M52">
        <v>5.4737096774193503</v>
      </c>
      <c r="N52">
        <v>12.9410967741935</v>
      </c>
      <c r="O52">
        <v>19.2012258064516</v>
      </c>
      <c r="P52">
        <v>11.1119677419354</v>
      </c>
      <c r="Q52">
        <v>0</v>
      </c>
      <c r="R52">
        <v>39.493870967741898</v>
      </c>
      <c r="S52">
        <v>330.14645161290298</v>
      </c>
      <c r="T52">
        <v>60.621677419354803</v>
      </c>
      <c r="U52">
        <v>19.838258064516101</v>
      </c>
      <c r="V52">
        <v>0</v>
      </c>
      <c r="W52">
        <v>32.266838709677401</v>
      </c>
      <c r="X52">
        <v>9.5697096774193504</v>
      </c>
      <c r="Y52">
        <v>15.7238064516129</v>
      </c>
      <c r="Z52">
        <v>25.841935483870898</v>
      </c>
      <c r="AA52">
        <v>22.913161290322499</v>
      </c>
      <c r="AB52">
        <v>72.460999999999999</v>
      </c>
      <c r="AC52">
        <v>117.68929032258001</v>
      </c>
      <c r="AD52">
        <v>4.3083870967741902</v>
      </c>
      <c r="AE52">
        <v>44.315483870967697</v>
      </c>
      <c r="AF52">
        <v>27.1489032258064</v>
      </c>
      <c r="AG52">
        <v>14.4129677419354</v>
      </c>
      <c r="AH52">
        <v>44.5197419354838</v>
      </c>
      <c r="AI52">
        <v>0</v>
      </c>
      <c r="AJ52">
        <v>320.20322580645097</v>
      </c>
      <c r="AK52">
        <v>-0.77418499570793198</v>
      </c>
      <c r="AL52">
        <v>1457.1309333333299</v>
      </c>
      <c r="AM52">
        <v>0</v>
      </c>
      <c r="AN52" s="7">
        <v>0</v>
      </c>
      <c r="AO52" s="8" t="b">
        <f t="shared" si="0"/>
        <v>0</v>
      </c>
      <c r="AP52">
        <f t="shared" si="1"/>
        <v>165.07322580645149</v>
      </c>
      <c r="AQ52" s="5"/>
      <c r="AR52" s="6"/>
      <c r="AS52">
        <f t="shared" si="6"/>
        <v>165.07322580645149</v>
      </c>
      <c r="AT52" t="b">
        <f t="shared" si="3"/>
        <v>0</v>
      </c>
    </row>
    <row r="54" spans="1:46" x14ac:dyDescent="0.25">
      <c r="A54" t="s">
        <v>45</v>
      </c>
      <c r="S54">
        <f>SUM(S5:S53)</f>
        <v>10438.691612903202</v>
      </c>
      <c r="AN54">
        <f>SUM(AN5:AN53)</f>
        <v>27093.915890299508</v>
      </c>
      <c r="AP54">
        <f>SUM(AP5:AP52)</f>
        <v>2989.1732258064453</v>
      </c>
      <c r="AQ54">
        <f>SUM(AP40:AP52) +SUM(AP5:AP17) +AQ2</f>
        <v>5978.3464516128925</v>
      </c>
      <c r="AR54">
        <f>SUM(AR18:AR39)</f>
        <v>2989.1732258064462</v>
      </c>
      <c r="AS54">
        <f>SUM(AS5:AS53)</f>
        <v>10438.691612903207</v>
      </c>
    </row>
    <row r="55" spans="1:46" x14ac:dyDescent="0.25">
      <c r="A55" t="s">
        <v>46</v>
      </c>
      <c r="S55">
        <f>((SUM(S5:S17)+SUM(S40:S52))*(AP2))</f>
        <v>2989.1732258064462</v>
      </c>
    </row>
    <row r="57" spans="1:46" x14ac:dyDescent="0.25">
      <c r="A57" t="s">
        <v>47</v>
      </c>
    </row>
  </sheetData>
  <mergeCells count="3">
    <mergeCell ref="AQ2:AQ52"/>
    <mergeCell ref="AR2:AR17"/>
    <mergeCell ref="AR40:AR52"/>
  </mergeCells>
  <conditionalFormatting sqref="B1:AM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:AO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5:AT52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5" sqref="D25"/>
    </sheetView>
  </sheetViews>
  <sheetFormatPr defaultRowHeight="15" x14ac:dyDescent="0.25"/>
  <sheetData>
    <row r="1" spans="1:3" x14ac:dyDescent="0.25">
      <c r="B1" t="s">
        <v>48</v>
      </c>
      <c r="C1" s="9">
        <v>0.1</v>
      </c>
    </row>
    <row r="2" spans="1:3" x14ac:dyDescent="0.25">
      <c r="B2">
        <v>10</v>
      </c>
      <c r="C2">
        <f>B2*0.9</f>
        <v>9</v>
      </c>
    </row>
    <row r="3" spans="1:3" x14ac:dyDescent="0.25">
      <c r="B3">
        <v>10</v>
      </c>
      <c r="C3">
        <f t="shared" ref="C3:C11" si="0">B3*0.9</f>
        <v>9</v>
      </c>
    </row>
    <row r="4" spans="1:3" x14ac:dyDescent="0.25">
      <c r="B4">
        <v>10</v>
      </c>
      <c r="C4">
        <f t="shared" si="0"/>
        <v>9</v>
      </c>
    </row>
    <row r="5" spans="1:3" x14ac:dyDescent="0.25">
      <c r="B5">
        <v>10</v>
      </c>
      <c r="C5">
        <v>10</v>
      </c>
    </row>
    <row r="6" spans="1:3" x14ac:dyDescent="0.25">
      <c r="B6">
        <v>10</v>
      </c>
      <c r="C6">
        <v>10</v>
      </c>
    </row>
    <row r="7" spans="1:3" x14ac:dyDescent="0.25">
      <c r="B7">
        <v>10</v>
      </c>
      <c r="C7">
        <f t="shared" si="0"/>
        <v>9</v>
      </c>
    </row>
    <row r="8" spans="1:3" x14ac:dyDescent="0.25">
      <c r="B8">
        <v>10</v>
      </c>
      <c r="C8">
        <f t="shared" si="0"/>
        <v>9</v>
      </c>
    </row>
    <row r="9" spans="1:3" x14ac:dyDescent="0.25">
      <c r="B9">
        <v>10</v>
      </c>
      <c r="C9">
        <f t="shared" si="0"/>
        <v>9</v>
      </c>
    </row>
    <row r="10" spans="1:3" x14ac:dyDescent="0.25">
      <c r="B10">
        <v>10</v>
      </c>
      <c r="C10">
        <f t="shared" si="0"/>
        <v>9</v>
      </c>
    </row>
    <row r="11" spans="1:3" x14ac:dyDescent="0.25">
      <c r="B11">
        <v>10</v>
      </c>
      <c r="C11">
        <f t="shared" si="0"/>
        <v>9</v>
      </c>
    </row>
    <row r="12" spans="1:3" x14ac:dyDescent="0.25">
      <c r="A12" s="9" t="s">
        <v>45</v>
      </c>
      <c r="B12">
        <f>SUM(B2:B11)</f>
        <v>100</v>
      </c>
      <c r="C12">
        <f>SUM(C2:C11)</f>
        <v>92</v>
      </c>
    </row>
    <row r="13" spans="1:3" x14ac:dyDescent="0.25">
      <c r="A13" s="9">
        <v>0.1</v>
      </c>
      <c r="B13">
        <f>B12*0.9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JAN_DAILY_TEST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Craven</dc:creator>
  <cp:lastModifiedBy>David Craven</cp:lastModifiedBy>
  <dcterms:created xsi:type="dcterms:W3CDTF">2020-08-19T07:39:05Z</dcterms:created>
  <dcterms:modified xsi:type="dcterms:W3CDTF">2020-08-19T15:40:49Z</dcterms:modified>
</cp:coreProperties>
</file>