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11e024492632ca/文档/"/>
    </mc:Choice>
  </mc:AlternateContent>
  <xr:revisionPtr revIDLastSave="323" documentId="8_{0C89403D-2709-4F99-B655-A778629915E6}" xr6:coauthVersionLast="47" xr6:coauthVersionMax="47" xr10:uidLastSave="{EDF5CF14-CA39-46ED-863E-DF13608B8838}"/>
  <bookViews>
    <workbookView xWindow="4890" yWindow="3440" windowWidth="21780" windowHeight="15370" xr2:uid="{6015055E-DEE9-4D5B-B93A-FDDB37DBA8EA}"/>
  </bookViews>
  <sheets>
    <sheet name="假设h4修正长度" sheetId="3" r:id="rId1"/>
    <sheet name="假设h1始终为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3" l="1"/>
  <c r="C35" i="3"/>
  <c r="N34" i="3"/>
  <c r="L34" i="3"/>
  <c r="D35" i="3" s="1"/>
  <c r="E35" i="3" s="1"/>
  <c r="D34" i="3"/>
  <c r="E34" i="3" s="1"/>
  <c r="C34" i="3"/>
  <c r="G34" i="3" s="1"/>
  <c r="N33" i="3"/>
  <c r="L33" i="3"/>
  <c r="D33" i="3" s="1"/>
  <c r="C33" i="3"/>
  <c r="N32" i="3"/>
  <c r="L32" i="3"/>
  <c r="C32" i="3"/>
  <c r="Q5" i="3"/>
  <c r="Q5" i="1"/>
  <c r="N30" i="3"/>
  <c r="C30" i="3"/>
  <c r="N29" i="3"/>
  <c r="L29" i="3"/>
  <c r="D29" i="3" s="1"/>
  <c r="E29" i="3" s="1"/>
  <c r="C29" i="3"/>
  <c r="N28" i="3"/>
  <c r="L28" i="3"/>
  <c r="D28" i="3" s="1"/>
  <c r="C28" i="3"/>
  <c r="N27" i="3"/>
  <c r="L27" i="3"/>
  <c r="C27" i="3"/>
  <c r="N25" i="3"/>
  <c r="C25" i="3"/>
  <c r="N24" i="3"/>
  <c r="L24" i="3"/>
  <c r="D25" i="3" s="1"/>
  <c r="C24" i="3"/>
  <c r="N23" i="3"/>
  <c r="L23" i="3"/>
  <c r="D23" i="3" s="1"/>
  <c r="C23" i="3"/>
  <c r="N22" i="3"/>
  <c r="L22" i="3"/>
  <c r="D22" i="3" s="1"/>
  <c r="E22" i="3" s="1"/>
  <c r="C22" i="3"/>
  <c r="N20" i="3"/>
  <c r="C20" i="3"/>
  <c r="N19" i="3"/>
  <c r="L19" i="3"/>
  <c r="D19" i="3" s="1"/>
  <c r="E19" i="3" s="1"/>
  <c r="C19" i="3"/>
  <c r="N18" i="3"/>
  <c r="L18" i="3"/>
  <c r="D18" i="3" s="1"/>
  <c r="C18" i="3"/>
  <c r="N17" i="3"/>
  <c r="L17" i="3"/>
  <c r="D17" i="3" s="1"/>
  <c r="E17" i="3" s="1"/>
  <c r="C17" i="3"/>
  <c r="N15" i="3"/>
  <c r="C15" i="3"/>
  <c r="N14" i="3"/>
  <c r="L14" i="3"/>
  <c r="D14" i="3" s="1"/>
  <c r="C14" i="3"/>
  <c r="N13" i="3"/>
  <c r="L13" i="3"/>
  <c r="D13" i="3" s="1"/>
  <c r="C13" i="3"/>
  <c r="N12" i="3"/>
  <c r="L12" i="3"/>
  <c r="C12" i="3"/>
  <c r="D5" i="3"/>
  <c r="D4" i="3"/>
  <c r="D3" i="3"/>
  <c r="D2" i="3"/>
  <c r="C7" i="3"/>
  <c r="N7" i="3"/>
  <c r="C8" i="3"/>
  <c r="N8" i="3"/>
  <c r="C9" i="3"/>
  <c r="N9" i="3"/>
  <c r="C10" i="3"/>
  <c r="N10" i="3"/>
  <c r="N20" i="1"/>
  <c r="L20" i="1"/>
  <c r="C20" i="1"/>
  <c r="N19" i="1"/>
  <c r="L19" i="1"/>
  <c r="D20" i="1" s="1"/>
  <c r="E20" i="1" s="1"/>
  <c r="C19" i="1"/>
  <c r="N18" i="1"/>
  <c r="L18" i="1"/>
  <c r="D18" i="1" s="1"/>
  <c r="C18" i="1"/>
  <c r="N17" i="1"/>
  <c r="C17" i="1"/>
  <c r="N5" i="3"/>
  <c r="C5" i="3"/>
  <c r="N4" i="3"/>
  <c r="C4" i="3"/>
  <c r="N3" i="3"/>
  <c r="C3" i="3"/>
  <c r="N2" i="3"/>
  <c r="C2" i="3"/>
  <c r="N15" i="1"/>
  <c r="C15" i="1"/>
  <c r="N14" i="1"/>
  <c r="C14" i="1"/>
  <c r="N13" i="1"/>
  <c r="C13" i="1"/>
  <c r="N12" i="1"/>
  <c r="C12" i="1"/>
  <c r="N10" i="1"/>
  <c r="C10" i="1"/>
  <c r="N9" i="1"/>
  <c r="C9" i="1"/>
  <c r="N8" i="1"/>
  <c r="C8" i="1"/>
  <c r="N7" i="1"/>
  <c r="C7" i="1"/>
  <c r="N5" i="1"/>
  <c r="C5" i="1"/>
  <c r="E5" i="1" s="1"/>
  <c r="N4" i="1"/>
  <c r="C4" i="1"/>
  <c r="E4" i="1" s="1"/>
  <c r="N3" i="1"/>
  <c r="C3" i="1"/>
  <c r="G3" i="1" s="1"/>
  <c r="N2" i="1"/>
  <c r="C2" i="1"/>
  <c r="G2" i="1" s="1"/>
  <c r="F34" i="3" l="1"/>
  <c r="E33" i="3"/>
  <c r="Q35" i="3" s="1"/>
  <c r="R35" i="3" s="1"/>
  <c r="G33" i="3"/>
  <c r="Q34" i="3"/>
  <c r="F35" i="3"/>
  <c r="G35" i="3"/>
  <c r="D32" i="3"/>
  <c r="E32" i="3" s="1"/>
  <c r="F29" i="3"/>
  <c r="G28" i="3"/>
  <c r="E28" i="3"/>
  <c r="G29" i="3"/>
  <c r="D27" i="3"/>
  <c r="E27" i="3" s="1"/>
  <c r="D30" i="3"/>
  <c r="E30" i="3" s="1"/>
  <c r="G23" i="3"/>
  <c r="E23" i="3"/>
  <c r="F22" i="3"/>
  <c r="G22" i="3"/>
  <c r="G25" i="3"/>
  <c r="E25" i="3"/>
  <c r="D24" i="3"/>
  <c r="F17" i="3"/>
  <c r="G17" i="3"/>
  <c r="E18" i="3"/>
  <c r="G18" i="3"/>
  <c r="G19" i="3"/>
  <c r="Q20" i="3"/>
  <c r="R20" i="3" s="1"/>
  <c r="F19" i="3"/>
  <c r="D20" i="3"/>
  <c r="E20" i="3" s="1"/>
  <c r="Q17" i="3" s="1"/>
  <c r="E13" i="3"/>
  <c r="G13" i="3"/>
  <c r="E14" i="3"/>
  <c r="G14" i="3"/>
  <c r="D15" i="3"/>
  <c r="E15" i="3" s="1"/>
  <c r="D12" i="3"/>
  <c r="E12" i="3" s="1"/>
  <c r="G3" i="3"/>
  <c r="G5" i="3"/>
  <c r="G4" i="3"/>
  <c r="G2" i="3"/>
  <c r="E18" i="1"/>
  <c r="G18" i="1"/>
  <c r="F20" i="1"/>
  <c r="G20" i="1"/>
  <c r="D17" i="1"/>
  <c r="E17" i="1" s="1"/>
  <c r="D19" i="1"/>
  <c r="E19" i="1" s="1"/>
  <c r="Q19" i="1" s="1"/>
  <c r="E2" i="3"/>
  <c r="E4" i="3"/>
  <c r="E5" i="3"/>
  <c r="E3" i="3"/>
  <c r="G4" i="1"/>
  <c r="F4" i="1"/>
  <c r="F5" i="1"/>
  <c r="Q4" i="1"/>
  <c r="E2" i="1"/>
  <c r="G5" i="1"/>
  <c r="E3" i="1"/>
  <c r="Q32" i="3" l="1"/>
  <c r="F32" i="3"/>
  <c r="R34" i="3"/>
  <c r="F33" i="3"/>
  <c r="Q33" i="3"/>
  <c r="G32" i="3"/>
  <c r="Q29" i="3"/>
  <c r="F30" i="3"/>
  <c r="G30" i="3"/>
  <c r="F27" i="3"/>
  <c r="Q27" i="3"/>
  <c r="Q28" i="3"/>
  <c r="F28" i="3"/>
  <c r="Q30" i="3"/>
  <c r="R30" i="3" s="1"/>
  <c r="G27" i="3"/>
  <c r="F25" i="3"/>
  <c r="Q23" i="3"/>
  <c r="R23" i="3" s="1"/>
  <c r="F23" i="3"/>
  <c r="E24" i="3"/>
  <c r="G24" i="3"/>
  <c r="Q22" i="3"/>
  <c r="R22" i="3" s="1"/>
  <c r="F20" i="3"/>
  <c r="Q19" i="3"/>
  <c r="G20" i="3"/>
  <c r="R17" i="3" s="1"/>
  <c r="Q18" i="3"/>
  <c r="R18" i="3" s="1"/>
  <c r="F18" i="3"/>
  <c r="F15" i="3"/>
  <c r="Q14" i="3"/>
  <c r="G12" i="3"/>
  <c r="Q15" i="3"/>
  <c r="R15" i="3" s="1"/>
  <c r="F14" i="3"/>
  <c r="F12" i="3"/>
  <c r="Q12" i="3"/>
  <c r="R12" i="3" s="1"/>
  <c r="G15" i="3"/>
  <c r="Q13" i="3"/>
  <c r="R13" i="3" s="1"/>
  <c r="F13" i="3"/>
  <c r="Q17" i="1"/>
  <c r="F17" i="1"/>
  <c r="G17" i="1"/>
  <c r="F19" i="1"/>
  <c r="Q20" i="1"/>
  <c r="G19" i="1"/>
  <c r="R19" i="1" s="1"/>
  <c r="Q18" i="1"/>
  <c r="R18" i="1" s="1"/>
  <c r="F18" i="1"/>
  <c r="Q4" i="3"/>
  <c r="R4" i="3" s="1"/>
  <c r="L9" i="3" s="1"/>
  <c r="F5" i="3"/>
  <c r="F4" i="3"/>
  <c r="Q3" i="3"/>
  <c r="R3" i="3" s="1"/>
  <c r="L8" i="3" s="1"/>
  <c r="F3" i="3"/>
  <c r="Q2" i="3"/>
  <c r="R2" i="3" s="1"/>
  <c r="L7" i="3" s="1"/>
  <c r="F2" i="3"/>
  <c r="Q3" i="1"/>
  <c r="R3" i="1" s="1"/>
  <c r="L8" i="1" s="1"/>
  <c r="F3" i="1"/>
  <c r="R4" i="1"/>
  <c r="L9" i="1" s="1"/>
  <c r="F2" i="1"/>
  <c r="Q2" i="1"/>
  <c r="R2" i="1" s="1"/>
  <c r="D7" i="1" s="1"/>
  <c r="R5" i="1"/>
  <c r="L10" i="1" s="1"/>
  <c r="R33" i="3" l="1"/>
  <c r="R32" i="3"/>
  <c r="R27" i="3"/>
  <c r="R28" i="3"/>
  <c r="R29" i="3"/>
  <c r="F24" i="3"/>
  <c r="Q25" i="3"/>
  <c r="R25" i="3" s="1"/>
  <c r="Q24" i="3"/>
  <c r="R24" i="3" s="1"/>
  <c r="R19" i="3"/>
  <c r="R14" i="3"/>
  <c r="D7" i="3"/>
  <c r="D8" i="3"/>
  <c r="G8" i="3" s="1"/>
  <c r="D10" i="3"/>
  <c r="D9" i="3"/>
  <c r="E7" i="3"/>
  <c r="G7" i="3"/>
  <c r="R20" i="1"/>
  <c r="R17" i="1"/>
  <c r="D10" i="1"/>
  <c r="D9" i="1"/>
  <c r="E7" i="1"/>
  <c r="G7" i="1"/>
  <c r="D8" i="1"/>
  <c r="E8" i="3" l="1"/>
  <c r="F7" i="3"/>
  <c r="E9" i="3"/>
  <c r="Q10" i="3" s="1"/>
  <c r="G9" i="3"/>
  <c r="G10" i="3"/>
  <c r="E10" i="3"/>
  <c r="Q8" i="3"/>
  <c r="R8" i="3" s="1"/>
  <c r="F8" i="3"/>
  <c r="F7" i="1"/>
  <c r="E8" i="1"/>
  <c r="G8" i="1"/>
  <c r="E9" i="1"/>
  <c r="G9" i="1"/>
  <c r="G10" i="1"/>
  <c r="E10" i="1"/>
  <c r="Q9" i="3" l="1"/>
  <c r="R9" i="3" s="1"/>
  <c r="F10" i="3"/>
  <c r="F9" i="3"/>
  <c r="R10" i="3"/>
  <c r="Q7" i="3"/>
  <c r="R7" i="3" s="1"/>
  <c r="Q9" i="1"/>
  <c r="R9" i="1" s="1"/>
  <c r="L14" i="1" s="1"/>
  <c r="F10" i="1"/>
  <c r="F9" i="1"/>
  <c r="Q10" i="1"/>
  <c r="R10" i="1" s="1"/>
  <c r="L15" i="1" s="1"/>
  <c r="Q8" i="1"/>
  <c r="R8" i="1" s="1"/>
  <c r="L13" i="1" s="1"/>
  <c r="F8" i="1"/>
  <c r="Q7" i="1"/>
  <c r="R7" i="1" s="1"/>
  <c r="D13" i="1" l="1"/>
  <c r="D12" i="1"/>
  <c r="D15" i="1"/>
  <c r="D14" i="1"/>
  <c r="E14" i="1" l="1"/>
  <c r="G14" i="1"/>
  <c r="E12" i="1"/>
  <c r="G12" i="1"/>
  <c r="E15" i="1"/>
  <c r="G15" i="1"/>
  <c r="E13" i="1"/>
  <c r="G13" i="1"/>
  <c r="F12" i="1" l="1"/>
  <c r="Q12" i="1"/>
  <c r="R12" i="1" s="1"/>
  <c r="Q13" i="1"/>
  <c r="R13" i="1" s="1"/>
  <c r="F13" i="1"/>
  <c r="Q14" i="1"/>
  <c r="R14" i="1" s="1"/>
  <c r="F15" i="1"/>
  <c r="F14" i="1"/>
  <c r="Q15" i="1"/>
  <c r="R15" i="1" s="1"/>
  <c r="R5" i="3"/>
</calcChain>
</file>

<file path=xl/sharedStrings.xml><?xml version="1.0" encoding="utf-8"?>
<sst xmlns="http://schemas.openxmlformats.org/spreadsheetml/2006/main" count="74" uniqueCount="19">
  <si>
    <t>Sij</t>
    <phoneticPr fontId="1" type="noConversion"/>
  </si>
  <si>
    <t>管段</t>
    <phoneticPr fontId="1" type="noConversion"/>
  </si>
  <si>
    <t>1-2</t>
    <phoneticPr fontId="1" type="noConversion"/>
  </si>
  <si>
    <t>2-4</t>
    <phoneticPr fontId="1" type="noConversion"/>
  </si>
  <si>
    <t>4-3</t>
    <phoneticPr fontId="1" type="noConversion"/>
  </si>
  <si>
    <t>3-1</t>
    <phoneticPr fontId="1" type="noConversion"/>
  </si>
  <si>
    <t>L</t>
    <phoneticPr fontId="1" type="noConversion"/>
  </si>
  <si>
    <t>hij</t>
    <phoneticPr fontId="1" type="noConversion"/>
  </si>
  <si>
    <t>qij(m3/s)</t>
    <phoneticPr fontId="1" type="noConversion"/>
  </si>
  <si>
    <t>qij(L3/s)</t>
    <phoneticPr fontId="1" type="noConversion"/>
  </si>
  <si>
    <t>node</t>
    <phoneticPr fontId="1" type="noConversion"/>
  </si>
  <si>
    <t>qi(L/s)</t>
    <phoneticPr fontId="1" type="noConversion"/>
  </si>
  <si>
    <t>qi(m3/s)</t>
    <phoneticPr fontId="1" type="noConversion"/>
  </si>
  <si>
    <t>dqi(m3/s)</t>
    <phoneticPr fontId="1" type="noConversion"/>
  </si>
  <si>
    <t>previous node</t>
    <phoneticPr fontId="1" type="noConversion"/>
  </si>
  <si>
    <t>next node(流向下一节点为正)</t>
    <phoneticPr fontId="1" type="noConversion"/>
  </si>
  <si>
    <t>dH(m)</t>
    <phoneticPr fontId="1" type="noConversion"/>
  </si>
  <si>
    <t>sij*hij</t>
    <phoneticPr fontId="1" type="noConversion"/>
  </si>
  <si>
    <t>H(m)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</si>
</sst>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"/>
    <numFmt numFmtId="178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D0FF-65FB-4C9D-A754-8C2E161EE6C6}">
  <dimension ref="A1:R70"/>
  <sheetViews>
    <sheetView tabSelected="1" topLeftCell="A18" workbookViewId="0">
      <selection activeCell="I39" sqref="I39"/>
    </sheetView>
  </sheetViews>
  <sheetFormatPr defaultRowHeight="14" x14ac:dyDescent="0.3"/>
  <cols>
    <col min="7" max="7" width="12.08203125" customWidth="1"/>
    <col min="15" max="15" width="13.83203125" customWidth="1"/>
  </cols>
  <sheetData>
    <row r="1" spans="1:18" ht="28" x14ac:dyDescent="0.3">
      <c r="A1" s="7" t="s">
        <v>1</v>
      </c>
      <c r="B1" s="2" t="s">
        <v>6</v>
      </c>
      <c r="C1" s="2" t="s">
        <v>0</v>
      </c>
      <c r="D1" s="2" t="s">
        <v>7</v>
      </c>
      <c r="E1" s="2" t="s">
        <v>8</v>
      </c>
      <c r="F1" s="2" t="s">
        <v>9</v>
      </c>
      <c r="G1" s="2" t="s">
        <v>17</v>
      </c>
      <c r="H1" s="2"/>
      <c r="I1" s="2"/>
      <c r="J1" s="2"/>
      <c r="K1" s="7" t="s">
        <v>10</v>
      </c>
      <c r="L1" s="8" t="s">
        <v>18</v>
      </c>
      <c r="M1" s="2" t="s">
        <v>11</v>
      </c>
      <c r="N1" s="2" t="s">
        <v>12</v>
      </c>
      <c r="O1" s="2" t="s">
        <v>15</v>
      </c>
      <c r="P1" s="2" t="s">
        <v>14</v>
      </c>
      <c r="Q1" s="2" t="s">
        <v>13</v>
      </c>
      <c r="R1" s="2" t="s">
        <v>16</v>
      </c>
    </row>
    <row r="2" spans="1:18" x14ac:dyDescent="0.3">
      <c r="A2" s="1" t="s">
        <v>2</v>
      </c>
      <c r="B2">
        <v>4000</v>
      </c>
      <c r="C2">
        <f>B2*10.7</f>
        <v>42800</v>
      </c>
      <c r="D2" s="6">
        <f>ABS(L2-L3)</f>
        <v>4</v>
      </c>
      <c r="E2" s="3">
        <f>SQRT(D2/C2)</f>
        <v>9.667364890456635E-3</v>
      </c>
      <c r="F2" s="4">
        <f>E2*1000</f>
        <v>9.6673648904566356</v>
      </c>
      <c r="G2">
        <f>C2*D2</f>
        <v>171200</v>
      </c>
      <c r="K2" s="1">
        <v>1</v>
      </c>
      <c r="L2" s="5">
        <v>7</v>
      </c>
      <c r="M2">
        <v>-16</v>
      </c>
      <c r="N2">
        <f xml:space="preserve"> M2/1000</f>
        <v>-1.6E-2</v>
      </c>
      <c r="O2">
        <v>1</v>
      </c>
      <c r="P2">
        <v>1</v>
      </c>
      <c r="Q2" s="3">
        <f>O2*E2+P2*E5+N2</f>
        <v>3.3347297809132696E-3</v>
      </c>
      <c r="R2" s="6">
        <f>-2*Q2/(1/SQRT(G2) + 1/SQRT(G5))</f>
        <v>-1.3797885230152946</v>
      </c>
    </row>
    <row r="3" spans="1:18" x14ac:dyDescent="0.3">
      <c r="A3" s="1" t="s">
        <v>3</v>
      </c>
      <c r="B3">
        <v>4000</v>
      </c>
      <c r="C3">
        <f t="shared" ref="C3:C5" si="0">B3*10.7</f>
        <v>42800</v>
      </c>
      <c r="D3" s="6">
        <f>ABS(L3-L5)</f>
        <v>3</v>
      </c>
      <c r="E3" s="3">
        <f t="shared" ref="E3:E5" si="1">SQRT(D3/C3)</f>
        <v>8.3721835827892145E-3</v>
      </c>
      <c r="F3" s="4">
        <f t="shared" ref="F3:F5" si="2">E3*1000</f>
        <v>8.3721835827892139</v>
      </c>
      <c r="G3">
        <f t="shared" ref="G3:G5" si="3">C3*D3</f>
        <v>128400</v>
      </c>
      <c r="K3" s="1">
        <v>2</v>
      </c>
      <c r="L3" s="5">
        <v>3</v>
      </c>
      <c r="M3">
        <v>7</v>
      </c>
      <c r="N3">
        <f t="shared" ref="N3:N5" si="4" xml:space="preserve"> M3/1000</f>
        <v>7.0000000000000001E-3</v>
      </c>
      <c r="O3">
        <v>1</v>
      </c>
      <c r="P3">
        <v>-1</v>
      </c>
      <c r="Q3" s="3">
        <f>O3*E3+P3*E2+N3</f>
        <v>5.7048186923325797E-3</v>
      </c>
      <c r="R3" s="6">
        <f>-2*Q3/(1/SQRT(G2) + 1/SQRT(G3))</f>
        <v>-2.1909718722157749</v>
      </c>
    </row>
    <row r="4" spans="1:18" x14ac:dyDescent="0.3">
      <c r="A4" s="1" t="s">
        <v>4</v>
      </c>
      <c r="B4">
        <v>4000</v>
      </c>
      <c r="C4">
        <f t="shared" si="0"/>
        <v>42800</v>
      </c>
      <c r="D4" s="6">
        <f>ABS(L4-L5)</f>
        <v>3</v>
      </c>
      <c r="E4" s="3">
        <f t="shared" si="1"/>
        <v>8.3721835827892145E-3</v>
      </c>
      <c r="F4" s="4">
        <f t="shared" si="2"/>
        <v>8.3721835827892139</v>
      </c>
      <c r="G4">
        <f t="shared" si="3"/>
        <v>128400</v>
      </c>
      <c r="K4" s="1">
        <v>3</v>
      </c>
      <c r="L4" s="5">
        <v>3</v>
      </c>
      <c r="M4">
        <v>5</v>
      </c>
      <c r="N4">
        <f t="shared" si="4"/>
        <v>5.0000000000000001E-3</v>
      </c>
      <c r="O4">
        <v>-1</v>
      </c>
      <c r="P4">
        <v>1</v>
      </c>
      <c r="Q4" s="3">
        <f>O4*E5+P4*E4+N4</f>
        <v>3.7048186923325796E-3</v>
      </c>
      <c r="R4" s="6">
        <f>-2*Q4/(1/SQRT(G4) + 1/SQRT(G5))</f>
        <v>-1.4228591624602496</v>
      </c>
    </row>
    <row r="5" spans="1:18" x14ac:dyDescent="0.3">
      <c r="A5" s="1" t="s">
        <v>5</v>
      </c>
      <c r="B5">
        <v>4000</v>
      </c>
      <c r="C5">
        <f t="shared" si="0"/>
        <v>42800</v>
      </c>
      <c r="D5" s="6">
        <f>ABS(L4-L2)</f>
        <v>4</v>
      </c>
      <c r="E5" s="3">
        <f t="shared" si="1"/>
        <v>9.667364890456635E-3</v>
      </c>
      <c r="F5" s="4">
        <f t="shared" si="2"/>
        <v>9.6673648904566356</v>
      </c>
      <c r="G5">
        <f t="shared" si="3"/>
        <v>171200</v>
      </c>
      <c r="K5" s="1">
        <v>4</v>
      </c>
      <c r="L5" s="5">
        <v>0</v>
      </c>
      <c r="M5">
        <v>4</v>
      </c>
      <c r="N5">
        <f t="shared" si="4"/>
        <v>4.0000000000000001E-3</v>
      </c>
      <c r="O5">
        <v>-1</v>
      </c>
      <c r="P5">
        <v>-1</v>
      </c>
      <c r="Q5" s="3">
        <f>O5*E4+E3*P5+N5</f>
        <v>-1.2744367165578429E-2</v>
      </c>
      <c r="R5" s="6">
        <f>-2*Q5/(1/SQRT(G3) + 1/SQRT(G4))</f>
        <v>4.5666821706264873</v>
      </c>
    </row>
    <row r="6" spans="1:18" x14ac:dyDescent="0.3">
      <c r="A6" s="1"/>
      <c r="D6" s="6"/>
      <c r="K6" s="1"/>
      <c r="L6" s="5"/>
      <c r="R6" s="6"/>
    </row>
    <row r="7" spans="1:18" x14ac:dyDescent="0.3">
      <c r="A7" s="1" t="s">
        <v>2</v>
      </c>
      <c r="B7">
        <v>4000</v>
      </c>
      <c r="C7">
        <f>B7*10.7</f>
        <v>42800</v>
      </c>
      <c r="D7" s="6">
        <f>ABS(L7-L8)</f>
        <v>4.8111833492004799</v>
      </c>
      <c r="E7" s="3">
        <f>SQRT(D7/C7)</f>
        <v>1.0602397177803662E-2</v>
      </c>
      <c r="F7" s="4">
        <f>E7*1000</f>
        <v>10.602397177803661</v>
      </c>
      <c r="G7">
        <f>C7*D7</f>
        <v>205918.64734578054</v>
      </c>
      <c r="K7" s="1">
        <v>1</v>
      </c>
      <c r="L7" s="5">
        <f>L2+R2</f>
        <v>5.6202114769847054</v>
      </c>
      <c r="M7">
        <v>-16</v>
      </c>
      <c r="N7">
        <f xml:space="preserve"> M7/1000</f>
        <v>-1.6E-2</v>
      </c>
      <c r="O7">
        <v>1</v>
      </c>
      <c r="P7">
        <v>1</v>
      </c>
      <c r="Q7" s="3">
        <f>O7*E7+P7*E10+N7</f>
        <v>4.3216701586778622E-3</v>
      </c>
      <c r="R7" s="6">
        <f>-2*Q7/(1/SQRT(G7) + 1/SQRT(G10))</f>
        <v>-1.87587473168463</v>
      </c>
    </row>
    <row r="8" spans="1:18" x14ac:dyDescent="0.3">
      <c r="A8" s="1" t="s">
        <v>3</v>
      </c>
      <c r="B8">
        <v>4000</v>
      </c>
      <c r="C8">
        <f t="shared" ref="C8:C10" si="5">B8*10.7</f>
        <v>42800</v>
      </c>
      <c r="D8" s="6">
        <f>ABS(L8-L10)</f>
        <v>0.80902812778422506</v>
      </c>
      <c r="E8" s="3">
        <f t="shared" ref="E8:E10" si="6">SQRT(D8/C8)</f>
        <v>4.3477035720134736E-3</v>
      </c>
      <c r="F8" s="4">
        <f t="shared" ref="F8:F10" si="7">E8*1000</f>
        <v>4.3477035720134731</v>
      </c>
      <c r="G8">
        <f t="shared" ref="G8:G10" si="8">C8*D8</f>
        <v>34626.403869164831</v>
      </c>
      <c r="K8" s="1">
        <v>2</v>
      </c>
      <c r="L8" s="5">
        <f>L3+R3</f>
        <v>0.80902812778422506</v>
      </c>
      <c r="M8">
        <v>7</v>
      </c>
      <c r="N8">
        <f t="shared" ref="N8:N10" si="9" xml:space="preserve"> M8/1000</f>
        <v>7.0000000000000001E-3</v>
      </c>
      <c r="O8">
        <v>1</v>
      </c>
      <c r="P8">
        <v>-1</v>
      </c>
      <c r="Q8" s="3">
        <f>O8*E8+P8*E7+N8</f>
        <v>7.4530639420981176E-4</v>
      </c>
      <c r="R8" s="6">
        <f>-2*Q8/(1/SQRT(G7) + 1/SQRT(G8))</f>
        <v>-0.19671092830469267</v>
      </c>
    </row>
    <row r="9" spans="1:18" x14ac:dyDescent="0.3">
      <c r="A9" s="1" t="s">
        <v>4</v>
      </c>
      <c r="B9">
        <v>4000</v>
      </c>
      <c r="C9">
        <f t="shared" si="5"/>
        <v>42800</v>
      </c>
      <c r="D9" s="6">
        <f>ABS(L9-L10)</f>
        <v>1.5771408375397504</v>
      </c>
      <c r="E9" s="3">
        <f t="shared" si="6"/>
        <v>6.0703447174972284E-3</v>
      </c>
      <c r="F9" s="4">
        <f t="shared" si="7"/>
        <v>6.0703447174972283</v>
      </c>
      <c r="G9">
        <f t="shared" si="8"/>
        <v>67501.627846701318</v>
      </c>
      <c r="K9" s="1">
        <v>3</v>
      </c>
      <c r="L9" s="5">
        <f>L4+R4</f>
        <v>1.5771408375397504</v>
      </c>
      <c r="M9">
        <v>5</v>
      </c>
      <c r="N9">
        <f t="shared" si="9"/>
        <v>5.0000000000000001E-3</v>
      </c>
      <c r="O9">
        <v>-1</v>
      </c>
      <c r="P9">
        <v>1</v>
      </c>
      <c r="Q9" s="3">
        <f>O9*E10+P9*E9+N9</f>
        <v>1.3510717366230279E-3</v>
      </c>
      <c r="R9" s="6">
        <f>-2*Q9/(1/SQRT(G9) + 1/SQRT(G10))</f>
        <v>-0.43214320940755985</v>
      </c>
    </row>
    <row r="10" spans="1:18" x14ac:dyDescent="0.3">
      <c r="A10" s="1" t="s">
        <v>5</v>
      </c>
      <c r="B10">
        <v>4000</v>
      </c>
      <c r="C10">
        <f t="shared" si="5"/>
        <v>42800</v>
      </c>
      <c r="D10" s="6">
        <f>ABS(L9-L7)</f>
        <v>4.0430706394449549</v>
      </c>
      <c r="E10" s="3">
        <f t="shared" si="6"/>
        <v>9.7192729808742006E-3</v>
      </c>
      <c r="F10" s="4">
        <f t="shared" si="7"/>
        <v>9.7192729808741998</v>
      </c>
      <c r="G10">
        <f t="shared" si="8"/>
        <v>173043.42336824408</v>
      </c>
      <c r="K10" s="1">
        <v>4</v>
      </c>
      <c r="L10" s="5">
        <v>0</v>
      </c>
      <c r="M10">
        <v>4</v>
      </c>
      <c r="N10">
        <f t="shared" si="9"/>
        <v>4.0000000000000001E-3</v>
      </c>
      <c r="O10">
        <v>-1</v>
      </c>
      <c r="P10">
        <v>-1</v>
      </c>
      <c r="Q10" s="3">
        <f>O10*E9+E8*P10+N10</f>
        <v>-6.4180482895107027E-3</v>
      </c>
      <c r="R10" s="6">
        <f>-2*Q10/(1/SQRT(G8) + 1/SQRT(G9))</f>
        <v>1.3917577845693405</v>
      </c>
    </row>
    <row r="11" spans="1:18" x14ac:dyDescent="0.3">
      <c r="D11" s="6"/>
      <c r="R11" s="6"/>
    </row>
    <row r="12" spans="1:18" x14ac:dyDescent="0.3">
      <c r="A12" s="1" t="s">
        <v>2</v>
      </c>
      <c r="B12">
        <v>4000</v>
      </c>
      <c r="C12">
        <f>B12*10.7</f>
        <v>42800</v>
      </c>
      <c r="D12" s="6">
        <f>ABS(L12-L13)</f>
        <v>3.1320195458205431</v>
      </c>
      <c r="E12" s="3">
        <f>SQRT(D12/C12)</f>
        <v>8.5544156300420681E-3</v>
      </c>
      <c r="F12" s="4">
        <f>E12*1000</f>
        <v>8.5544156300420688</v>
      </c>
      <c r="G12">
        <f>C12*D12</f>
        <v>134050.43656111925</v>
      </c>
      <c r="K12" s="1">
        <v>1</v>
      </c>
      <c r="L12" s="5">
        <f>L7+R7</f>
        <v>3.7443367453000755</v>
      </c>
      <c r="M12">
        <v>-16</v>
      </c>
      <c r="N12">
        <f xml:space="preserve"> M12/1000</f>
        <v>-1.6E-2</v>
      </c>
      <c r="O12">
        <v>1</v>
      </c>
      <c r="P12">
        <v>1</v>
      </c>
      <c r="Q12" s="3">
        <f>O12*E12+P12*E15+N12</f>
        <v>3.4750374475857326E-4</v>
      </c>
      <c r="R12" s="6">
        <f>-2*Q12/(1/SQRT(G12) + 1/SQRT(G15))</f>
        <v>-0.12130584913206471</v>
      </c>
    </row>
    <row r="13" spans="1:18" x14ac:dyDescent="0.3">
      <c r="A13" s="1" t="s">
        <v>3</v>
      </c>
      <c r="B13">
        <v>4000</v>
      </c>
      <c r="C13">
        <f t="shared" ref="C13:C15" si="10">B13*10.7</f>
        <v>42800</v>
      </c>
      <c r="D13" s="6">
        <f>ABS(L13-L15)</f>
        <v>0.61231719947953245</v>
      </c>
      <c r="E13" s="3">
        <f t="shared" ref="E13:E15" si="11">SQRT(D13/C13)</f>
        <v>3.7823903319664882E-3</v>
      </c>
      <c r="F13" s="4">
        <f t="shared" ref="F13:F15" si="12">E13*1000</f>
        <v>3.782390331966488</v>
      </c>
      <c r="G13">
        <f t="shared" ref="G13:G15" si="13">C13*D13</f>
        <v>26207.176137723989</v>
      </c>
      <c r="K13" s="1">
        <v>2</v>
      </c>
      <c r="L13" s="5">
        <f>L8+R8</f>
        <v>0.61231719947953245</v>
      </c>
      <c r="M13">
        <v>7</v>
      </c>
      <c r="N13">
        <f t="shared" ref="N13:N15" si="14" xml:space="preserve"> M13/1000</f>
        <v>7.0000000000000001E-3</v>
      </c>
      <c r="O13">
        <v>1</v>
      </c>
      <c r="P13">
        <v>-1</v>
      </c>
      <c r="Q13" s="3">
        <f>O13*E13+P13*E12+N13</f>
        <v>2.2279747019244203E-3</v>
      </c>
      <c r="R13" s="6">
        <f>-2*Q13/(1/SQRT(G12) + 1/SQRT(G13))</f>
        <v>-0.5001934242055035</v>
      </c>
    </row>
    <row r="14" spans="1:18" x14ac:dyDescent="0.3">
      <c r="A14" s="1" t="s">
        <v>4</v>
      </c>
      <c r="B14">
        <v>4000</v>
      </c>
      <c r="C14">
        <f t="shared" si="10"/>
        <v>42800</v>
      </c>
      <c r="D14" s="6">
        <f>ABS(L14-L15)</f>
        <v>1.1449976281321905</v>
      </c>
      <c r="E14" s="3">
        <f t="shared" si="11"/>
        <v>5.1722607272957485E-3</v>
      </c>
      <c r="F14" s="4">
        <f t="shared" si="12"/>
        <v>5.1722607272957486</v>
      </c>
      <c r="G14">
        <f t="shared" si="13"/>
        <v>49005.898484057754</v>
      </c>
      <c r="K14" s="1">
        <v>3</v>
      </c>
      <c r="L14" s="5">
        <f>L9+R9</f>
        <v>1.1449976281321905</v>
      </c>
      <c r="M14">
        <v>5</v>
      </c>
      <c r="N14">
        <f t="shared" si="14"/>
        <v>5.0000000000000001E-3</v>
      </c>
      <c r="O14">
        <v>-1</v>
      </c>
      <c r="P14">
        <v>1</v>
      </c>
      <c r="Q14" s="3">
        <f>O14*E15+P14*E14+N14</f>
        <v>2.3791726125792449E-3</v>
      </c>
      <c r="R14" s="6">
        <f>-2*Q14/(1/SQRT(G14) + 1/SQRT(G15))</f>
        <v>-0.63314838882647695</v>
      </c>
    </row>
    <row r="15" spans="1:18" x14ac:dyDescent="0.3">
      <c r="A15" s="1" t="s">
        <v>5</v>
      </c>
      <c r="B15">
        <v>4000</v>
      </c>
      <c r="C15">
        <f t="shared" si="10"/>
        <v>42800</v>
      </c>
      <c r="D15" s="6">
        <f>ABS(L14-L12)</f>
        <v>2.5993391171678848</v>
      </c>
      <c r="E15" s="3">
        <f t="shared" si="11"/>
        <v>7.7930881147165038E-3</v>
      </c>
      <c r="F15" s="4">
        <f t="shared" si="12"/>
        <v>7.7930881147165039</v>
      </c>
      <c r="G15">
        <f t="shared" si="13"/>
        <v>111251.71421478548</v>
      </c>
      <c r="K15" s="1">
        <v>4</v>
      </c>
      <c r="L15" s="5">
        <v>0</v>
      </c>
      <c r="M15">
        <v>4</v>
      </c>
      <c r="N15">
        <f t="shared" si="14"/>
        <v>4.0000000000000001E-3</v>
      </c>
      <c r="O15">
        <v>-1</v>
      </c>
      <c r="P15">
        <v>-1</v>
      </c>
      <c r="Q15" s="3">
        <f>O15*E14+E13*P15+N15</f>
        <v>-4.9546510592622366E-3</v>
      </c>
      <c r="R15" s="6">
        <f>-2*Q15/(1/SQRT(G13) + 1/SQRT(G14))</f>
        <v>0.9265842743132825</v>
      </c>
    </row>
    <row r="16" spans="1:18" x14ac:dyDescent="0.3">
      <c r="D16" s="6"/>
      <c r="R16" s="6"/>
    </row>
    <row r="17" spans="1:18" x14ac:dyDescent="0.3">
      <c r="A17" s="1" t="s">
        <v>2</v>
      </c>
      <c r="B17">
        <v>4000</v>
      </c>
      <c r="C17">
        <f>B17*10.7</f>
        <v>42800</v>
      </c>
      <c r="D17" s="6">
        <f>ABS(L17-L18)</f>
        <v>3.5109071208939819</v>
      </c>
      <c r="E17" s="3">
        <f>SQRT(D17/C17)</f>
        <v>9.0570712820316982E-3</v>
      </c>
      <c r="F17" s="4">
        <f>E17*1000</f>
        <v>9.0570712820316981</v>
      </c>
      <c r="G17">
        <f>C17*D17</f>
        <v>150266.82477426244</v>
      </c>
      <c r="K17" s="1">
        <v>1</v>
      </c>
      <c r="L17" s="5">
        <f>L12+R12</f>
        <v>3.6230308961680109</v>
      </c>
      <c r="M17">
        <v>-16</v>
      </c>
      <c r="N17">
        <f xml:space="preserve"> M17/1000</f>
        <v>-1.6E-2</v>
      </c>
      <c r="O17">
        <v>1</v>
      </c>
      <c r="P17">
        <v>1</v>
      </c>
      <c r="Q17" s="3">
        <f>O17*E17+P17*E20+N17</f>
        <v>1.5829823891840011E-3</v>
      </c>
      <c r="R17" s="6">
        <f>-2*Q17/(1/SQRT(G17) + 1/SQRT(G20))</f>
        <v>-0.59509444044182813</v>
      </c>
    </row>
    <row r="18" spans="1:18" x14ac:dyDescent="0.3">
      <c r="A18" s="1" t="s">
        <v>3</v>
      </c>
      <c r="B18">
        <v>4000</v>
      </c>
      <c r="C18">
        <f t="shared" ref="C18:C20" si="15">B18*10.7</f>
        <v>42800</v>
      </c>
      <c r="D18" s="6">
        <f>ABS(L18-L20)</f>
        <v>0.11212377527402895</v>
      </c>
      <c r="E18" s="3">
        <f t="shared" ref="E18:E20" si="16">SQRT(D18/C18)</f>
        <v>1.6185531735353718E-3</v>
      </c>
      <c r="F18" s="4">
        <f t="shared" ref="F18:F20" si="17">E18*1000</f>
        <v>1.6185531735353718</v>
      </c>
      <c r="G18">
        <f t="shared" ref="G18:G20" si="18">C18*D18</f>
        <v>4798.897581728439</v>
      </c>
      <c r="K18" s="1">
        <v>2</v>
      </c>
      <c r="L18" s="5">
        <f>L13+R13</f>
        <v>0.11212377527402895</v>
      </c>
      <c r="M18">
        <v>7</v>
      </c>
      <c r="N18">
        <f t="shared" ref="N18:N20" si="19" xml:space="preserve"> M18/1000</f>
        <v>7.0000000000000001E-3</v>
      </c>
      <c r="O18">
        <v>1</v>
      </c>
      <c r="P18">
        <v>-1</v>
      </c>
      <c r="Q18" s="3">
        <f>O18*E18+P18*E17+N18</f>
        <v>-4.3851810849632623E-4</v>
      </c>
      <c r="R18" s="6">
        <f>-2*Q18/(1/SQRT(G17) + 1/SQRT(G18))</f>
        <v>5.1544551653102087E-2</v>
      </c>
    </row>
    <row r="19" spans="1:18" x14ac:dyDescent="0.3">
      <c r="A19" s="1" t="s">
        <v>4</v>
      </c>
      <c r="B19">
        <v>4000</v>
      </c>
      <c r="C19">
        <f t="shared" si="15"/>
        <v>42800</v>
      </c>
      <c r="D19" s="6">
        <f>ABS(L19-L20)</f>
        <v>0.51184923930571358</v>
      </c>
      <c r="E19" s="3">
        <f t="shared" si="16"/>
        <v>3.4581923567525447E-3</v>
      </c>
      <c r="F19" s="4">
        <f t="shared" si="17"/>
        <v>3.4581923567525448</v>
      </c>
      <c r="G19">
        <f t="shared" si="18"/>
        <v>21907.147442284542</v>
      </c>
      <c r="K19" s="1">
        <v>3</v>
      </c>
      <c r="L19" s="5">
        <f>L14+R14</f>
        <v>0.51184923930571358</v>
      </c>
      <c r="M19">
        <v>5</v>
      </c>
      <c r="N19">
        <f t="shared" si="19"/>
        <v>5.0000000000000001E-3</v>
      </c>
      <c r="O19">
        <v>-1</v>
      </c>
      <c r="P19">
        <v>1</v>
      </c>
      <c r="Q19" s="3">
        <f>O19*E20+P19*E19+N19</f>
        <v>-6.7718750399758422E-5</v>
      </c>
      <c r="R19" s="6">
        <f>-2*Q19/(1/SQRT(G19) + 1/SQRT(G20))</f>
        <v>1.4261562098597521E-2</v>
      </c>
    </row>
    <row r="20" spans="1:18" x14ac:dyDescent="0.3">
      <c r="A20" s="1" t="s">
        <v>5</v>
      </c>
      <c r="B20">
        <v>4000</v>
      </c>
      <c r="C20">
        <f t="shared" si="15"/>
        <v>42800</v>
      </c>
      <c r="D20" s="6">
        <f>ABS(L19-L17)</f>
        <v>3.1111816568622972</v>
      </c>
      <c r="E20" s="3">
        <f t="shared" si="16"/>
        <v>8.5259111071523033E-3</v>
      </c>
      <c r="F20" s="4">
        <f t="shared" si="17"/>
        <v>8.5259111071523037</v>
      </c>
      <c r="G20">
        <f t="shared" si="18"/>
        <v>133158.57491370631</v>
      </c>
      <c r="K20" s="1">
        <v>4</v>
      </c>
      <c r="L20" s="5">
        <v>0</v>
      </c>
      <c r="M20">
        <v>4</v>
      </c>
      <c r="N20">
        <f t="shared" si="19"/>
        <v>4.0000000000000001E-3</v>
      </c>
      <c r="O20">
        <v>-1</v>
      </c>
      <c r="P20">
        <v>-1</v>
      </c>
      <c r="Q20" s="3">
        <f>O20*E19+E18*P20+N20</f>
        <v>-1.0767455302879165E-3</v>
      </c>
      <c r="R20" s="6">
        <f>-2*Q20/(1/SQRT(G18) + 1/SQRT(G19))</f>
        <v>0.10161961972899348</v>
      </c>
    </row>
    <row r="21" spans="1:18" x14ac:dyDescent="0.3">
      <c r="D21" s="6"/>
      <c r="R21" s="6"/>
    </row>
    <row r="22" spans="1:18" x14ac:dyDescent="0.3">
      <c r="A22" s="1" t="s">
        <v>2</v>
      </c>
      <c r="B22">
        <v>4000</v>
      </c>
      <c r="C22">
        <f>B22*10.7</f>
        <v>42800</v>
      </c>
      <c r="D22" s="6">
        <f>ABS(L22-L23)</f>
        <v>2.8642681287990515</v>
      </c>
      <c r="E22" s="3">
        <f>SQRT(D22/C22)</f>
        <v>8.180596099431503E-3</v>
      </c>
      <c r="F22" s="4">
        <f>E22*1000</f>
        <v>8.1805960994315026</v>
      </c>
      <c r="G22">
        <f>C22*D22</f>
        <v>122590.6759125994</v>
      </c>
      <c r="K22" s="1">
        <v>1</v>
      </c>
      <c r="L22" s="5">
        <f>L17+R17</f>
        <v>3.0279364557261825</v>
      </c>
      <c r="M22">
        <v>-16</v>
      </c>
      <c r="N22">
        <f xml:space="preserve"> M22/1000</f>
        <v>-1.6E-2</v>
      </c>
      <c r="O22">
        <v>1</v>
      </c>
      <c r="P22">
        <v>1</v>
      </c>
      <c r="Q22" s="3">
        <f>O22*E22+P22*E25+N22</f>
        <v>-1.7389080934426468E-4</v>
      </c>
      <c r="R22" s="6">
        <f>-2*Q22/(1/SQRT(G22) + 1/SQRT(G25))</f>
        <v>5.8825797387955708E-2</v>
      </c>
    </row>
    <row r="23" spans="1:18" x14ac:dyDescent="0.3">
      <c r="A23" s="1" t="s">
        <v>3</v>
      </c>
      <c r="B23">
        <v>4000</v>
      </c>
      <c r="C23">
        <f t="shared" ref="C23:C25" si="20">B23*10.7</f>
        <v>42800</v>
      </c>
      <c r="D23" s="6">
        <f>ABS(L23-L25)</f>
        <v>0.16366832692713104</v>
      </c>
      <c r="E23" s="3">
        <f t="shared" ref="E23:E25" si="21">SQRT(D23/C23)</f>
        <v>1.9555117821361129E-3</v>
      </c>
      <c r="F23" s="4">
        <f t="shared" ref="F23:F25" si="22">E23*1000</f>
        <v>1.9555117821361128</v>
      </c>
      <c r="G23">
        <f t="shared" ref="G23:G25" si="23">C23*D23</f>
        <v>7005.0043924812089</v>
      </c>
      <c r="K23" s="1">
        <v>2</v>
      </c>
      <c r="L23" s="5">
        <f>L18+R18</f>
        <v>0.16366832692713104</v>
      </c>
      <c r="M23">
        <v>7</v>
      </c>
      <c r="N23">
        <f t="shared" ref="N23:N25" si="24" xml:space="preserve"> M23/1000</f>
        <v>7.0000000000000001E-3</v>
      </c>
      <c r="O23">
        <v>1</v>
      </c>
      <c r="P23">
        <v>-1</v>
      </c>
      <c r="Q23" s="3">
        <f>O23*E23+P23*E22+N23</f>
        <v>7.7491568270461001E-4</v>
      </c>
      <c r="R23" s="6">
        <f>-2*Q23/(1/SQRT(G22) + 1/SQRT(G23))</f>
        <v>-0.10468931987976923</v>
      </c>
    </row>
    <row r="24" spans="1:18" x14ac:dyDescent="0.3">
      <c r="A24" s="1" t="s">
        <v>4</v>
      </c>
      <c r="B24">
        <v>4000</v>
      </c>
      <c r="C24">
        <f t="shared" si="20"/>
        <v>42800</v>
      </c>
      <c r="D24" s="6">
        <f>ABS(L24-L25)</f>
        <v>0.5261108014043111</v>
      </c>
      <c r="E24" s="3">
        <f t="shared" si="21"/>
        <v>3.5060388537530443E-3</v>
      </c>
      <c r="F24" s="4">
        <f t="shared" si="22"/>
        <v>3.5060388537530445</v>
      </c>
      <c r="G24">
        <f t="shared" si="23"/>
        <v>22517.542300104516</v>
      </c>
      <c r="K24" s="1">
        <v>3</v>
      </c>
      <c r="L24" s="5">
        <f>L19+R19</f>
        <v>0.5261108014043111</v>
      </c>
      <c r="M24">
        <v>5</v>
      </c>
      <c r="N24">
        <f t="shared" si="24"/>
        <v>5.0000000000000001E-3</v>
      </c>
      <c r="O24">
        <v>-1</v>
      </c>
      <c r="P24">
        <v>1</v>
      </c>
      <c r="Q24" s="3">
        <f>O24*E25+P24*E24+N24</f>
        <v>8.6052576252881267E-4</v>
      </c>
      <c r="R24" s="6">
        <f>-2*Q24/(1/SQRT(G24) + 1/SQRT(G25))</f>
        <v>-0.17706213258596018</v>
      </c>
    </row>
    <row r="25" spans="1:18" x14ac:dyDescent="0.3">
      <c r="A25" s="1" t="s">
        <v>5</v>
      </c>
      <c r="B25">
        <v>4000</v>
      </c>
      <c r="C25">
        <f t="shared" si="20"/>
        <v>42800</v>
      </c>
      <c r="D25" s="6">
        <f>ABS(L24-L22)</f>
        <v>2.5018256543218715</v>
      </c>
      <c r="E25" s="3">
        <f t="shared" si="21"/>
        <v>7.6455130912242318E-3</v>
      </c>
      <c r="F25" s="4">
        <f t="shared" si="22"/>
        <v>7.6455130912242319</v>
      </c>
      <c r="G25">
        <f t="shared" si="23"/>
        <v>107078.13800497611</v>
      </c>
      <c r="K25" s="1">
        <v>4</v>
      </c>
      <c r="L25" s="5">
        <v>0</v>
      </c>
      <c r="M25">
        <v>4</v>
      </c>
      <c r="N25">
        <f t="shared" si="24"/>
        <v>4.0000000000000001E-3</v>
      </c>
      <c r="O25">
        <v>-1</v>
      </c>
      <c r="P25">
        <v>-1</v>
      </c>
      <c r="Q25" s="3">
        <f>O25*E24+E23*P25+N25</f>
        <v>-1.4615506358891571E-3</v>
      </c>
      <c r="R25" s="6">
        <f>-2*Q25/(1/SQRT(G23) + 1/SQRT(G24))</f>
        <v>0.15705393710484425</v>
      </c>
    </row>
    <row r="26" spans="1:18" x14ac:dyDescent="0.3">
      <c r="D26" s="6"/>
      <c r="R26" s="6"/>
    </row>
    <row r="27" spans="1:18" x14ac:dyDescent="0.3">
      <c r="A27" s="1" t="s">
        <v>2</v>
      </c>
      <c r="B27">
        <v>4000</v>
      </c>
      <c r="C27">
        <f>B27*10.7</f>
        <v>42800</v>
      </c>
      <c r="D27" s="6">
        <f>ABS(L27-L28)</f>
        <v>3.0277832460667766</v>
      </c>
      <c r="E27" s="3">
        <f>SQRT(D27/C27)</f>
        <v>8.4108619776553043E-3</v>
      </c>
      <c r="F27" s="4">
        <f>E27*1000</f>
        <v>8.4108619776553049</v>
      </c>
      <c r="G27">
        <f>C27*D27</f>
        <v>129589.12293165804</v>
      </c>
      <c r="K27" s="1">
        <v>1</v>
      </c>
      <c r="L27" s="5">
        <f>L22+R22</f>
        <v>3.0867622531141383</v>
      </c>
      <c r="M27">
        <v>-16</v>
      </c>
      <c r="N27">
        <f xml:space="preserve"> M27/1000</f>
        <v>-1.6E-2</v>
      </c>
      <c r="O27">
        <v>1</v>
      </c>
      <c r="P27">
        <v>1</v>
      </c>
      <c r="Q27" s="3">
        <f>O27*E27+P27*E30+N27</f>
        <v>4.0869109943057064E-4</v>
      </c>
      <c r="R27" s="6">
        <f>-2*Q27/(1/SQRT(G27) + 1/SQRT(G30))</f>
        <v>-0.14341931114405132</v>
      </c>
    </row>
    <row r="28" spans="1:18" x14ac:dyDescent="0.3">
      <c r="A28" s="1" t="s">
        <v>3</v>
      </c>
      <c r="B28">
        <v>4000</v>
      </c>
      <c r="C28">
        <f t="shared" ref="C28:C30" si="25">B28*10.7</f>
        <v>42800</v>
      </c>
      <c r="D28" s="6">
        <f>ABS(L28-L30)</f>
        <v>5.8979007047361809E-2</v>
      </c>
      <c r="E28" s="3">
        <f t="shared" ref="E28:E30" si="26">SQRT(D28/C28)</f>
        <v>1.1738884884645454E-3</v>
      </c>
      <c r="F28" s="4">
        <f t="shared" ref="F28:F30" si="27">E28*1000</f>
        <v>1.1738884884645453</v>
      </c>
      <c r="G28">
        <f t="shared" ref="G28:G30" si="28">C28*D28</f>
        <v>2524.3015016270856</v>
      </c>
      <c r="K28" s="1">
        <v>2</v>
      </c>
      <c r="L28" s="5">
        <f>L23+R23</f>
        <v>5.8979007047361809E-2</v>
      </c>
      <c r="M28">
        <v>7</v>
      </c>
      <c r="N28">
        <f t="shared" ref="N28:N30" si="29" xml:space="preserve"> M28/1000</f>
        <v>7.0000000000000001E-3</v>
      </c>
      <c r="O28">
        <v>1</v>
      </c>
      <c r="P28">
        <v>-1</v>
      </c>
      <c r="Q28" s="3">
        <f>O28*E28+P28*E27+N28</f>
        <v>-2.3697348919075878E-4</v>
      </c>
      <c r="R28" s="6">
        <f>-2*Q28/(1/SQRT(G27) + 1/SQRT(G28))</f>
        <v>2.0895851207478878E-2</v>
      </c>
    </row>
    <row r="29" spans="1:18" x14ac:dyDescent="0.3">
      <c r="A29" s="1" t="s">
        <v>4</v>
      </c>
      <c r="B29">
        <v>4000</v>
      </c>
      <c r="C29">
        <f t="shared" si="25"/>
        <v>42800</v>
      </c>
      <c r="D29" s="6">
        <f>ABS(L29-L30)</f>
        <v>0.34904866881835095</v>
      </c>
      <c r="E29" s="3">
        <f t="shared" si="26"/>
        <v>2.8557560696601389E-3</v>
      </c>
      <c r="F29" s="4">
        <f t="shared" si="27"/>
        <v>2.855756069660139</v>
      </c>
      <c r="G29">
        <f t="shared" si="28"/>
        <v>14939.28302542542</v>
      </c>
      <c r="K29" s="1">
        <v>3</v>
      </c>
      <c r="L29" s="5">
        <f>L24+R24</f>
        <v>0.34904866881835095</v>
      </c>
      <c r="M29">
        <v>5</v>
      </c>
      <c r="N29">
        <f t="shared" si="29"/>
        <v>5.0000000000000001E-3</v>
      </c>
      <c r="O29">
        <v>-1</v>
      </c>
      <c r="P29">
        <v>1</v>
      </c>
      <c r="Q29" s="3">
        <f>O29*E30+P29*E29+N29</f>
        <v>-1.4207305211512769E-4</v>
      </c>
      <c r="R29" s="6">
        <f>-2*Q29/(1/SQRT(G29) + 1/SQRT(G30))</f>
        <v>2.5592074131879798E-2</v>
      </c>
    </row>
    <row r="30" spans="1:18" x14ac:dyDescent="0.3">
      <c r="A30" s="1" t="s">
        <v>5</v>
      </c>
      <c r="B30">
        <v>4000</v>
      </c>
      <c r="C30">
        <f t="shared" si="25"/>
        <v>42800</v>
      </c>
      <c r="D30" s="6">
        <f>ABS(L29-L27)</f>
        <v>2.7377135842957872</v>
      </c>
      <c r="E30" s="3">
        <f t="shared" si="26"/>
        <v>7.9978291217752667E-3</v>
      </c>
      <c r="F30" s="4">
        <f t="shared" si="27"/>
        <v>7.9978291217752666</v>
      </c>
      <c r="G30">
        <f t="shared" si="28"/>
        <v>117174.14140785969</v>
      </c>
      <c r="K30" s="1">
        <v>4</v>
      </c>
      <c r="L30" s="5">
        <v>0</v>
      </c>
      <c r="M30">
        <v>4</v>
      </c>
      <c r="N30">
        <f t="shared" si="29"/>
        <v>4.0000000000000001E-3</v>
      </c>
      <c r="O30">
        <v>-1</v>
      </c>
      <c r="P30">
        <v>-1</v>
      </c>
      <c r="Q30" s="3">
        <f>O30*E29+E28*P30+N30</f>
        <v>-2.9644558124684167E-5</v>
      </c>
      <c r="R30" s="6">
        <f>-2*Q30/(1/SQRT(G28) + 1/SQRT(G29))</f>
        <v>2.1110569922068207E-3</v>
      </c>
    </row>
    <row r="32" spans="1:18" x14ac:dyDescent="0.3">
      <c r="A32" s="1" t="s">
        <v>2</v>
      </c>
      <c r="B32">
        <v>4000</v>
      </c>
      <c r="C32">
        <f>B32*10.7</f>
        <v>42800</v>
      </c>
      <c r="D32" s="6">
        <f>ABS(L32-L33)</f>
        <v>2.8634680837152464</v>
      </c>
      <c r="E32" s="3">
        <f>SQRT(D32/C32)</f>
        <v>8.1794535208587708E-3</v>
      </c>
      <c r="F32" s="6">
        <f>E32*1000</f>
        <v>8.17945352085877</v>
      </c>
      <c r="G32">
        <f>C32*D32</f>
        <v>122556.43398301255</v>
      </c>
      <c r="K32" s="1">
        <v>1</v>
      </c>
      <c r="L32" s="5">
        <f>L27+R27</f>
        <v>2.9433429419700872</v>
      </c>
      <c r="M32">
        <v>-16</v>
      </c>
      <c r="N32">
        <f xml:space="preserve"> M32/1000</f>
        <v>-1.6E-2</v>
      </c>
      <c r="O32">
        <v>1</v>
      </c>
      <c r="P32">
        <v>1</v>
      </c>
      <c r="Q32" s="3">
        <f>O32*E32+P32*E35+N32</f>
        <v>-7.3520822855100559E-5</v>
      </c>
      <c r="R32" s="6">
        <f>-2*Q32/(1/SQRT(G32) + 1/SQRT(G35))</f>
        <v>2.5039383325661572E-2</v>
      </c>
    </row>
    <row r="33" spans="1:18" x14ac:dyDescent="0.3">
      <c r="A33" s="1" t="s">
        <v>3</v>
      </c>
      <c r="B33">
        <v>4000</v>
      </c>
      <c r="C33">
        <f t="shared" ref="C33:C35" si="30">B33*10.7</f>
        <v>42800</v>
      </c>
      <c r="D33" s="6">
        <f>ABS(L33-L35)</f>
        <v>7.9874858254840683E-2</v>
      </c>
      <c r="E33" s="3">
        <f t="shared" ref="E33:E35" si="31">SQRT(D33/C33)</f>
        <v>1.3661021213489941E-3</v>
      </c>
      <c r="F33" s="6">
        <f t="shared" ref="F33:F35" si="32">E33*1000</f>
        <v>1.3661021213489941</v>
      </c>
      <c r="G33">
        <f t="shared" ref="G33:G35" si="33">C33*D33</f>
        <v>3418.6439333071812</v>
      </c>
      <c r="K33" s="1">
        <v>2</v>
      </c>
      <c r="L33" s="5">
        <f>L28+R28</f>
        <v>7.9874858254840683E-2</v>
      </c>
      <c r="M33">
        <v>7</v>
      </c>
      <c r="N33">
        <f t="shared" ref="N33:N35" si="34" xml:space="preserve"> M33/1000</f>
        <v>7.0000000000000001E-3</v>
      </c>
      <c r="O33">
        <v>1</v>
      </c>
      <c r="P33">
        <v>-1</v>
      </c>
      <c r="Q33" s="3">
        <f>O33*E33+P33*E32+N33</f>
        <v>1.8664860049022371E-4</v>
      </c>
      <c r="R33" s="6">
        <f>-2*Q33/(1/SQRT(G32) + 1/SQRT(G33))</f>
        <v>-1.8702718777539987E-2</v>
      </c>
    </row>
    <row r="34" spans="1:18" x14ac:dyDescent="0.3">
      <c r="A34" s="1" t="s">
        <v>4</v>
      </c>
      <c r="B34">
        <v>4000</v>
      </c>
      <c r="C34">
        <f t="shared" si="30"/>
        <v>42800</v>
      </c>
      <c r="D34" s="6">
        <f>ABS(L34-L35)</f>
        <v>0.37464074295023075</v>
      </c>
      <c r="E34" s="3">
        <f t="shared" si="31"/>
        <v>2.958595678136442E-3</v>
      </c>
      <c r="F34" s="6">
        <f t="shared" si="32"/>
        <v>2.958595678136442</v>
      </c>
      <c r="G34">
        <f t="shared" si="33"/>
        <v>16034.623798269877</v>
      </c>
      <c r="K34" s="1">
        <v>3</v>
      </c>
      <c r="L34" s="5">
        <f>L29+R29</f>
        <v>0.37464074295023075</v>
      </c>
      <c r="M34">
        <v>5</v>
      </c>
      <c r="N34">
        <f t="shared" si="34"/>
        <v>5.0000000000000001E-3</v>
      </c>
      <c r="O34">
        <v>-1</v>
      </c>
      <c r="P34">
        <v>1</v>
      </c>
      <c r="Q34" s="3">
        <f>O34*E35+P34*E34+N34</f>
        <v>2.1157002185031356E-4</v>
      </c>
      <c r="R34" s="6">
        <f>-2*Q34/(1/SQRT(G34) + 1/SQRT(G35))</f>
        <v>-3.8773645055037873E-2</v>
      </c>
    </row>
    <row r="35" spans="1:18" x14ac:dyDescent="0.3">
      <c r="A35" s="1" t="s">
        <v>5</v>
      </c>
      <c r="B35">
        <v>4000</v>
      </c>
      <c r="C35">
        <f t="shared" si="30"/>
        <v>42800</v>
      </c>
      <c r="D35" s="6">
        <f>ABS(L34-L32)</f>
        <v>2.5687021990198566</v>
      </c>
      <c r="E35" s="3">
        <f t="shared" si="31"/>
        <v>7.747025656286129E-3</v>
      </c>
      <c r="F35" s="6">
        <f t="shared" si="32"/>
        <v>7.7470256562861293</v>
      </c>
      <c r="G35">
        <f t="shared" si="33"/>
        <v>109940.45411804986</v>
      </c>
      <c r="K35" s="1">
        <v>4</v>
      </c>
      <c r="L35" s="5">
        <v>0</v>
      </c>
      <c r="M35">
        <v>4</v>
      </c>
      <c r="N35">
        <f t="shared" si="34"/>
        <v>4.0000000000000001E-3</v>
      </c>
      <c r="O35">
        <v>-1</v>
      </c>
      <c r="P35">
        <v>-1</v>
      </c>
      <c r="Q35" s="3">
        <f>O35*E34+E33*P35+N35</f>
        <v>-3.2469779948543585E-4</v>
      </c>
      <c r="R35" s="6">
        <f>-2*Q35/(1/SQRT(G33) + 1/SQRT(G34))</f>
        <v>2.5975632360255324E-2</v>
      </c>
    </row>
    <row r="37" spans="1:18" x14ac:dyDescent="0.3">
      <c r="A37" s="1"/>
      <c r="E37" s="3"/>
      <c r="F37" s="4"/>
      <c r="K37" s="1"/>
      <c r="L37" s="5"/>
      <c r="Q37" s="3"/>
    </row>
    <row r="38" spans="1:18" x14ac:dyDescent="0.3">
      <c r="A38" s="1"/>
      <c r="E38" s="3"/>
      <c r="F38" s="4"/>
      <c r="K38" s="1"/>
      <c r="L38" s="5"/>
      <c r="Q38" s="3"/>
    </row>
    <row r="39" spans="1:18" x14ac:dyDescent="0.3">
      <c r="A39" s="1"/>
      <c r="E39" s="3"/>
      <c r="F39" s="4"/>
      <c r="K39" s="1"/>
      <c r="L39" s="5"/>
      <c r="Q39" s="3"/>
    </row>
    <row r="40" spans="1:18" x14ac:dyDescent="0.3">
      <c r="A40" s="1"/>
      <c r="E40" s="3"/>
      <c r="F40" s="4"/>
      <c r="K40" s="1"/>
      <c r="L40" s="5"/>
      <c r="Q40" s="3"/>
    </row>
    <row r="42" spans="1:18" x14ac:dyDescent="0.3">
      <c r="A42" s="1"/>
      <c r="E42" s="3"/>
      <c r="F42" s="4"/>
      <c r="K42" s="1"/>
      <c r="L42" s="5"/>
      <c r="Q42" s="3"/>
    </row>
    <row r="43" spans="1:18" x14ac:dyDescent="0.3">
      <c r="A43" s="1"/>
      <c r="E43" s="3"/>
      <c r="F43" s="4"/>
      <c r="K43" s="1"/>
      <c r="L43" s="5"/>
      <c r="Q43" s="3"/>
    </row>
    <row r="44" spans="1:18" x14ac:dyDescent="0.3">
      <c r="A44" s="1"/>
      <c r="E44" s="3"/>
      <c r="F44" s="4"/>
      <c r="K44" s="1"/>
      <c r="L44" s="5"/>
      <c r="Q44" s="3"/>
    </row>
    <row r="45" spans="1:18" x14ac:dyDescent="0.3">
      <c r="A45" s="1"/>
      <c r="E45" s="3"/>
      <c r="F45" s="4"/>
      <c r="K45" s="1"/>
      <c r="L45" s="5"/>
      <c r="Q45" s="3"/>
    </row>
    <row r="47" spans="1:18" x14ac:dyDescent="0.3">
      <c r="A47" s="1"/>
      <c r="E47" s="3"/>
      <c r="F47" s="4"/>
      <c r="K47" s="1"/>
      <c r="L47" s="5"/>
      <c r="Q47" s="3"/>
    </row>
    <row r="48" spans="1:18" x14ac:dyDescent="0.3">
      <c r="A48" s="1"/>
      <c r="E48" s="3"/>
      <c r="F48" s="4"/>
      <c r="K48" s="1"/>
      <c r="L48" s="5"/>
      <c r="Q48" s="3"/>
    </row>
    <row r="49" spans="1:17" x14ac:dyDescent="0.3">
      <c r="A49" s="1"/>
      <c r="E49" s="3"/>
      <c r="F49" s="4"/>
      <c r="K49" s="1"/>
      <c r="L49" s="5"/>
      <c r="Q49" s="3"/>
    </row>
    <row r="50" spans="1:17" x14ac:dyDescent="0.3">
      <c r="A50" s="1"/>
      <c r="E50" s="3"/>
      <c r="F50" s="4"/>
      <c r="K50" s="1"/>
      <c r="L50" s="5"/>
      <c r="Q50" s="3"/>
    </row>
    <row r="52" spans="1:17" x14ac:dyDescent="0.3">
      <c r="A52" s="1"/>
      <c r="E52" s="3"/>
      <c r="F52" s="4"/>
      <c r="K52" s="1"/>
      <c r="L52" s="5"/>
      <c r="Q52" s="3"/>
    </row>
    <row r="53" spans="1:17" x14ac:dyDescent="0.3">
      <c r="A53" s="1"/>
      <c r="E53" s="3"/>
      <c r="F53" s="4"/>
      <c r="K53" s="1"/>
      <c r="L53" s="5"/>
      <c r="Q53" s="3"/>
    </row>
    <row r="54" spans="1:17" x14ac:dyDescent="0.3">
      <c r="A54" s="1"/>
      <c r="E54" s="3"/>
      <c r="F54" s="4"/>
      <c r="K54" s="1"/>
      <c r="L54" s="5"/>
      <c r="Q54" s="3"/>
    </row>
    <row r="55" spans="1:17" x14ac:dyDescent="0.3">
      <c r="A55" s="1"/>
      <c r="E55" s="3"/>
      <c r="F55" s="4"/>
      <c r="K55" s="1"/>
      <c r="L55" s="5"/>
      <c r="Q55" s="3"/>
    </row>
    <row r="57" spans="1:17" x14ac:dyDescent="0.3">
      <c r="A57" s="1"/>
      <c r="E57" s="3"/>
      <c r="F57" s="4"/>
      <c r="K57" s="1"/>
      <c r="L57" s="5"/>
      <c r="Q57" s="3"/>
    </row>
    <row r="58" spans="1:17" x14ac:dyDescent="0.3">
      <c r="A58" s="1"/>
      <c r="E58" s="3"/>
      <c r="F58" s="4"/>
      <c r="K58" s="1"/>
      <c r="L58" s="5"/>
      <c r="Q58" s="3"/>
    </row>
    <row r="59" spans="1:17" x14ac:dyDescent="0.3">
      <c r="A59" s="1"/>
      <c r="E59" s="3"/>
      <c r="F59" s="4"/>
      <c r="K59" s="1"/>
      <c r="L59" s="5"/>
      <c r="Q59" s="3"/>
    </row>
    <row r="60" spans="1:17" x14ac:dyDescent="0.3">
      <c r="A60" s="1"/>
      <c r="E60" s="3"/>
      <c r="F60" s="4"/>
      <c r="K60" s="1"/>
      <c r="L60" s="5"/>
      <c r="Q60" s="3"/>
    </row>
    <row r="62" spans="1:17" x14ac:dyDescent="0.3">
      <c r="A62" s="1"/>
      <c r="E62" s="3"/>
      <c r="F62" s="4"/>
      <c r="K62" s="1"/>
      <c r="L62" s="5"/>
      <c r="Q62" s="3"/>
    </row>
    <row r="63" spans="1:17" x14ac:dyDescent="0.3">
      <c r="A63" s="1"/>
      <c r="E63" s="3"/>
      <c r="F63" s="4"/>
      <c r="K63" s="1"/>
      <c r="L63" s="5"/>
      <c r="Q63" s="3"/>
    </row>
    <row r="64" spans="1:17" x14ac:dyDescent="0.3">
      <c r="A64" s="1"/>
      <c r="E64" s="3"/>
      <c r="F64" s="4"/>
      <c r="K64" s="1"/>
      <c r="L64" s="5"/>
      <c r="Q64" s="3"/>
    </row>
    <row r="65" spans="1:17" x14ac:dyDescent="0.3">
      <c r="A65" s="1"/>
      <c r="E65" s="3"/>
      <c r="F65" s="4"/>
      <c r="K65" s="1"/>
      <c r="L65" s="5"/>
      <c r="Q65" s="3"/>
    </row>
    <row r="67" spans="1:17" x14ac:dyDescent="0.3">
      <c r="A67" s="1"/>
      <c r="E67" s="3"/>
      <c r="F67" s="4"/>
      <c r="K67" s="1"/>
      <c r="L67" s="5"/>
      <c r="Q67" s="3"/>
    </row>
    <row r="68" spans="1:17" x14ac:dyDescent="0.3">
      <c r="A68" s="1"/>
      <c r="E68" s="3"/>
      <c r="F68" s="4"/>
      <c r="K68" s="1"/>
      <c r="L68" s="5"/>
      <c r="Q68" s="3"/>
    </row>
    <row r="69" spans="1:17" x14ac:dyDescent="0.3">
      <c r="A69" s="1"/>
      <c r="E69" s="3"/>
      <c r="F69" s="4"/>
      <c r="K69" s="1"/>
      <c r="L69" s="5"/>
      <c r="Q69" s="3"/>
    </row>
    <row r="70" spans="1:17" x14ac:dyDescent="0.3">
      <c r="A70" s="1"/>
      <c r="E70" s="3"/>
      <c r="F70" s="4"/>
      <c r="K70" s="1"/>
      <c r="L70" s="5"/>
      <c r="Q7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4E82-E5DB-498C-828D-DC296EF63D34}">
  <dimension ref="A1:R70"/>
  <sheetViews>
    <sheetView topLeftCell="E1" workbookViewId="0">
      <selection activeCell="P11" sqref="P11"/>
    </sheetView>
  </sheetViews>
  <sheetFormatPr defaultRowHeight="14" x14ac:dyDescent="0.3"/>
  <cols>
    <col min="1" max="1" width="8.6640625" style="1"/>
    <col min="4" max="4" width="12.08203125" customWidth="1"/>
    <col min="5" max="5" width="15.5" customWidth="1"/>
    <col min="6" max="6" width="12.1640625" customWidth="1"/>
    <col min="7" max="7" width="15" customWidth="1"/>
    <col min="8" max="8" width="21.5" customWidth="1"/>
    <col min="11" max="11" width="8.6640625" style="1"/>
    <col min="12" max="12" width="8.6640625" style="5"/>
    <col min="15" max="15" width="13.08203125" customWidth="1"/>
    <col min="16" max="16" width="11.9140625" customWidth="1"/>
    <col min="17" max="17" width="16.1640625" customWidth="1"/>
    <col min="18" max="18" width="15.9140625" customWidth="1"/>
  </cols>
  <sheetData>
    <row r="1" spans="1:18" ht="28" x14ac:dyDescent="0.3">
      <c r="A1" s="1" t="s">
        <v>1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G1" t="s">
        <v>17</v>
      </c>
      <c r="K1" s="1" t="s">
        <v>10</v>
      </c>
      <c r="L1" s="5" t="s">
        <v>18</v>
      </c>
      <c r="M1" t="s">
        <v>11</v>
      </c>
      <c r="N1" t="s">
        <v>12</v>
      </c>
      <c r="O1" s="2" t="s">
        <v>15</v>
      </c>
      <c r="P1" t="s">
        <v>14</v>
      </c>
      <c r="Q1" t="s">
        <v>13</v>
      </c>
      <c r="R1" t="s">
        <v>16</v>
      </c>
    </row>
    <row r="2" spans="1:18" x14ac:dyDescent="0.3">
      <c r="A2" s="1" t="s">
        <v>2</v>
      </c>
      <c r="B2">
        <v>400</v>
      </c>
      <c r="C2">
        <f>B2*10.7</f>
        <v>4280</v>
      </c>
      <c r="D2">
        <v>3</v>
      </c>
      <c r="E2" s="3">
        <f>SQRT(D2/C2)</f>
        <v>2.6475169110682793E-2</v>
      </c>
      <c r="F2" s="4">
        <f>E2*1000</f>
        <v>26.475169110682792</v>
      </c>
      <c r="G2">
        <f>C2*D2</f>
        <v>12840</v>
      </c>
      <c r="K2" s="1">
        <v>1</v>
      </c>
      <c r="L2" s="5">
        <v>0</v>
      </c>
      <c r="M2">
        <v>-16</v>
      </c>
      <c r="N2">
        <f xml:space="preserve"> M2/1000</f>
        <v>-1.6E-2</v>
      </c>
      <c r="O2">
        <v>1</v>
      </c>
      <c r="P2">
        <v>1</v>
      </c>
      <c r="Q2" s="3">
        <f>O2*E2+P2*E5+N2</f>
        <v>3.6950338221365585E-2</v>
      </c>
      <c r="R2">
        <f>-2*Q2/(1/SQRT(G2) + 1/SQRT(G5))</f>
        <v>-4.1869804193004416</v>
      </c>
    </row>
    <row r="3" spans="1:18" x14ac:dyDescent="0.3">
      <c r="A3" s="1" t="s">
        <v>3</v>
      </c>
      <c r="B3">
        <v>400</v>
      </c>
      <c r="C3">
        <f t="shared" ref="C3:C5" si="0">B3*10.7</f>
        <v>4280</v>
      </c>
      <c r="D3">
        <v>4</v>
      </c>
      <c r="E3" s="3">
        <f t="shared" ref="E3:E5" si="1">SQRT(D3/C3)</f>
        <v>3.0570892025787152E-2</v>
      </c>
      <c r="F3" s="4">
        <f t="shared" ref="F3:F5" si="2">E3*1000</f>
        <v>30.570892025787153</v>
      </c>
      <c r="G3">
        <f t="shared" ref="G3:G5" si="3">C3*D3</f>
        <v>17120</v>
      </c>
      <c r="K3" s="1">
        <v>2</v>
      </c>
      <c r="L3" s="5">
        <v>-4</v>
      </c>
      <c r="M3">
        <v>7</v>
      </c>
      <c r="N3">
        <f t="shared" ref="N3:N5" si="4" xml:space="preserve"> M3/1000</f>
        <v>7.0000000000000001E-3</v>
      </c>
      <c r="O3">
        <v>1</v>
      </c>
      <c r="P3">
        <v>-1</v>
      </c>
      <c r="Q3" s="3">
        <f>O3*E3+P3*E2+N3</f>
        <v>1.1095722915104359E-2</v>
      </c>
      <c r="R3">
        <f>-2*Q3/(1/SQRT(G2) + 1/SQRT(G3))</f>
        <v>-1.3475675938215177</v>
      </c>
    </row>
    <row r="4" spans="1:18" x14ac:dyDescent="0.3">
      <c r="A4" s="1" t="s">
        <v>4</v>
      </c>
      <c r="B4">
        <v>400</v>
      </c>
      <c r="C4">
        <f t="shared" si="0"/>
        <v>4280</v>
      </c>
      <c r="D4">
        <v>4</v>
      </c>
      <c r="E4" s="3">
        <f t="shared" si="1"/>
        <v>3.0570892025787152E-2</v>
      </c>
      <c r="F4" s="4">
        <f t="shared" si="2"/>
        <v>30.570892025787153</v>
      </c>
      <c r="G4">
        <f t="shared" si="3"/>
        <v>17120</v>
      </c>
      <c r="K4" s="1">
        <v>3</v>
      </c>
      <c r="L4" s="5">
        <v>-4</v>
      </c>
      <c r="M4">
        <v>5</v>
      </c>
      <c r="N4">
        <f t="shared" si="4"/>
        <v>5.0000000000000001E-3</v>
      </c>
      <c r="O4">
        <v>-1</v>
      </c>
      <c r="P4">
        <v>1</v>
      </c>
      <c r="Q4" s="3">
        <f>O4*E5+P4*E4+N4</f>
        <v>9.0957229151043609E-3</v>
      </c>
      <c r="R4">
        <f>-2*Q4/(1/SQRT(G4) + 1/SQRT(G5))</f>
        <v>-1.1046690275663884</v>
      </c>
    </row>
    <row r="5" spans="1:18" x14ac:dyDescent="0.3">
      <c r="A5" s="1" t="s">
        <v>5</v>
      </c>
      <c r="B5">
        <v>400</v>
      </c>
      <c r="C5">
        <f t="shared" si="0"/>
        <v>4280</v>
      </c>
      <c r="D5">
        <v>3</v>
      </c>
      <c r="E5" s="3">
        <f t="shared" si="1"/>
        <v>2.6475169110682793E-2</v>
      </c>
      <c r="F5" s="4">
        <f t="shared" si="2"/>
        <v>26.475169110682792</v>
      </c>
      <c r="G5">
        <f t="shared" si="3"/>
        <v>12840</v>
      </c>
      <c r="K5" s="1">
        <v>4</v>
      </c>
      <c r="L5" s="5">
        <v>-7</v>
      </c>
      <c r="M5">
        <v>4</v>
      </c>
      <c r="N5">
        <f t="shared" si="4"/>
        <v>4.0000000000000001E-3</v>
      </c>
      <c r="O5">
        <v>-1</v>
      </c>
      <c r="P5">
        <v>-1</v>
      </c>
      <c r="Q5" s="3">
        <f>O5*E4+E3+N5</f>
        <v>4.0000000000000001E-3</v>
      </c>
      <c r="R5">
        <f>-2*Q5/(1/SQRT(G3) + 1/SQRT(G4))</f>
        <v>-0.52337367148147595</v>
      </c>
    </row>
    <row r="7" spans="1:18" x14ac:dyDescent="0.3">
      <c r="A7" s="1" t="s">
        <v>2</v>
      </c>
      <c r="B7">
        <v>400</v>
      </c>
      <c r="C7">
        <f>B7*10.7</f>
        <v>4280</v>
      </c>
      <c r="D7">
        <f>ABS(L7-L8)</f>
        <v>5.3475675938215179</v>
      </c>
      <c r="E7" s="3">
        <f>SQRT(D7/C7)</f>
        <v>3.534730089836309E-2</v>
      </c>
      <c r="F7" s="4">
        <f>E7*1000</f>
        <v>35.347300898363088</v>
      </c>
      <c r="G7">
        <f>C7*D7</f>
        <v>22887.589301556098</v>
      </c>
      <c r="K7" s="1">
        <v>1</v>
      </c>
      <c r="L7" s="5">
        <v>0</v>
      </c>
      <c r="M7">
        <v>-16</v>
      </c>
      <c r="N7">
        <f xml:space="preserve"> M7/1000</f>
        <v>-1.6E-2</v>
      </c>
      <c r="O7">
        <v>1</v>
      </c>
      <c r="P7">
        <v>1</v>
      </c>
      <c r="Q7" s="3">
        <f>O7*E7+P7*E10+N7</f>
        <v>5.3882495690602814E-2</v>
      </c>
      <c r="R7">
        <f>-2*Q7/(1/SQRT(G7) + 1/SQRT(G10))</f>
        <v>-8.0569603791940345</v>
      </c>
    </row>
    <row r="8" spans="1:18" x14ac:dyDescent="0.3">
      <c r="A8" s="1" t="s">
        <v>3</v>
      </c>
      <c r="B8">
        <v>400</v>
      </c>
      <c r="C8">
        <f t="shared" ref="C8:C10" si="5">B8*10.7</f>
        <v>4280</v>
      </c>
      <c r="D8">
        <f>ABS(L8-L10)</f>
        <v>2.1758060776599581</v>
      </c>
      <c r="E8" s="3">
        <f t="shared" ref="E8:E10" si="6">SQRT(D8/C8)</f>
        <v>2.254697110468094E-2</v>
      </c>
      <c r="F8" s="4">
        <f t="shared" ref="F8:F10" si="7">E8*1000</f>
        <v>22.546971104680939</v>
      </c>
      <c r="G8">
        <f t="shared" ref="G8:G10" si="8">C8*D8</f>
        <v>9312.450012384621</v>
      </c>
      <c r="K8" s="1">
        <v>2</v>
      </c>
      <c r="L8" s="5">
        <f>L3+R3</f>
        <v>-5.3475675938215179</v>
      </c>
      <c r="M8">
        <v>7</v>
      </c>
      <c r="N8">
        <f t="shared" ref="N8:N10" si="9" xml:space="preserve"> M8/1000</f>
        <v>7.0000000000000001E-3</v>
      </c>
      <c r="O8">
        <v>1</v>
      </c>
      <c r="P8">
        <v>-1</v>
      </c>
      <c r="Q8" s="3">
        <f>O8*E8+P8*E7+N8</f>
        <v>-5.8003297936821503E-3</v>
      </c>
      <c r="R8">
        <f>-2*Q8/(1/SQRT(G7) + 1/SQRT(G8))</f>
        <v>0.68349496533997911</v>
      </c>
    </row>
    <row r="9" spans="1:18" x14ac:dyDescent="0.3">
      <c r="A9" s="1" t="s">
        <v>4</v>
      </c>
      <c r="B9">
        <v>400</v>
      </c>
      <c r="C9">
        <f t="shared" si="5"/>
        <v>4280</v>
      </c>
      <c r="D9">
        <f>ABS(L9-L10)</f>
        <v>2.4187046439150874</v>
      </c>
      <c r="E9" s="3">
        <f t="shared" si="6"/>
        <v>2.3772208720621565E-2</v>
      </c>
      <c r="F9" s="4">
        <f t="shared" si="7"/>
        <v>23.772208720621567</v>
      </c>
      <c r="G9">
        <f t="shared" si="8"/>
        <v>10352.055875956574</v>
      </c>
      <c r="K9" s="1">
        <v>3</v>
      </c>
      <c r="L9" s="5">
        <f>L4+R4</f>
        <v>-5.1046690275663886</v>
      </c>
      <c r="M9">
        <v>5</v>
      </c>
      <c r="N9">
        <f t="shared" si="9"/>
        <v>5.0000000000000001E-3</v>
      </c>
      <c r="O9">
        <v>-1</v>
      </c>
      <c r="P9">
        <v>1</v>
      </c>
      <c r="Q9" s="3">
        <f>O9*E10+P9*E9+N9</f>
        <v>-5.762986071618151E-3</v>
      </c>
      <c r="R9">
        <f>-2*Q9/(1/SQRT(G9) + 1/SQRT(G10))</f>
        <v>0.69459088047132078</v>
      </c>
    </row>
    <row r="10" spans="1:18" x14ac:dyDescent="0.3">
      <c r="A10" s="1" t="s">
        <v>5</v>
      </c>
      <c r="B10">
        <v>400</v>
      </c>
      <c r="C10">
        <f t="shared" si="5"/>
        <v>4280</v>
      </c>
      <c r="D10">
        <f>ABS(L9-L7)</f>
        <v>5.1046690275663886</v>
      </c>
      <c r="E10" s="3">
        <f t="shared" si="6"/>
        <v>3.4535194792239716E-2</v>
      </c>
      <c r="F10" s="4">
        <f t="shared" si="7"/>
        <v>34.535194792239714</v>
      </c>
      <c r="G10">
        <f t="shared" si="8"/>
        <v>21847.983437984145</v>
      </c>
      <c r="K10" s="1">
        <v>4</v>
      </c>
      <c r="L10" s="5">
        <f>L5+R5</f>
        <v>-7.5233736714814761</v>
      </c>
      <c r="M10">
        <v>4</v>
      </c>
      <c r="N10">
        <f t="shared" si="9"/>
        <v>4.0000000000000001E-3</v>
      </c>
      <c r="O10">
        <v>-1</v>
      </c>
      <c r="P10">
        <v>-1</v>
      </c>
      <c r="Q10" s="3">
        <f>O10*E9+E8+N10</f>
        <v>2.7747623840593746E-3</v>
      </c>
      <c r="R10">
        <f>-2*Q10/(1/SQRT(G8) + 1/SQRT(G9))</f>
        <v>-0.27485044553947208</v>
      </c>
    </row>
    <row r="11" spans="1:18" x14ac:dyDescent="0.3">
      <c r="E11" s="3"/>
      <c r="F11" s="4"/>
      <c r="Q11" s="3"/>
    </row>
    <row r="12" spans="1:18" x14ac:dyDescent="0.3">
      <c r="A12" s="1" t="s">
        <v>2</v>
      </c>
      <c r="B12">
        <v>400</v>
      </c>
      <c r="C12">
        <f>B12*10.7</f>
        <v>4280</v>
      </c>
      <c r="D12">
        <f>ABS(L12-L13)</f>
        <v>4.6640726284815388</v>
      </c>
      <c r="E12" s="3">
        <f>SQRT(D12/C12)</f>
        <v>3.3011158650365663E-2</v>
      </c>
      <c r="F12" s="4">
        <f>E12*1000</f>
        <v>33.011158650365665</v>
      </c>
      <c r="G12">
        <f>C12*D12</f>
        <v>19962.230849900985</v>
      </c>
      <c r="K12" s="1">
        <v>1</v>
      </c>
      <c r="L12" s="5">
        <v>0</v>
      </c>
      <c r="M12">
        <v>-16</v>
      </c>
      <c r="N12">
        <f xml:space="preserve"> M12/1000</f>
        <v>-1.6E-2</v>
      </c>
      <c r="O12">
        <v>1</v>
      </c>
      <c r="P12">
        <v>1</v>
      </c>
      <c r="Q12" s="3">
        <f>O12*E12+P12*E15+N12</f>
        <v>4.911087968408763E-2</v>
      </c>
      <c r="R12">
        <f>-2*Q12/(1/SQRT(G12) + 1/SQRT(G15))</f>
        <v>-6.8416356316499343</v>
      </c>
    </row>
    <row r="13" spans="1:18" x14ac:dyDescent="0.3">
      <c r="A13" s="1" t="s">
        <v>3</v>
      </c>
      <c r="B13">
        <v>400</v>
      </c>
      <c r="C13">
        <f t="shared" ref="C13:C15" si="10">B13*10.7</f>
        <v>4280</v>
      </c>
      <c r="D13">
        <f>ABS(L13-L15)</f>
        <v>3.1341514885394091</v>
      </c>
      <c r="E13" s="3">
        <f t="shared" ref="E13:E15" si="11">SQRT(D13/C13)</f>
        <v>2.7060642733918186E-2</v>
      </c>
      <c r="F13" s="4">
        <f t="shared" ref="F13:F15" si="12">E13*1000</f>
        <v>27.060642733918186</v>
      </c>
      <c r="G13">
        <f t="shared" ref="G13:G15" si="13">C13*D13</f>
        <v>13414.168370948672</v>
      </c>
      <c r="K13" s="1">
        <v>2</v>
      </c>
      <c r="L13" s="5">
        <f>L8+R8</f>
        <v>-4.6640726284815388</v>
      </c>
      <c r="M13">
        <v>7</v>
      </c>
      <c r="N13">
        <f t="shared" ref="N13:N15" si="14" xml:space="preserve"> M13/1000</f>
        <v>7.0000000000000001E-3</v>
      </c>
      <c r="O13">
        <v>1</v>
      </c>
      <c r="P13">
        <v>-1</v>
      </c>
      <c r="Q13" s="3">
        <f>O13*E13+P13*E12+N13</f>
        <v>1.0494840835525232E-3</v>
      </c>
      <c r="R13">
        <f>-2*Q13/(1/SQRT(G12) + 1/SQRT(G13))</f>
        <v>-0.13359119696405841</v>
      </c>
    </row>
    <row r="14" spans="1:18" x14ac:dyDescent="0.3">
      <c r="A14" s="1" t="s">
        <v>4</v>
      </c>
      <c r="B14">
        <v>400</v>
      </c>
      <c r="C14">
        <f t="shared" si="10"/>
        <v>4280</v>
      </c>
      <c r="D14">
        <f>ABS(L14-L15)</f>
        <v>3.3881459699258798</v>
      </c>
      <c r="E14" s="3">
        <f t="shared" si="11"/>
        <v>2.8135793754035056E-2</v>
      </c>
      <c r="F14" s="4">
        <f t="shared" si="12"/>
        <v>28.135793754035056</v>
      </c>
      <c r="G14">
        <f t="shared" si="13"/>
        <v>14501.264751282766</v>
      </c>
      <c r="K14" s="1">
        <v>3</v>
      </c>
      <c r="L14" s="5">
        <f>L9+R9</f>
        <v>-4.4100781470950681</v>
      </c>
      <c r="M14">
        <v>5</v>
      </c>
      <c r="N14">
        <f t="shared" si="14"/>
        <v>5.0000000000000001E-3</v>
      </c>
      <c r="O14">
        <v>-1</v>
      </c>
      <c r="P14">
        <v>1</v>
      </c>
      <c r="Q14" s="3">
        <f>O14*E15+P14*E14+N14</f>
        <v>1.0360727203130816E-3</v>
      </c>
      <c r="R14">
        <f>-2*Q14/(1/SQRT(G14) + 1/SQRT(G15))</f>
        <v>-0.13297555365961788</v>
      </c>
    </row>
    <row r="15" spans="1:18" x14ac:dyDescent="0.3">
      <c r="A15" s="1" t="s">
        <v>5</v>
      </c>
      <c r="B15">
        <v>400</v>
      </c>
      <c r="C15">
        <f t="shared" si="10"/>
        <v>4280</v>
      </c>
      <c r="D15">
        <f>ABS(L14-L12)</f>
        <v>4.4100781470950681</v>
      </c>
      <c r="E15" s="3">
        <f t="shared" si="11"/>
        <v>3.2099721033721974E-2</v>
      </c>
      <c r="F15" s="4">
        <f t="shared" si="12"/>
        <v>32.099721033721977</v>
      </c>
      <c r="G15">
        <f t="shared" si="13"/>
        <v>18875.134469566892</v>
      </c>
      <c r="K15" s="1">
        <v>4</v>
      </c>
      <c r="L15" s="5">
        <f>L10+R10</f>
        <v>-7.7982241170209479</v>
      </c>
      <c r="M15">
        <v>4</v>
      </c>
      <c r="N15">
        <f t="shared" si="14"/>
        <v>4.0000000000000001E-3</v>
      </c>
      <c r="O15">
        <v>-1</v>
      </c>
      <c r="P15">
        <v>-1</v>
      </c>
      <c r="Q15" s="3">
        <f>O15*E14+E13+N15</f>
        <v>2.9248489798831302E-3</v>
      </c>
      <c r="R15">
        <f>-2*Q15/(1/SQRT(G13) + 1/SQRT(G14))</f>
        <v>-0.34535317302083973</v>
      </c>
    </row>
    <row r="16" spans="1:18" x14ac:dyDescent="0.3">
      <c r="E16" s="3"/>
      <c r="F16" s="4"/>
      <c r="Q16" s="3"/>
    </row>
    <row r="17" spans="1:18" x14ac:dyDescent="0.3">
      <c r="A17" s="1" t="s">
        <v>2</v>
      </c>
      <c r="B17">
        <v>400</v>
      </c>
      <c r="C17">
        <f>B17*10.7</f>
        <v>4280</v>
      </c>
      <c r="D17">
        <f>ABS(L17-L18)</f>
        <v>4.7976638254455972</v>
      </c>
      <c r="E17" s="3">
        <f>SQRT(D17/C17)</f>
        <v>3.3480583805043505E-2</v>
      </c>
      <c r="F17" s="4">
        <f>E17*1000</f>
        <v>33.480583805043509</v>
      </c>
      <c r="G17">
        <f>C17*D17</f>
        <v>20534.001172907156</v>
      </c>
      <c r="K17" s="1">
        <v>1</v>
      </c>
      <c r="L17" s="5">
        <v>0</v>
      </c>
      <c r="M17">
        <v>-16</v>
      </c>
      <c r="N17">
        <f xml:space="preserve"> M17/1000</f>
        <v>-1.6E-2</v>
      </c>
      <c r="O17">
        <v>1</v>
      </c>
      <c r="P17">
        <v>1</v>
      </c>
      <c r="Q17" s="3">
        <f>O17*E17+P17*E20+N17</f>
        <v>5.0060656626265701E-2</v>
      </c>
      <c r="R17">
        <f>-2*Q17/(1/SQRT(G17) + 1/SQRT(G20))</f>
        <v>-7.0757502147824356</v>
      </c>
    </row>
    <row r="18" spans="1:18" x14ac:dyDescent="0.3">
      <c r="A18" s="1" t="s">
        <v>3</v>
      </c>
      <c r="B18">
        <v>400</v>
      </c>
      <c r="C18">
        <f t="shared" ref="C18:C20" si="15">B18*10.7</f>
        <v>4280</v>
      </c>
      <c r="D18">
        <f>ABS(L18-L20)</f>
        <v>3.3459134645961912</v>
      </c>
      <c r="E18" s="3">
        <f t="shared" ref="E18:E20" si="16">SQRT(D18/C18)</f>
        <v>2.7959890600327598E-2</v>
      </c>
      <c r="F18" s="4">
        <f t="shared" ref="F18:F20" si="17">E18*1000</f>
        <v>27.959890600327597</v>
      </c>
      <c r="G18">
        <f t="shared" ref="G18:G20" si="18">C18*D18</f>
        <v>14320.509628471698</v>
      </c>
      <c r="K18" s="1">
        <v>2</v>
      </c>
      <c r="L18" s="5">
        <f>L13+R13</f>
        <v>-4.7976638254455972</v>
      </c>
      <c r="M18">
        <v>7</v>
      </c>
      <c r="N18">
        <f t="shared" ref="N18:N20" si="19" xml:space="preserve"> M18/1000</f>
        <v>7.0000000000000001E-3</v>
      </c>
      <c r="O18">
        <v>1</v>
      </c>
      <c r="P18">
        <v>-1</v>
      </c>
      <c r="Q18" s="3">
        <f>O18*E18+P18*E17+N18</f>
        <v>1.4793067952840926E-3</v>
      </c>
      <c r="R18">
        <f>-2*Q18/(1/SQRT(G17) + 1/SQRT(G18))</f>
        <v>-0.1929327463987329</v>
      </c>
    </row>
    <row r="19" spans="1:18" x14ac:dyDescent="0.3">
      <c r="A19" s="1" t="s">
        <v>4</v>
      </c>
      <c r="B19">
        <v>400</v>
      </c>
      <c r="C19">
        <f t="shared" si="15"/>
        <v>4280</v>
      </c>
      <c r="D19">
        <f>ABS(L19-L20)</f>
        <v>3.6005235892871026</v>
      </c>
      <c r="E19" s="3">
        <f t="shared" si="16"/>
        <v>2.9004203648310835E-2</v>
      </c>
      <c r="F19" s="4">
        <f t="shared" si="17"/>
        <v>29.004203648310835</v>
      </c>
      <c r="G19">
        <f t="shared" si="18"/>
        <v>15410.240962148799</v>
      </c>
      <c r="K19" s="1">
        <v>3</v>
      </c>
      <c r="L19" s="5">
        <f>L14+R14</f>
        <v>-4.5430537007546858</v>
      </c>
      <c r="M19">
        <v>5</v>
      </c>
      <c r="N19">
        <f t="shared" si="19"/>
        <v>5.0000000000000001E-3</v>
      </c>
      <c r="O19">
        <v>-1</v>
      </c>
      <c r="P19">
        <v>1</v>
      </c>
      <c r="Q19" s="3">
        <f>O19*E20+P19*E19+N19</f>
        <v>1.424130827088632E-3</v>
      </c>
      <c r="R19">
        <f>-2*Q19/(1/SQRT(G19) + 1/SQRT(G20))</f>
        <v>-0.18705391620206716</v>
      </c>
    </row>
    <row r="20" spans="1:18" x14ac:dyDescent="0.3">
      <c r="A20" s="1" t="s">
        <v>5</v>
      </c>
      <c r="B20">
        <v>400</v>
      </c>
      <c r="C20">
        <f t="shared" si="15"/>
        <v>4280</v>
      </c>
      <c r="D20">
        <f>ABS(L19-L17)</f>
        <v>4.5430537007546858</v>
      </c>
      <c r="E20" s="3">
        <f t="shared" si="16"/>
        <v>3.2580072821222203E-2</v>
      </c>
      <c r="F20" s="4">
        <f t="shared" si="17"/>
        <v>32.580072821222203</v>
      </c>
      <c r="G20">
        <f t="shared" si="18"/>
        <v>19444.269839230055</v>
      </c>
      <c r="K20" s="1">
        <v>4</v>
      </c>
      <c r="L20" s="5">
        <f>L15+R15</f>
        <v>-8.1435772900417884</v>
      </c>
      <c r="M20">
        <v>4</v>
      </c>
      <c r="N20">
        <f t="shared" si="19"/>
        <v>4.0000000000000001E-3</v>
      </c>
      <c r="O20">
        <v>-1</v>
      </c>
      <c r="P20">
        <v>-1</v>
      </c>
      <c r="Q20" s="3">
        <f>O20*E19+E18+N20</f>
        <v>2.9556869520167631E-3</v>
      </c>
      <c r="R20">
        <f>-2*Q20/(1/SQRT(G18) + 1/SQRT(G19))</f>
        <v>-0.36018648769178313</v>
      </c>
    </row>
    <row r="21" spans="1:18" x14ac:dyDescent="0.3">
      <c r="E21" s="3"/>
      <c r="F21" s="4"/>
      <c r="Q21" s="3"/>
    </row>
    <row r="22" spans="1:18" x14ac:dyDescent="0.3">
      <c r="E22" s="3"/>
      <c r="F22" s="4"/>
      <c r="Q22" s="3"/>
    </row>
    <row r="23" spans="1:18" x14ac:dyDescent="0.3">
      <c r="E23" s="3"/>
      <c r="F23" s="4"/>
      <c r="Q23" s="3"/>
    </row>
    <row r="24" spans="1:18" x14ac:dyDescent="0.3">
      <c r="E24" s="3"/>
      <c r="F24" s="4"/>
      <c r="Q24" s="3"/>
    </row>
    <row r="25" spans="1:18" x14ac:dyDescent="0.3">
      <c r="E25" s="3"/>
      <c r="F25" s="4"/>
      <c r="Q25" s="3"/>
    </row>
    <row r="26" spans="1:18" x14ac:dyDescent="0.3">
      <c r="E26" s="3"/>
      <c r="F26" s="4"/>
      <c r="Q26" s="3"/>
    </row>
    <row r="27" spans="1:18" x14ac:dyDescent="0.3">
      <c r="E27" s="3"/>
      <c r="F27" s="4"/>
      <c r="Q27" s="3"/>
    </row>
    <row r="28" spans="1:18" x14ac:dyDescent="0.3">
      <c r="E28" s="3"/>
      <c r="F28" s="4"/>
      <c r="Q28" s="3"/>
    </row>
    <row r="29" spans="1:18" x14ac:dyDescent="0.3">
      <c r="E29" s="3"/>
      <c r="F29" s="4"/>
      <c r="Q29" s="3"/>
    </row>
    <row r="30" spans="1:18" x14ac:dyDescent="0.3">
      <c r="E30" s="3"/>
      <c r="F30" s="4"/>
      <c r="Q30" s="3"/>
    </row>
    <row r="32" spans="1:18" x14ac:dyDescent="0.3">
      <c r="E32" s="3"/>
      <c r="F32" s="4"/>
      <c r="Q32" s="3"/>
    </row>
    <row r="33" spans="5:17" x14ac:dyDescent="0.3">
      <c r="E33" s="3"/>
      <c r="F33" s="4"/>
      <c r="Q33" s="3"/>
    </row>
    <row r="34" spans="5:17" x14ac:dyDescent="0.3">
      <c r="E34" s="3"/>
      <c r="F34" s="4"/>
      <c r="Q34" s="3"/>
    </row>
    <row r="35" spans="5:17" x14ac:dyDescent="0.3">
      <c r="E35" s="3"/>
      <c r="F35" s="4"/>
      <c r="Q35" s="3"/>
    </row>
    <row r="36" spans="5:17" x14ac:dyDescent="0.3">
      <c r="E36" s="3"/>
      <c r="F36" s="4"/>
      <c r="Q36" s="3"/>
    </row>
    <row r="37" spans="5:17" x14ac:dyDescent="0.3">
      <c r="E37" s="3"/>
      <c r="F37" s="4"/>
      <c r="Q37" s="3"/>
    </row>
    <row r="38" spans="5:17" x14ac:dyDescent="0.3">
      <c r="E38" s="3"/>
      <c r="F38" s="4"/>
      <c r="Q38" s="3"/>
    </row>
    <row r="39" spans="5:17" x14ac:dyDescent="0.3">
      <c r="E39" s="3"/>
      <c r="F39" s="4"/>
      <c r="Q39" s="3"/>
    </row>
    <row r="40" spans="5:17" x14ac:dyDescent="0.3">
      <c r="E40" s="3"/>
      <c r="F40" s="4"/>
      <c r="Q40" s="3"/>
    </row>
    <row r="42" spans="5:17" x14ac:dyDescent="0.3">
      <c r="E42" s="3"/>
      <c r="F42" s="4"/>
      <c r="Q42" s="3"/>
    </row>
    <row r="43" spans="5:17" x14ac:dyDescent="0.3">
      <c r="E43" s="3"/>
      <c r="F43" s="4"/>
      <c r="Q43" s="3"/>
    </row>
    <row r="44" spans="5:17" x14ac:dyDescent="0.3">
      <c r="E44" s="3"/>
      <c r="F44" s="4"/>
      <c r="Q44" s="3"/>
    </row>
    <row r="45" spans="5:17" x14ac:dyDescent="0.3">
      <c r="E45" s="3"/>
      <c r="F45" s="4"/>
      <c r="Q45" s="3"/>
    </row>
    <row r="47" spans="5:17" x14ac:dyDescent="0.3">
      <c r="E47" s="3"/>
      <c r="F47" s="4"/>
      <c r="Q47" s="3"/>
    </row>
    <row r="48" spans="5:17" x14ac:dyDescent="0.3">
      <c r="E48" s="3"/>
      <c r="F48" s="4"/>
      <c r="Q48" s="3"/>
    </row>
    <row r="49" spans="5:17" x14ac:dyDescent="0.3">
      <c r="E49" s="3"/>
      <c r="F49" s="4"/>
      <c r="Q49" s="3"/>
    </row>
    <row r="50" spans="5:17" x14ac:dyDescent="0.3">
      <c r="E50" s="3"/>
      <c r="F50" s="4"/>
      <c r="Q50" s="3"/>
    </row>
    <row r="52" spans="5:17" x14ac:dyDescent="0.3">
      <c r="E52" s="3"/>
      <c r="F52" s="4"/>
      <c r="Q52" s="3"/>
    </row>
    <row r="53" spans="5:17" x14ac:dyDescent="0.3">
      <c r="E53" s="3"/>
      <c r="F53" s="4"/>
      <c r="Q53" s="3"/>
    </row>
    <row r="54" spans="5:17" x14ac:dyDescent="0.3">
      <c r="E54" s="3"/>
      <c r="F54" s="4"/>
      <c r="Q54" s="3"/>
    </row>
    <row r="55" spans="5:17" x14ac:dyDescent="0.3">
      <c r="E55" s="3"/>
      <c r="F55" s="4"/>
      <c r="Q55" s="3"/>
    </row>
    <row r="57" spans="5:17" x14ac:dyDescent="0.3">
      <c r="E57" s="3"/>
      <c r="F57" s="4"/>
      <c r="Q57" s="3"/>
    </row>
    <row r="58" spans="5:17" x14ac:dyDescent="0.3">
      <c r="E58" s="3"/>
      <c r="F58" s="4"/>
      <c r="Q58" s="3"/>
    </row>
    <row r="59" spans="5:17" x14ac:dyDescent="0.3">
      <c r="E59" s="3"/>
      <c r="F59" s="4"/>
      <c r="Q59" s="3"/>
    </row>
    <row r="60" spans="5:17" x14ac:dyDescent="0.3">
      <c r="E60" s="3"/>
      <c r="F60" s="4"/>
      <c r="Q60" s="3"/>
    </row>
    <row r="62" spans="5:17" x14ac:dyDescent="0.3">
      <c r="E62" s="3"/>
      <c r="F62" s="4"/>
      <c r="Q62" s="3"/>
    </row>
    <row r="63" spans="5:17" x14ac:dyDescent="0.3">
      <c r="E63" s="3"/>
      <c r="F63" s="4"/>
      <c r="Q63" s="3"/>
    </row>
    <row r="64" spans="5:17" x14ac:dyDescent="0.3">
      <c r="E64" s="3"/>
      <c r="F64" s="4"/>
      <c r="Q64" s="3"/>
    </row>
    <row r="65" spans="5:17" x14ac:dyDescent="0.3">
      <c r="E65" s="3"/>
      <c r="F65" s="4"/>
      <c r="Q65" s="3"/>
    </row>
    <row r="67" spans="5:17" x14ac:dyDescent="0.3">
      <c r="E67" s="3"/>
      <c r="F67" s="4"/>
      <c r="Q67" s="3"/>
    </row>
    <row r="68" spans="5:17" x14ac:dyDescent="0.3">
      <c r="E68" s="3"/>
      <c r="F68" s="4"/>
      <c r="Q68" s="3"/>
    </row>
    <row r="69" spans="5:17" x14ac:dyDescent="0.3">
      <c r="E69" s="3"/>
      <c r="F69" s="4"/>
      <c r="Q69" s="3"/>
    </row>
    <row r="70" spans="5:17" x14ac:dyDescent="0.3">
      <c r="E70" s="3"/>
      <c r="F70" s="4"/>
      <c r="Q7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假设h4修正长度</vt:lpstr>
      <vt:lpstr>假设h1始终为0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轩宇 周</dc:creator>
  <cp:lastModifiedBy>轩宇 周</cp:lastModifiedBy>
  <dcterms:created xsi:type="dcterms:W3CDTF">2024-03-28T12:45:50Z</dcterms:created>
  <dcterms:modified xsi:type="dcterms:W3CDTF">2024-03-29T08:23:00Z</dcterms:modified>
</cp:coreProperties>
</file>